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<sst xmlns="http://schemas.openxmlformats.org/spreadsheetml/2006/main" count="19864" uniqueCount="3358">
  <si>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</si>
  <si>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</si>
  <si>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</si>
  <si>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</si>
  <si>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</si>
  <si>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</si>
  <si>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</si>
  <si>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</si>
  <si>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</si>
  <si>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</si>
  <si>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</si>
  <si>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</si>
  <si>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</si>
  <si>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</si>
  <si>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</si>
  <si>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</si>
  <si>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</si>
  <si>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</si>
  <si>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</si>
  <si>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</si>
  <si>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</si>
  <si>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</si>
  <si>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</si>
  <si>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</si>
  <si>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</si>
  <si>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</si>
  <si>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</si>
  <si>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</si>
  <si>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</si>
  <si>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</si>
  <si>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</si>
  <si>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</si>
  <si>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</si>
  <si>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</si>
  <si>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</si>
  <si>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</si>
  <si>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</si>
  <si>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</si>
  <si>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</si>
  <si>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</si>
  <si>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</si>
  <si>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</si>
  <si>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</si>
  <si>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</si>
  <si>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</si>
  <si>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</si>
  <si>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</si>
  <si>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</si>
  <si>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</si>
  <si>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</si>
  <si>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</si>
  <si>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</si>
  <si>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</si>
  <si>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</si>
  <si>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</si>
  <si>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</si>
  <si>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</si>
  <si>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</si>
  <si>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</si>
  <si>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</si>
  <si>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</si>
  <si>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</si>
  <si>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</si>
  <si>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</si>
  <si>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</si>
  <si>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</si>
  <si>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</si>
  <si>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</si>
  <si>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</si>
  <si>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</si>
  <si>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</si>
  <si>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</si>
  <si>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</si>
  <si>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</si>
  <si>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</si>
  <si>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</si>
  <si>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</si>
  <si>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</si>
  <si>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</si>
  <si>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</si>
  <si>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</si>
  <si>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</si>
  <si>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</si>
  <si>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</si>
  <si>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</si>
  <si>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</si>
  <si>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</si>
  <si>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</si>
  <si>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</si>
  <si>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</si>
  <si>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</si>
  <si>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</si>
  <si>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</si>
  <si>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</si>
  <si>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</si>
  <si>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</si>
  <si>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</si>
  <si>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</si>
  <si>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</si>
  <si>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</si>
  <si>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</si>
  <si>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</si>
  <si>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</si>
  <si>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</si>
  <si>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</si>
  <si>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</si>
  <si>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</si>
  <si>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</si>
  <si>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</si>
  <si>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</si>
  <si>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</si>
  <si>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</si>
  <si>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</si>
  <si>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</si>
  <si>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</si>
  <si>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</si>
  <si>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</si>
  <si>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</si>
  <si>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</si>
  <si>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</si>
  <si>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</si>
  <si>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</si>
  <si>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</si>
  <si>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</si>
  <si>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</si>
  <si>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</si>
  <si>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</si>
  <si>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</si>
  <si>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</si>
  <si>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</si>
  <si>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</si>
  <si>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</si>
  <si>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</si>
  <si>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</si>
  <si>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</si>
  <si>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</si>
  <si>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</si>
  <si>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</si>
  <si>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</si>
  <si>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</si>
  <si>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</si>
  <si>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</si>
  <si>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</si>
  <si>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</si>
  <si>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</si>
  <si>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</si>
  <si>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</si>
  <si>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</si>
  <si>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</si>
  <si>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</si>
  <si>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</si>
  <si>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</si>
  <si>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</si>
  <si>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</si>
  <si>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</si>
  <si>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</si>
  <si>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</si>
  <si>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</si>
  <si>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</si>
  <si>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</si>
  <si>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</si>
  <si>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</si>
  <si>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</si>
  <si>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</si>
  <si>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</si>
  <si>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</si>
  <si>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</si>
  <si>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</si>
  <si>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</si>
  <si>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</si>
  <si>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</si>
  <si>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</si>
  <si>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</si>
  <si>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</si>
  <si>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</si>
  <si>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</si>
  <si>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</si>
  <si>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</si>
  <si>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</si>
  <si>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</si>
  <si>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</si>
  <si>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</si>
  <si>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</si>
  <si>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</si>
  <si>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</si>
  <si>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</si>
  <si>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</si>
  <si>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</si>
  <si>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</si>
  <si>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</si>
  <si>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</si>
  <si>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</si>
  <si>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</si>
  <si>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</si>
  <si>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</si>
  <si>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</si>
  <si>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</si>
  <si>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</si>
  <si>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</si>
  <si>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</si>
  <si>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</si>
  <si>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</si>
  <si>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</si>
  <si>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</si>
  <si>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</si>
  <si>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</si>
  <si>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</si>
  <si>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</si>
  <si>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</si>
  <si>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</si>
  <si>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</si>
  <si>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</si>
  <si>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mmctweets</t>
  </si>
  <si>
    <t>africare</t>
  </si>
  <si>
    <t>akudoglobal</t>
  </si>
  <si>
    <t>leminemoujtaba</t>
  </si>
  <si>
    <t>natashagarcha</t>
  </si>
  <si>
    <t>manyata4mothers</t>
  </si>
  <si>
    <t>subhasree_sai</t>
  </si>
  <si>
    <t>eybsimmons</t>
  </si>
  <si>
    <t>hades_2098</t>
  </si>
  <si>
    <t>benoitkalasa</t>
  </si>
  <si>
    <t>orkoum</t>
  </si>
  <si>
    <t>ncpd_kenya</t>
  </si>
  <si>
    <t>chris_cnnaji</t>
  </si>
  <si>
    <t>magarya</t>
  </si>
  <si>
    <t>healthnews_ng</t>
  </si>
  <si>
    <t>angelbo75655793</t>
  </si>
  <si>
    <t>firdug2015</t>
  </si>
  <si>
    <t>supplychainsn</t>
  </si>
  <si>
    <t>ahahospitals</t>
  </si>
  <si>
    <t>theihi</t>
  </si>
  <si>
    <t>sujas15</t>
  </si>
  <si>
    <t>tweetaonl</t>
  </si>
  <si>
    <t>pmrosey2</t>
  </si>
  <si>
    <t>terriwh109</t>
  </si>
  <si>
    <t>temitayoe</t>
  </si>
  <si>
    <t>directorcelsjr</t>
  </si>
  <si>
    <t>marzooqalyami6</t>
  </si>
  <si>
    <t>coldbean</t>
  </si>
  <si>
    <t>birthequity</t>
  </si>
  <si>
    <t>gavimag</t>
  </si>
  <si>
    <t>faryus88</t>
  </si>
  <si>
    <t>ftissandier</t>
  </si>
  <si>
    <t>pplthatdeliver</t>
  </si>
  <si>
    <t>justicetwit</t>
  </si>
  <si>
    <t>janicewiitala</t>
  </si>
  <si>
    <t>amagege</t>
  </si>
  <si>
    <t>clioawards</t>
  </si>
  <si>
    <t>jillgw</t>
  </si>
  <si>
    <t>melinatedmoms</t>
  </si>
  <si>
    <t>everymomcounts</t>
  </si>
  <si>
    <t>pooltable_mover</t>
  </si>
  <si>
    <t>kimboller1</t>
  </si>
  <si>
    <t>alubay2</t>
  </si>
  <si>
    <t>lynn_ustw</t>
  </si>
  <si>
    <t>drngozionuoha</t>
  </si>
  <si>
    <t>aniediudo</t>
  </si>
  <si>
    <t>realanifon</t>
  </si>
  <si>
    <t>mamaletteng</t>
  </si>
  <si>
    <t>many_colors</t>
  </si>
  <si>
    <t>burkefoundation</t>
  </si>
  <si>
    <t>almatahealth</t>
  </si>
  <si>
    <t>njtvnews</t>
  </si>
  <si>
    <t>bmoreforbabies</t>
  </si>
  <si>
    <t>tedbabedegefie</t>
  </si>
  <si>
    <t>lauriemyershl</t>
  </si>
  <si>
    <t>nighealthwatch</t>
  </si>
  <si>
    <t>alex148laughlin</t>
  </si>
  <si>
    <t>utibe__ebong</t>
  </si>
  <si>
    <t>monica_kerrigan</t>
  </si>
  <si>
    <t>emilywj</t>
  </si>
  <si>
    <t>atiyaweiss</t>
  </si>
  <si>
    <t>childhealthusa</t>
  </si>
  <si>
    <t>ppic_online</t>
  </si>
  <si>
    <t>misssophiebot</t>
  </si>
  <si>
    <t>familyubuntu</t>
  </si>
  <si>
    <t>laceyemma1</t>
  </si>
  <si>
    <t>wilson_mhi</t>
  </si>
  <si>
    <t>doccrearperry</t>
  </si>
  <si>
    <t>iwes_nola</t>
  </si>
  <si>
    <t>_magnoliashawty</t>
  </si>
  <si>
    <t>avegenhealth</t>
  </si>
  <si>
    <t>preventaccreta</t>
  </si>
  <si>
    <t>wwstansburyccfa</t>
  </si>
  <si>
    <t>staceycpenny</t>
  </si>
  <si>
    <t>shadesofblueprj</t>
  </si>
  <si>
    <t>metiebetmd</t>
  </si>
  <si>
    <t>katribertram</t>
  </si>
  <si>
    <t>aminumagashig</t>
  </si>
  <si>
    <t>sambernsteinrn</t>
  </si>
  <si>
    <t>don2569603</t>
  </si>
  <si>
    <t>tallduc</t>
  </si>
  <si>
    <t>uhc2030</t>
  </si>
  <si>
    <t>fkolomoni</t>
  </si>
  <si>
    <t>kistennoel</t>
  </si>
  <si>
    <t>merck</t>
  </si>
  <si>
    <t>merckformothers</t>
  </si>
  <si>
    <t>onebyone2030</t>
  </si>
  <si>
    <t>murtalamai</t>
  </si>
  <si>
    <t>eleni_z_tsigas</t>
  </si>
  <si>
    <t>4thtriproject</t>
  </si>
  <si>
    <t>mayorbcyoung</t>
  </si>
  <si>
    <t>neel_shah</t>
  </si>
  <si>
    <t>bmohealthystart</t>
  </si>
  <si>
    <t>proctergamble</t>
  </si>
  <si>
    <t>elmaphilanthro</t>
  </si>
  <si>
    <t>msdformothers</t>
  </si>
  <si>
    <t>unaids</t>
  </si>
  <si>
    <t>usaid</t>
  </si>
  <si>
    <t>creditsuisse</t>
  </si>
  <si>
    <t>gatesfoundation</t>
  </si>
  <si>
    <t>unfpa</t>
  </si>
  <si>
    <t>adongharriet1</t>
  </si>
  <si>
    <t>danishmfa</t>
  </si>
  <si>
    <t>kenyamissionun</t>
  </si>
  <si>
    <t>denmark_un</t>
  </si>
  <si>
    <t>shedecidesgfi</t>
  </si>
  <si>
    <t>womendeliver</t>
  </si>
  <si>
    <t>katja_iversen</t>
  </si>
  <si>
    <t>prnews</t>
  </si>
  <si>
    <t>ifpwfoundation</t>
  </si>
  <si>
    <t>arc_nigeria</t>
  </si>
  <si>
    <t>zukynokeke</t>
  </si>
  <si>
    <t>devbadek</t>
  </si>
  <si>
    <t>whoafro</t>
  </si>
  <si>
    <t>jnjglobalhealth</t>
  </si>
  <si>
    <t>gavi</t>
  </si>
  <si>
    <t>ap</t>
  </si>
  <si>
    <t>freep</t>
  </si>
  <si>
    <t>marijuanapolicy</t>
  </si>
  <si>
    <t>reviewjournal</t>
  </si>
  <si>
    <t>reuters</t>
  </si>
  <si>
    <t>newshour</t>
  </si>
  <si>
    <t>npr</t>
  </si>
  <si>
    <t>cbsnews</t>
  </si>
  <si>
    <t>nbcnews</t>
  </si>
  <si>
    <t>abcnewslive</t>
  </si>
  <si>
    <t>usatoday</t>
  </si>
  <si>
    <t>bbcbreaking</t>
  </si>
  <si>
    <t>cnnbrk</t>
  </si>
  <si>
    <t>latimes</t>
  </si>
  <si>
    <t>seattletimes</t>
  </si>
  <si>
    <t>nytimes</t>
  </si>
  <si>
    <t>miamiherald</t>
  </si>
  <si>
    <t>womenintheworld</t>
  </si>
  <si>
    <t>womensmediacntr</t>
  </si>
  <si>
    <t>dianedellanno</t>
  </si>
  <si>
    <t>vivalanadia</t>
  </si>
  <si>
    <t>perinatalequity</t>
  </si>
  <si>
    <t>childbirth</t>
  </si>
  <si>
    <t>nanstrauss</t>
  </si>
  <si>
    <t>first_candle</t>
  </si>
  <si>
    <t>njspotlight</t>
  </si>
  <si>
    <t>nicholsonfornj</t>
  </si>
  <si>
    <t>newarkhealth</t>
  </si>
  <si>
    <t>camdenhealth</t>
  </si>
  <si>
    <t>dare_lola</t>
  </si>
  <si>
    <t>ekemma</t>
  </si>
  <si>
    <t>donlaz4u</t>
  </si>
  <si>
    <t>subomiplumptre</t>
  </si>
  <si>
    <t>temite</t>
  </si>
  <si>
    <t>mallampelliks</t>
  </si>
  <si>
    <t>rosgmi</t>
  </si>
  <si>
    <t>mamayenigeria</t>
  </si>
  <si>
    <t>firstladynj</t>
  </si>
  <si>
    <t>joannagagisnjtv</t>
  </si>
  <si>
    <t>pro</t>
  </si>
  <si>
    <t>crossriverstate</t>
  </si>
  <si>
    <t>pathfinderint</t>
  </si>
  <si>
    <t>projectcure</t>
  </si>
  <si>
    <t>bmhcaucus</t>
  </si>
  <si>
    <t>atwhealth</t>
  </si>
  <si>
    <t>usaidgh</t>
  </si>
  <si>
    <t>opicgov</t>
  </si>
  <si>
    <t>merckiminspired</t>
  </si>
  <si>
    <t>reginaimhoff</t>
  </si>
  <si>
    <t>keeleemoseley</t>
  </si>
  <si>
    <t>pmnch</t>
  </si>
  <si>
    <t>devex</t>
  </si>
  <si>
    <t>jcie_org</t>
  </si>
  <si>
    <t>rockefellerfdn</t>
  </si>
  <si>
    <t>globalfund</t>
  </si>
  <si>
    <t>who</t>
  </si>
  <si>
    <t>whitehouse</t>
  </si>
  <si>
    <t>whitehou</t>
  </si>
  <si>
    <t>potus</t>
  </si>
  <si>
    <t>picphysicians</t>
  </si>
  <si>
    <t>hhsgov</t>
  </si>
  <si>
    <t>usmerckproducts</t>
  </si>
  <si>
    <t>dourahsante</t>
  </si>
  <si>
    <t>agnesbinagwaho</t>
  </si>
  <si>
    <t>jcoonrod</t>
  </si>
  <si>
    <t>germannstefan</t>
  </si>
  <si>
    <t>harishhande</t>
  </si>
  <si>
    <t>preeclampsia</t>
  </si>
  <si>
    <t>mommasvoices</t>
  </si>
  <si>
    <t>nraomd</t>
  </si>
  <si>
    <t>marchformoms</t>
  </si>
  <si>
    <t>awhonn</t>
  </si>
  <si>
    <t>donaintl</t>
  </si>
  <si>
    <t>acnmmidwives</t>
  </si>
  <si>
    <t>mysmfm</t>
  </si>
  <si>
    <t>acog</t>
  </si>
  <si>
    <t>harvardchansph</t>
  </si>
  <si>
    <t>ariadnelabs</t>
  </si>
  <si>
    <t>expectmore</t>
  </si>
  <si>
    <t>Mentions</t>
  </si>
  <si>
    <t>Replies to</t>
  </si>
  <si>
    <t>Congratulations to all winners of this yearâ€™s @PRNews' Platinum &amp;amp; Agency Elite Awards! Wonderful to receive Honorable Mention for the work with our amazing clients HLHA, MFM/Rabin Martin UNGA; Can't Wait For It &amp;amp; Love over Bias @Merck @MerckforMothers @ProcterGamble https://t.co/nrTmeh01pW</t>
  </si>
  <si>
    <t>Many sub-Saharan African women give birth at home, alone, or on the road because commuting to health care facilities is too difficult or expensive. #MaternityWaitingHomes can address these challenges: https://t.co/QspNbDlkep @gatesfoundation @ELMAPhilanthro @Merckformothers</t>
  </si>
  <si>
    <t>RT @MEtiebetMD: We need to create more vehicles to transverse the “know-do” gap for multisectoral solutions to #EndMaternalMortality and sp…</t>
  </si>
  <si>
    <t>RT @benoitkalasa: #UHCpavillon @MerckforMothers for the second year discussing the financing models in health and innovation to address fin…</t>
  </si>
  <si>
    <t>.@MSDforMothers Universal health coverage is intrinsic to the globally agreed ambition of #SDG 3. By enabling local private providers to deliver quality maternal care,Manyata is advancing the UHC goals of making it accessible, equitable &amp;amp; affordable in India #DontForgetMoms https://t.co/YHjPKuvcUF</t>
  </si>
  <si>
    <t>@CreditSuisse @MerckforMothers @USAID @UNAIDS Representative of @CreditSuisse commented at the UNGA side event that the "countries should enable the private sector to invest in health services, make regulation conducive, and use the blended capital model for scaling up services"</t>
  </si>
  <si>
    <t>RT @Africare: Many sub-Saharan African women give birth at home, alone, or on the road because commuting to health care facilities is too d…</t>
  </si>
  <si>
    <t>RT @MerckforMothers: We've joined forces w/@GatesFoundation to build #MaternityWaitingHomes to lessen their journey. #EndMaternalMortality…</t>
  </si>
  <si>
    <t>RT @MerckforMothers: Vision: A world where all cities are equitable places for childbirth.
Action: Helping coalitions foster local solution…</t>
  </si>
  <si>
    <t>#UHCpavillon @MerckforMothers for the second year discussing the financing models in health and innovation to address financial barriers to Leave No One Behind @MEtiebetMD @UNFPA exploring innovative financing to advance transformative results https://t.co/t47nVaUY2D</t>
  </si>
  <si>
    <t>RT @TemitayoE: #ICPD25 #NairobiSummit coming together for #GenderEquality. 
zero unmet need for #familyplanning zero #MaternalMortality #En…</t>
  </si>
  <si>
    <t>RT @TemitayoE: We must continue to give voices to many women &amp;amp; girls, the realities of many around us aren't seen/heard, if we don't know w…</t>
  </si>
  <si>
    <t>RT @Merck: Together with @MerckForMothers, we're announcing the first nine #SaferChildbirthCities committed to helping reduce maternal deat…</t>
  </si>
  <si>
    <t>@AdongHarriet1  #uhcforall  #leavingnoonebehind #everywomanshealthmatters https://t.co/JXop4TUeVO</t>
  </si>
  <si>
    <t>RT @ahahospitals: AHA invites hospitals and health systems to participate in the Better Maternal Outcomes Rapid Improvement Network — a fre…</t>
  </si>
  <si>
    <t>AHA invites hospitals and health systems to participate in the Better Maternal Outcomes Rapid Improvement Network — a free, six-month program focused on maternal outcomes and respectful care. https://t.co/ByfuVPJ5Tl @TheIHI @MerckforMothers #maternalhealth https://t.co/NT2IVh1axo</t>
  </si>
  <si>
    <t>@MerckforMothers All cities in the US should be safe for giving birth. We're the richest country in the world, we pay more for meds &amp;amp; treatments than any country on Earth. There is NO excuse for any city in this country to be unsafe for child birth. Or anyone with asthma going without etc. Shame</t>
  </si>
  <si>
    <t>#ICPD25 #NairobiSummit coming together for #GenderEquality. 
zero unmet need for #familyplanning zero #MaternalMortality #EndMaternalMortality 
zero to #ViolenceAgainstWomen. @UNFPA @Denmark_UN @KenyaMissionUN @DanishMFA @MerckforMothers #privatesector important #progress actors https://t.co/FNpPxTmN2f</t>
  </si>
  <si>
    <t>We must continue to give voices to many women &amp;amp; girls, the realities of many around us aren't seen/heard, if we don't know we can't act. @MerckforMothers working to make sure these voices are heard #GivingBirthInNigeria @nighealthwatch #ICPD25 @UNFPA @SheDecidesGFI #NairobiSummit</t>
  </si>
  <si>
    <t>@Katja_Iversen  @WomenDeliver @MerckforMothers @UNFPA #leadership, we MUST give voice to the voiceless, amplify those quiet whispers of concerns, use our power to articulate &amp;amp; shout for action #GenderEquality #UNGA #ICPD25 &amp;amp; beyond #EndMaternalMortality #universalhealthcoverage https://t.co/FP2jXwndNT</t>
  </si>
  <si>
    <t>RT @doccrearperry: Feels Good to be âšœ Home!!! âšœ âšœ Friends, Family and @acog_org District VII, Contraceptive Access Meeting with some of myâ€¦</t>
  </si>
  <si>
    <t>RT @MMCtweets: Congratulations to all winners of this yearâ€™s @PRNews' Platinum &amp;amp; Agency Elite Awards! Wonderful to receive Honorable Mentioâ€¦</t>
  </si>
  <si>
    <t>#STEP is stepping up in Mozambique this week, first Portuguese country for the programme. Thanks to @JNJGlobalHealth and @MerckforMothers support to @Gavi for the rollout. @WHOAFRO @PplthatDeliver @devBadek @zukynokeke @ARC_Nigeria @IFPWFoundation https://t.co/uNzxTmO4lA</t>
  </si>
  <si>
    <t>RT @GaviMag: #STEP is stepping up in Mozambique this week, first Portuguese country for the programme. Thanks to @JNJGlobalHealth and @Mercâ€¦</t>
  </si>
  <si>
    <t>https://t.co/Y1qj1LTECE
.@MerckforMothers @womensmediacntr @WomenintheWorld @MiamiHerald @nytimes @seattletimes @latimes @cnnbrk @BBCBreaking @USATODAY @ABCNewsLive @NBCNews @CBSNews @NPR @NewsHour @Reuters @reviewjournal @MarijuanaPolicy @freep @AP @Reuters pls find this baby!!</t>
  </si>
  <si>
    <t>RT @ahahospitals: AHA invites hospitals and health systems to participate in the Better Maternal Outcomes Rapid Improvement Network â€” a freâ€¦</t>
  </si>
  <si>
    <t>RT @Africare: Many sub-Saharan African women give birth at home, alone, or on the road because commuting to health care facilities is too dâ€¦</t>
  </si>
  <si>
    <t>#ClioAwards 2019 Gold Winner - @MerckforMothers: Merck "Reverse" by Whitelist #Clio60 https://t.co/XlzItFnKc3 ðŸ† https://t.co/pWTGvAJw1P</t>
  </si>
  <si>
    <t>#SpeakingOfBirth 
@KimBoller1 @DianeDellanno @MerckforMothers  NJ is listed #4 of states with highest rates of cesarean births neither safe nor sustainable listhttps://www.usnews.com/news/healthiest-communities/articles/2019-09-25/the-rise-of-c-sections-and-what-it-means</t>
  </si>
  <si>
    <t>How does data help employ services, what systems need to be in place so the best services are there asks @KimBoller1 @First_Candle @MerckforMothers @melinatedmoms @PerinatalEquity @Vivalanadia https://t.co/r0bu8yeQc5</t>
  </si>
  <si>
    <t>RT @JillGW: How does data help employ services, what systems need to be in place so the best services are there asks @KimBoller1 @First_Canâ€¦</t>
  </si>
  <si>
    <t>@nanstrauss @everymomcounts @MerckforMothers @childbirth 
https://t.co/gkzBM5WqdZ</t>
  </si>
  <si>
    <t>RT @JillGW: @nanstrauss @everymomcounts @MerckforMothers @childbirth 
https://t.co/gkzBM5WqdZ</t>
  </si>
  <si>
    <t>RT @MerckforMothers: Through #SaferChildbirthCities, we can help implement evidence-based interventions and innovative approaches to reversâ€¦</t>
  </si>
  <si>
    <t>Yes! Thanks for this @JillGW @njspotlight. â€œC-section birth rates have multiple etiologies and need multiple approaches to reduce those rates without shaming nor blaming women.â€ #everybabymatters #MaternalJustice @First_Candle @NicholsonForNJ @BurkeFoundation @MerckforMothers https://t.co/GMFsC7uRTk</t>
  </si>
  <si>
    <t>@MerckforMothers @Bmohealthystart Congratulations, #Baltimore! #MaternalJustice #Equity @NicholsonForNJ @camdenhealth @NewarkHealth @MerckforMothers</t>
  </si>
  <si>
    <t>RT @DrNgoziOnuoha: @MallamPelliks @temite @realanifon @subomiplumptre @donlaz4u @nighealthwatch @ekemma @dare_lola Here is a post with theâ€¦</t>
  </si>
  <si>
    <t>RT @MEtiebetMD: Thank you @mayorbcyoung @Bmohealthystart and #maternalhealth champions in #Baltimore for your leadership on this issue. @Meâ€¦</t>
  </si>
  <si>
    <t>@MallamPelliks @temite @realanifon @subomiplumptre @donlaz4u @nighealthwatch @ekemma @dare_lola Here is a post with the minimum requirement for a safe pregnancy and delivery https://t.co/EewgDoC8F5 also these organizations are creating impact @MamaletteNG @MamaYeNigeria @MerckforMothers @ROSGMI</t>
  </si>
  <si>
    <t>@DrNgoziOnuoha @MallamPelliks @temite @realanifon @subomiplumptre @donlaz4u @nighealthwatch @ekemma @dare_lola @MamaletteNG @MamaYeNigeria @MerckforMothers @ROSGMI If like me, your spouse almost lost her life at LUTH about 2 weeks ago &amp;amp; I literally watched other people being turned away &amp;amp; die at the overcrowded, packed-to-the-rafters Accident &amp;amp; Emergency rooms, you wouldn't be on your smartphone tweeting this.
You just wouldn't be.</t>
  </si>
  <si>
    <t>@aniediudo @DrNgoziOnuoha @MallamPelliks @temite @subomiplumptre @donlaz4u @nighealthwatch @ekemma @dare_lola @MamaletteNG @MamaYeNigeria @MerckforMothers @ROSGMI Don't mind o jare.</t>
  </si>
  <si>
    <t>RT @aniediudo: @DrNgoziOnuoha @MallamPelliks @temite @realanifon @subomiplumptre @donlaz4u @nighealthwatch @ekemma @dare_lola @MamaletteNGâ€¦</t>
  </si>
  <si>
    <t>Bravo, Baltimore and @Bmohealthystart! We are excited for you to be part of this movement to reduce #maternalmortality @MerckforMothers @camdenhealth @NewarkHealth @NicholsonForNJ  https://t.co/0jUYLbxsO1</t>
  </si>
  <si>
    <t>RT @MEtiebetMD: My key takeaway - there is no such thing as too much collaboration! Going #thelastmile to understand the issues and co-creaâ€¦</t>
  </si>
  <si>
    <t>Two NJ cities join national effort to become safer childbirth cities. @JoannaGagisNJTV reports. https://t.co/8H0Ki9TMLm | @FirstLadyNJ @MerckforMothers https://t.co/1JOV3nD9Zs</t>
  </si>
  <si>
    <t>Two NJ cities join national effort to become safer childbirth cities. @JoannaGagisNJTV reports. https://t.co/8H0Ki9TMLm | @FirstLadyNJ @MerckforMothers https://t.co/6XwNklUvUj</t>
  </si>
  <si>
    <t>RT @MEtiebetMD: These are amazing results!! _xD83D__xDE4F__xD83C__xDFFD_⁦@MerckforMothers partners ⁦@USAID⁩ ⁦@PathfinderInt ⁦@crossriverstate⁩ @everymomcounts⁩ ⁦@pro…</t>
  </si>
  <si>
    <t>@MEtiebetMD @nighealthwatch @MerckforMothers @USAID @PathfinderInt @crossriverstate @everymomcounts @projectcure This article celebrates the delivery of a set of triplets in a primary health care facility. As much as possible, any pregnancy considered to be high risk should be referred to a secondary or tertiary institution. Triaging goes a long way in reducing MNM</t>
  </si>
  <si>
    <t>RT @MEtiebetMD: So excited @MerckforMothers could be part of this celebration of women’s voices and experiences. Thank you to all @Merckfor…</t>
  </si>
  <si>
    <t>We are honored to be partnering on #Saferbirthcities with @MerckforMothers to improve maternal and infant health and reduce disparities in #NJ and beyond. Congratulations to @NewarkHealth and @camdenhealth as they work tirelessly to strengthen care for women and babies. https://t.co/Sc6dew67xW</t>
  </si>
  <si>
    <t>RT @atiyaweiss: We are honored to be partnering on #Saferbirthcities with @MerckforMothers to improve maternal and infant health and reduce…</t>
  </si>
  <si>
    <t>Maternal Health Disparities is a real issue in our country. Hearing from the patients involved brings the head to the heart! @ATWHealth @BMHCaucus @MerckforMothers @Wilson_MHI   https://t.co/zNc8kn16M5</t>
  </si>
  <si>
    <t>RT @PPIC_Online: Maternal Health Disparities is a real issue in our country. Hearing from the patients involved brings the head to the hear…</t>
  </si>
  <si>
    <t>We’re here for this. #BlackMamasMatter
 https://t.co/KsCqjadLkd</t>
  </si>
  <si>
    <t>RT @FamilyUbuntu: We’re here for this. #BlackMamasMatter
 https://t.co/KsCqjadLkd</t>
  </si>
  <si>
    <t>Feels Good to be âšœ Home!!! âšœ âšœ Friends, Family and @acog_org District VII, Contraceptive Access Meeting with some of my NOLA @merckformothers Safer Cities Family!! Letâ€™s Geaux ðŸ’—ðŸ’—ðŸ’— https://t.co/LbEG0HiwIy</t>
  </si>
  <si>
    <t>RT @MerckforMothers: Problem: The U.S. ranks 47 out of 195 countries worldwide in maternal mortality.​
Solution: Act now and #UseYourMomVoi…</t>
  </si>
  <si>
    <t>We need to create more vehicles to transverse the “know-do” gap for multisectoral solutions to #EndMaternalMortality and spur private sector #innovation. Excited 
that @MerckforMothers can join forces with @opicgov @USAIDGH @CreditSuisse to do so! https://t.co/ObLhqjNVKr</t>
  </si>
  <si>
    <t>So inspired by @Merck #volunteers in #Austin, TX. Thank you @MerckforMothers ambassadors Leslie Wolfe @keeleemoseley @ReginaImhoff Emily Lutzke for your efforts to ensure women across the world have the supplies they need for safe deliveries. @MerckIMInspired https://t.co/uRHLsqyohX</t>
  </si>
  <si>
    <t>These are amazing results!! _xD83D__xDE4F__xD83C__xDFFD_⁦@MerckforMothers partners ⁦@USAID⁩ ⁦@PathfinderInt ⁦@crossriverstate⁩ @everymomcounts⁩ ⁦@projectcure⁩. ‘Saving Mothers Giving Life’ Reduces Deaths in Children by 66% in Southern #Nigeria https://t.co/gcrFPlTU2Q</t>
  </si>
  <si>
    <t>And many thanks to our fabulous partners for convening, co-hosting and cooperating on so many events! @WHO @UHC2030 @gavi @GlobalFund @RockefellerFdn @JCIE_org @devex @MerckforMothers @PMNCH and many more. #UNGA #Partnerships #HealthForAll #InvestInHealth https://t.co/Ian1YSgFN1</t>
  </si>
  <si>
    <t>Exciting to see that one of the last frontiers of the #DigitalTransformation -health-is finally being broken with ⁦@NRaoMD⁩ @RockefellerFdn⁩ commitment to ensure #DataSavesLives and #EndMaternalMortality #UNGA2019  https://t.co/nS7fAJtfxk</t>
  </si>
  <si>
    <t>RT @KatriBertram: And many thanks to our fabulous partners for convening, co-hosting and cooperating on so many events! @WHO @UHC2030 @gavi…</t>
  </si>
  <si>
    <t>@KistenNoel @Merck @USMerckProducts @MerckforMothers REREAD @Merck @USMerckProducts @HHSGov @picphysicians @POTUS @WhiteHouse If KENNETH FRAZIER does indeed have a conscience &amp;amp; fundamental values , then take the time to review this !!!?? #MRK STOP _xD83D__xDED1_ Looking the other  AWAY Geez _xD83D__xDE44_</t>
  </si>
  <si>
    <t>RT @don2569603: @KistenNoel @Merck @USMerckProducts @MerckforMothers REREAD @Merck @USMerckProducts @HHSGov @picphysicians @POTUS @WhiteHou…</t>
  </si>
  <si>
    <t>RT @KistenNoel: @Merck @USMerckProducts @MerckforMothers Mr.Ken Frazier Please read my mother’s file !! I Cherish my mother , same as you c…</t>
  </si>
  <si>
    <t>@Merck @USMerckProducts @MerckforMothers Mr.Ken Frazier Please read my motherâ€™s file !! I Cherish my mother , same as you cherish yours !! My momâ€™s file was asked to be reread and the call # keeps saying itâ€™s going to you ! Well thatâ€™s years ! Take 10 minutes and read !Thank You https://t.co/RAXxN220MJ</t>
  </si>
  <si>
    <t>Together with @MerckForMothers, we're announcing the first nine #SaferChildbirthCities committed to helping reduce maternal deaths and narrow disparities in the U.S.: https://t.co/t4onhtgY3m #EndMaternalMortality $MRK https://t.co/E23vhPA1sK</t>
  </si>
  <si>
    <t>We've joined forces w/@GatesFoundation to build #MaternityWaitingHomes to lessen their journey. #EndMaternalMortality https://t.co/6WAbnsQcho</t>
  </si>
  <si>
    <t>RT @MerckforMothers: How can we create responsive and resilient communities and primary health systems? Hear from @MEtiebetMD, @dourahsante…</t>
  </si>
  <si>
    <t>How can we create responsive and resilient communities and primary health systems? Hear from @MEtiebetMD, @dourahsante, @Harishhande, @murtalamai, @GermannStefan, @jcoonrod, and @agnesbinagwaho at @OnebyOne2030. #UNGA https://t.co/GKcK7D6mcC</t>
  </si>
  <si>
    <t>@MerckforMothers @preeclampsia @everymomcounts @MommasVoices Thank you for your support and partnership in this important work. It takes all of us to solve big hairy audacious problems!</t>
  </si>
  <si>
    <t>Join our #maternalhealth collaborators @preeclampsia foundation with @everymomcounts, and more advocates at the @MommasVoices Summit to learn about how we can play a role in helping to reduce health disparities and #EndMaternalMortality in the US. https://t.co/jQW0HP3ybf</t>
  </si>
  <si>
    <t>@Eleni_Z_Tsigas Thank you for working with us through the @Preeclampsia Foundation to help #EndMaternalMortality!</t>
  </si>
  <si>
    <t>RT @Eleni_Z_Tsigas: Hey #citymatch2019 #useyourmomvoice Champions for Change Summit is upon us!  Register now to learn how to channel your…</t>
  </si>
  <si>
    <t>Hey #citymatch2019 #useyourmomvoice Champions for Change Summit is upon us!  Register now to learn how to channel your lived experience w/ maternal mortality and morbidity.  With thanks to @MerckforMothers https://t.co/HKUZf7mt63</t>
  </si>
  <si>
    <t>RT @MEtiebetMD: Exciting to see that one of the last frontiers of the #DigitalTransformation -health-is finally being broken with ⁦@NRaoMD⁩…</t>
  </si>
  <si>
    <t>I would like to congratulate @Bmohealthystart on being named one of Merckâ€™s nine awardees for the Safer Childbirth Cities Initiative. This award will allows us to conduct Severe Maternal Morbidity reviews and understand how best to improve postpartum care for mothers in the City. https://t.co/k0pt3Soofx</t>
  </si>
  <si>
    <t>@MEtiebetMD @mayorbcyoung @Bmohealthystart @MerckforMothers ðŸ’ªðŸ½ðŸ¤±ðŸ½</t>
  </si>
  <si>
    <t>@MEtiebetMD @mayorbcyoung @MerckforMothers @MEtiebetMD we are honored to partner with @MerckforMothers to make Baltimore a Safer City for Childbirth. Thank you</t>
  </si>
  <si>
    <t>Thank you @mayorbcyoung @Bmohealthystart and #maternalhealth champions in #Baltimore for your leadership on this issue. @MerckforMothers and #SaferChildbirthCities funders are excited to see these collaborative efforts to #EndMaternalMortality https://t.co/4CbUGjtCbL</t>
  </si>
  <si>
    <t>RT @mayorbcyoung: I would like to congratulate @Bmohealthystart on being named one of Merckâ€™s nine awardees for the Safer Childbirth Citiesâ€¦</t>
  </si>
  <si>
    <t>Press Conference today announcing Baltimore Healthy Start as a grantee for @MerckforMothers #SaferChildbirthCities Initiative!!! The funding will help in our fight to reduce maternal morbidity, maternal mortality and associated racial disparities. https://t.co/gWtroYHuDL</t>
  </si>
  <si>
    <t>Baltimore Healthy Start is honored to be selected as a grantee by Merck for Mothers as a part of the #SaferChildbirthCities initiative! We join the vision to foster local solutions that help cities become safer-and more equitable places to give birth. https://t.co/m9lH1yaHCp</t>
  </si>
  <si>
    <t>RT @MerckforMothers: Today we joined @BMOhealthystart in Baltimore to spread the word about #SaferChildbirthCities and the local solutionsâ€¦</t>
  </si>
  <si>
    <t>Today we joined @BMOhealthystart in Baltimore to spread the word about #SaferChildbirthCities and the local solutions they are developing to make the city of Baltimore a safer and more equitable place to give birth. #EndMaternalMortality https://t.co/oNJNYS3fIi https://t.co/AIRJcLJvaR</t>
  </si>
  <si>
    <t>RT @BurkeFoundation: Bravo, Baltimore and @Bmohealthystart! We are excited for you to be part of this movement to reduce #maternalmortalityâ€¦</t>
  </si>
  <si>
    <t>We envision New Jersey as a safer and more equitable place to give birth. Through collaboration with @camdenhealth and @NewarkHealth, we’re creating programs to make it happen. #SaferChildbirthCities
https://t.co/LqcmIOzz1s https://t.co/QVKSnL7Wpt</t>
  </si>
  <si>
    <t>As we gather in #NYC for #UNGA74 let’s not forget the work we need to do to #EndMaternalMortality #SDG3 &amp;amp; make sure every city in_xD83C__xDDFA__xD83C__xDDF8_is a safe&amp;amp;equitable place to give birth #SDG11. ⁦@MerckforMothers⁩ &amp;amp; partners proud to support #SaferChildbirthCities https://t.co/0pFzDiAqSW</t>
  </si>
  <si>
    <t>My key takeaway - there is no such thing as too much collaboration! Going #thelastmile to understand the issues and co-create solutions leads to resilient sustainable impact. @MerckforMothers is about #inventingforlife across sectors and silos to #endmaternalmortality https://t.co/hWe0TOISAP</t>
  </si>
  <si>
    <t>So excited @MerckforMothers could be part of this celebration of women’s voices and experiences. Thank you to all @MerckforMothers ambassadors who joined and are raising awareness of the women in communities fighting everyday to #EndMaternalMortality. https://t.co/WG02GygtrG</t>
  </si>
  <si>
    <t>RT @MEtiebetMD: As we gather in #NYC for #UNGA74 let’s not forget the work we need to do to #EndMaternalMortality #SDG3 &amp;amp; make sure every c…</t>
  </si>
  <si>
    <t>RT @MEtiebetMD: My key takeaway - there is no such thing as too much collaboration! Going #thelastmile to understand the issues and co-crea…</t>
  </si>
  <si>
    <t>Problem: The U.S. ranks 47 out of 195 countries worldwide in maternal mortality.​
Solution: Act now and #UseYourMomVoice.​ This October 18–20, join @MommasVoices and other like-minded champions of #maternalhealth in making changes to #EndMaternalMortality. https://t.co/EHi7BcDjvV</t>
  </si>
  <si>
    <t>@AriadneLabs @HarvardChanSPH @acog @MySMFM @ACNMmidwives @DONAIntl @AWHONN @MarchForMoms @ExpectMore @4thTriProject We started #ExpectingMore motivated by a realization that childbirth in America is becoming increasingly dangerous, costly, and socially isolating over time – and that, collectively, we all deserve better https://t.co/8tQjCxpMMe https://t.co/LqaBf0SDUq</t>
  </si>
  <si>
    <t>RT @neel_shah: @AriadneLabs @HarvardChanSPH @acog @MySMFM @ACNMmidwives @DONAIntl @AWHONN @MarchForMoms @ExpectMore @4thTriProject We start…</t>
  </si>
  <si>
    <t>We’re welcoming @ExpectMore - a new community movement working to shift the narrative of childbirth in the US. Let’s start #ExpectingMore and amplifying all voices to help improve #maternalhealth outcomes across the country. #EndMaternalMortality https://t.co/RXa3m1VOeW https://t.co/hNxAmKPfuf</t>
  </si>
  <si>
    <t>Vision: A world where all cities are equitable places for childbirth.
Action: Helping coalitions foster local solutions that help #EndMaternalMortality one city at a time. https://t.co/vt3RXm1oM1 https://t.co/rh1f12wtwn</t>
  </si>
  <si>
    <t>Through #SaferChildbirthCities, we can help implement evidence-based interventions and innovative approaches to reverse the countryâ€™s maternal health trends, starting in Baltimore. Learn more about @BMOhealthystartâ€™s programs:  https://t.co/oNJNYS3fIi https://t.co/uDmcM6PN69</t>
  </si>
  <si>
    <t>https://www.maternitywaitinghomes.org/</t>
  </si>
  <si>
    <t>https://twitter.com/MerckforMothers/status/1176212724281425920</t>
  </si>
  <si>
    <t>https://twitter.com/MerckforMothers/status/1176568207282511872</t>
  </si>
  <si>
    <t>https://www.aha.org/2019-09-12-better-maternal-outcomes-ihi-rapid-improvement-network?hootPostID=e77253b092784d165c9e857bd04093a9</t>
  </si>
  <si>
    <t>https://www.facebook.com/1020495073/posts/10217822383324187/</t>
  </si>
  <si>
    <t>http://clios.com/awards/winner/68831?utm_source=twitter&amp;utm_medium=social&amp;utm_campaign=winners_buffer</t>
  </si>
  <si>
    <t>https://www.njspotlight.com/2019/09/op-ed-nj-needs-improved-tools-to-help-people-decide-best-place-to-give-birth/</t>
  </si>
  <si>
    <t>https://twitter.com/JillGW/status/1179012163173863424</t>
  </si>
  <si>
    <t>https://health4naija.com/what-to-do-for-a-successful-pregnancy/</t>
  </si>
  <si>
    <t>https://twitter.com/MerckforMothers/status/1179156724453916672</t>
  </si>
  <si>
    <t>https://www.njtvonline.org/news/?p=77892&amp;utm_source=NJTV News&amp;utm_medium=Twitter&amp;utm_campaign=Gagis&amp;utm_term=childbirth&amp;utm_content=1</t>
  </si>
  <si>
    <t>https://twitter.com/MerckforMothers/status/1171455209270210560</t>
  </si>
  <si>
    <t>https://www.ksdk.com/article/news/investigations/mothers-matter/moms-of-color-say-theyre-terrified-of-dying-in-childbirth-and-no-one-is-listening/63-607056009</t>
  </si>
  <si>
    <t>https://www.merckformothers.com/SaferChildbirthCities/</t>
  </si>
  <si>
    <t>https://twitter.com/pmnch/status/1175780176409575427</t>
  </si>
  <si>
    <t>https://www.usaid.gov/nigeria/news/%E2%80%98saving-mothers-giving-life%E2%80%99-reduces-deaths-children-66-percent-southern</t>
  </si>
  <si>
    <t>https://twitter.com/thegff/status/1181317127409750016</t>
  </si>
  <si>
    <t>https://www.rockefellerfoundation.org/blog/precision-public-health-leveraging-data-unlock-health/</t>
  </si>
  <si>
    <t>https://www.mrknewsroom.com/news-release/corporate-news/merck-announces-first-nine-safer-childbirth-cities-committed-reducing-ma</t>
  </si>
  <si>
    <t>https://twitter.com/Eleni_Z_Tsigas/status/1176657689402892288</t>
  </si>
  <si>
    <t>https://www.mommasvoices.org/event</t>
  </si>
  <si>
    <t>https://twitter.com/mayorbcyoung/status/1179067491311669253</t>
  </si>
  <si>
    <t>https://www.njtvonline.org/news/video/ranked-45th-in-nation-for-maternal-mortality-nj-aims-for-safer-childbirth-cities/ https://twitter.com/NJTVNews/status/1179682758320427008</t>
  </si>
  <si>
    <t>https://www.inquirer.com/health/camden-philadelphia-merck-grants-maternal-mortality-20190917.html</t>
  </si>
  <si>
    <t>https://twitter.com/merckiminspired/status/1179154093102813184</t>
  </si>
  <si>
    <t>https://twitter.com/crwdiversity/status/1179552379752108032</t>
  </si>
  <si>
    <t>https://www.expectingmore.org/2019/10/04/growing-a-family-with-dignity/</t>
  </si>
  <si>
    <t>https://www.expectingmore.org/</t>
  </si>
  <si>
    <t>http://merckformothers.com/SaferChildbirthCities</t>
  </si>
  <si>
    <t>https://www.merckformothers.com/SaferChildbirthCities/ https://twitter.com/Bmohealthystart/status/1179065031574654976</t>
  </si>
  <si>
    <t>maternitywaitinghomes.org</t>
  </si>
  <si>
    <t>twitter.com</t>
  </si>
  <si>
    <t>aha.org</t>
  </si>
  <si>
    <t>facebook.com</t>
  </si>
  <si>
    <t>clios.com</t>
  </si>
  <si>
    <t>njspotlight.com</t>
  </si>
  <si>
    <t>health4naija.com</t>
  </si>
  <si>
    <t>njtvonline.org</t>
  </si>
  <si>
    <t>ksdk.com</t>
  </si>
  <si>
    <t>merckformothers.com</t>
  </si>
  <si>
    <t>usaid.gov</t>
  </si>
  <si>
    <t>rockefellerfoundation.org</t>
  </si>
  <si>
    <t>mrknewsroom.com</t>
  </si>
  <si>
    <t>mommasvoices.org</t>
  </si>
  <si>
    <t>njtvonline.org twitter.com</t>
  </si>
  <si>
    <t>inquirer.com</t>
  </si>
  <si>
    <t>expectingmore.org</t>
  </si>
  <si>
    <t>merckformothers.com twitter.com</t>
  </si>
  <si>
    <t>maternitywaitinghomes</t>
  </si>
  <si>
    <t>endmaternalmortality</t>
  </si>
  <si>
    <t>uhcpavillon</t>
  </si>
  <si>
    <t>sdg dontforgetmoms</t>
  </si>
  <si>
    <t>maternitywaitinghomes endmaternalmortality</t>
  </si>
  <si>
    <t>icpd25 nairobisummit genderequality familyplanning maternalmortality</t>
  </si>
  <si>
    <t>saferchildbirthcities</t>
  </si>
  <si>
    <t>uhcforall leavingnoonebehind everywomanshealthmatters</t>
  </si>
  <si>
    <t>maternalhealth</t>
  </si>
  <si>
    <t>icpd25 nairobisummit genderequality familyplanning maternalmortality endmaternalmortality violenceagainstwomen privatesector progress</t>
  </si>
  <si>
    <t>givingbirthinnigeria icpd25 nairobisummit</t>
  </si>
  <si>
    <t>leadership genderequality unga icpd25 endmaternalmortality universalhealthcoverage</t>
  </si>
  <si>
    <t>step</t>
  </si>
  <si>
    <t>clioawards clio60</t>
  </si>
  <si>
    <t>speakingofbirth</t>
  </si>
  <si>
    <t>everybabymatters maternaljustice</t>
  </si>
  <si>
    <t>baltimore maternaljustice equity</t>
  </si>
  <si>
    <t>maternalhealth baltimore</t>
  </si>
  <si>
    <t>maternalmortality</t>
  </si>
  <si>
    <t>thelastmile</t>
  </si>
  <si>
    <t>saferbirthcities nj</t>
  </si>
  <si>
    <t>saferbirthcities</t>
  </si>
  <si>
    <t>blackmamasmatter</t>
  </si>
  <si>
    <t>endmaternalmortality innovation</t>
  </si>
  <si>
    <t>volunteers austin</t>
  </si>
  <si>
    <t>nigeria</t>
  </si>
  <si>
    <t>unga partnerships healthforall investinhealth</t>
  </si>
  <si>
    <t>digitaltransformation datasaveslives endmaternalmortality unga2019</t>
  </si>
  <si>
    <t>mrk</t>
  </si>
  <si>
    <t>saferchildbirthcities endmaternalmortality</t>
  </si>
  <si>
    <t>unga</t>
  </si>
  <si>
    <t>maternalhealth endmaternalmortality</t>
  </si>
  <si>
    <t>citymatch2019 useyourmomvoice</t>
  </si>
  <si>
    <t>digitaltransformation</t>
  </si>
  <si>
    <t>maternalhealth baltimore saferchildbirthcities endmaternalmortality</t>
  </si>
  <si>
    <t>nyc unga74 endmaternalmortality sdg3 sdg11 saferchildbirthcities</t>
  </si>
  <si>
    <t>thelastmile inventingforlife endmaternalmortality</t>
  </si>
  <si>
    <t>nyc unga74 endmaternalmortality sdg3</t>
  </si>
  <si>
    <t>useyourmomvoice maternalhealth endmaternalmortality</t>
  </si>
  <si>
    <t>expectingmore</t>
  </si>
  <si>
    <t>expectingmore maternalhealth endmaternalmortality</t>
  </si>
  <si>
    <t>https://pbs.twimg.com/media/Dno6XkhVsAEYDCQ.jpg</t>
  </si>
  <si>
    <t>https://pbs.twimg.com/media/EFO1EeIWwAESSuV.jpg</t>
  </si>
  <si>
    <t>https://pbs.twimg.com/media/EFaaXf_XoAE3C1P.jpg</t>
  </si>
  <si>
    <t>https://pbs.twimg.com/media/EFZCkS-XkAc3I2h.jpg</t>
  </si>
  <si>
    <t>https://pbs.twimg.com/media/EFfcBDzW4AATx0J.jpg</t>
  </si>
  <si>
    <t>https://pbs.twimg.com/media/EFsRTCVX0AEpzW0.jpg</t>
  </si>
  <si>
    <t>https://pbs.twimg.com/media/EFygi3rWwAAFeo7.jpg</t>
  </si>
  <si>
    <t>https://pbs.twimg.com/media/EFz0C-oX0AASDz_.jpg</t>
  </si>
  <si>
    <t>https://pbs.twimg.com/media/EF5_XFYXoAIYAOU.jpg</t>
  </si>
  <si>
    <t>https://pbs.twimg.com/media/EF8TN0_W4AAN7hn.jpg</t>
  </si>
  <si>
    <t>https://pbs.twimg.com/media/EFgo4yaW4AExUgb.jpg</t>
  </si>
  <si>
    <t>https://pbs.twimg.com/media/EF6_m4EWoAEBg8S.jpg</t>
  </si>
  <si>
    <t>https://pbs.twimg.com/media/EF6OGpBWsAAD3TX.jpg</t>
  </si>
  <si>
    <t>https://pbs.twimg.com/media/EEGg8MUWsAABamR.jpg</t>
  </si>
  <si>
    <t>https://pbs.twimg.com/media/DDAxfNCXgAANnF7.jpg</t>
  </si>
  <si>
    <t>https://pbs.twimg.com/media/EFLlb3uWwAEEtZF.jpg</t>
  </si>
  <si>
    <t>https://pbs.twimg.com/media/EFzjoUCWoAMYKfm.jpg</t>
  </si>
  <si>
    <t>https://pbs.twimg.com/media/EFzhXqTX0AU6377.jpg</t>
  </si>
  <si>
    <t>https://pbs.twimg.com/media/EF00yc-XoAAGyp6.jpg</t>
  </si>
  <si>
    <t>https://pbs.twimg.com/media/EGSLvAzWsAAfaEw.jpg</t>
  </si>
  <si>
    <t>https://pbs.twimg.com/media/EGXUZVtUUAAfK06.jpg</t>
  </si>
  <si>
    <t>https://pbs.twimg.com/media/EGYnPy-XoAEker-.jpg</t>
  </si>
  <si>
    <t>https://pbs.twimg.com/ext_tw_video_thumb/1172170044647849984/pu/img/nur51rWSExWmlynN.jpg</t>
  </si>
  <si>
    <t>http://pbs.twimg.com/profile_images/559705140903428096/pNUD8ksm_normal.jpeg</t>
  </si>
  <si>
    <t>http://pbs.twimg.com/profile_images/448413749339095041/wy5fGcQ7_normal.jpeg</t>
  </si>
  <si>
    <t>http://pbs.twimg.com/profile_images/1107639334293901312/nZDoWR4h_normal.jpg</t>
  </si>
  <si>
    <t>http://pbs.twimg.com/profile_images/1112293262906134528/mkMGKN9G_normal.jpg</t>
  </si>
  <si>
    <t>http://pbs.twimg.com/profile_images/931429493385846784/8b1uu497_normal.jpg</t>
  </si>
  <si>
    <t>http://pbs.twimg.com/profile_images/1177653027047526400/Z7EZZ4sk_normal.jpg</t>
  </si>
  <si>
    <t>http://pbs.twimg.com/profile_images/3557322452/cb4421802548c9daf175401862b58300_normal.jpeg</t>
  </si>
  <si>
    <t>http://pbs.twimg.com/profile_images/1177233694005661696/3C1IMhjO_normal.jpg</t>
  </si>
  <si>
    <t>http://pbs.twimg.com/profile_images/1018835315304345600/aTxA9Dtd_normal.jpg</t>
  </si>
  <si>
    <t>http://pbs.twimg.com/profile_images/528124442396733441/XqDPT_lL_normal.jpeg</t>
  </si>
  <si>
    <t>http://pbs.twimg.com/profile_images/997093015427735552/HItuuFE3_normal.jpg</t>
  </si>
  <si>
    <t>http://pbs.twimg.com/profile_images/1175869809340375041/YHl3-DCH_normal.jpg</t>
  </si>
  <si>
    <t>http://pbs.twimg.com/profile_images/591131097607643136/J0-mivGC_normal.jpg</t>
  </si>
  <si>
    <t>http://pbs.twimg.com/profile_images/1153444559084511232/EWHW1dp0_normal.jpg</t>
  </si>
  <si>
    <t>http://pbs.twimg.com/profile_images/629378638878744576/kDdDTIWH_normal.png</t>
  </si>
  <si>
    <t>http://pbs.twimg.com/profile_images/596174657818001408/0wI2Slt__normal.jpg</t>
  </si>
  <si>
    <t>http://pbs.twimg.com/profile_images/1170050664292114433/cnN9GQqz_normal.jpg</t>
  </si>
  <si>
    <t>http://pbs.twimg.com/profile_images/1140704492834435072/PBq0B-BC_normal.jpg</t>
  </si>
  <si>
    <t>http://pbs.twimg.com/profile_images/1116362756964458497/tMWasG92_normal.jpg</t>
  </si>
  <si>
    <t>http://pbs.twimg.com/profile_images/668082064235761664/NIwTiPyT_normal.jpg</t>
  </si>
  <si>
    <t>http://pbs.twimg.com/profile_images/980955116982407168/ecrpQ03L_normal.jpg</t>
  </si>
  <si>
    <t>http://pbs.twimg.com/profile_images/954041930253348864/f626Blxo_normal.jpg</t>
  </si>
  <si>
    <t>http://pbs.twimg.com/profile_images/2874972244/5e4e5223a12ed52f18b7afd5f25a9846_normal.jpeg</t>
  </si>
  <si>
    <t>http://pbs.twimg.com/profile_images/886659208757874688/_QS1LU5R_normal.jpg</t>
  </si>
  <si>
    <t>http://pbs.twimg.com/profile_images/872284920940572673/i1tZROHr_normal.jpg</t>
  </si>
  <si>
    <t>http://pbs.twimg.com/profile_images/855749782509375490/zlUz8p8q_normal.jpg</t>
  </si>
  <si>
    <t>http://pbs.twimg.com/profile_images/1132639603142352896/UqTM93QL_normal.png</t>
  </si>
  <si>
    <t>http://pbs.twimg.com/profile_images/1177824866285826048/omGwLPl4_normal.jpg</t>
  </si>
  <si>
    <t>http://pbs.twimg.com/profile_images/863003280758255616/Y-otdiwz_normal.jpg</t>
  </si>
  <si>
    <t>http://pbs.twimg.com/profile_images/1094437714185793536/kUwPkY50_normal.jpg</t>
  </si>
  <si>
    <t>http://pbs.twimg.com/profile_images/611277775945646080/kqduVZR3_normal.jpg</t>
  </si>
  <si>
    <t>http://pbs.twimg.com/profile_images/665395759806857216/UdfSMoZv_normal.jpg</t>
  </si>
  <si>
    <t>http://pbs.twimg.com/profile_images/591575412880191490/eVU41ZDR_normal.jpg</t>
  </si>
  <si>
    <t>http://pbs.twimg.com/profile_images/964544383788953601/bn4ppp7W_normal.jpg</t>
  </si>
  <si>
    <t>http://pbs.twimg.com/profile_images/1059501799961321472/Ci0VSaJj_normal.jpg</t>
  </si>
  <si>
    <t>http://pbs.twimg.com/profile_images/1113568298673811456/SXV6tyDl_normal.jpg</t>
  </si>
  <si>
    <t>http://pbs.twimg.com/profile_images/921020997985357824/pHOwN9OO_normal.jpg</t>
  </si>
  <si>
    <t>http://pbs.twimg.com/profile_images/1137828793874288640/n0jeHk2u_normal.jpg</t>
  </si>
  <si>
    <t>http://pbs.twimg.com/profile_images/915080369581342720/3X_tvRmI_normal.jpg</t>
  </si>
  <si>
    <t>http://pbs.twimg.com/profile_images/1116398203258195969/MJjJpWRr_normal.jpg</t>
  </si>
  <si>
    <t>http://pbs.twimg.com/profile_images/1177151756138156033/G31ZB-z9_normal.jpg</t>
  </si>
  <si>
    <t>http://pbs.twimg.com/profile_images/718571768038817793/22_THsnY_normal.jpg</t>
  </si>
  <si>
    <t>http://pbs.twimg.com/profile_images/912284126824288256/KgSwm3M7_normal.jpg</t>
  </si>
  <si>
    <t>http://pbs.twimg.com/profile_images/1169901282548568065/znh3qvY9_normal.jpg</t>
  </si>
  <si>
    <t>http://pbs.twimg.com/profile_images/1083462442011766784/PM4aDiJS_normal.jpg</t>
  </si>
  <si>
    <t>http://pbs.twimg.com/profile_images/835053935903793152/EFVrm8tW_normal.jpg</t>
  </si>
  <si>
    <t>http://pbs.twimg.com/profile_images/1115258035344113664/tjadkBmL_normal.png</t>
  </si>
  <si>
    <t>http://pbs.twimg.com/profile_images/928978092646912000/eeYladuT_normal.jpg</t>
  </si>
  <si>
    <t>http://pbs.twimg.com/profile_images/913859201507536896/GyznWQLC_normal.jpg</t>
  </si>
  <si>
    <t>http://pbs.twimg.com/profile_images/1083033739117121536/0Qv4am91_normal.jpg</t>
  </si>
  <si>
    <t>http://pbs.twimg.com/profile_images/813389097721069568/bte_AmS0_normal.jpg</t>
  </si>
  <si>
    <t>http://pbs.twimg.com/profile_images/1177178468653699072/H4LHn9_T_normal.jpg</t>
  </si>
  <si>
    <t>http://pbs.twimg.com/profile_images/729282524438929409/u5oglyAv_normal.jpg</t>
  </si>
  <si>
    <t>http://pbs.twimg.com/profile_images/566279601345667073/WD18FuyV_normal.jpeg</t>
  </si>
  <si>
    <t>http://pbs.twimg.com/profile_images/1084833259475759104/BqawRmZx_normal.jpg</t>
  </si>
  <si>
    <t>http://pbs.twimg.com/profile_images/1144228003297320960/sgny33tB_normal.jpg</t>
  </si>
  <si>
    <t>http://pbs.twimg.com/profile_images/1089980988690714624/9gfaoooE_normal.jpg</t>
  </si>
  <si>
    <t>http://pbs.twimg.com/profile_images/797106039162277888/Vta9cgvh_normal.jpg</t>
  </si>
  <si>
    <t>http://pbs.twimg.com/profile_images/1116023782613897217/Hku92WbV_normal.jpg</t>
  </si>
  <si>
    <t>http://pbs.twimg.com/profile_images/1180898195167047680/TkYGWs-j_normal.jpg</t>
  </si>
  <si>
    <t>http://pbs.twimg.com/profile_images/1006210854122029066/v4wd4fQB_normal.jpg</t>
  </si>
  <si>
    <t>http://pbs.twimg.com/profile_images/1282899422/email_logo_iwes2_normal.jpg</t>
  </si>
  <si>
    <t>http://pbs.twimg.com/profile_images/1178519437076361217/PaVpUrxq_normal.jpg</t>
  </si>
  <si>
    <t>http://pbs.twimg.com/profile_images/1094934045602050048/0v5IgpXP_normal.jpg</t>
  </si>
  <si>
    <t>http://pbs.twimg.com/profile_images/895954822280564736/dFBEy0cF_normal.jpg</t>
  </si>
  <si>
    <t>http://pbs.twimg.com/profile_images/973251173879877632/Ovxk_ODB_normal.jpg</t>
  </si>
  <si>
    <t>http://pbs.twimg.com/profile_images/1639812575/SDC_Cherry_Blossom_normal.JPG</t>
  </si>
  <si>
    <t>http://pbs.twimg.com/profile_images/1156960343098310656/QIQl2Csj_normal.jpg</t>
  </si>
  <si>
    <t>http://pbs.twimg.com/profile_images/842828809501999104/8ylacT5l_normal.jpg</t>
  </si>
  <si>
    <t>http://pbs.twimg.com/profile_images/1145507303355027456/dnIan1BQ_normal.jpg</t>
  </si>
  <si>
    <t>http://pbs.twimg.com/profile_images/979433109178417153/kUJHy8kV_normal.jpg</t>
  </si>
  <si>
    <t>http://pbs.twimg.com/profile_images/1176950191385174018/yKkTPqEf_normal.jpg</t>
  </si>
  <si>
    <t>http://pbs.twimg.com/profile_images/949368602569904129/0l-sl1ET_normal.jpg</t>
  </si>
  <si>
    <t>http://pbs.twimg.com/profile_images/378800000830963435/2f09f03dd7d8f43bfadac777788b3b16_normal.jpeg</t>
  </si>
  <si>
    <t>http://pbs.twimg.com/profile_images/855695654982733828/_tvgudCK_normal.jpg</t>
  </si>
  <si>
    <t>http://pbs.twimg.com/profile_images/956838519082713089/LazSi9yH_normal.jpg</t>
  </si>
  <si>
    <t>http://pbs.twimg.com/profile_images/1042032978245955589/V3-7nX1W_normal.jpg</t>
  </si>
  <si>
    <t>http://pbs.twimg.com/profile_images/1128295202861604864/pYcFgVxw_normal.jpg</t>
  </si>
  <si>
    <t>http://pbs.twimg.com/profile_images/1130431419589758984/xc44_Kw2_normal.jpg</t>
  </si>
  <si>
    <t>http://pbs.twimg.com/profile_images/989702179224043520/J-1QkA2s_normal.jpg</t>
  </si>
  <si>
    <t>http://pbs.twimg.com/profile_images/524676185851064320/UqZU4ptd_normal.jpeg</t>
  </si>
  <si>
    <t>http://pbs.twimg.com/profile_images/684118985089089536/6NFBpQCi_normal.jpg</t>
  </si>
  <si>
    <t>http://pbs.twimg.com/profile_images/1017592184034521088/5SB1rijr_normal.jpg</t>
  </si>
  <si>
    <t>http://pbs.twimg.com/profile_images/763834569061756928/9eQvOkYO_normal.jpg</t>
  </si>
  <si>
    <t>https://twitter.com/#!/mmctweets/status/1043210485112291328</t>
  </si>
  <si>
    <t>https://twitter.com/#!/africare/status/1176141670519332865</t>
  </si>
  <si>
    <t>https://twitter.com/#!/akudoglobal/status/1176804592702672897</t>
  </si>
  <si>
    <t>https://twitter.com/#!/leminemoujtaba/status/1176804697560309760</t>
  </si>
  <si>
    <t>https://twitter.com/#!/natashagarcha/status/1176852795464527873</t>
  </si>
  <si>
    <t>https://twitter.com/#!/manyata4mothers/status/1176853813778472967</t>
  </si>
  <si>
    <t>https://twitter.com/#!/subhasree_sai/status/1176935578543243267</t>
  </si>
  <si>
    <t>https://twitter.com/#!/eybsimmons/status/1176967920750092288</t>
  </si>
  <si>
    <t>https://twitter.com/#!/eybsimmons/status/1176968087498842118</t>
  </si>
  <si>
    <t>https://twitter.com/#!/hades_2098/status/1177020241743732736</t>
  </si>
  <si>
    <t>https://twitter.com/#!/benoitkalasa/status/1176483042359238656</t>
  </si>
  <si>
    <t>https://twitter.com/#!/orkoum/status/1177147072094625792</t>
  </si>
  <si>
    <t>https://twitter.com/#!/ncpd_kenya/status/1177205859337850882</t>
  </si>
  <si>
    <t>https://twitter.com/#!/chris_cnnaji/status/1177210935422967808</t>
  </si>
  <si>
    <t>https://twitter.com/#!/magarya/status/1177215390876884994</t>
  </si>
  <si>
    <t>https://twitter.com/#!/healthnews_ng/status/1177241312954867712</t>
  </si>
  <si>
    <t>https://twitter.com/#!/angelbo75655793/status/1177272112819724288</t>
  </si>
  <si>
    <t>https://twitter.com/#!/firdug2015/status/1177279649342210050</t>
  </si>
  <si>
    <t>https://twitter.com/#!/supplychainsn/status/1177299059763138565</t>
  </si>
  <si>
    <t>https://twitter.com/#!/ahahospitals/status/1177298084583419909</t>
  </si>
  <si>
    <t>https://twitter.com/#!/theihi/status/1177315154050146309</t>
  </si>
  <si>
    <t>https://twitter.com/#!/sujas15/status/1177316820929437696</t>
  </si>
  <si>
    <t>https://twitter.com/#!/tweetaonl/status/1177325986066632736</t>
  </si>
  <si>
    <t>https://twitter.com/#!/pmrosey2/status/1177331552646291456</t>
  </si>
  <si>
    <t>https://twitter.com/#!/terriwh109/status/1177602622859165698</t>
  </si>
  <si>
    <t>https://twitter.com/#!/temitayoe/status/1177201555201810435</t>
  </si>
  <si>
    <t>https://twitter.com/#!/temitayoe/status/1177209996435697664</t>
  </si>
  <si>
    <t>https://twitter.com/#!/temitayoe/status/1177651743469047809</t>
  </si>
  <si>
    <t>https://twitter.com/#!/directorcelsjr/status/1177744702164144136</t>
  </si>
  <si>
    <t>https://twitter.com/#!/marzooqalyami6/status/1177917119788470273</t>
  </si>
  <si>
    <t>https://twitter.com/#!/coldbean/status/1178008789217419267</t>
  </si>
  <si>
    <t>https://twitter.com/#!/birthequity/status/1178270875721850881</t>
  </si>
  <si>
    <t>https://twitter.com/#!/gavimag/status/1178554793377325057</t>
  </si>
  <si>
    <t>https://twitter.com/#!/faryus88/status/1178568208346947585</t>
  </si>
  <si>
    <t>https://twitter.com/#!/ftissandier/status/1178578270486319104</t>
  </si>
  <si>
    <t>https://twitter.com/#!/pplthatdeliver/status/1178601355482664960</t>
  </si>
  <si>
    <t>https://twitter.com/#!/justicetwit/status/1178813570135535616</t>
  </si>
  <si>
    <t>https://twitter.com/#!/janicewiitala/status/1178824193074515969</t>
  </si>
  <si>
    <t>https://twitter.com/#!/amagege/status/1178974745976623104</t>
  </si>
  <si>
    <t>https://twitter.com/#!/clioawards/status/1178993725835546624</t>
  </si>
  <si>
    <t>https://twitter.com/#!/jillgw/status/1176940105627557890</t>
  </si>
  <si>
    <t>https://twitter.com/#!/jillgw/status/1179085545726775297</t>
  </si>
  <si>
    <t>https://twitter.com/#!/melinatedmoms/status/1179088877258231809</t>
  </si>
  <si>
    <t>https://twitter.com/#!/jillgw/status/1178855890197372929</t>
  </si>
  <si>
    <t>https://twitter.com/#!/everymomcounts/status/1179092374934433792</t>
  </si>
  <si>
    <t>https://twitter.com/#!/pooltable_mover/status/1179135237311340544</t>
  </si>
  <si>
    <t>https://twitter.com/#!/kimboller1/status/1179064237370593282</t>
  </si>
  <si>
    <t>https://twitter.com/#!/kimboller1/status/1179138622446096385</t>
  </si>
  <si>
    <t>https://twitter.com/#!/alubay2/status/1179146416167559171</t>
  </si>
  <si>
    <t>https://twitter.com/#!/lynn_ustw/status/1179225588151787526</t>
  </si>
  <si>
    <t>https://twitter.com/#!/drngozionuoha/status/1179140064175165441</t>
  </si>
  <si>
    <t>https://twitter.com/#!/aniediudo/status/1179274011169214465</t>
  </si>
  <si>
    <t>https://twitter.com/#!/realanifon/status/1179275783073865728</t>
  </si>
  <si>
    <t>https://twitter.com/#!/mamaletteng/status/1179146842027761664</t>
  </si>
  <si>
    <t>https://twitter.com/#!/many_colors/status/1179309064842616832</t>
  </si>
  <si>
    <t>https://twitter.com/#!/burkefoundation/status/1179389602270007297</t>
  </si>
  <si>
    <t>https://twitter.com/#!/almatahealth/status/1179601966562832384</t>
  </si>
  <si>
    <t>https://twitter.com/#!/njtvnews/status/1179520190779932673</t>
  </si>
  <si>
    <t>https://twitter.com/#!/njtvnews/status/1179682758320427008</t>
  </si>
  <si>
    <t>https://twitter.com/#!/bmoreforbabies/status/1179697005465083905</t>
  </si>
  <si>
    <t>https://twitter.com/#!/bmoreforbabies/status/1179697128609910785</t>
  </si>
  <si>
    <t>https://twitter.com/#!/tedbabedegefie/status/1179721856779243521</t>
  </si>
  <si>
    <t>https://twitter.com/#!/lauriemyershl/status/1179919165458718720</t>
  </si>
  <si>
    <t>https://twitter.com/#!/nighealthwatch/status/1177210086617505792</t>
  </si>
  <si>
    <t>https://twitter.com/#!/nighealthwatch/status/1179964536243281921</t>
  </si>
  <si>
    <t>https://twitter.com/#!/alex148laughlin/status/1179984487272386560</t>
  </si>
  <si>
    <t>https://twitter.com/#!/utibe__ebong/status/1177283156518592512</t>
  </si>
  <si>
    <t>https://twitter.com/#!/utibe__ebong/status/1180012869418717187</t>
  </si>
  <si>
    <t>https://twitter.com/#!/monica_kerrigan/status/1180138962834399236</t>
  </si>
  <si>
    <t>https://twitter.com/#!/emilywj/status/1180140670373285888</t>
  </si>
  <si>
    <t>https://twitter.com/#!/atiyaweiss/status/1171522286488182786</t>
  </si>
  <si>
    <t>https://twitter.com/#!/childhealthusa/status/1180531482097532928</t>
  </si>
  <si>
    <t>https://twitter.com/#!/ppic_online/status/1180675450819010561</t>
  </si>
  <si>
    <t>https://twitter.com/#!/misssophiebot/status/1180684353434783744</t>
  </si>
  <si>
    <t>https://twitter.com/#!/familyubuntu/status/1171490270275227648</t>
  </si>
  <si>
    <t>https://twitter.com/#!/laceyemma1/status/1180925408914493440</t>
  </si>
  <si>
    <t>https://twitter.com/#!/wilson_mhi/status/1181210400148340736</t>
  </si>
  <si>
    <t>https://twitter.com/#!/doccrearperry/status/1177736309697331200</t>
  </si>
  <si>
    <t>https://twitter.com/#!/iwes_nola/status/1177738844382216192</t>
  </si>
  <si>
    <t>https://twitter.com/#!/iwes_nola/status/1181226236082737154</t>
  </si>
  <si>
    <t>https://twitter.com/#!/_magnoliashawty/status/1181226301962670081</t>
  </si>
  <si>
    <t>https://twitter.com/#!/avegenhealth/status/1179645138160832514</t>
  </si>
  <si>
    <t>https://twitter.com/#!/avegenhealth/status/1181230728660619269</t>
  </si>
  <si>
    <t>https://twitter.com/#!/preventaccreta/status/1181241424248897536</t>
  </si>
  <si>
    <t>https://twitter.com/#!/wwstansburyccfa/status/1181285901860659200</t>
  </si>
  <si>
    <t>https://twitter.com/#!/staceycpenny/status/1181310983538651141</t>
  </si>
  <si>
    <t>https://twitter.com/#!/shadesofblueprj/status/1181338625772019713</t>
  </si>
  <si>
    <t>https://twitter.com/#!/metiebetmd/status/1175876903628156928</t>
  </si>
  <si>
    <t>https://twitter.com/#!/metiebetmd/status/1179590836717309952</t>
  </si>
  <si>
    <t>https://twitter.com/#!/metiebetmd/status/1179918760892870656</t>
  </si>
  <si>
    <t>https://twitter.com/#!/katribertram/status/1181458771626860545</t>
  </si>
  <si>
    <t>https://twitter.com/#!/metiebetmd/status/1177210276971798528</t>
  </si>
  <si>
    <t>https://twitter.com/#!/aminumagashig/status/1181477320781111296</t>
  </si>
  <si>
    <t>https://twitter.com/#!/sambernsteinrn/status/1181516469114429440</t>
  </si>
  <si>
    <t>https://twitter.com/#!/don2569603/status/1181521635444170753</t>
  </si>
  <si>
    <t>https://twitter.com/#!/tallduc/status/1179922509380161537</t>
  </si>
  <si>
    <t>https://twitter.com/#!/tallduc/status/1181542594360348677</t>
  </si>
  <si>
    <t>https://twitter.com/#!/uhc2030/status/1181468265677295616</t>
  </si>
  <si>
    <t>https://twitter.com/#!/fkolomoni/status/1181544735200202753</t>
  </si>
  <si>
    <t>https://twitter.com/#!/kistennoel/status/1181545060711768070</t>
  </si>
  <si>
    <t>https://twitter.com/#!/don2569603/status/1180632051424415750</t>
  </si>
  <si>
    <t>https://twitter.com/#!/kistennoel/status/1179536401739735040</t>
  </si>
  <si>
    <t>https://twitter.com/#!/kistennoel/status/1180067549934866432</t>
  </si>
  <si>
    <t>https://twitter.com/#!/merck/status/1171394337286045697</t>
  </si>
  <si>
    <t>https://twitter.com/#!/merckformothers/status/878256344066920448</t>
  </si>
  <si>
    <t>https://twitter.com/#!/onebyone2030/status/1177692430050701315</t>
  </si>
  <si>
    <t>https://twitter.com/#!/merckformothers/status/1176254725416792064</t>
  </si>
  <si>
    <t>https://twitter.com/#!/murtalamai/status/1177676940012146688</t>
  </si>
  <si>
    <t>https://twitter.com/#!/eleni_z_tsigas/status/1176920765956022279</t>
  </si>
  <si>
    <t>https://twitter.com/#!/merckformothers/status/1176850712619302913</t>
  </si>
  <si>
    <t>https://twitter.com/#!/merckformothers/status/1177303227408297985</t>
  </si>
  <si>
    <t>https://twitter.com/#!/4thtriproject/status/1177019682160861184</t>
  </si>
  <si>
    <t>https://twitter.com/#!/eleni_z_tsigas/status/1176657689402892288</t>
  </si>
  <si>
    <t>https://twitter.com/#!/eleni_z_tsigas/status/1181380344588750848</t>
  </si>
  <si>
    <t>https://twitter.com/#!/merckformothers/status/1177305057211092994</t>
  </si>
  <si>
    <t>https://twitter.com/#!/mayorbcyoung/status/1179067491311669253</t>
  </si>
  <si>
    <t>https://twitter.com/#!/neel_shah/status/1179200765933412352</t>
  </si>
  <si>
    <t>https://twitter.com/#!/bmohealthystart/status/1179597866949648384</t>
  </si>
  <si>
    <t>https://twitter.com/#!/bmohealthystart/status/1179598787628716032</t>
  </si>
  <si>
    <t>https://twitter.com/#!/metiebetmd/status/1179199451782664192</t>
  </si>
  <si>
    <t>https://twitter.com/#!/merckformothers/status/1179401592866516998</t>
  </si>
  <si>
    <t>https://twitter.com/#!/merckformothers/status/1179401780746170368</t>
  </si>
  <si>
    <t>https://twitter.com/#!/bmohealthystart/status/1179065031574654976</t>
  </si>
  <si>
    <t>https://twitter.com/#!/bmohealthystart/status/1179065212361723905</t>
  </si>
  <si>
    <t>https://twitter.com/#!/bmohealthystart/status/1179598844566413314</t>
  </si>
  <si>
    <t>https://twitter.com/#!/bmohealthystart/status/1179598905417355264</t>
  </si>
  <si>
    <t>https://twitter.com/#!/metiebetmd/status/1179170771400310789</t>
  </si>
  <si>
    <t>https://twitter.com/#!/merckformothers/status/1179156724453916672</t>
  </si>
  <si>
    <t>https://twitter.com/#!/merckformothers/status/1179401824530571264</t>
  </si>
  <si>
    <t>https://twitter.com/#!/merckformothers/status/1179835505485238273</t>
  </si>
  <si>
    <t>https://twitter.com/#!/metiebetmd/status/1176654220440850432</t>
  </si>
  <si>
    <t>https://twitter.com/#!/metiebetmd/status/1179170747396362240</t>
  </si>
  <si>
    <t>https://twitter.com/#!/metiebetmd/status/1179587530213208067</t>
  </si>
  <si>
    <t>https://twitter.com/#!/metiebetmd/status/1180084577072816129</t>
  </si>
  <si>
    <t>https://twitter.com/#!/metiebetmd/status/1181341110574170112</t>
  </si>
  <si>
    <t>https://twitter.com/#!/merckformothers/status/1176940714401435648</t>
  </si>
  <si>
    <t>https://twitter.com/#!/merckformothers/status/1179829365024153600</t>
  </si>
  <si>
    <t>https://twitter.com/#!/merckformothers/status/1180161319942676481</t>
  </si>
  <si>
    <t>https://twitter.com/#!/merckformothers/status/1181222645787963392</t>
  </si>
  <si>
    <t>https://twitter.com/#!/neel_shah/status/1181584016777940992</t>
  </si>
  <si>
    <t>https://twitter.com/#!/merckformothers/status/1181673026250784768</t>
  </si>
  <si>
    <t>https://twitter.com/#!/merckformothers/status/1181675110287249410</t>
  </si>
  <si>
    <t>https://twitter.com/#!/merckformothers/status/1172170079431266304</t>
  </si>
  <si>
    <t>https://twitter.com/#!/merckformothers/status/1179135113185153024</t>
  </si>
  <si>
    <t>1043210485112291328</t>
  </si>
  <si>
    <t>1176141670519332865</t>
  </si>
  <si>
    <t>1176804592702672897</t>
  </si>
  <si>
    <t>1176804697560309760</t>
  </si>
  <si>
    <t>1176852795464527873</t>
  </si>
  <si>
    <t>1176853813778472967</t>
  </si>
  <si>
    <t>1176935578543243267</t>
  </si>
  <si>
    <t>1176967920750092288</t>
  </si>
  <si>
    <t>1176968087498842118</t>
  </si>
  <si>
    <t>1177020241743732736</t>
  </si>
  <si>
    <t>1176483042359238656</t>
  </si>
  <si>
    <t>1177147072094625792</t>
  </si>
  <si>
    <t>1177205859337850882</t>
  </si>
  <si>
    <t>1177210935422967808</t>
  </si>
  <si>
    <t>1177215390876884994</t>
  </si>
  <si>
    <t>1177241312954867712</t>
  </si>
  <si>
    <t>1177272112819724288</t>
  </si>
  <si>
    <t>1177279649342210050</t>
  </si>
  <si>
    <t>1177299059763138565</t>
  </si>
  <si>
    <t>1177298084583419909</t>
  </si>
  <si>
    <t>1177315154050146309</t>
  </si>
  <si>
    <t>1177316820929437696</t>
  </si>
  <si>
    <t>1177325986066632736</t>
  </si>
  <si>
    <t>1177331552646291456</t>
  </si>
  <si>
    <t>1177602622859165698</t>
  </si>
  <si>
    <t>1177201555201810435</t>
  </si>
  <si>
    <t>1177209996435697664</t>
  </si>
  <si>
    <t>1177651743469047809</t>
  </si>
  <si>
    <t>1177744702164144136</t>
  </si>
  <si>
    <t>1177917119788470273</t>
  </si>
  <si>
    <t>1178008789217419267</t>
  </si>
  <si>
    <t>1178270875721850881</t>
  </si>
  <si>
    <t>1178554793377325057</t>
  </si>
  <si>
    <t>1178568208346947585</t>
  </si>
  <si>
    <t>1178578270486319104</t>
  </si>
  <si>
    <t>1178601355482664960</t>
  </si>
  <si>
    <t>1178813570135535616</t>
  </si>
  <si>
    <t>1178824193074515969</t>
  </si>
  <si>
    <t>1178974745976623104</t>
  </si>
  <si>
    <t>1178993725835546624</t>
  </si>
  <si>
    <t>1176940105627557890</t>
  </si>
  <si>
    <t>1179085545726775297</t>
  </si>
  <si>
    <t>1179088877258231809</t>
  </si>
  <si>
    <t>1178855890197372929</t>
  </si>
  <si>
    <t>1179092374934433792</t>
  </si>
  <si>
    <t>1179135237311340544</t>
  </si>
  <si>
    <t>1179064237370593282</t>
  </si>
  <si>
    <t>1179138622446096385</t>
  </si>
  <si>
    <t>1179146416167559171</t>
  </si>
  <si>
    <t>1179225588151787526</t>
  </si>
  <si>
    <t>1179140064175165441</t>
  </si>
  <si>
    <t>1179274011169214465</t>
  </si>
  <si>
    <t>1179275783073865728</t>
  </si>
  <si>
    <t>1179146842027761664</t>
  </si>
  <si>
    <t>1179309064842616832</t>
  </si>
  <si>
    <t>1179389602270007297</t>
  </si>
  <si>
    <t>1179601966562832384</t>
  </si>
  <si>
    <t>1179520190779932673</t>
  </si>
  <si>
    <t>1179682758320427008</t>
  </si>
  <si>
    <t>1179697005465083905</t>
  </si>
  <si>
    <t>1179697128609910785</t>
  </si>
  <si>
    <t>1179721856779243521</t>
  </si>
  <si>
    <t>1179919165458718720</t>
  </si>
  <si>
    <t>1177210086617505792</t>
  </si>
  <si>
    <t>1179964536243281921</t>
  </si>
  <si>
    <t>1179984487272386560</t>
  </si>
  <si>
    <t>1177283156518592512</t>
  </si>
  <si>
    <t>1180012869418717187</t>
  </si>
  <si>
    <t>1180138962834399236</t>
  </si>
  <si>
    <t>1180140670373285888</t>
  </si>
  <si>
    <t>1171522286488182786</t>
  </si>
  <si>
    <t>1180531482097532928</t>
  </si>
  <si>
    <t>1180675450819010561</t>
  </si>
  <si>
    <t>1180684353434783744</t>
  </si>
  <si>
    <t>1171490270275227648</t>
  </si>
  <si>
    <t>1180925408914493440</t>
  </si>
  <si>
    <t>1181210400148340736</t>
  </si>
  <si>
    <t>1177736309697331200</t>
  </si>
  <si>
    <t>1177738844382216192</t>
  </si>
  <si>
    <t>1181226236082737154</t>
  </si>
  <si>
    <t>1181226301962670081</t>
  </si>
  <si>
    <t>1179645138160832514</t>
  </si>
  <si>
    <t>1181230728660619269</t>
  </si>
  <si>
    <t>1181241424248897536</t>
  </si>
  <si>
    <t>1181285901860659200</t>
  </si>
  <si>
    <t>1181310983538651141</t>
  </si>
  <si>
    <t>1181338625772019713</t>
  </si>
  <si>
    <t>1175876903628156928</t>
  </si>
  <si>
    <t>1179590836717309952</t>
  </si>
  <si>
    <t>1179918760892870656</t>
  </si>
  <si>
    <t>1181458771626860545</t>
  </si>
  <si>
    <t>1177210276971798528</t>
  </si>
  <si>
    <t>1181477320781111296</t>
  </si>
  <si>
    <t>1181516469114429440</t>
  </si>
  <si>
    <t>1181521635444170753</t>
  </si>
  <si>
    <t>1179922509380161537</t>
  </si>
  <si>
    <t>1181542594360348677</t>
  </si>
  <si>
    <t>1181468265677295616</t>
  </si>
  <si>
    <t>1181544735200202753</t>
  </si>
  <si>
    <t>1181545060711768070</t>
  </si>
  <si>
    <t>1180632051424415750</t>
  </si>
  <si>
    <t>1179536401739735040</t>
  </si>
  <si>
    <t>1180067549934866432</t>
  </si>
  <si>
    <t>1171394337286045697</t>
  </si>
  <si>
    <t>878256344066920448</t>
  </si>
  <si>
    <t>1177692430050701315</t>
  </si>
  <si>
    <t>1176254725416792064</t>
  </si>
  <si>
    <t>1177676940012146688</t>
  </si>
  <si>
    <t>1176920765956022279</t>
  </si>
  <si>
    <t>1176850712619302913</t>
  </si>
  <si>
    <t>1177303227408297985</t>
  </si>
  <si>
    <t>1177019682160861184</t>
  </si>
  <si>
    <t>1176657689402892288</t>
  </si>
  <si>
    <t>1181380344588750848</t>
  </si>
  <si>
    <t>1177305057211092994</t>
  </si>
  <si>
    <t>1179067491311669253</t>
  </si>
  <si>
    <t>1179200765933412352</t>
  </si>
  <si>
    <t>1179597866949648384</t>
  </si>
  <si>
    <t>1179598787628716032</t>
  </si>
  <si>
    <t>1179199451782664192</t>
  </si>
  <si>
    <t>1179401592866516998</t>
  </si>
  <si>
    <t>1179401780746170368</t>
  </si>
  <si>
    <t>1179065031574654976</t>
  </si>
  <si>
    <t>1179065212361723905</t>
  </si>
  <si>
    <t>1179598844566413314</t>
  </si>
  <si>
    <t>1179598905417355264</t>
  </si>
  <si>
    <t>1179170771400310789</t>
  </si>
  <si>
    <t>1179156724453916672</t>
  </si>
  <si>
    <t>1179401824530571264</t>
  </si>
  <si>
    <t>1179835505485238273</t>
  </si>
  <si>
    <t>1176654220440850432</t>
  </si>
  <si>
    <t>1179170747396362240</t>
  </si>
  <si>
    <t>1179587530213208067</t>
  </si>
  <si>
    <t>1180084577072816129</t>
  </si>
  <si>
    <t>1181341110574170112</t>
  </si>
  <si>
    <t>1176940714401435648</t>
  </si>
  <si>
    <t>1179829365024153600</t>
  </si>
  <si>
    <t>1180161319942676481</t>
  </si>
  <si>
    <t>1181222645787963392</t>
  </si>
  <si>
    <t>1181584016777940992</t>
  </si>
  <si>
    <t>1181673026250784768</t>
  </si>
  <si>
    <t>1181675110287249410</t>
  </si>
  <si>
    <t>1172170079431266304</t>
  </si>
  <si>
    <t>1179135113185153024</t>
  </si>
  <si>
    <t>1171394433750843392</t>
  </si>
  <si>
    <t>1179098153301282817</t>
  </si>
  <si>
    <t>1181582304528883720</t>
  </si>
  <si>
    <t/>
  </si>
  <si>
    <t>84281104</t>
  </si>
  <si>
    <t>888860683</t>
  </si>
  <si>
    <t>2798555951</t>
  </si>
  <si>
    <t>45961660</t>
  </si>
  <si>
    <t>156019364</t>
  </si>
  <si>
    <t>167629839</t>
  </si>
  <si>
    <t>875277512464576512</t>
  </si>
  <si>
    <t>196278935</t>
  </si>
  <si>
    <t>785915888364990464</t>
  </si>
  <si>
    <t>2761623465</t>
  </si>
  <si>
    <t>35961145</t>
  </si>
  <si>
    <t>93695469</t>
  </si>
  <si>
    <t>19866236</t>
  </si>
  <si>
    <t>en</t>
  </si>
  <si>
    <t>und</t>
  </si>
  <si>
    <t>1175780176409575427</t>
  </si>
  <si>
    <t>1176212724281425920</t>
  </si>
  <si>
    <t>1176568207282511872</t>
  </si>
  <si>
    <t>1179012163173863424</t>
  </si>
  <si>
    <t>1179154093102813184</t>
  </si>
  <si>
    <t>1179552379752108032</t>
  </si>
  <si>
    <t>1171455209270210560</t>
  </si>
  <si>
    <t>1181317127409750016</t>
  </si>
  <si>
    <t>Twitter Web Client</t>
  </si>
  <si>
    <t>TweetDeck</t>
  </si>
  <si>
    <t>Twitter for iPhone</t>
  </si>
  <si>
    <t>Twitter for Android</t>
  </si>
  <si>
    <t>Twitter Web App</t>
  </si>
  <si>
    <t>dlvr.it</t>
  </si>
  <si>
    <t>Hootsuite Inc.</t>
  </si>
  <si>
    <t>Sprout Social</t>
  </si>
  <si>
    <t>Buffer</t>
  </si>
  <si>
    <t>DCMovers</t>
  </si>
  <si>
    <t>Tweetbot for iΟS</t>
  </si>
  <si>
    <t>Bot Libre!</t>
  </si>
  <si>
    <t>Salesforce - Social Studio</t>
  </si>
  <si>
    <t>Retweet</t>
  </si>
  <si>
    <t>-73.96752371015182,40.75039065983374 
-73.96752371015182,40.75039065983374 
-73.96752371015182,40.75039065983374 
-73.96752371015182,40.75039065983374</t>
  </si>
  <si>
    <t>30.2110535,-26.868046 
40.9291738,-26.868046 
40.9291738,-10.3852166 
30.2110535,-10.3852166</t>
  </si>
  <si>
    <t>-85.896673,31.283873 
-85.777968,31.283873 
-85.777968,31.386312 
-85.896673,31.386312</t>
  </si>
  <si>
    <t>Republic of Mozambique</t>
  </si>
  <si>
    <t>United States</t>
  </si>
  <si>
    <t>MZ</t>
  </si>
  <si>
    <t>US</t>
  </si>
  <si>
    <t>United Nations General Assembly</t>
  </si>
  <si>
    <t>Enterprise, AL</t>
  </si>
  <si>
    <t>07d9f37d11883001</t>
  </si>
  <si>
    <t>b64dd3d6de94f13d</t>
  </si>
  <si>
    <t>4caafbe771809878</t>
  </si>
  <si>
    <t>Enterprise</t>
  </si>
  <si>
    <t>poi</t>
  </si>
  <si>
    <t>country</t>
  </si>
  <si>
    <t>city</t>
  </si>
  <si>
    <t>https://api.twitter.com/1.1/geo/id/07d9f37d11883001.json</t>
  </si>
  <si>
    <t>https://api.twitter.com/1.1/geo/id/b64dd3d6de94f13d.json</t>
  </si>
  <si>
    <t>https://api.twitter.com/1.1/geo/id/4caafbe771809878.json</t>
  </si>
  <si>
    <t>mea</t>
  </si>
  <si>
    <t>merca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</si>
  <si>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</si>
  <si>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</si>
  <si>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</si>
  <si>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</si>
  <si>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</si>
  <si>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</si>
  <si>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</si>
  <si>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</si>
  <si>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</si>
  <si>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</si>
  <si>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</si>
  <si>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</si>
  <si>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</si>
  <si>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</si>
  <si>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</si>
  <si>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</si>
  <si>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</si>
  <si>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</si>
  <si>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</si>
  <si>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</si>
  <si>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</si>
  <si>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Marina Maher Communications</t>
  </si>
  <si>
    <t>Procter &amp; Gamble</t>
  </si>
  <si>
    <t>Africare</t>
  </si>
  <si>
    <t>ELMA Philanthropies</t>
  </si>
  <si>
    <t>Akudo Anyanwu</t>
  </si>
  <si>
    <t>Mary-Ann Etiebet</t>
  </si>
  <si>
    <t>Mohamed Lemine Ould Moujtaba</t>
  </si>
  <si>
    <t>Merck for Mothers</t>
  </si>
  <si>
    <t>Benoit Kalasa</t>
  </si>
  <si>
    <t>Natasha Garcha</t>
  </si>
  <si>
    <t>Manyata for Mothers</t>
  </si>
  <si>
    <t>MSDforMothers</t>
  </si>
  <si>
    <t>Sai Subhasree Raghavan</t>
  </si>
  <si>
    <t>UNAIDS</t>
  </si>
  <si>
    <t>USAID</t>
  </si>
  <si>
    <t>Credit Suisse</t>
  </si>
  <si>
    <t>Evelyn Boyd Simmons</t>
  </si>
  <si>
    <t>Gates Foundation</t>
  </si>
  <si>
    <t>Death</t>
  </si>
  <si>
    <t>UNFPA</t>
  </si>
  <si>
    <t>Fatimatou Djalbord</t>
  </si>
  <si>
    <t>NCPD</t>
  </si>
  <si>
    <t>Temitayo Erogbogbo</t>
  </si>
  <si>
    <t>Christopher Chukwu Nnaji</t>
  </si>
  <si>
    <t>Magarya #MNCH _xD83C__xDDF3__xD83C__xDDEC_</t>
  </si>
  <si>
    <t>healthnews.ng</t>
  </si>
  <si>
    <t>Angel Bolivar</t>
  </si>
  <si>
    <t>Merck</t>
  </si>
  <si>
    <t>Fird Uganda</t>
  </si>
  <si>
    <t>Adong Harriet</t>
  </si>
  <si>
    <t>Supply Chain Social Network</t>
  </si>
  <si>
    <t>American Hospital Association</t>
  </si>
  <si>
    <t>Institute for Healthcare Improvement (IHI)</t>
  </si>
  <si>
    <t>Dr Suja Somanadhan</t>
  </si>
  <si>
    <t>AONL</t>
  </si>
  <si>
    <t>Pat Rosenberg</t>
  </si>
  <si>
    <t>Terri Wh #WeWillNotYield</t>
  </si>
  <si>
    <t>Denmark MFA _xD83C__xDDE9__xD83C__xDDF0_</t>
  </si>
  <si>
    <t>Kenya Mission in NY</t>
  </si>
  <si>
    <t>Denmark in UN NY_xD83C__xDDE9__xD83C__xDDF0_</t>
  </si>
  <si>
    <t>She Decides</t>
  </si>
  <si>
    <t>Women Deliver</t>
  </si>
  <si>
    <t>Katja Iversen</t>
  </si>
  <si>
    <t>CELSJR</t>
  </si>
  <si>
    <t>Joia Crear Perry</t>
  </si>
  <si>
    <t>PRNEWS</t>
  </si>
  <si>
    <t>marzooq Alyami</t>
  </si>
  <si>
    <t>_xD83E__xDD89_loglady of the living dead_xD83E__xDD89_</t>
  </si>
  <si>
    <t>NatBirthEquityCollab</t>
  </si>
  <si>
    <t>Magloire</t>
  </si>
  <si>
    <t>IFPW Foundation</t>
  </si>
  <si>
    <t>Africa Resource Centre for Supply Chain</t>
  </si>
  <si>
    <t>Azuka Okeke</t>
  </si>
  <si>
    <t>Bayo Ade</t>
  </si>
  <si>
    <t>WHO African Region</t>
  </si>
  <si>
    <t>Farhan Yusuf</t>
  </si>
  <si>
    <t>Johnson &amp; Johnson Global Health</t>
  </si>
  <si>
    <t>Fred Tissandier</t>
  </si>
  <si>
    <t>People that Deliver</t>
  </si>
  <si>
    <t>Gavi</t>
  </si>
  <si>
    <t>☆TravelingSPat ☆</t>
  </si>
  <si>
    <t>The Associated Press</t>
  </si>
  <si>
    <t>Detroit Free Press</t>
  </si>
  <si>
    <t>Marijuana Policy Project</t>
  </si>
  <si>
    <t>Las Vegas RJ</t>
  </si>
  <si>
    <t>Reuters Top News</t>
  </si>
  <si>
    <t>PBS NewsHour</t>
  </si>
  <si>
    <t>NPR</t>
  </si>
  <si>
    <t>CBS News</t>
  </si>
  <si>
    <t>NBC News</t>
  </si>
  <si>
    <t>ABC News Live</t>
  </si>
  <si>
    <t>USA TODAY</t>
  </si>
  <si>
    <t>BBC Breaking News</t>
  </si>
  <si>
    <t>CNN Breaking News</t>
  </si>
  <si>
    <t>Los Angeles Times</t>
  </si>
  <si>
    <t>The Seattle Times</t>
  </si>
  <si>
    <t>The New York Times</t>
  </si>
  <si>
    <t>Miami Herald</t>
  </si>
  <si>
    <t>Women in the World</t>
  </si>
  <si>
    <t>Women's Media Center</t>
  </si>
  <si>
    <t>Janice Wiitala</t>
  </si>
  <si>
    <t>Anne Magege</t>
  </si>
  <si>
    <t>Clio Awards</t>
  </si>
  <si>
    <t>Jill Wodnick</t>
  </si>
  <si>
    <t>Diane Dellanno</t>
  </si>
  <si>
    <t>S.Nadia Hussain</t>
  </si>
  <si>
    <t>Perinatal Health Equity</t>
  </si>
  <si>
    <t>Melinated Moms</t>
  </si>
  <si>
    <t>Kim Boller</t>
  </si>
  <si>
    <t>ChildbirthConnection</t>
  </si>
  <si>
    <t>Every Mother Counts</t>
  </si>
  <si>
    <t>Nan Strauss</t>
  </si>
  <si>
    <t>FURNITURE ASSEMBLY EXPERTS - DC MD VA baltimore</t>
  </si>
  <si>
    <t>First Candle</t>
  </si>
  <si>
    <t>NJ Spotlight</t>
  </si>
  <si>
    <t>The Burke Foundation</t>
  </si>
  <si>
    <t>The Nicholson Foundation</t>
  </si>
  <si>
    <t>GNHCC</t>
  </si>
  <si>
    <t>Camden Coalition</t>
  </si>
  <si>
    <t>Bmore Healthy Start</t>
  </si>
  <si>
    <t>ALUBAY</t>
  </si>
  <si>
    <t>Boluwatife O Lola-Dare (BOL-D)</t>
  </si>
  <si>
    <t>Ifeanyi Nsofor</t>
  </si>
  <si>
    <t>Nigeria Health Watch</t>
  </si>
  <si>
    <t>Ichie Laz</t>
  </si>
  <si>
    <t>Subomi</t>
  </si>
  <si>
    <t>ponder</t>
  </si>
  <si>
    <t>Temie Giwa-Tubosun</t>
  </si>
  <si>
    <t>Felix  Abrahams Obi</t>
  </si>
  <si>
    <t>Ngozi Onuoha MD MBA-HCM</t>
  </si>
  <si>
    <t>Lynn Cinelli</t>
  </si>
  <si>
    <t>Mayor Bernard C. Jack Young</t>
  </si>
  <si>
    <t>ROSGMI</t>
  </si>
  <si>
    <t>Aniedi #DevFest</t>
  </si>
  <si>
    <t>MamaYe Nigeria</t>
  </si>
  <si>
    <t>Mamalette</t>
  </si>
  <si>
    <t>Chameleons</t>
  </si>
  <si>
    <t>Almata Health</t>
  </si>
  <si>
    <t>NJTV News</t>
  </si>
  <si>
    <t>Tammy Murphy</t>
  </si>
  <si>
    <t>Joanna Gagis</t>
  </si>
  <si>
    <t>B’more for Healthy Babies</t>
  </si>
  <si>
    <t>Tedbabe Degefie</t>
  </si>
  <si>
    <t>Laurie Myers</t>
  </si>
  <si>
    <t>Ry</t>
  </si>
  <si>
    <t>Cross River State</t>
  </si>
  <si>
    <t>Pathfinder Int.</t>
  </si>
  <si>
    <t>Numo Dambo</t>
  </si>
  <si>
    <t>project c.u.r.e.</t>
  </si>
  <si>
    <t>Utibe Ebong (MPH)</t>
  </si>
  <si>
    <t>Monica Kerrigan</t>
  </si>
  <si>
    <t>EmilyWhiteJohansson</t>
  </si>
  <si>
    <t>Atiya Weiss</t>
  </si>
  <si>
    <t>Child Health USA</t>
  </si>
  <si>
    <t>Patient Partners Innovation Community</t>
  </si>
  <si>
    <t>Black Maternal Health Caucus</t>
  </si>
  <si>
    <t>ATWHealth Solutions</t>
  </si>
  <si>
    <t>Sophie</t>
  </si>
  <si>
    <t>Ubuntu Black Family Health Collective</t>
  </si>
  <si>
    <t>Estella Hodges</t>
  </si>
  <si>
    <t>Maternal Health Initiative</t>
  </si>
  <si>
    <t>IWES_NOLA</t>
  </si>
  <si>
    <t>Maxine Muddy-Waters✨</t>
  </si>
  <si>
    <t>Avegen</t>
  </si>
  <si>
    <t>#PreventAccreta</t>
  </si>
  <si>
    <t>Wanda Webster Stansbury</t>
  </si>
  <si>
    <t>Stacey C. Penny</t>
  </si>
  <si>
    <t>Shades of Blue</t>
  </si>
  <si>
    <t>USAID Global Health</t>
  </si>
  <si>
    <t>OPIC.gov</t>
  </si>
  <si>
    <t>Merck Careers</t>
  </si>
  <si>
    <t>Regina Imhoff</t>
  </si>
  <si>
    <t>Keelee Moseley</t>
  </si>
  <si>
    <t>Katri Bertram</t>
  </si>
  <si>
    <t>The Partnership</t>
  </si>
  <si>
    <t>Devex</t>
  </si>
  <si>
    <t>JCIE</t>
  </si>
  <si>
    <t>The Rockefeller Foundation</t>
  </si>
  <si>
    <t>The Global Fund</t>
  </si>
  <si>
    <t>Aminu Magashi Garba</t>
  </si>
  <si>
    <t>UHC2030</t>
  </si>
  <si>
    <t>World Health Organization (WHO)</t>
  </si>
  <si>
    <t>Samantha Bernstein, MSN, RN, IBCLC, CNL</t>
  </si>
  <si>
    <t>Donnie USMC</t>
  </si>
  <si>
    <t>The White House</t>
  </si>
  <si>
    <t>Sri Saravana Muthu</t>
  </si>
  <si>
    <t>Florence Kolomoni✨_xD83C__xDF1F_⭐️_xD83D__xDCAB_</t>
  </si>
  <si>
    <t>Kisten Noel</t>
  </si>
  <si>
    <t>ANGELATIRU</t>
  </si>
  <si>
    <t>President Trump</t>
  </si>
  <si>
    <t>Physicians for Info</t>
  </si>
  <si>
    <t>HHS.gov</t>
  </si>
  <si>
    <t>US Merck Products</t>
  </si>
  <si>
    <t>One by One: Target 2030</t>
  </si>
  <si>
    <t>Dr Abdourahmane Diallo</t>
  </si>
  <si>
    <t>Agnes Binagwaho</t>
  </si>
  <si>
    <t>John Coonrod</t>
  </si>
  <si>
    <t>Stefan Germann</t>
  </si>
  <si>
    <t>Murtala Mai</t>
  </si>
  <si>
    <t>Harish Hande</t>
  </si>
  <si>
    <t>Eleni Tsigas</t>
  </si>
  <si>
    <t>Preeclampsia Fndn</t>
  </si>
  <si>
    <t>4thTrimester Project</t>
  </si>
  <si>
    <t>MoMMA's Voices</t>
  </si>
  <si>
    <t>Naveen Rao</t>
  </si>
  <si>
    <t>Neel Shah, MD</t>
  </si>
  <si>
    <t>March For Moms</t>
  </si>
  <si>
    <t>AWHONN</t>
  </si>
  <si>
    <t>DONAIntl</t>
  </si>
  <si>
    <t>ACNM Midwives</t>
  </si>
  <si>
    <t>SMFM</t>
  </si>
  <si>
    <t>ACOG</t>
  </si>
  <si>
    <t>HarvardPublicHealth</t>
  </si>
  <si>
    <t>Ariadne Labs</t>
  </si>
  <si>
    <t>Expecting More</t>
  </si>
  <si>
    <t>Michelle Adinolfi</t>
  </si>
  <si>
    <t>Merca</t>
  </si>
  <si>
    <t>MMC is a next generation communications agency - creatively led, digitally driven and rooted in the power of influence.</t>
  </si>
  <si>
    <t>Your home for the latest news &amp; info about P&amp;G (Procter &amp; Gamble) and our family of trusted brands. Improving everyday life since 1837.</t>
  </si>
  <si>
    <t>We work to improve the quality of life of the people in Africa.</t>
  </si>
  <si>
    <t>Sources and manages philanthropic investments, sets strategy, and develops partnerships on behalf of The ELMA Group of Foundations. #Africa #Philanthropy</t>
  </si>
  <si>
    <t>An Associate Dean at Johns Hopkins University, Institution Builder, Global Health Expert, Mom, Social Entrepreneur, WEF YGL</t>
  </si>
  <si>
    <t>Executive Director of @MerckforMothers, @Merck's 10-year, $500M initiative to #EndMaternalMortality. Global health champion. All opinions are my own.</t>
  </si>
  <si>
    <t>Unfpa Representative in Congo</t>
  </si>
  <si>
    <t>An initiative by @Merck focused on creating a world where no woman has to die giving life. This page is intended for US residents only. https://t.co/25NKr5gYpP</t>
  </si>
  <si>
    <t>Director Technical Division 
United Nations Population Fund
HQ New York</t>
  </si>
  <si>
    <t>Free Thinker. Feminist. Equestrian. Passionate about: #ImpInv, #Tech4Good, #GenderEquity, #SustainableFish, #AnimalRights, #Peacebuilding. [All views my own]</t>
  </si>
  <si>
    <t>Manyata is a movement, powered by FOGSI, MSD for Mothers, MacArthur Foundation and Jhpiego that helps bring the focus back on mothers during their pregnancy.</t>
  </si>
  <si>
    <t>Initiative by MSD focused on creating a world where no woman has to die giving life. Page intended for residents outside the U.S. and Canada. https://t.co/I69YJeC0kD</t>
  </si>
  <si>
    <t>Passionate about Universal Health Access (innovation, partnerships, quality, country ownership). President @SAATHII and Women Lead Fellow @HarvardGH</t>
  </si>
  <si>
    <t>UNAIDS leads &amp; inspires the world to achieve zero new #HIV infections, #zerodiscrimination and zero #AIDS-related deaths. Executive Director, a.i. @CarlssonSwe</t>
  </si>
  <si>
    <t>We advance U.S. natl. security &amp; economic prosperity, demonstrate American generosity &amp; promote self-reliance &amp; resilience. Privacy: https://t.co/FIGVxwxlPu</t>
  </si>
  <si>
    <t>Credit Suisse is a leading wealth manager, with strong investment banking capabilities. Also follow us on @csapac and @csschweiz</t>
  </si>
  <si>
    <t>DCPS Mom, @Africare, former Pres @LCCA_DC, SFS Hoya, TN Native, recovering lobbyist, IWF Fellow, “Problemist”</t>
  </si>
  <si>
    <t>Goalkeepers brings together a new generation of leaders to accelerate progress toward the Global Goals.</t>
  </si>
  <si>
    <t>Immortality</t>
  </si>
  <si>
    <t>The United Nations Population Fund: Delivering a world where every pregnancy is wanted, every childbirth safe, and every young person's potential is fulfilled.</t>
  </si>
  <si>
    <t>Médecin, Chargée de Programme Santé de la Reproduction et Point Focal Fistules à UNFPA</t>
  </si>
  <si>
    <t>Sustainable Population for a Prosperous Kenya</t>
  </si>
  <si>
    <t>Dir of Advocacy @MSDforMothers. Passion 4 #Development, #Africa, #Health, addressing #inequalities. Long suffering #ArsenalFan. RTs not Endorsement #ViewsMyOwn</t>
  </si>
  <si>
    <t>PRO with NYSC, I tweet and Re Tweet. I love inspiration &amp; Motivation quotes. Passionate Arsenal fan♡♡ Fitness Fanatic♥ #Arsenal #1000days</t>
  </si>
  <si>
    <t>Africa's foremost health news platform informing and empowering | info@healthnews.ng | +234 806 088 7107</t>
  </si>
  <si>
    <t>We have always been and always will be inventing for the single greatest purpose: Life. Intended for U.S. residents only. FLS: https://t.co/unmH53cudx</t>
  </si>
  <si>
    <t>FIRD focuses  on advancing  Socio-economic human rights  in rural communities to promote a society free of human rights abuse and violation.</t>
  </si>
  <si>
    <t>Gender and Human Rights Activist</t>
  </si>
  <si>
    <t>Putting the Social in Supply Chain. The gathering place to collaborate, share information and leverage the Social Network for Supply Chain in Healthcare.</t>
  </si>
  <si>
    <t>The American Hospital Association represents nearly 5000 hospitals + health systems and serves their patients &amp; communities. Follow @AHAadvocacy to #ProtectCare</t>
  </si>
  <si>
    <t>We improve health and health care worldwide. We value love, courage, equity, and trust. Learn more: #IHIForum #IHIOpenSchool #QI #PtSafety #TripleAim #JoyInWork</t>
  </si>
  <si>
    <t>Assistant Professor &amp; Researcher (UCD)
#Fulbright HRB Health Impact Scholar 2019-20 #RareDiseases #Childhealth #Familyhealth #EvidenceBasedCare
Views are my own</t>
  </si>
  <si>
    <t>American Organization for Nursing Leadership (AONL). Formerly the American Organization of Nurse Executives -AONE. Education. Advocacy. Community. #NurseLeaders</t>
  </si>
  <si>
    <t>Healthcare Executive and fulltime Fashion addict not ready for rehab</t>
  </si>
  <si>
    <t>#Resist    #Resistance    #WeThePeople                
      _xD83D__xDC99__xD83D__xDC99_# BlueJustice_xD83D__xDC99__xD83D__xDC99_</t>
  </si>
  <si>
    <t>News from Ministry of Foreign Affairs of Denmark _xD83C__xDDE9__xD83C__xDDF0_. Seneste nyt fra Udenrigsministeriet ude og hjemme. Følg @UMBorgerservice for rejsevejledninger #mfadk</t>
  </si>
  <si>
    <t>The Permanent Mission of the Republic of #Kenya to the #UN.RTs not to endorse, but to inform and share.</t>
  </si>
  <si>
    <t>Permanent Mission of Denmark to the @UN in New York. 
Retweets are not endorsements. 
Follow our ambassador @billehermann &amp; our _xD83D__xDCF8_Instagram: denmark_UN</t>
  </si>
  <si>
    <t>A world where every girl and woman can decide what to do with her body, with her life, with her future. Without Question. #SheDecides</t>
  </si>
  <si>
    <t>Leading global advocate championing #genderequality and the health and rights of girls and women.</t>
  </si>
  <si>
    <t>President/CEO of @WomenDeliver. Fierce advocate for investments in gender equality+ the health&amp;rights of girls &amp; women. Adviser to @SolveMIT @unilever and @g7</t>
  </si>
  <si>
    <t>Moving &amp; shaking for social, economic, environmental &amp; racial justice, thru activism, organizing, community engagement &amp; transformational learning.</t>
  </si>
  <si>
    <t>Mother, wife, physician, and fighter for equity. Pres National Birth Equity Collaborative, Board of Trustees PTBi and Community Catalyst</t>
  </si>
  <si>
    <t>The hub for communicators. Conferences, awards and how-to content. #PRNEWS</t>
  </si>
  <si>
    <t>one of those public transportation snobs. tryna do work that shifts power. shrimper's daughter. Hogwarts headmistress. ENTJ. virgo. unbeliever. unschooler. UU.</t>
  </si>
  <si>
    <t>To reduce Black infant and maternal mortality through research, family centered collaboration, and advocacy.</t>
  </si>
  <si>
    <t>Senior Health Supply Chain Expert passionate about global health and capacity building. Engaged to change the world on a case-by-case basis _xD83D__xDE03_Tweets are my own</t>
  </si>
  <si>
    <t>Charitable and corporate social responsibility arm of the International Federation of Pharmaceutical Wholesalers (IFPW), a 501c3 based in Virginia.</t>
  </si>
  <si>
    <t>ARC is an independent strategic advisor to African countries focused on improving the availability of medicines and health products.</t>
  </si>
  <si>
    <t>Health systems, Human Resource for Health, Human capital, Capacity building, Org Development &amp; International Development. Live, laugh and love.</t>
  </si>
  <si>
    <t>Official twitter account for the World Health Organization Regional Office for Africa - WHO/AFRO</t>
  </si>
  <si>
    <t>Global Health Professional. Young African Leader. Problem Solver. Alum - BYM 2015, YALI RLC EA, EALP 2018. Global Shaper. YP-CDN. NextGen GHS. All views my own.</t>
  </si>
  <si>
    <t>Collaborating across Johnson &amp; Johnson to change the trajectory of health for the most underserved around the world.</t>
  </si>
  <si>
    <t>Head Media @gavi. Views are my own. Former journalist @rfi @francetele #socialmedia #globalhealth #development</t>
  </si>
  <si>
    <t>We are the People that Deliver, envisioning a world where health supply chain workforces are empowered and equipped!</t>
  </si>
  <si>
    <t>Saving children’s lives and protecting people’s health by increasing equitable use of vaccines. Tweeting about #VaccinesWork &amp; #GlobalHealth.</t>
  </si>
  <si>
    <t>Criminal justice major, legal/community/victim advocate. ☆Help others who can't help themselves.☆</t>
  </si>
  <si>
    <t>News from The Associated Press, and a taste of the great journalism produced by AP members and customers. Managed 24/7 by these editors: http://apne.ws/APSocial</t>
  </si>
  <si>
    <t>Breaking news, analysis and chatter from Detroit and Michigan. w/ @BrianManzullo, @lissa218, @twildt, @AEtmansHuschka, @KaylaCockrel and the web team. On Guard.</t>
  </si>
  <si>
    <t>The Marijuana Policy Project is working to end marijuana prohibition and replace it with a system in which marijuana is regulated similarly to alcohol.</t>
  </si>
  <si>
    <t>Worth talking about. Send news tips to atthescene@reviewjournal.com #RJnow</t>
  </si>
  <si>
    <t>Top and breaking news, pictures and videos from Reuters.</t>
  </si>
  <si>
    <t>PBS NewsHour is one of the most trusted news programs on TV and online.</t>
  </si>
  <si>
    <t>News. Arts &amp; Life. Music. Everything and more from NPR.
_xD83D__xDD75_️ Securely send us news tips: http://securedrop.npr.org</t>
  </si>
  <si>
    <t>Your source for original reporting and trusted news.</t>
  </si>
  <si>
    <t>The leading source of global news and info for more than 75 years. Our new free streaming service: @NBCNewsNow</t>
  </si>
  <si>
    <t>24/7 coverage of breaking news and live events from the @ABC News team. Find us at https://t.co/D83whx7iVo or in the ABC News app on your favorite device.</t>
  </si>
  <si>
    <t>The latest news and most interesting stories from USA TODAY. News that's meant to be shared.</t>
  </si>
  <si>
    <t>Breaking news alerts and updates from the BBC. For news, features, analysis follow @BBCWorld (international) or @BBCNews (UK). Latest sport news @BBCSport.</t>
  </si>
  <si>
    <t>Breaking news from CNN Digital. Now 55M strong. Check @cnn for all things CNN, breaking and more. Download the app for custom alerts: https://t.co/UCHG9M367J</t>
  </si>
  <si>
    <t>Bringing L.A. to the world and the world to L.A. Subscribe now: http://checkout2.latimes.com</t>
  </si>
  <si>
    <t>Local news, sports, business, politics, entertainment, travel, restaurants and opinion for Seattle and the Pacific Northwest. Tweet us with news tips, @ or DM</t>
  </si>
  <si>
    <t>News tips? Share them here: https://t.co/ghL9OoYKMM
"The Weekly" is our new TV series. Episodes air Sundays at 10 p.m. on FX and on Hulu the next day.</t>
  </si>
  <si>
    <t>The news. Every day. Your way. Instagram: https://t.co/EBuss8QhEl Facebook: https://t.co/C8sShSEs0S</t>
  </si>
  <si>
    <t>Convening women leaders &amp; change makers. Sharing stories &amp; solutions to improve life for women+girls. #WITW RTs≠endorsements</t>
  </si>
  <si>
    <t>Amplifying women's voices. Changing the conversation.</t>
  </si>
  <si>
    <t>Enthusiastic about innovation, healthcare, engineering/STEAM, &amp; communities. Association research, strategy, data, facilitation, development. Ra!Ra!Theta Tau!</t>
  </si>
  <si>
    <t>Celebrating creativity in advertising for 60 years. Tweets are not endorsements. Visit https://t.co/XgdfiPCypU &amp; https://t.co/ciSsQH4TWM for more.</t>
  </si>
  <si>
    <t>#SpeakingOfBirth:  Improving Maternity Care in New Jersey, long time doula, prenatal health &amp;  justice making, community bldg.  plants, hiking, lamaze, mom, UU.</t>
  </si>
  <si>
    <t>Policy Analyst for @ACNJforKids Specializing in Child Care and Infant/Toddler Issues -All Things:#childcare
#babies #LCSW #NJVOTES4KIDS</t>
  </si>
  <si>
    <t>Co-Founder @BAWDIwomenNJ, Board of Directors @ACLU &amp; @ACLUNJ, @MomsRising Maternal Justice Campaign Director, Jersey Girl, Cat Lady, Cool Mom</t>
  </si>
  <si>
    <t>A global women empowerment platform for moms &amp; women of color utilizing the voices of our community to be the change we want to see.</t>
  </si>
  <si>
    <t>Chief Strategy &amp; Evaluation Officer @NicholsonforNJ Early education, parenting, program implementation &amp; evaluation. Mom, traveler, connector.</t>
  </si>
  <si>
    <t>Founded in 1918, Childbirth Connection has joined forces with and become a core program of the National Partnership for Women &amp; Families (@NPWF).</t>
  </si>
  <si>
    <t>We're a non-profit organization dedicated to making pregnancy &amp; childbirth safe for every mother. Follow @RunTeamEMC for running updates.</t>
  </si>
  <si>
    <t>Experts in Residential &amp; Commercial furniture installation - moving - assembly in Washington DC - Maryland - Virginia - CALL 240-764-6143</t>
  </si>
  <si>
    <t>Non-profit committed to ending SIDS and sleep-related infant deaths and provide grief support to families who have lost a baby.</t>
  </si>
  <si>
    <t>News, Issues &amp; Insight for NJ. Nonpartisan, independent, policy-centered &amp; community-minded. RTs≠ endorsements.</t>
  </si>
  <si>
    <t>Investing in transformative early childhood initiatives to build a cycle of opportunity across generations.</t>
  </si>
  <si>
    <t>Dedicated to improving the health and well-being of vulnerable populations in New Jersey.</t>
  </si>
  <si>
    <t>The Greater Newark Healthcare Coalition is compromised of area health care stakeholders working to improve outcomes by increasing quality &amp; access to care.</t>
  </si>
  <si>
    <t>The Camden Coalition of Healthcare Providers works to deliver better care at lower cost to the citizens of Camden, NJ. 
National Initiatives: @natlcomplexcare</t>
  </si>
  <si>
    <t>Baltimore Healthy Start is committed to reducing infant mortality by offering comprehensive, supportive services in the communities where our clients live.</t>
  </si>
  <si>
    <t>The right thing gives us a edge over fears</t>
  </si>
  <si>
    <t>President, CHESTRAD Global. Tweets are my opinion. Retweets not an endorsement. Follow @CHESTRAD_Int @IWG_Africa @GHSAlliance @ACOSHED</t>
  </si>
  <si>
    <t>Doctor. TEDx Speaker. @AtlanticFellows 2019. @AspenNewVoices Fellow 2018. @FordFoundation Fellow 2006. @LSTMnews Alumnus. CEO @EpiAFRIC Director @nighealthwatch</t>
  </si>
  <si>
    <t>Putting health and healthcare at the forefront of the public agenda in Nigeria. Find out more at https://t.co/goKmcEOqIX #NgHlth</t>
  </si>
  <si>
    <t>#GlobalHealth Ambassador| Public Health Physician| ED @PinkOakTrust| Producer, @TalkHealth9ja| Co-Founder @AfrYPoD | @UNLEASHLab 2017 Winner| ANN NVC-SE.</t>
  </si>
  <si>
    <t>Executive at @AlderConsulting, Strategist, Investor, Social Media Denizen and Chinchin Aficionado.</t>
  </si>
  <si>
    <t>social activist</t>
  </si>
  <si>
    <t>CEO of @LifeBankNigeria</t>
  </si>
  <si>
    <t>Health Policy, Systems &amp; Financing Specialist advocating for Universal Health Coverage in LMICs. Also a Poet, Physiotherapist, Photographer in another life!</t>
  </si>
  <si>
    <t>_xD83D__xDC69__xD83C__xDFFD_‍⚕️Health/Wellness/Coach/Health Educator/Advocate/Financial Literacy. I want to help you be healthy through education. Health4naija@gmail.com #Health4Naija</t>
  </si>
  <si>
    <t>Global Leader @ Merck/MSD | Wife &amp; Mom of 3 | Coach | Lifelong Learner | Systems Thinker | Diversity Ambassador | Work Hard + Play Hard #WeAreAPA @MSDInvents</t>
  </si>
  <si>
    <t>51st Mayor of Baltimore City</t>
  </si>
  <si>
    <t>Our mission is to deliver and defend the afflicted body of Christ by applying the word of God; praising God for breakthroughs, counselling and testimonies</t>
  </si>
  <si>
    <t>Passionate about newbies, developers &amp; startups in Africa @Google. Opinions are entirely mine</t>
  </si>
  <si>
    <t>#FundNaijaHealth: MamaYe Nigeria - Using Evidence based Advocacy to make life-saving changes for #Maternal and #Newborn health.</t>
  </si>
  <si>
    <t>Mamalette provides you with information to have and raise a healthy child. Connect with other parents &amp; get answers to your questions.</t>
  </si>
  <si>
    <t>Preacher, Poet e.t.c.</t>
  </si>
  <si>
    <t>ALMATA is the Public Health Division of Avegen -A Healthcare organisation. ALMATA provides technology solutions to Public Health Gaps.</t>
  </si>
  <si>
    <t>@NJTV Public Television news program. Weeknights at 6, 7:30 &amp; 11pm on air and streaming online.</t>
  </si>
  <si>
    <t>First Lady of New Jersey. Environmental, health care, and education advocate. Wife of @GovMurphy and mother of four.</t>
  </si>
  <si>
    <t>Producer / Correspondent NJTV News</t>
  </si>
  <si>
    <t>B'more for Healthy Babies aims to ensure that all of Baltimore's babies are born at a healthy weight, full term, and ready to thrive in healthy families.</t>
  </si>
  <si>
    <t>Senior Advisor Newborn Health UNICEF| Pediatrician &amp; Public Health Expert | Parent | Passionate about change for women &amp; children| views expressed are my own</t>
  </si>
  <si>
    <t>Mom of 2 young women, wife of a great guy. Global health literacy director for MSD. MM&amp;M Top 40 Healthcare Transformer. Opinions my own.</t>
  </si>
  <si>
    <t>The official CRSG tweets , anything CrossRiverState, weather, activity, Govt, news, gossip, entertainment #teamfollowback | anything Nigeria!!</t>
  </si>
  <si>
    <t>We champion sexual and reproductive health and rights worldwide. #ByHerSide</t>
  </si>
  <si>
    <t>Family comes first.</t>
  </si>
  <si>
    <t>delivering donated medical supplies and equipment to developing countries and meeting a world of need.</t>
  </si>
  <si>
    <t>Public health professional with interests in sexual and reproductive health, #familyplanning and NCD prevention. 
These tweets portray my personal views.</t>
  </si>
  <si>
    <t>Passionate advocate for FP, SRHR, MNH &amp; innovations to save lives and promote the rights of women and girls. Tweets are my own.</t>
  </si>
  <si>
    <t>Focus on maternal &amp; child health in NYC and globally. All views mine. RTs not endorsements.</t>
  </si>
  <si>
    <t>ED @burkefoundation. Advocate for women &amp; children. Mom to two amazing small people. Tweets are mine.</t>
  </si>
  <si>
    <t>Working to improve child health &amp; pediatrics through public policy change in the United States. Proud initiative of @First_Focus and @Campaign4Kids.</t>
  </si>
  <si>
    <t>Congressional Caucus established by @RepUnderwood and @RepAdams to elevate the Black maternal health crisis and advance policy solutions to save lives.</t>
  </si>
  <si>
    <t>To develop effective plans, offer innovative performance improvement solutions, to improves health outcomes by raising the standard of health care.</t>
  </si>
  <si>
    <t>As to your friend ask me your  questions on sexual and reproductive health. Simply I am the siri for Sexual reproductive health, and health</t>
  </si>
  <si>
    <t>Ubuntu means Community. We’re centering the Black Mama and those who love her. Black women caring for Black women and families. I am because we are.</t>
  </si>
  <si>
    <t>Whatâ€™s new? my bully sign up ❤ http://honeymeetup.club/vn6yKFZ9</t>
  </si>
  <si>
    <t>@TheWilsonCenter's MHI brings together global experts to discuss issues related to maternal health. Subscribe: https://t.co/CdVRz0FTBx
RTs are not endorsements.</t>
  </si>
  <si>
    <t>The Institute of Women &amp; Ethnic Studies (IWES) is a non-profit founded in ‘93 to improve physical, mental, &amp; spiritual health of women of color &amp; their families</t>
  </si>
  <si>
    <t>Multi, baby 〽️_xD83D__xDC0D_✨</t>
  </si>
  <si>
    <t>Digitally enabled solutions that support clinicians and individuals in better managing a care episode.</t>
  </si>
  <si>
    <t>National Accreta Foundation is a non-profit working to eliminate preventable placenta #accreta &amp; accreta-related #maternalmortality/morbidity. #preventaccreta.</t>
  </si>
  <si>
    <t>Woman, wife, mom, MCH &amp; public health warrior.</t>
  </si>
  <si>
    <t>Shades of Blue Project  501c3 Organization Advocating To Bring Awareness To Postpartum Depression &amp; Better Mental Health in WOC.</t>
  </si>
  <si>
    <t>For 57 years, @USAID has improved the health of people in developing countries around the world. Privacy policy: https://t.co/wnwLDypbhU</t>
  </si>
  <si>
    <t>Helping American businesses invest in emerging markets. Also follow Acting President &amp; CEO @DBohigian, COO @OPIC_EABurrier, &amp; @OPIC2X.</t>
  </si>
  <si>
    <t>We are committed to and inspired by the mission of saving &amp; improving lives. We work for progress. We work for what matters. 
For US and Canada Audiences only.</t>
  </si>
  <si>
    <t>Freelance WordPress web developer</t>
  </si>
  <si>
    <t>STEMinist | Sr. Software Engineer | IT  Consultant | Hustlapreneur | Careerist | Creative Idea Engineer | Multifaceted Resource | Frontier Woman</t>
  </si>
  <si>
    <t>Head of External Relations @theGFF at @WorldBank. TW/RT personal</t>
  </si>
  <si>
    <t>PMNCH unites communities improving the health of women, children, newborns and adolescents</t>
  </si>
  <si>
    <t>Devex is the media platform for the global development community. We connect and inform more than 1 million+ dev professionals worldwide.</t>
  </si>
  <si>
    <t>A nonpartisan policy institute, the Japan Center for International Exchange is a catalyst for international cooperation. (retweets ≠ endorsements)
日本語: @JCIE_jp</t>
  </si>
  <si>
    <t>Our mission—unchanged since 1913—is to promote the well-being of humanity throughout the world.</t>
  </si>
  <si>
    <t>Official Twitter account of The Global Fund to Fight AIDS, Tuberculosis and Malaria.  https://t.co/maSXQtCHKm
 https://t.co/6eRfGnZclG</t>
  </si>
  <si>
    <t>UHC2030, formerly IHP+, is the movement for building stronger health systems #HSS for universal health coverage #UHC RT not endorsement. #healthforall #UHC2030</t>
  </si>
  <si>
    <t>We are the #UnitedNations’ health agency. We are committed to achieve better health for everyone, everywhere - #HealthForAll</t>
  </si>
  <si>
    <t>PhD student, obstetric RN, patient safety advocate, plant-based nutrition fan. 
Preeclampsia researcher. She/her. Opinions my own. Obviously.</t>
  </si>
  <si>
    <t>family man Integrity Let’s Go 2019</t>
  </si>
  <si>
    <t>Welcome to @WhiteHouse! Follow for the latest from President @realDonaldTrump and his Administration. Tweets may be archived: https://t.co/IURuMIrzxb</t>
  </si>
  <si>
    <t>#Humanitarian# #Peer Educator# #Sexual Reproductive Health and Rights (SRHR) champion# #Advocate for positive change#</t>
  </si>
  <si>
    <t>BEST job Mom of awesome son &amp; Hubby Works freelance Cosmetics Enjoys cooking&amp;reading PREGNANT #StillbornBaby_xD83D__xDC94_I want 2 hold my baby _xD83D__xDC76_ T DAY MY WORLD 9/8/18_xD83D__xDED1_</t>
  </si>
  <si>
    <t>45th President of the United States of America, @realDonaldTrump. Tweets archived: http://wh.gov/privacy</t>
  </si>
  <si>
    <t>Physicians for Informed Consent is a 501c3 nonprofit focused on science and statistics, which unites doctors and scientists who support voluntary vaccination.</t>
  </si>
  <si>
    <t>News and information from the U.S. Department of Health &amp; Human Services (HHS). Privacy policy: https://t.co/0OO6XSlAYX.</t>
  </si>
  <si>
    <t>Official Merck site for product info. US residents only. Tweets with an enduring focus on products and disease areas. https://t.co/25NKr5gYpP</t>
  </si>
  <si>
    <t>Taking on #UHC2030 through mass media campaigns, political &amp; multi-sectoral engagement. #UHC 4 Africa led by #Africa. Managed by @TheAChallenge &amp; HE @jmkikwete</t>
  </si>
  <si>
    <t>Former Minister of Health of Guinea, Chief Executive Officer (CEO) of the RBM Partnership to End Malaria/United Nations</t>
  </si>
  <si>
    <t>Vice Chancellor at the University of Global Health Equity, Senior Advisor to WHO Director General, Senior Lecturer at Harvard Medical School, Prof. at Dartmouth</t>
  </si>
  <si>
    <t>Executive Vice President at The Hunger Project</t>
  </si>
  <si>
    <t>CEO @FondationBotnar. Global health expert with 30 years experience. Passionate about finding solutions in urban and digital health for the benefit of children.</t>
  </si>
  <si>
    <t>Chief Country and Program @PathfinderInt, married with 4 beautiful kids. Born in Yola, Adamawa State, North East #Nigeria.</t>
  </si>
  <si>
    <t>Poverty Eradication and Sustainable Energy</t>
  </si>
  <si>
    <t>CEO of @Preeclampsia Foundation, passionate advocate for moms &amp; babies, research &amp; patient education; raising 2 amazing boys.</t>
  </si>
  <si>
    <t>US non-profit to reduce illness and death due to preeclampsia, eclampsia, HELLP syndrome and hypertension in pregnancy. *Does not provide medical advice*</t>
  </si>
  <si>
    <t>Our goal is to bring together mothers, health providers &amp; other stakeholders to change the way America cares for &amp; treats new mothers. #4thTrimesterProject</t>
  </si>
  <si>
    <t>Maternal Mortality and Morbidity Advocates Coalition
Champions for Change Summit: Oct 18-20, 2019 in Houston</t>
  </si>
  <si>
    <t>Senior Vice President, Health Rockefeller Foundation @RockefellerFdn. Opinions are my own.</t>
  </si>
  <si>
    <t>husband, father, scientist, humanist ... _xD83D__xDCAA__xD83C__xDFFE__xD83E__xDD31__xD83C__xDFFE_ instigator: @marchformoms @costsofcare @expectmore // adviser: @nih_orwh @ppfa</t>
  </si>
  <si>
    <t>An investment in the wellbeing of mothers is an investment in the wellbeing of all of us.</t>
  </si>
  <si>
    <t>The Association of Women's Health, Obstetric and Neonatal Nurses: Promoting the health of women and newborns</t>
  </si>
  <si>
    <t>We tweet about the care midwives provide individuals of all ages. We're passionate about improving health+maternity care. Everyone deserves a midwife!</t>
  </si>
  <si>
    <t>The Society for Maternal-Fetal Medicine (SMFM) represents the interests of high-risk pregnancy experts and the families they serve.</t>
  </si>
  <si>
    <t>ACOG is a premier professional membership org. representing 58,000+ ob-gyns. We're dedicated to improving #womenshealth. Follow us at @acogaction for advocacy.</t>
  </si>
  <si>
    <t>Powerful ideas for a healthier world.</t>
  </si>
  <si>
    <t>A global leader in health systems innovation devoted to creating simple solutions for better care at the most critical moments in people's lives, everywhere.</t>
  </si>
  <si>
    <t>We are a community dedicated to shifting the narrative of childbirth in the US. How are you #ExpectingMore?</t>
  </si>
  <si>
    <t>@Sprinklr Southeast. previously @twitter. @jonnyatl wife. NOLA native. UGA grad.</t>
  </si>
  <si>
    <t>New York, NY</t>
  </si>
  <si>
    <t>Cincinnati, OH, USA</t>
  </si>
  <si>
    <t>Washington D.C. | Africa</t>
  </si>
  <si>
    <t>Kenilworth, New Jersey, USA</t>
  </si>
  <si>
    <t>New York, USA</t>
  </si>
  <si>
    <t>Singapore</t>
  </si>
  <si>
    <t>India</t>
  </si>
  <si>
    <t>Lucerne, Switzerland</t>
  </si>
  <si>
    <t xml:space="preserve">Boston and Delhi </t>
  </si>
  <si>
    <t>Geneva, Switzerland</t>
  </si>
  <si>
    <t>Global</t>
  </si>
  <si>
    <t>Washington, DC</t>
  </si>
  <si>
    <t>Seattle, Washington</t>
  </si>
  <si>
    <t>Underworld</t>
  </si>
  <si>
    <t>Tchad</t>
  </si>
  <si>
    <t>Chancery Building, 4th Floor; Nairobi, Kenya</t>
  </si>
  <si>
    <t>#next1000days #Race4Survival</t>
  </si>
  <si>
    <t>Nigeria</t>
  </si>
  <si>
    <t>Kenilworth, NJ</t>
  </si>
  <si>
    <t>Lira, Uganda</t>
  </si>
  <si>
    <t>Uganda</t>
  </si>
  <si>
    <t>Boston, MA</t>
  </si>
  <si>
    <t>Dublin City, Ireland</t>
  </si>
  <si>
    <t>Chicago, IL</t>
  </si>
  <si>
    <t>Boynton Beach, FL</t>
  </si>
  <si>
    <t>Danmark</t>
  </si>
  <si>
    <t>New York City</t>
  </si>
  <si>
    <t>New York and around the globe</t>
  </si>
  <si>
    <t>New Orleans, LA</t>
  </si>
  <si>
    <t>New Orleans</t>
  </si>
  <si>
    <t>الدمام, المملكة العربية السعود</t>
  </si>
  <si>
    <t>Lagos, Nigeria</t>
  </si>
  <si>
    <t>Brazzaville, Congo</t>
  </si>
  <si>
    <t>Dar es Salaam, Tanzania</t>
  </si>
  <si>
    <t>Geneva. Paris. Noumea</t>
  </si>
  <si>
    <t>Copenhagen, Denmark</t>
  </si>
  <si>
    <t>California, USA</t>
  </si>
  <si>
    <t>Detroit</t>
  </si>
  <si>
    <t>Washington, D.C.</t>
  </si>
  <si>
    <t>Las Vegas, NV</t>
  </si>
  <si>
    <t>Around the world</t>
  </si>
  <si>
    <t>Arlington, VA | New York, NY</t>
  </si>
  <si>
    <t>USA TODAY HQ, McLean, Va.</t>
  </si>
  <si>
    <t>London, UK</t>
  </si>
  <si>
    <t>Everywhere</t>
  </si>
  <si>
    <t>El Segundo, CA</t>
  </si>
  <si>
    <t>Seattle, WA</t>
  </si>
  <si>
    <t>Miami, FL</t>
  </si>
  <si>
    <t>Chicago</t>
  </si>
  <si>
    <t>Muizenberg, Cape Town</t>
  </si>
  <si>
    <t>New York, New York, USA</t>
  </si>
  <si>
    <t>the universal field</t>
  </si>
  <si>
    <t>New Jersey</t>
  </si>
  <si>
    <t>New Jersey, USA</t>
  </si>
  <si>
    <t>Newark, NJ</t>
  </si>
  <si>
    <t>New York City, NY</t>
  </si>
  <si>
    <t>Brooklyn, NY</t>
  </si>
  <si>
    <t>Washington, DC - Maryland - VA</t>
  </si>
  <si>
    <t>National</t>
  </si>
  <si>
    <t>Princeton, NJ</t>
  </si>
  <si>
    <t>Greater Newark, NJ</t>
  </si>
  <si>
    <t>Camden, NJ</t>
  </si>
  <si>
    <t>Baltimore, MD</t>
  </si>
  <si>
    <t>Lagos</t>
  </si>
  <si>
    <t>Abuja, Nigeria</t>
  </si>
  <si>
    <t>Jalingo, Nigeria</t>
  </si>
  <si>
    <t>Abuja Nigeria</t>
  </si>
  <si>
    <t>Taipei City, Taiwan</t>
  </si>
  <si>
    <t>ÜT: 39.29022,-76.603332</t>
  </si>
  <si>
    <t>Surulere Lagos</t>
  </si>
  <si>
    <t>Lagos, Nigeria.</t>
  </si>
  <si>
    <t>Benin-City, Nigeria</t>
  </si>
  <si>
    <t>Hatboro, PA</t>
  </si>
  <si>
    <t>20 countries</t>
  </si>
  <si>
    <t xml:space="preserve">Nigeria </t>
  </si>
  <si>
    <t>multiple u.s. locations</t>
  </si>
  <si>
    <t xml:space="preserve">Washington, D.C. </t>
  </si>
  <si>
    <t>Nairobi</t>
  </si>
  <si>
    <t>Wilmington Manor, DE</t>
  </si>
  <si>
    <t>third coast</t>
  </si>
  <si>
    <t>Washington, DC Metro Area</t>
  </si>
  <si>
    <t>Houston Texas</t>
  </si>
  <si>
    <t>Austin, TX</t>
  </si>
  <si>
    <t>Austin, Texas</t>
  </si>
  <si>
    <t>Berlin and Washington, D.C.</t>
  </si>
  <si>
    <t>Hancock, NH</t>
  </si>
  <si>
    <t>San Francisco</t>
  </si>
  <si>
    <t>Zambia</t>
  </si>
  <si>
    <t>Newport Beach, CA</t>
  </si>
  <si>
    <t>Rwanda</t>
  </si>
  <si>
    <t>New York</t>
  </si>
  <si>
    <t>Basel, Switzerland</t>
  </si>
  <si>
    <t>Washington, USA</t>
  </si>
  <si>
    <t>Bangalore</t>
  </si>
  <si>
    <t>Melbourne, FL</t>
  </si>
  <si>
    <t>Chapel Hill, NC</t>
  </si>
  <si>
    <t>Silver Spring, MD</t>
  </si>
  <si>
    <t>Atlanta, GA</t>
  </si>
  <si>
    <t>Melbourne</t>
  </si>
  <si>
    <t>http://www.hellommc.com</t>
  </si>
  <si>
    <t>https://t.co/Xkv70tWSec</t>
  </si>
  <si>
    <t>http://t.co/yrTgHi7q0e</t>
  </si>
  <si>
    <t>http://t.co/4TrXmfDRws</t>
  </si>
  <si>
    <t>https://t.co/vbUjFWypkI</t>
  </si>
  <si>
    <t>http://t.co/MofmOkvLQU</t>
  </si>
  <si>
    <t>https://t.co/T0rUj92NLR</t>
  </si>
  <si>
    <t>https://t.co/Kvfbd2FhY0</t>
  </si>
  <si>
    <t>https://t.co/j2pVbjKjch</t>
  </si>
  <si>
    <t>http://t.co/iUrYPiPdOe</t>
  </si>
  <si>
    <t>http://t.co/805bt2LdRQ</t>
  </si>
  <si>
    <t>http://t.co/XuPxyI9XR4</t>
  </si>
  <si>
    <t>https://t.co/eZjJz926bc</t>
  </si>
  <si>
    <t>https://t.co/EUagqkBtLn</t>
  </si>
  <si>
    <t>http://unfpa.org/</t>
  </si>
  <si>
    <t>https://t.co/sJoMqvd9R1</t>
  </si>
  <si>
    <t>https://t.co/OSuJLHsjPV</t>
  </si>
  <si>
    <t>https://t.co/D1cZSHvVwG</t>
  </si>
  <si>
    <t>http://healthnews.ng</t>
  </si>
  <si>
    <t>https://t.co/7E9xWA9zUg</t>
  </si>
  <si>
    <t>http://t.co/nClQPDHS9u</t>
  </si>
  <si>
    <t>https://t.co/nClQPDHS9u</t>
  </si>
  <si>
    <t>http://SupplyChainSocialNetwork.com</t>
  </si>
  <si>
    <t>https://t.co/my7Be1aQFL</t>
  </si>
  <si>
    <t>https://t.co/QiDKN8mUDi</t>
  </si>
  <si>
    <t>https://t.co/ZnF446AROS</t>
  </si>
  <si>
    <t>https://t.co/MWMQ1WFDah</t>
  </si>
  <si>
    <t>http://www.un.int/kenya</t>
  </si>
  <si>
    <t>https://t.co/i7XM4jvSTT</t>
  </si>
  <si>
    <t>https://t.co/Yx9pDFRj0n</t>
  </si>
  <si>
    <t>http://womendeliver.org</t>
  </si>
  <si>
    <t>https://t.co/RbCigwsWL6</t>
  </si>
  <si>
    <t>https://t.co/uwtotie5ot</t>
  </si>
  <si>
    <t>https://t.co/872vagB4mI</t>
  </si>
  <si>
    <t>http://www.prnewsonline.com</t>
  </si>
  <si>
    <t>https://t.co/02sbOBTMs5</t>
  </si>
  <si>
    <t>http://t.co/Svn54C6y2G</t>
  </si>
  <si>
    <t>https://t.co/fyYgpHhTf0</t>
  </si>
  <si>
    <t>https://t.co/S8wHhYm8dQ</t>
  </si>
  <si>
    <t>https://t.co/u1QRSE9fYc</t>
  </si>
  <si>
    <t>https://t.co/9ozEYiJ3k4</t>
  </si>
  <si>
    <t>https://t.co/qcXOlacOik</t>
  </si>
  <si>
    <t>https://apnews.com/</t>
  </si>
  <si>
    <t>http://t.co/QaxDeaxx0H</t>
  </si>
  <si>
    <t>http://www.mpp.org</t>
  </si>
  <si>
    <t>http://reviewjournal.com</t>
  </si>
  <si>
    <t>http://www.reuters.com</t>
  </si>
  <si>
    <t>https://www.pbs.org/newshour/</t>
  </si>
  <si>
    <t>http://www.npr.org</t>
  </si>
  <si>
    <t>http://CBSNews.com</t>
  </si>
  <si>
    <t>http://NBCNews.com</t>
  </si>
  <si>
    <t>https://t.co/M8twTfNNPu</t>
  </si>
  <si>
    <t>http://t.co/7xDl0vVHSt</t>
  </si>
  <si>
    <t>http://www.bbc.co.uk/news</t>
  </si>
  <si>
    <t>http://t.co/HjKR4r61U5</t>
  </si>
  <si>
    <t>http://latimes.com</t>
  </si>
  <si>
    <t>http://SeattleTimes.com</t>
  </si>
  <si>
    <t>http://t.co/ahvuWqicF9</t>
  </si>
  <si>
    <t>http://t.co/6KpRmDdPe2</t>
  </si>
  <si>
    <t>http://womenintheworld.com</t>
  </si>
  <si>
    <t>http://womensmediacenter.com/</t>
  </si>
  <si>
    <t>https://t.co/3wqkaXsSEp</t>
  </si>
  <si>
    <t>https://t.co/QVzLZza2GO</t>
  </si>
  <si>
    <t>https://t.co/XoOH7NNura</t>
  </si>
  <si>
    <t>https://t.co/dyblSrt1jh</t>
  </si>
  <si>
    <t>https://t.co/ziAeyKrL7K</t>
  </si>
  <si>
    <t>http://t.co/lx7MxaWLlN</t>
  </si>
  <si>
    <t>https://t.co/B2PwoZHpBA</t>
  </si>
  <si>
    <t>https://t.co/tkadPblkTN</t>
  </si>
  <si>
    <t>https://t.co/VNk7S6QmDf</t>
  </si>
  <si>
    <t>https://t.co/N1zEdxAywc</t>
  </si>
  <si>
    <t>https://t.co/8sSxpMxGyZ</t>
  </si>
  <si>
    <t>https://t.co/cZb8J4GXU6</t>
  </si>
  <si>
    <t>http://t.co/6RMCLX8RBi</t>
  </si>
  <si>
    <t>http://t.co/1vvMVAEPTM</t>
  </si>
  <si>
    <t>https://t.co/tppsrmDRiX</t>
  </si>
  <si>
    <t>http://www.chestrad-ngo.org</t>
  </si>
  <si>
    <t>https://t.co/DRuC0r0yKt</t>
  </si>
  <si>
    <t>http://t.co/4fFLrqSjl8</t>
  </si>
  <si>
    <t>https://t.co/XsYCuYmAYj</t>
  </si>
  <si>
    <t>https://t.co/xXwsccdNBc</t>
  </si>
  <si>
    <t>https://t.co/223Agrmb68</t>
  </si>
  <si>
    <t>https://t.co/4AweHPOp7x</t>
  </si>
  <si>
    <t>https://t.co/iyxphEDAiu</t>
  </si>
  <si>
    <t>https://t.co/fDruA329U0</t>
  </si>
  <si>
    <t>https://t.co/g3hpMMj7SI</t>
  </si>
  <si>
    <t>https://t.co/iCsecDdb6b</t>
  </si>
  <si>
    <t>https://t.co/ur9OCSevLz</t>
  </si>
  <si>
    <t>https://t.co/sy7HSziIx4</t>
  </si>
  <si>
    <t>https://t.co/w5cFMiSHG2</t>
  </si>
  <si>
    <t>https://t.co/yW0GDfQiqY</t>
  </si>
  <si>
    <t>https://t.co/Y8pvBqF4Jf</t>
  </si>
  <si>
    <t>https://t.co/iPaZE2BL2B</t>
  </si>
  <si>
    <t>https://t.co/FxZsM2CnMJ</t>
  </si>
  <si>
    <t>https://t.co/01wxoiaAgE</t>
  </si>
  <si>
    <t>https://t.co/ljXNes3WaL</t>
  </si>
  <si>
    <t>http://t.co/qGon8NhIbl</t>
  </si>
  <si>
    <t>https://t.co/Nt30vyJZ9r</t>
  </si>
  <si>
    <t>http://t.co/DgIsqILWmP</t>
  </si>
  <si>
    <t>https://t.co/y8m7jzScPf</t>
  </si>
  <si>
    <t>https://t.co/1lM9UV2kcK</t>
  </si>
  <si>
    <t>http://firstfocus.org/issues/health/</t>
  </si>
  <si>
    <t>https://t.co/m5KMA8cSTT</t>
  </si>
  <si>
    <t>https://t.co/uz5SI1PnJ5</t>
  </si>
  <si>
    <t>https://t.co/cGeiCH1RGG</t>
  </si>
  <si>
    <t>https://t.co/8pECJf32Iz</t>
  </si>
  <si>
    <t>https://t.co/1oWFgzIdTN</t>
  </si>
  <si>
    <t>https://t.co/0VfVS9pCTk</t>
  </si>
  <si>
    <t>https://t.co/QgfdnHDJzd</t>
  </si>
  <si>
    <t>https://t.co/zqWvP2aUWi</t>
  </si>
  <si>
    <t>https://t.co/Xte8CR7aeQ</t>
  </si>
  <si>
    <t>http://t.co/Owim8xyT</t>
  </si>
  <si>
    <t>https://t.co/t6H3mhYnkT</t>
  </si>
  <si>
    <t>http://t.co/zWloY5S4gQ</t>
  </si>
  <si>
    <t>http://t.co/v6DbScUYRG</t>
  </si>
  <si>
    <t>https://t.co/USAs03UxWR</t>
  </si>
  <si>
    <t>https://t.co/PFExdlgVaB</t>
  </si>
  <si>
    <t>https://t.co/shqyuJ1vgR</t>
  </si>
  <si>
    <t>https://t.co/InIgrnV4w2</t>
  </si>
  <si>
    <t>http://www.rockefellerfoundation.org</t>
  </si>
  <si>
    <t>http://t.co/bIpDKUDY4v</t>
  </si>
  <si>
    <t>https://t.co/MlFQu8gmPK</t>
  </si>
  <si>
    <t>https://t.co/wVulKuROWG</t>
  </si>
  <si>
    <t>https://t.co/wyOVgSLgBV</t>
  </si>
  <si>
    <t>https://t.co/PaILKtmdFY</t>
  </si>
  <si>
    <t>http://WhiteHouse.gov</t>
  </si>
  <si>
    <t>https://t.co/PDQG6eAzWU</t>
  </si>
  <si>
    <t>https://t.co/T4j355Evo7</t>
  </si>
  <si>
    <t>https://t.co/rYXIa6NFzv</t>
  </si>
  <si>
    <t>https://t.co/k1kBPvMNvW</t>
  </si>
  <si>
    <t>http://t.co/jKWDi7paz2</t>
  </si>
  <si>
    <t>https://t.co/ev2z57M9Fg</t>
  </si>
  <si>
    <t>http://t.co/eRB3LBpwDt</t>
  </si>
  <si>
    <t>https://t.co/UwJwlLgMYG</t>
  </si>
  <si>
    <t>http://t.co/LpHLoIceMm</t>
  </si>
  <si>
    <t>https://t.co/0lfUml1kD5</t>
  </si>
  <si>
    <t>https://t.co/FY6hSN5pvn</t>
  </si>
  <si>
    <t>https://t.co/HgkM2PsjwU</t>
  </si>
  <si>
    <t>https://t.co/UMxiKL5R8S</t>
  </si>
  <si>
    <t>https://t.co/OWTtEpq0Bj</t>
  </si>
  <si>
    <t>http://t.co/ubrBaWdJBu</t>
  </si>
  <si>
    <t>https://t.co/kmnqiUPnHH</t>
  </si>
  <si>
    <t>https://t.co/05e0LDcwxA</t>
  </si>
  <si>
    <t>https://t.co/ArnzT5SKdX</t>
  </si>
  <si>
    <t>http://t.co/c67GN6LuEc</t>
  </si>
  <si>
    <t>http://t.co/SzcP3o6TlD</t>
  </si>
  <si>
    <t>https://t.co/dGnDuclly4</t>
  </si>
  <si>
    <t>Taipei</t>
  </si>
  <si>
    <t>West Central Africa</t>
  </si>
  <si>
    <t>Eastern Time (US &amp; Canada)</t>
  </si>
  <si>
    <t>https://pbs.twimg.com/profile_banners/139873991/1514923651</t>
  </si>
  <si>
    <t>https://pbs.twimg.com/profile_banners/27025414/1569358356</t>
  </si>
  <si>
    <t>https://pbs.twimg.com/profile_banners/67480398/1433179010</t>
  </si>
  <si>
    <t>https://pbs.twimg.com/profile_banners/1890901944/1465574214</t>
  </si>
  <si>
    <t>https://pbs.twimg.com/profile_banners/951380502/1502199837</t>
  </si>
  <si>
    <t>https://pbs.twimg.com/profile_banners/785915888364990464/1489781224</t>
  </si>
  <si>
    <t>https://pbs.twimg.com/profile_banners/2798555951/1492526699</t>
  </si>
  <si>
    <t>https://pbs.twimg.com/profile_banners/2527048423/1548191467</t>
  </si>
  <si>
    <t>https://pbs.twimg.com/profile_banners/2272375459/1507632532</t>
  </si>
  <si>
    <t>https://pbs.twimg.com/profile_banners/930359634719752192/1510904611</t>
  </si>
  <si>
    <t>https://pbs.twimg.com/profile_banners/756494856004833284/1492526574</t>
  </si>
  <si>
    <t>https://pbs.twimg.com/profile_banners/1175956537711497216/1569609798</t>
  </si>
  <si>
    <t>https://pbs.twimg.com/profile_banners/19177501/1563269880</t>
  </si>
  <si>
    <t>https://pbs.twimg.com/profile_banners/36683668/1564771388</t>
  </si>
  <si>
    <t>https://pbs.twimg.com/profile_banners/84281104/1528979547</t>
  </si>
  <si>
    <t>https://pbs.twimg.com/profile_banners/1086345505/1542042399</t>
  </si>
  <si>
    <t>https://pbs.twimg.com/profile_banners/17899109/1569257068</t>
  </si>
  <si>
    <t>https://pbs.twimg.com/profile_banners/2202278042/1508080729</t>
  </si>
  <si>
    <t>https://pbs.twimg.com/profile_banners/194643654/1561553036</t>
  </si>
  <si>
    <t>https://pbs.twimg.com/profile_banners/785792530885423104/1531752771</t>
  </si>
  <si>
    <t>https://pbs.twimg.com/profile_banners/2884678717/1461912014</t>
  </si>
  <si>
    <t>https://pbs.twimg.com/profile_banners/20819614/1548107104</t>
  </si>
  <si>
    <t>https://pbs.twimg.com/profile_banners/41401964/1569184293</t>
  </si>
  <si>
    <t>https://pbs.twimg.com/profile_banners/1413757141/1522784134</t>
  </si>
  <si>
    <t>https://pbs.twimg.com/profile_banners/35961145/1567680558</t>
  </si>
  <si>
    <t>https://pbs.twimg.com/profile_banners/3378813298/1511946373</t>
  </si>
  <si>
    <t>https://pbs.twimg.com/profile_banners/888860683/1399967071</t>
  </si>
  <si>
    <t>https://pbs.twimg.com/profile_banners/164865134/1431039753</t>
  </si>
  <si>
    <t>https://pbs.twimg.com/profile_banners/241215352/1533054129</t>
  </si>
  <si>
    <t>https://pbs.twimg.com/profile_banners/128884885/1570045894</t>
  </si>
  <si>
    <t>https://pbs.twimg.com/profile_banners/2196945877/1569665674</t>
  </si>
  <si>
    <t>https://pbs.twimg.com/profile_banners/50711168/1554995905</t>
  </si>
  <si>
    <t>https://pbs.twimg.com/profile_banners/297127755/1417618254</t>
  </si>
  <si>
    <t>https://pbs.twimg.com/profile_banners/825034446667673602/1522712900</t>
  </si>
  <si>
    <t>https://pbs.twimg.com/profile_banners/1358883631/1402495402</t>
  </si>
  <si>
    <t>https://pbs.twimg.com/profile_banners/541065603/1523044981</t>
  </si>
  <si>
    <t>https://pbs.twimg.com/profile_banners/827149974626508800/1562338381</t>
  </si>
  <si>
    <t>https://pbs.twimg.com/profile_banners/27648752/1540821281</t>
  </si>
  <si>
    <t>https://pbs.twimg.com/profile_banners/45961660/1551200768</t>
  </si>
  <si>
    <t>https://pbs.twimg.com/profile_banners/961168213/1557288917</t>
  </si>
  <si>
    <t>https://pbs.twimg.com/profile_banners/536610418/1570367699</t>
  </si>
  <si>
    <t>https://pbs.twimg.com/profile_banners/26258900/1540478904</t>
  </si>
  <si>
    <t>https://pbs.twimg.com/profile_banners/17231390/1520810214</t>
  </si>
  <si>
    <t>https://pbs.twimg.com/profile_banners/3057309262/1434673091</t>
  </si>
  <si>
    <t>https://pbs.twimg.com/profile_banners/2458538208/1491399929</t>
  </si>
  <si>
    <t>https://pbs.twimg.com/profile_banners/1033307362029985792/1542199044</t>
  </si>
  <si>
    <t>https://pbs.twimg.com/profile_banners/43883461/1554151276</t>
  </si>
  <si>
    <t>https://pbs.twimg.com/profile_banners/544389588/1543908740</t>
  </si>
  <si>
    <t>https://pbs.twimg.com/profile_banners/3553388062/1443597437</t>
  </si>
  <si>
    <t>https://pbs.twimg.com/profile_banners/1640509020/1560206507</t>
  </si>
  <si>
    <t>https://pbs.twimg.com/profile_banners/136242086/1541322261</t>
  </si>
  <si>
    <t>https://pbs.twimg.com/profile_banners/1647787338/1493901694</t>
  </si>
  <si>
    <t>https://pbs.twimg.com/profile_banners/97219875/1547119049</t>
  </si>
  <si>
    <t>https://pbs.twimg.com/profile_banners/26538660/1565841432</t>
  </si>
  <si>
    <t>https://pbs.twimg.com/profile_banners/51241574/1568759398</t>
  </si>
  <si>
    <t>https://pbs.twimg.com/profile_banners/8795772/1546281017</t>
  </si>
  <si>
    <t>https://pbs.twimg.com/profile_banners/14179165/1546537548</t>
  </si>
  <si>
    <t>https://pbs.twimg.com/profile_banners/15358759/1532555089</t>
  </si>
  <si>
    <t>https://pbs.twimg.com/profile_banners/1652541/1525365834</t>
  </si>
  <si>
    <t>https://pbs.twimg.com/profile_banners/14437914/1541434373</t>
  </si>
  <si>
    <t>https://pbs.twimg.com/profile_banners/5392522/1561665789</t>
  </si>
  <si>
    <t>https://pbs.twimg.com/profile_banners/15012486/1559749831</t>
  </si>
  <si>
    <t>https://pbs.twimg.com/profile_banners/14173315/1564408207</t>
  </si>
  <si>
    <t>https://pbs.twimg.com/profile_banners/384438102/1559329050</t>
  </si>
  <si>
    <t>https://pbs.twimg.com/profile_banners/15754281/1509370165</t>
  </si>
  <si>
    <t>https://pbs.twimg.com/profile_banners/5402612/1398336837</t>
  </si>
  <si>
    <t>https://pbs.twimg.com/profile_banners/428333/1531855520</t>
  </si>
  <si>
    <t>https://pbs.twimg.com/profile_banners/16664681/1537917244</t>
  </si>
  <si>
    <t>https://pbs.twimg.com/profile_banners/14352556/1522086791</t>
  </si>
  <si>
    <t>https://pbs.twimg.com/profile_banners/807095/1570414372</t>
  </si>
  <si>
    <t>https://pbs.twimg.com/profile_banners/14085040/1514843939</t>
  </si>
  <si>
    <t>https://pbs.twimg.com/profile_banners/120153772/1564686013</t>
  </si>
  <si>
    <t>https://pbs.twimg.com/profile_banners/28145061/1543340306</t>
  </si>
  <si>
    <t>https://pbs.twimg.com/profile_banners/282170004/1457120462</t>
  </si>
  <si>
    <t>https://pbs.twimg.com/profile_banners/2294589625/1432425548</t>
  </si>
  <si>
    <t>https://pbs.twimg.com/profile_banners/21232553/1570036766</t>
  </si>
  <si>
    <t>https://pbs.twimg.com/profile_banners/14207128/1513791401</t>
  </si>
  <si>
    <t>https://pbs.twimg.com/profile_banners/1951922114/1469146893</t>
  </si>
  <si>
    <t>https://pbs.twimg.com/profile_banners/22455433/1560108575</t>
  </si>
  <si>
    <t>https://pbs.twimg.com/profile_banners/923997180263792640/1518800277</t>
  </si>
  <si>
    <t>https://pbs.twimg.com/profile_banners/290003687/1520478247</t>
  </si>
  <si>
    <t>https://pbs.twimg.com/profile_banners/15485304/1469807109</t>
  </si>
  <si>
    <t>https://pbs.twimg.com/profile_banners/285681923/1556723217</t>
  </si>
  <si>
    <t>https://pbs.twimg.com/profile_banners/285141601/1569711704</t>
  </si>
  <si>
    <t>https://pbs.twimg.com/profile_banners/17609361/1553884567</t>
  </si>
  <si>
    <t>https://pbs.twimg.com/profile_banners/127544605/1530152545</t>
  </si>
  <si>
    <t>https://pbs.twimg.com/profile_banners/884825671104679936/1561992624</t>
  </si>
  <si>
    <t>https://pbs.twimg.com/profile_banners/2434074836/1567539008</t>
  </si>
  <si>
    <t>https://pbs.twimg.com/profile_banners/926494063/1543866102</t>
  </si>
  <si>
    <t>https://pbs.twimg.com/profile_banners/516695884/1484766719</t>
  </si>
  <si>
    <t>https://pbs.twimg.com/profile_banners/3849257902/1476110634</t>
  </si>
  <si>
    <t>https://pbs.twimg.com/profile_banners/827301631/1451500975</t>
  </si>
  <si>
    <t>https://pbs.twimg.com/profile_banners/1127088228/1540837995</t>
  </si>
  <si>
    <t>https://pbs.twimg.com/profile_banners/33293133/1545858629</t>
  </si>
  <si>
    <t>https://pbs.twimg.com/profile_banners/42210513/1569427909</t>
  </si>
  <si>
    <t>https://pbs.twimg.com/profile_banners/129044592/1547978577</t>
  </si>
  <si>
    <t>https://pbs.twimg.com/profile_banners/142614570/1538041347</t>
  </si>
  <si>
    <t>https://pbs.twimg.com/profile_banners/3238901513/1476890921</t>
  </si>
  <si>
    <t>https://pbs.twimg.com/profile_banners/875277512464576512/1497518365</t>
  </si>
  <si>
    <t>https://pbs.twimg.com/profile_banners/847651020570214400/1507007067</t>
  </si>
  <si>
    <t>https://pbs.twimg.com/profile_banners/124529561/1400086900</t>
  </si>
  <si>
    <t>https://pbs.twimg.com/profile_banners/2313273858/1476446615</t>
  </si>
  <si>
    <t>https://pbs.twimg.com/profile_banners/196278935/1569472268</t>
  </si>
  <si>
    <t>https://pbs.twimg.com/profile_banners/999207372/1524582046</t>
  </si>
  <si>
    <t>https://pbs.twimg.com/profile_banners/1213605402/1566390479</t>
  </si>
  <si>
    <t>https://pbs.twimg.com/profile_banners/835052642351075328/1488294470</t>
  </si>
  <si>
    <t>https://pbs.twimg.com/profile_banners/35778956/1505156348</t>
  </si>
  <si>
    <t>https://pbs.twimg.com/profile_banners/948951747912962048/1515597994</t>
  </si>
  <si>
    <t>https://pbs.twimg.com/profile_banners/564136939/1415207913</t>
  </si>
  <si>
    <t>https://pbs.twimg.com/profile_banners/333477105/1517394337</t>
  </si>
  <si>
    <t>https://pbs.twimg.com/profile_banners/727885148327399424/1537901422</t>
  </si>
  <si>
    <t>https://pbs.twimg.com/profile_banners/3384815697/1506719789</t>
  </si>
  <si>
    <t>https://pbs.twimg.com/profile_banners/206326821/1467894140</t>
  </si>
  <si>
    <t>https://pbs.twimg.com/profile_banners/164991703/1382263035</t>
  </si>
  <si>
    <t>https://pbs.twimg.com/profile_banners/50403804/1538443784</t>
  </si>
  <si>
    <t>https://pbs.twimg.com/profile_banners/24240923/1517498517</t>
  </si>
  <si>
    <t>https://pbs.twimg.com/profile_banners/75338004/1564174362</t>
  </si>
  <si>
    <t>https://pbs.twimg.com/profile_banners/364412500/1547480188</t>
  </si>
  <si>
    <t>https://pbs.twimg.com/profile_banners/477485439/1548946416</t>
  </si>
  <si>
    <t>https://pbs.twimg.com/profile_banners/1089979019100082182/1548706748</t>
  </si>
  <si>
    <t>https://pbs.twimg.com/profile_banners/1171500532420075520/1568145687</t>
  </si>
  <si>
    <t>https://pbs.twimg.com/profile_banners/1001945611829174279/1548697950</t>
  </si>
  <si>
    <t>https://pbs.twimg.com/profile_banners/751846716744298496/1478879883</t>
  </si>
  <si>
    <t>https://pbs.twimg.com/profile_banners/1180846919406510080/1570383065</t>
  </si>
  <si>
    <t>https://pbs.twimg.com/profile_banners/1006167218680451072/1529419653</t>
  </si>
  <si>
    <t>https://pbs.twimg.com/profile_banners/153039586/1557187414</t>
  </si>
  <si>
    <t>https://pbs.twimg.com/profile_banners/272252257/1568342795</t>
  </si>
  <si>
    <t>https://pbs.twimg.com/profile_banners/1093450240970145792/1559585898</t>
  </si>
  <si>
    <t>https://pbs.twimg.com/profile_banners/855175822063185920/1569816292</t>
  </si>
  <si>
    <t>https://pbs.twimg.com/profile_banners/265007787/1486047038</t>
  </si>
  <si>
    <t>https://pbs.twimg.com/profile_banners/152866991/1559849203</t>
  </si>
  <si>
    <t>https://pbs.twimg.com/profile_banners/123334719/1555347526</t>
  </si>
  <si>
    <t>https://pbs.twimg.com/profile_banners/27705373/1492523564</t>
  </si>
  <si>
    <t>https://pbs.twimg.com/profile_banners/3232833866/1437590322</t>
  </si>
  <si>
    <t>https://pbs.twimg.com/profile_banners/16740880/1503887555</t>
  </si>
  <si>
    <t>https://pbs.twimg.com/profile_banners/1003960531/1561467662</t>
  </si>
  <si>
    <t>https://pbs.twimg.com/profile_banners/194132774/1570545461</t>
  </si>
  <si>
    <t>https://pbs.twimg.com/profile_banners/50101725/1566481614</t>
  </si>
  <si>
    <t>https://pbs.twimg.com/profile_banners/4354733175/1532010314</t>
  </si>
  <si>
    <t>https://pbs.twimg.com/profile_banners/119049214/1538494487</t>
  </si>
  <si>
    <t>https://pbs.twimg.com/profile_banners/34889448/1547224449</t>
  </si>
  <si>
    <t>https://pbs.twimg.com/profile_banners/377916036/1522350364</t>
  </si>
  <si>
    <t>https://pbs.twimg.com/profile_banners/3128916135/1499427654</t>
  </si>
  <si>
    <t>https://pbs.twimg.com/profile_banners/14499829/1569328002</t>
  </si>
  <si>
    <t>https://pbs.twimg.com/profile_banners/363312491/1355741741</t>
  </si>
  <si>
    <t>https://pbs.twimg.com/profile_banners/3319229363/1515181866</t>
  </si>
  <si>
    <t>https://pbs.twimg.com/profile_banners/822215673812119553/1553098760</t>
  </si>
  <si>
    <t>https://pbs.twimg.com/profile_banners/853581144838864897/1567315911</t>
  </si>
  <si>
    <t>https://pbs.twimg.com/profile_banners/2761623465/1538826519</t>
  </si>
  <si>
    <t>https://pbs.twimg.com/profile_banners/822215679726100480/1549425227</t>
  </si>
  <si>
    <t>https://pbs.twimg.com/profile_banners/800983787945357312/1485846847</t>
  </si>
  <si>
    <t>https://pbs.twimg.com/profile_banners/44783853/1508432767</t>
  </si>
  <si>
    <t>https://pbs.twimg.com/profile_banners/2693351263/1481742977</t>
  </si>
  <si>
    <t>https://pbs.twimg.com/profile_banners/1106832440423796736/1557929260</t>
  </si>
  <si>
    <t>https://pbs.twimg.com/profile_banners/772860079251001344/1489495770</t>
  </si>
  <si>
    <t>https://pbs.twimg.com/profile_banners/255676867/1439216683</t>
  </si>
  <si>
    <t>https://pbs.twimg.com/profile_banners/592148549/1540631353</t>
  </si>
  <si>
    <t>https://pbs.twimg.com/profile_banners/194774143/1558350925</t>
  </si>
  <si>
    <t>https://pbs.twimg.com/profile_banners/93695469/1428523981</t>
  </si>
  <si>
    <t>https://pbs.twimg.com/profile_banners/29727480/1568032388</t>
  </si>
  <si>
    <t>https://pbs.twimg.com/profile_banners/3960654267/1450467695</t>
  </si>
  <si>
    <t>https://pbs.twimg.com/profile_banners/1048734569015513088/1562015137</t>
  </si>
  <si>
    <t>https://pbs.twimg.com/profile_banners/1863793118/1506538485</t>
  </si>
  <si>
    <t>https://pbs.twimg.com/profile_banners/19866236/1561234136</t>
  </si>
  <si>
    <t>https://pbs.twimg.com/profile_banners/794337000530677760/1559090388</t>
  </si>
  <si>
    <t>https://pbs.twimg.com/profile_banners/44162011/1560969399</t>
  </si>
  <si>
    <t>https://pbs.twimg.com/profile_banners/634848556/1469756307</t>
  </si>
  <si>
    <t>https://pbs.twimg.com/profile_banners/50074068/1570111275</t>
  </si>
  <si>
    <t>https://pbs.twimg.com/profile_banners/75249298/1531151423</t>
  </si>
  <si>
    <t>https://pbs.twimg.com/profile_banners/22784904/1557334440</t>
  </si>
  <si>
    <t>https://pbs.twimg.com/profile_banners/42651647/1559220279</t>
  </si>
  <si>
    <t>https://pbs.twimg.com/profile_banners/1540988420/1441041938</t>
  </si>
  <si>
    <t>https://pbs.twimg.com/profile_banners/1164947793783300096/1567520518</t>
  </si>
  <si>
    <t>https://pbs.twimg.com/profile_banners/243007136/1466825772</t>
  </si>
  <si>
    <t>https://pbs.twimg.com/profile_banners/19233032/1398059264</t>
  </si>
  <si>
    <t>en-gb</t>
  </si>
  <si>
    <t>http://abs.twimg.com/images/themes/theme17/bg.gif</t>
  </si>
  <si>
    <t>http://abs.twimg.com/images/themes/theme4/bg.gif</t>
  </si>
  <si>
    <t>http://abs.twimg.com/images/themes/theme1/bg.png</t>
  </si>
  <si>
    <t>http://abs.twimg.com/images/themes/theme9/bg.gif</t>
  </si>
  <si>
    <t>http://abs.twimg.com/images/themes/theme14/bg.gif</t>
  </si>
  <si>
    <t>http://abs.twimg.com/images/themes/theme5/bg.gif</t>
  </si>
  <si>
    <t>http://abs.twimg.com/images/themes/theme7/bg.gif</t>
  </si>
  <si>
    <t>http://abs.twimg.com/images/themes/theme15/bg.png</t>
  </si>
  <si>
    <t>http://abs.twimg.com/images/themes/theme13/bg.gif</t>
  </si>
  <si>
    <t>http://abs.twimg.com/images/themes/theme16/bg.gif</t>
  </si>
  <si>
    <t>http://abs.twimg.com/images/themes/theme19/bg.gif</t>
  </si>
  <si>
    <t>http://abs.twimg.com/images/themes/theme12/bg.gif</t>
  </si>
  <si>
    <t>http://abs.twimg.com/images/themes/theme3/bg.gif</t>
  </si>
  <si>
    <t>http://pbs.twimg.com/profile_background_images/378800000098327997/8e477e53d922faaafea0734020bd118f.jpeg</t>
  </si>
  <si>
    <t>http://abs.twimg.com/images/themes/theme6/bg.gif</t>
  </si>
  <si>
    <t>http://abs.twimg.com/images/themes/theme11/bg.gif</t>
  </si>
  <si>
    <t>http://abs.twimg.com/images/themes/theme2/bg.gif</t>
  </si>
  <si>
    <t>http://a0.twimg.com/images/themes/theme1/bg.png</t>
  </si>
  <si>
    <t>http://abs.twimg.com/images/themes/theme18/bg.gif</t>
  </si>
  <si>
    <t>http://abs.twimg.com/images/themes/theme10/bg.gif</t>
  </si>
  <si>
    <t>http://pbs.twimg.com/profile_images/1148287235147460608/vG2EHdio_normal.jpg</t>
  </si>
  <si>
    <t>http://pbs.twimg.com/profile_images/1150909934202216448/wQd2flYV_normal.png</t>
  </si>
  <si>
    <t>http://pbs.twimg.com/profile_images/378800000488534379/c25756f3fb5b0cafd562c5e0ae29a991_normal.png</t>
  </si>
  <si>
    <t>http://pbs.twimg.com/profile_images/1087819973509238796/PJCBvPEV_normal.jpg</t>
  </si>
  <si>
    <t>http://pbs.twimg.com/profile_images/777955472955416576/5i8RwSqX_normal.jpg</t>
  </si>
  <si>
    <t>http://pbs.twimg.com/profile_images/1065570667700076544/WUQiAsCe_normal.jpg</t>
  </si>
  <si>
    <t>http://pbs.twimg.com/profile_images/910551964823490560/0Iz8Q2IM_normal.jpg</t>
  </si>
  <si>
    <t>http://pbs.twimg.com/profile_images/649126783535591424/v0rtnv5-_normal.png</t>
  </si>
  <si>
    <t>http://pbs.twimg.com/profile_images/1173988294159302657/7KKSJ5jD_normal.jpg</t>
  </si>
  <si>
    <t>http://pbs.twimg.com/profile_images/549988818170818560/aDhmjah6_normal.jpeg</t>
  </si>
  <si>
    <t>http://pbs.twimg.com/profile_images/492316992162914304/psZCEYD8_normal.jpeg</t>
  </si>
  <si>
    <t>http://pbs.twimg.com/profile_images/466121701365780481/asDlf9D6_normal.jpeg</t>
  </si>
  <si>
    <t>http://pbs.twimg.com/profile_images/1130472716040056834/4iUbBo2m_normal.png</t>
  </si>
  <si>
    <t>http://pbs.twimg.com/profile_images/938698845604626432/6oa8yTJW_normal.jpg</t>
  </si>
  <si>
    <t>http://pbs.twimg.com/profile_images/717446676991049730/ZKkHr6Yo_normal.jpg</t>
  </si>
  <si>
    <t>http://pbs.twimg.com/profile_images/1135962004747902977/vjHkRDnQ_normal.png</t>
  </si>
  <si>
    <t>http://pbs.twimg.com/profile_images/1147156426902687745/1WvRfZvp_normal.jpg</t>
  </si>
  <si>
    <t>http://pbs.twimg.com/profile_images/1056906959977357313/lhnuHmjW_normal.jpg</t>
  </si>
  <si>
    <t>http://pbs.twimg.com/profile_images/730636197610049536/BUmXj1ka_normal.jpg</t>
  </si>
  <si>
    <t>http://pbs.twimg.com/profile_images/1157753871168487424/Iv7KJuFI_normal.jpg</t>
  </si>
  <si>
    <t>http://pbs.twimg.com/profile_images/1107653957214760960/cSZzBRNu_normal.png</t>
  </si>
  <si>
    <t>http://pbs.twimg.com/profile_images/920587138328072192/uK-FAvL6_normal.jpg</t>
  </si>
  <si>
    <t>http://pbs.twimg.com/profile_images/458691839176884224/BbA9C2u3_normal.jpeg</t>
  </si>
  <si>
    <t>http://pbs.twimg.com/profile_images/1062641231958851585/DC3rVT-O_normal.jpg</t>
  </si>
  <si>
    <t>http://pbs.twimg.com/profile_images/1148466249476780034/jcjlZGXM_normal.jpg</t>
  </si>
  <si>
    <t>http://pbs.twimg.com/profile_images/1113170578771521546/LSHlDKHs_normal.jpg</t>
  </si>
  <si>
    <t>http://pbs.twimg.com/profile_images/902270882340593664/HoFjfREO_normal.jpg</t>
  </si>
  <si>
    <t>http://pbs.twimg.com/profile_images/1131645736616177664/VntPU1dU_normal.jpg</t>
  </si>
  <si>
    <t>http://pbs.twimg.com/profile_images/552836904308060164/3AveVhqL_normal.jpeg</t>
  </si>
  <si>
    <t>http://pbs.twimg.com/profile_images/461964160838803457/8z9FImcv_normal.png</t>
  </si>
  <si>
    <t>http://pbs.twimg.com/profile_images/937704146236530689/I-a90iuu_normal.jpg</t>
  </si>
  <si>
    <t>http://pbs.twimg.com/profile_images/839500368648220675/NR9-m96t_normal.jpg</t>
  </si>
  <si>
    <t>http://pbs.twimg.com/profile_images/848956992190271502/1rZKFYP7_normal.jpg</t>
  </si>
  <si>
    <t>http://pbs.twimg.com/profile_images/877554927932891136/ZBEs235N_normal.jpg</t>
  </si>
  <si>
    <t>http://pbs.twimg.com/profile_images/875456540450443265/W5yKx8um_normal.jpg</t>
  </si>
  <si>
    <t>http://pbs.twimg.com/profile_images/1166363726980767745/KbbgAZA6_normal.jpg</t>
  </si>
  <si>
    <t>http://pbs.twimg.com/profile_images/645966750941626368/d0Q4voGK_normal.jpg</t>
  </si>
  <si>
    <t>http://pbs.twimg.com/profile_images/1108426393287868423/CyLn5GVQ_normal.png</t>
  </si>
  <si>
    <t>http://pbs.twimg.com/profile_images/1020357967265390592/y_hxRslu_normal.jpg</t>
  </si>
  <si>
    <t>http://pbs.twimg.com/profile_images/924991591642796032/v90LrlR__normal.jpg</t>
  </si>
  <si>
    <t>http://pbs.twimg.com/profile_images/1150716997254209536/M7gkjsv5_normal.jpg</t>
  </si>
  <si>
    <t>http://pbs.twimg.com/profile_images/925092227667304448/fAY1HUu3_normal.jpg</t>
  </si>
  <si>
    <t>http://pbs.twimg.com/profile_images/1171581672074043393/XNqsW9EE_normal.jpg</t>
  </si>
  <si>
    <t>http://pbs.twimg.com/profile_images/1163913052355362816/hZR3qQB7_normal.jpg</t>
  </si>
  <si>
    <t>http://pbs.twimg.com/profile_images/1098244578472280064/gjkVMelR_normal.png</t>
  </si>
  <si>
    <t>http://pbs.twimg.com/profile_images/875459620298522629/oMudjbQO_normal.jpg</t>
  </si>
  <si>
    <t>http://pbs.twimg.com/profile_images/1072580439238422528/ImB5hiRv_normal.jpg</t>
  </si>
  <si>
    <t>http://pbs.twimg.com/profile_images/2634158872/b9655548ba7df44c9727589d1ac1b1b2_normal.png</t>
  </si>
  <si>
    <t>http://pbs.twimg.com/profile_images/1148699907097862145/_NuukuzA_normal.png</t>
  </si>
  <si>
    <t>http://pbs.twimg.com/profile_images/755411397199159296/Vop4trFE_normal.jpg</t>
  </si>
  <si>
    <t>http://pbs.twimg.com/profile_images/1135924232741957634/EKc2rhp8_normal.jpg</t>
  </si>
  <si>
    <t>http://pbs.twimg.com/profile_images/1058782765582290949/qjwPbG-4_normal.jpg</t>
  </si>
  <si>
    <t>http://pbs.twimg.com/profile_images/708397128259739648/Y1Ze-Mb6_normal.jpg</t>
  </si>
  <si>
    <t>http://pbs.twimg.com/profile_images/1043957733777690625/1lWhCPqV_normal.jpg</t>
  </si>
  <si>
    <t>http://pbs.twimg.com/profile_images/905858462541897728/BWHGdJtz_normal.jpg</t>
  </si>
  <si>
    <t>http://pbs.twimg.com/profile_images/817782947/NJSlogotwitter2_normal.jpg</t>
  </si>
  <si>
    <t>http://pbs.twimg.com/profile_images/634460703525498881/RhZme6y0_normal.jpg</t>
  </si>
  <si>
    <t>http://abs.twimg.com/sticky/default_profile_images/default_profile_normal.png</t>
  </si>
  <si>
    <t>http://pbs.twimg.com/profile_images/1156966778725183488/e988pKKs_normal.jpg</t>
  </si>
  <si>
    <t>http://pbs.twimg.com/profile_images/1056976904698449925/XNcI6mAg_normal.jpg</t>
  </si>
  <si>
    <t>http://pbs.twimg.com/profile_images/1149042348468445184/EqGJMwZN_normal.png</t>
  </si>
  <si>
    <t>http://pbs.twimg.com/profile_images/1136527608877858817/moZIpTWr_normal.jpg</t>
  </si>
  <si>
    <t>http://pbs.twimg.com/profile_images/1043408010285080582/JxycSSwN_normal.jpg</t>
  </si>
  <si>
    <t>http://pbs.twimg.com/profile_images/1002887436488323074/RC5JyO-J_normal.jpg</t>
  </si>
  <si>
    <t>http://pbs.twimg.com/profile_images/1104901283230765057/kJ7BNjOv_normal.jpg</t>
  </si>
  <si>
    <t>http://pbs.twimg.com/profile_images/1136357814253699072/XnPuSY8p_normal.png</t>
  </si>
  <si>
    <t>http://pbs.twimg.com/profile_images/785834350231293953/yHLcK60F_normal.jpg</t>
  </si>
  <si>
    <t>http://pbs.twimg.com/profile_images/977113575092359168/CE90DonY_normal.jpg</t>
  </si>
  <si>
    <t>http://pbs.twimg.com/profile_images/907317517294616576/h92PLhZR_normal.jpg</t>
  </si>
  <si>
    <t>http://pbs.twimg.com/profile_images/954817605692477441/EAZcwpTD_normal.jpg</t>
  </si>
  <si>
    <t>http://pbs.twimg.com/profile_images/860566205270302721/9VlmgKYr_normal.jpg</t>
  </si>
  <si>
    <t>http://pbs.twimg.com/profile_images/752351623486156800/BFV6gYO__normal.jpg</t>
  </si>
  <si>
    <t>http://pbs.twimg.com/profile_images/378800000005220943/521278ea1cb5edcaab286f4b987864fb_normal.png</t>
  </si>
  <si>
    <t>http://pbs.twimg.com/profile_images/649313302481358848/d38QbhfX_normal.png</t>
  </si>
  <si>
    <t>http://pbs.twimg.com/profile_images/3162462152/990e2e6a54bef1d0aa3432f0efb01726_normal.jpeg</t>
  </si>
  <si>
    <t>http://pbs.twimg.com/profile_images/1171506008562122759/jLPsOX-d_normal.jpg</t>
  </si>
  <si>
    <t>http://pbs.twimg.com/profile_images/1089944359452037120/iX9umaia_normal.jpg</t>
  </si>
  <si>
    <t>http://pbs.twimg.com/profile_images/878275994381156357/fvf8j_9F_normal.jpg</t>
  </si>
  <si>
    <t>http://pbs.twimg.com/profile_images/553282398935212032/iA0FkgfV_normal.jpeg</t>
  </si>
  <si>
    <t>http://pbs.twimg.com/profile_images/854336841956421632/uHwYgGeV_normal.jpg</t>
  </si>
  <si>
    <t>http://pbs.twimg.com/profile_images/623925063536906240/w7fCw7dm_normal.jpg</t>
  </si>
  <si>
    <t>http://pbs.twimg.com/profile_images/69962877/moo_moo_normal.jpg</t>
  </si>
  <si>
    <t>http://pbs.twimg.com/profile_images/444484879825117185/eqbO45Kg_normal.jpeg</t>
  </si>
  <si>
    <t>http://pbs.twimg.com/profile_images/461929799674372096/OeMhhF0c_normal.png</t>
  </si>
  <si>
    <t>http://pbs.twimg.com/profile_images/988496807175995392/m4qMt8MI_normal.jpg</t>
  </si>
  <si>
    <t>http://pbs.twimg.com/profile_images/585719121108717568/WA_6xxm1_normal.jpg</t>
  </si>
  <si>
    <t>http://pbs.twimg.com/profile_images/828977274703773697/Yo07xyEz_normal.jpg</t>
  </si>
  <si>
    <t>http://pbs.twimg.com/profile_images/875476478988886016/_l61qZdR_normal.jpg</t>
  </si>
  <si>
    <t>http://pbs.twimg.com/profile_images/1059888693945630720/yex0Gcbi_normal.jpg</t>
  </si>
  <si>
    <t>http://a0.twimg.com/sticky/default_profile_images/default_profile_3_normal.png</t>
  </si>
  <si>
    <t>http://pbs.twimg.com/profile_images/859982100904148992/hv5soju7_normal.jpg</t>
  </si>
  <si>
    <t>http://pbs.twimg.com/profile_images/800984534934114306/6US-Zbfp_normal.jpg</t>
  </si>
  <si>
    <t>http://pbs.twimg.com/profile_images/567350542326718464/FXOsgyA7_normal.jpeg</t>
  </si>
  <si>
    <t>http://pbs.twimg.com/profile_images/514460859582517248/cHS0WKvK_normal.jpeg</t>
  </si>
  <si>
    <t>http://pbs.twimg.com/profile_images/841631803370799105/Kbn5gRwJ_normal.jpg</t>
  </si>
  <si>
    <t>http://pbs.twimg.com/profile_images/1609688461/DrAgnesPic4_normal.jpg</t>
  </si>
  <si>
    <t>http://pbs.twimg.com/profile_images/1784917262/jc909_600_10-33-00_normal.jpg</t>
  </si>
  <si>
    <t>http://pbs.twimg.com/profile_images/1007353698513752072/4RYJB_Kf_normal.jpg</t>
  </si>
  <si>
    <t>http://pbs.twimg.com/profile_images/2341399636/image_normal.jpg</t>
  </si>
  <si>
    <t>http://pbs.twimg.com/profile_images/971028108555022336/kebyV3lh_normal.jpg</t>
  </si>
  <si>
    <t>http://pbs.twimg.com/profile_images/1086264500892905472/_UOR_Ys9_normal.jpg</t>
  </si>
  <si>
    <t>http://pbs.twimg.com/profile_images/913449705647902720/e53MISUG_normal.jpg</t>
  </si>
  <si>
    <t>http://pbs.twimg.com/profile_images/844936730901987332/GPyRut_5_normal.jpg</t>
  </si>
  <si>
    <t>http://pbs.twimg.com/profile_images/1087811494971142144/7Hde7fu-_normal.jpg</t>
  </si>
  <si>
    <t>http://pbs.twimg.com/profile_images/758839113999015936/xnsRNtOo_normal.jpg</t>
  </si>
  <si>
    <t>http://pbs.twimg.com/profile_images/799643448357830656/FTrErgEN_normal.jpg</t>
  </si>
  <si>
    <t>http://pbs.twimg.com/profile_images/844981273890177024/HLBA0R2p_normal.jpg</t>
  </si>
  <si>
    <t>http://pbs.twimg.com/profile_images/1110925250219380736/dA1pSrgB_normal.png</t>
  </si>
  <si>
    <t>http://pbs.twimg.com/profile_images/575390676612857857/vmDt14tE_normal.png</t>
  </si>
  <si>
    <t>http://pbs.twimg.com/profile_images/614528565959208960/5nb8QdQ3_normal.jpg</t>
  </si>
  <si>
    <t>http://pbs.twimg.com/profile_images/1181301809190559744/bkfO2WZV_normal.jpg</t>
  </si>
  <si>
    <t>http://pbs.twimg.com/profile_images/746541594388500480/9W_HZPye_normal.jpg</t>
  </si>
  <si>
    <t>http://pbs.twimg.com/profile_images/2412055030/f0rmeqpih2srihjvgdzh_normal.jpeg</t>
  </si>
  <si>
    <t>Open Twitter Page for This Person</t>
  </si>
  <si>
    <t>https://twitter.com/mmctweets</t>
  </si>
  <si>
    <t>https://twitter.com/proctergamble</t>
  </si>
  <si>
    <t>https://twitter.com/africare</t>
  </si>
  <si>
    <t>https://twitter.com/elmaphilanthro</t>
  </si>
  <si>
    <t>https://twitter.com/akudoglobal</t>
  </si>
  <si>
    <t>https://twitter.com/metiebetmd</t>
  </si>
  <si>
    <t>https://twitter.com/leminemoujtaba</t>
  </si>
  <si>
    <t>https://twitter.com/merckformothers</t>
  </si>
  <si>
    <t>https://twitter.com/benoitkalasa</t>
  </si>
  <si>
    <t>https://twitter.com/natashagarcha</t>
  </si>
  <si>
    <t>https://twitter.com/manyata4mothers</t>
  </si>
  <si>
    <t>https://twitter.com/msdformothers</t>
  </si>
  <si>
    <t>https://twitter.com/subhasree_sai</t>
  </si>
  <si>
    <t>https://twitter.com/unaids</t>
  </si>
  <si>
    <t>https://twitter.com/usaid</t>
  </si>
  <si>
    <t>https://twitter.com/creditsuisse</t>
  </si>
  <si>
    <t>https://twitter.com/eybsimmons</t>
  </si>
  <si>
    <t>https://twitter.com/gatesfoundation</t>
  </si>
  <si>
    <t>https://twitter.com/hades_2098</t>
  </si>
  <si>
    <t>https://twitter.com/unfpa</t>
  </si>
  <si>
    <t>https://twitter.com/orkoum</t>
  </si>
  <si>
    <t>https://twitter.com/ncpd_kenya</t>
  </si>
  <si>
    <t>https://twitter.com/temitayoe</t>
  </si>
  <si>
    <t>https://twitter.com/chris_cnnaji</t>
  </si>
  <si>
    <t>https://twitter.com/magarya</t>
  </si>
  <si>
    <t>https://twitter.com/healthnews_ng</t>
  </si>
  <si>
    <t>https://twitter.com/angelbo75655793</t>
  </si>
  <si>
    <t>https://twitter.com/merck</t>
  </si>
  <si>
    <t>https://twitter.com/firdug2015</t>
  </si>
  <si>
    <t>https://twitter.com/adongharriet1</t>
  </si>
  <si>
    <t>https://twitter.com/supplychainsn</t>
  </si>
  <si>
    <t>https://twitter.com/ahahospitals</t>
  </si>
  <si>
    <t>https://twitter.com/theihi</t>
  </si>
  <si>
    <t>https://twitter.com/sujas15</t>
  </si>
  <si>
    <t>https://twitter.com/tweetaonl</t>
  </si>
  <si>
    <t>https://twitter.com/pmrosey2</t>
  </si>
  <si>
    <t>https://twitter.com/terriwh109</t>
  </si>
  <si>
    <t>https://twitter.com/danishmfa</t>
  </si>
  <si>
    <t>https://twitter.com/kenyamissionun</t>
  </si>
  <si>
    <t>https://twitter.com/denmark_un</t>
  </si>
  <si>
    <t>https://twitter.com/shedecidesgfi</t>
  </si>
  <si>
    <t>https://twitter.com/womendeliver</t>
  </si>
  <si>
    <t>https://twitter.com/katja_iversen</t>
  </si>
  <si>
    <t>https://twitter.com/directorcelsjr</t>
  </si>
  <si>
    <t>https://twitter.com/doccrearperry</t>
  </si>
  <si>
    <t>https://twitter.com/prnews</t>
  </si>
  <si>
    <t>https://twitter.com/marzooqalyami6</t>
  </si>
  <si>
    <t>https://twitter.com/coldbean</t>
  </si>
  <si>
    <t>https://twitter.com/birthequity</t>
  </si>
  <si>
    <t>https://twitter.com/gavimag</t>
  </si>
  <si>
    <t>https://twitter.com/ifpwfoundation</t>
  </si>
  <si>
    <t>https://twitter.com/arc_nigeria</t>
  </si>
  <si>
    <t>https://twitter.com/zukynokeke</t>
  </si>
  <si>
    <t>https://twitter.com/devbadek</t>
  </si>
  <si>
    <t>https://twitter.com/whoafro</t>
  </si>
  <si>
    <t>https://twitter.com/faryus88</t>
  </si>
  <si>
    <t>https://twitter.com/jnjglobalhealth</t>
  </si>
  <si>
    <t>https://twitter.com/ftissandier</t>
  </si>
  <si>
    <t>https://twitter.com/pplthatdeliver</t>
  </si>
  <si>
    <t>https://twitter.com/gavi</t>
  </si>
  <si>
    <t>https://twitter.com/justicetwit</t>
  </si>
  <si>
    <t>https://twitter.com/ap</t>
  </si>
  <si>
    <t>https://twitter.com/freep</t>
  </si>
  <si>
    <t>https://twitter.com/marijuanapolicy</t>
  </si>
  <si>
    <t>https://twitter.com/reviewjournal</t>
  </si>
  <si>
    <t>https://twitter.com/reuters</t>
  </si>
  <si>
    <t>https://twitter.com/newshour</t>
  </si>
  <si>
    <t>https://twitter.com/npr</t>
  </si>
  <si>
    <t>https://twitter.com/cbsnews</t>
  </si>
  <si>
    <t>https://twitter.com/nbcnews</t>
  </si>
  <si>
    <t>https://twitter.com/abcnewslive</t>
  </si>
  <si>
    <t>https://twitter.com/usatoday</t>
  </si>
  <si>
    <t>https://twitter.com/bbcbreaking</t>
  </si>
  <si>
    <t>https://twitter.com/cnnbrk</t>
  </si>
  <si>
    <t>https://twitter.com/latimes</t>
  </si>
  <si>
    <t>https://twitter.com/seattletimes</t>
  </si>
  <si>
    <t>https://twitter.com/nytimes</t>
  </si>
  <si>
    <t>https://twitter.com/miamiherald</t>
  </si>
  <si>
    <t>https://twitter.com/womenintheworld</t>
  </si>
  <si>
    <t>https://twitter.com/womensmediacntr</t>
  </si>
  <si>
    <t>https://twitter.com/janicewiitala</t>
  </si>
  <si>
    <t>https://twitter.com/amagege</t>
  </si>
  <si>
    <t>https://twitter.com/clioawards</t>
  </si>
  <si>
    <t>https://twitter.com/jillgw</t>
  </si>
  <si>
    <t>https://twitter.com/dianedellanno</t>
  </si>
  <si>
    <t>https://twitter.com/vivalanadia</t>
  </si>
  <si>
    <t>https://twitter.com/perinatalequity</t>
  </si>
  <si>
    <t>https://twitter.com/melinatedmoms</t>
  </si>
  <si>
    <t>https://twitter.com/kimboller1</t>
  </si>
  <si>
    <t>https://twitter.com/childbirth</t>
  </si>
  <si>
    <t>https://twitter.com/everymomcounts</t>
  </si>
  <si>
    <t>https://twitter.com/nanstrauss</t>
  </si>
  <si>
    <t>https://twitter.com/pooltable_mover</t>
  </si>
  <si>
    <t>https://twitter.com/first_candle</t>
  </si>
  <si>
    <t>https://twitter.com/njspotlight</t>
  </si>
  <si>
    <t>https://twitter.com/burkefoundation</t>
  </si>
  <si>
    <t>https://twitter.com/nicholsonfornj</t>
  </si>
  <si>
    <t>https://twitter.com/newarkhealth</t>
  </si>
  <si>
    <t>https://twitter.com/camdenhealth</t>
  </si>
  <si>
    <t>https://twitter.com/bmohealthystart</t>
  </si>
  <si>
    <t>https://twitter.com/alubay2</t>
  </si>
  <si>
    <t>https://twitter.com/dare_lola</t>
  </si>
  <si>
    <t>https://twitter.com/ekemma</t>
  </si>
  <si>
    <t>https://twitter.com/nighealthwatch</t>
  </si>
  <si>
    <t>https://twitter.com/donlaz4u</t>
  </si>
  <si>
    <t>https://twitter.com/subomiplumptre</t>
  </si>
  <si>
    <t>https://twitter.com/realanifon</t>
  </si>
  <si>
    <t>https://twitter.com/temite</t>
  </si>
  <si>
    <t>https://twitter.com/mallampelliks</t>
  </si>
  <si>
    <t>https://twitter.com/drngozionuoha</t>
  </si>
  <si>
    <t>https://twitter.com/lynn_ustw</t>
  </si>
  <si>
    <t>https://twitter.com/mayorbcyoung</t>
  </si>
  <si>
    <t>https://twitter.com/rosgmi</t>
  </si>
  <si>
    <t>https://twitter.com/aniediudo</t>
  </si>
  <si>
    <t>https://twitter.com/mamayenigeria</t>
  </si>
  <si>
    <t>https://twitter.com/mamaletteng</t>
  </si>
  <si>
    <t>https://twitter.com/many_colors</t>
  </si>
  <si>
    <t>https://twitter.com/almatahealth</t>
  </si>
  <si>
    <t>https://twitter.com/njtvnews</t>
  </si>
  <si>
    <t>https://twitter.com/firstladynj</t>
  </si>
  <si>
    <t>https://twitter.com/joannagagisnjtv</t>
  </si>
  <si>
    <t>https://twitter.com/bmoreforbabies</t>
  </si>
  <si>
    <t>https://twitter.com/tedbabedegefie</t>
  </si>
  <si>
    <t>https://twitter.com/lauriemyershl</t>
  </si>
  <si>
    <t>https://twitter.com/pro</t>
  </si>
  <si>
    <t>https://twitter.com/crossriverstate</t>
  </si>
  <si>
    <t>https://twitter.com/pathfinderint</t>
  </si>
  <si>
    <t>https://twitter.com/alex148laughlin</t>
  </si>
  <si>
    <t>https://twitter.com/projectcure</t>
  </si>
  <si>
    <t>https://twitter.com/utibe__ebong</t>
  </si>
  <si>
    <t>https://twitter.com/monica_kerrigan</t>
  </si>
  <si>
    <t>https://twitter.com/emilywj</t>
  </si>
  <si>
    <t>https://twitter.com/atiyaweiss</t>
  </si>
  <si>
    <t>https://twitter.com/childhealthusa</t>
  </si>
  <si>
    <t>https://twitter.com/ppic_online</t>
  </si>
  <si>
    <t>https://twitter.com/bmhcaucus</t>
  </si>
  <si>
    <t>https://twitter.com/atwhealth</t>
  </si>
  <si>
    <t>https://twitter.com/misssophiebot</t>
  </si>
  <si>
    <t>https://twitter.com/familyubuntu</t>
  </si>
  <si>
    <t>https://twitter.com/laceyemma1</t>
  </si>
  <si>
    <t>https://twitter.com/wilson_mhi</t>
  </si>
  <si>
    <t>https://twitter.com/iwes_nola</t>
  </si>
  <si>
    <t>https://twitter.com/_magnoliashawty</t>
  </si>
  <si>
    <t>https://twitter.com/avegenhealth</t>
  </si>
  <si>
    <t>https://twitter.com/preventaccreta</t>
  </si>
  <si>
    <t>https://twitter.com/wwstansburyccfa</t>
  </si>
  <si>
    <t>https://twitter.com/staceycpenny</t>
  </si>
  <si>
    <t>https://twitter.com/shadesofblueprj</t>
  </si>
  <si>
    <t>https://twitter.com/usaidgh</t>
  </si>
  <si>
    <t>https://twitter.com/opicgov</t>
  </si>
  <si>
    <t>https://twitter.com/merckiminspired</t>
  </si>
  <si>
    <t>https://twitter.com/reginaimhoff</t>
  </si>
  <si>
    <t>https://twitter.com/keeleemoseley</t>
  </si>
  <si>
    <t>https://twitter.com/katribertram</t>
  </si>
  <si>
    <t>https://twitter.com/pmnch</t>
  </si>
  <si>
    <t>https://twitter.com/devex</t>
  </si>
  <si>
    <t>https://twitter.com/jcie_org</t>
  </si>
  <si>
    <t>https://twitter.com/rockefellerfdn</t>
  </si>
  <si>
    <t>https://twitter.com/globalfund</t>
  </si>
  <si>
    <t>https://twitter.com/aminumagashig</t>
  </si>
  <si>
    <t>https://twitter.com/uhc2030</t>
  </si>
  <si>
    <t>https://twitter.com/who</t>
  </si>
  <si>
    <t>https://twitter.com/sambernsteinrn</t>
  </si>
  <si>
    <t>https://twitter.com/don2569603</t>
  </si>
  <si>
    <t>https://twitter.com/whitehouse</t>
  </si>
  <si>
    <t>https://twitter.com/tallduc</t>
  </si>
  <si>
    <t>https://twitter.com/fkolomoni</t>
  </si>
  <si>
    <t>https://twitter.com/kistennoel</t>
  </si>
  <si>
    <t>https://twitter.com/whitehou</t>
  </si>
  <si>
    <t>https://twitter.com/potus</t>
  </si>
  <si>
    <t>https://twitter.com/picphysicians</t>
  </si>
  <si>
    <t>https://twitter.com/hhsgov</t>
  </si>
  <si>
    <t>https://twitter.com/usmerckproducts</t>
  </si>
  <si>
    <t>https://twitter.com/onebyone2030</t>
  </si>
  <si>
    <t>https://twitter.com/dourahsante</t>
  </si>
  <si>
    <t>https://twitter.com/agnesbinagwaho</t>
  </si>
  <si>
    <t>https://twitter.com/jcoonrod</t>
  </si>
  <si>
    <t>https://twitter.com/germannstefan</t>
  </si>
  <si>
    <t>https://twitter.com/murtalamai</t>
  </si>
  <si>
    <t>https://twitter.com/harishhande</t>
  </si>
  <si>
    <t>https://twitter.com/eleni_z_tsigas</t>
  </si>
  <si>
    <t>https://twitter.com/preeclampsia</t>
  </si>
  <si>
    <t>https://twitter.com/4thtriproject</t>
  </si>
  <si>
    <t>https://twitter.com/mommasvoices</t>
  </si>
  <si>
    <t>https://twitter.com/nraomd</t>
  </si>
  <si>
    <t>https://twitter.com/neel_shah</t>
  </si>
  <si>
    <t>https://twitter.com/marchformoms</t>
  </si>
  <si>
    <t>https://twitter.com/awhonn</t>
  </si>
  <si>
    <t>https://twitter.com/donaintl</t>
  </si>
  <si>
    <t>https://twitter.com/acnmmidwives</t>
  </si>
  <si>
    <t>https://twitter.com/mysmfm</t>
  </si>
  <si>
    <t>https://twitter.com/acog</t>
  </si>
  <si>
    <t>https://twitter.com/harvardchansph</t>
  </si>
  <si>
    <t>https://twitter.com/ariadnelabs</t>
  </si>
  <si>
    <t>https://twitter.com/expectmore</t>
  </si>
  <si>
    <t>https://twitter.com/mea</t>
  </si>
  <si>
    <t>https://twitter.com/merca</t>
  </si>
  <si>
    <t>mmctweets
Congratulations to all winners
of this yearâ€™s @PRNews' Platinum
&amp;amp; Agency Elite Awards! Wonderful
to receive Honorable Mention for
the work with our amazing clients
HLHA, MFM/Rabin Martin UNGA; Can't
Wait For It &amp;amp; Love over Bias
@Merck @MerckforMothers @ProcterGamble
https://t.co/nrTmeh01pW</t>
  </si>
  <si>
    <t xml:space="preserve">proctergamble
</t>
  </si>
  <si>
    <t>africare
Many sub-Saharan African women
give birth at home, alone, or on
the road because commuting to health
care facilities is too difficult
or expensive. #MaternityWaitingHomes
can address these challenges: https://t.co/QspNbDlkep
@gatesfoundation @ELMAPhilanthro
@Merckformothers</t>
  </si>
  <si>
    <t xml:space="preserve">elmaphilanthro
</t>
  </si>
  <si>
    <t>akudoglobal
RT @MEtiebetMD: We need to create
more vehicles to transverse the
“know-do” gap for multisectoral
solutions to #EndMaternalMortality
and sp…</t>
  </si>
  <si>
    <t>metiebetmd
RT @MerckforMothers: Problem: The
U.S. ranks 47 out of 195 countries
worldwide in maternal mortality.​
Solution: Act now and #UseYourMomVoi…</t>
  </si>
  <si>
    <t>leminemoujtaba
RT @benoitkalasa: #UHCpavillon
@MerckforMothers for the second
year discussing the financing models
in health and innovation to address
fin…</t>
  </si>
  <si>
    <t>merckformothers
We’re welcoming @ExpectMore - a
new community movement working
to shift the narrative of childbirth
in the US. Let’s start #ExpectingMore
and amplifying all voices to help
improve #maternalhealth outcomes
across the country. #EndMaternalMortality
https://t.co/RXa3m1VOeW https://t.co/hNxAmKPfuf</t>
  </si>
  <si>
    <t>benoitkalasa
#UHCpavillon @MerckforMothers for
the second year discussing the
financing models in health and
innovation to address financial
barriers to Leave No One Behind
@MEtiebetMD @UNFPA exploring innovative
financing to advance transformative
results https://t.co/t47nVaUY2D</t>
  </si>
  <si>
    <t>natashagarcha
RT @MEtiebetMD: We need to create
more vehicles to transverse the
“know-do” gap for multisectoral
solutions to #EndMaternalMortality
and sp…</t>
  </si>
  <si>
    <t>manyata4mothers
.@MSDforMothers Universal health
coverage is intrinsic to the globally
agreed ambition of #SDG 3. By enabling
local private providers to deliver
quality maternal care,Manyata is
advancing the UHC goals of making
it accessible, equitable &amp;amp;
affordable in India #DontForgetMoms
https://t.co/YHjPKuvcUF</t>
  </si>
  <si>
    <t xml:space="preserve">msdformothers
</t>
  </si>
  <si>
    <t>subhasree_sai
@CreditSuisse @MerckforMothers
@USAID @UNAIDS Representative of
@CreditSuisse commented at the
UNGA side event that the "countries
should enable the private sector
to invest in health services, make
regulation conducive, and use the
blended capital model for scaling
up services"</t>
  </si>
  <si>
    <t xml:space="preserve">unaids
</t>
  </si>
  <si>
    <t xml:space="preserve">usaid
</t>
  </si>
  <si>
    <t xml:space="preserve">creditsuisse
</t>
  </si>
  <si>
    <t>eybsimmons
RT @MerckforMothers: We've joined
forces w/@GatesFoundation to build
#MaternityWaitingHomes to lessen
their journey. #EndMaternalMortality…</t>
  </si>
  <si>
    <t xml:space="preserve">gatesfoundation
</t>
  </si>
  <si>
    <t>hades_2098
RT @MerckforMothers: Vision: A
world where all cities are equitable
places for childbirth. Action:
Helping coalitions foster local
solution…</t>
  </si>
  <si>
    <t xml:space="preserve">unfpa
</t>
  </si>
  <si>
    <t>orkoum
RT @benoitkalasa: #UHCpavillon
@MerckforMothers for the second
year discussing the financing models
in health and innovation to address
fin…</t>
  </si>
  <si>
    <t>ncpd_kenya
RT @TemitayoE: #ICPD25 #NairobiSummit
coming together for #GenderEquality.
zero unmet need for #familyplanning
zero #MaternalMortality #En…</t>
  </si>
  <si>
    <t>temitayoe
@Katja_Iversen @WomenDeliver @MerckforMothers
@UNFPA #leadership, we MUST give
voice to the voiceless, amplify
those quiet whispers of concerns,
use our power to articulate &amp;amp;
shout for action #GenderEquality
#UNGA #ICPD25 &amp;amp; beyond #EndMaternalMortality
#universalhealthcoverage https://t.co/FP2jXwndNT</t>
  </si>
  <si>
    <t>chris_cnnaji
RT @TemitayoE: We must continue
to give voices to many women &amp;amp;
girls, the realities of many around
us aren't seen/heard, if we don't
know w…</t>
  </si>
  <si>
    <t>magarya
RT @TemitayoE: We must continue
to give voices to many women &amp;amp;
girls, the realities of many around
us aren't seen/heard, if we don't
know w…</t>
  </si>
  <si>
    <t>healthnews_ng
RT @TemitayoE: We must continue
to give voices to many women &amp;amp;
girls, the realities of many around
us aren't seen/heard, if we don't
know w…</t>
  </si>
  <si>
    <t>angelbo75655793
RT @Merck: Together with @MerckForMothers,
we're announcing the first nine
#SaferChildbirthCities committed
to helping reduce maternal deat…</t>
  </si>
  <si>
    <t>merck
Together with @MerckForMothers,
we're announcing the first nine
#SaferChildbirthCities committed
to helping reduce maternal deaths
and narrow disparities in the U.S.:
https://t.co/t4onhtgY3m #EndMaternalMortality
$MRK https://t.co/E23vhPA1sK</t>
  </si>
  <si>
    <t>firdug2015
@AdongHarriet1 #uhcforall #leavingnoonebehind
#everywomanshealthmatters https://t.co/JXop4TUeVO</t>
  </si>
  <si>
    <t xml:space="preserve">adongharriet1
</t>
  </si>
  <si>
    <t>supplychainsn
RT @ahahospitals: AHA invites hospitals
and health systems to participate
in the Better Maternal Outcomes
Rapid Improvement Network — a fre…</t>
  </si>
  <si>
    <t>ahahospitals
AHA invites hospitals and health
systems to participate in the Better
Maternal Outcomes Rapid Improvement
Network — a free, six-month program
focused on maternal outcomes and
respectful care. https://t.co/ByfuVPJ5Tl
@TheIHI @MerckforMothers #maternalhealth
https://t.co/NT2IVh1axo</t>
  </si>
  <si>
    <t>theihi
RT @ahahospitals: AHA invites hospitals
and health systems to participate
in the Better Maternal Outcomes
Rapid Improvement Network — a fre…</t>
  </si>
  <si>
    <t>sujas15
RT @ahahospitals: AHA invites hospitals
and health systems to participate
in the Better Maternal Outcomes
Rapid Improvement Network — a fre…</t>
  </si>
  <si>
    <t>tweetaonl
RT @ahahospitals: AHA invites hospitals
and health systems to participate
in the Better Maternal Outcomes
Rapid Improvement Network — a fre…</t>
  </si>
  <si>
    <t>pmrosey2
RT @ahahospitals: AHA invites hospitals
and health systems to participate
in the Better Maternal Outcomes
Rapid Improvement Network — a fre…</t>
  </si>
  <si>
    <t>terriwh109
@MerckforMothers All cities in
the US should be safe for giving
birth. We're the richest country
in the world, we pay more for meds
&amp;amp; treatments than any country
on Earth. There is NO excuse for
any city in this country to be
unsafe for child birth. Or anyone
with asthma going without etc.
Shame</t>
  </si>
  <si>
    <t xml:space="preserve">danishmfa
</t>
  </si>
  <si>
    <t xml:space="preserve">kenyamissionun
</t>
  </si>
  <si>
    <t xml:space="preserve">denmark_un
</t>
  </si>
  <si>
    <t xml:space="preserve">shedecidesgfi
</t>
  </si>
  <si>
    <t xml:space="preserve">womendeliver
</t>
  </si>
  <si>
    <t xml:space="preserve">katja_iversen
</t>
  </si>
  <si>
    <t>directorcelsjr
RT @doccrearperry: Feels Good to
be âšœ Home!!! âšœ âšœ Friends,
Family and @acog_org District VII,
Contraceptive Access Meeting with
some of myâ€¦</t>
  </si>
  <si>
    <t>doccrearperry
Feels Good to be âšœ Home!!! âšœ
âšœ Friends, Family and @acog_org
District VII, Contraceptive Access
Meeting with some of my NOLA @merckformothers
Safer Cities Family!! Letâ€™s Geaux
ðŸ’—ðŸ’—ðŸ’— https://t.co/LbEG0HiwIy</t>
  </si>
  <si>
    <t xml:space="preserve">prnews
</t>
  </si>
  <si>
    <t>marzooqalyami6
RT @MMCtweets: Congratulations
to all winners of this yearâ€™s
@PRNews' Platinum &amp;amp; Agency
Elite Awards! Wonderful to receive
Honorable Mentioâ€¦</t>
  </si>
  <si>
    <t>coldbean
RT @doccrearperry: Feels Good to
be âšœ Home!!! âšœ âšœ Friends,
Family and @acog_org District VII,
Contraceptive Access Meeting with
some of myâ€¦</t>
  </si>
  <si>
    <t>birthequity
RT @doccrearperry: Feels Good to
be âšœ Home!!! âšœ âšœ Friends,
Family and @acog_org District VII,
Contraceptive Access Meeting with
some of myâ€¦</t>
  </si>
  <si>
    <t>gavimag
#STEP is stepping up in Mozambique
this week, first Portuguese country
for the programme. Thanks to @JNJGlobalHealth
and @MerckforMothers support to
@Gavi for the rollout. @WHOAFRO
@PplthatDeliver @devBadek @zukynokeke
@ARC_Nigeria @IFPWFoundation https://t.co/uNzxTmO4lA</t>
  </si>
  <si>
    <t xml:space="preserve">ifpwfoundation
</t>
  </si>
  <si>
    <t xml:space="preserve">arc_nigeria
</t>
  </si>
  <si>
    <t xml:space="preserve">zukynokeke
</t>
  </si>
  <si>
    <t xml:space="preserve">devbadek
</t>
  </si>
  <si>
    <t xml:space="preserve">whoafro
</t>
  </si>
  <si>
    <t>faryus88
RT @GaviMag: #STEP is stepping
up in Mozambique this week, first
Portuguese country for the programme.
Thanks to @JNJGlobalHealth and
@Mercâ€¦</t>
  </si>
  <si>
    <t xml:space="preserve">jnjglobalhealth
</t>
  </si>
  <si>
    <t>ftissandier
RT @GaviMag: #STEP is stepping
up in Mozambique this week, first
Portuguese country for the programme.
Thanks to @JNJGlobalHealth and
@Mercâ€¦</t>
  </si>
  <si>
    <t>pplthatdeliver
RT @GaviMag: #STEP is stepping
up in Mozambique this week, first
Portuguese country for the programme.
Thanks to @JNJGlobalHealth and
@Mercâ€¦</t>
  </si>
  <si>
    <t xml:space="preserve">gavi
</t>
  </si>
  <si>
    <t>justicetwit
https://t.co/Y1qj1LTECE .@MerckforMothers
@womensmediacntr @WomenintheWorld
@MiamiHerald @nytimes @seattletimes
@latimes @cnnbrk @BBCBreaking @USATODAY
@ABCNewsLive @NBCNews @CBSNews
@NPR @NewsHour @Reuters @reviewjournal
@MarijuanaPolicy @freep @AP @Reuters
pls find this baby!!</t>
  </si>
  <si>
    <t xml:space="preserve">ap
</t>
  </si>
  <si>
    <t xml:space="preserve">freep
</t>
  </si>
  <si>
    <t xml:space="preserve">marijuanapolicy
</t>
  </si>
  <si>
    <t xml:space="preserve">reviewjournal
</t>
  </si>
  <si>
    <t xml:space="preserve">reuters
</t>
  </si>
  <si>
    <t xml:space="preserve">newshour
</t>
  </si>
  <si>
    <t xml:space="preserve">npr
</t>
  </si>
  <si>
    <t xml:space="preserve">cbsnews
</t>
  </si>
  <si>
    <t xml:space="preserve">nbcnews
</t>
  </si>
  <si>
    <t xml:space="preserve">abcnewslive
</t>
  </si>
  <si>
    <t xml:space="preserve">usatoday
</t>
  </si>
  <si>
    <t xml:space="preserve">bbcbreaking
</t>
  </si>
  <si>
    <t xml:space="preserve">cnnbrk
</t>
  </si>
  <si>
    <t xml:space="preserve">latimes
</t>
  </si>
  <si>
    <t xml:space="preserve">seattletimes
</t>
  </si>
  <si>
    <t xml:space="preserve">nytimes
</t>
  </si>
  <si>
    <t xml:space="preserve">miamiherald
</t>
  </si>
  <si>
    <t xml:space="preserve">womenintheworld
</t>
  </si>
  <si>
    <t xml:space="preserve">womensmediacntr
</t>
  </si>
  <si>
    <t>janicewiitala
RT @ahahospitals: AHA invites hospitals
and health systems to participate
in the Better Maternal Outcomes
Rapid Improvement Network â€” a
freâ€¦</t>
  </si>
  <si>
    <t>amagege
RT @Africare: Many sub-Saharan
African women give birth at home,
alone, or on the road because commuting
to health care facilities is too
dâ€¦</t>
  </si>
  <si>
    <t>clioawards
#ClioAwards 2019 Gold Winner -
@MerckforMothers: Merck "Reverse"
by Whitelist #Clio60 https://t.co/XlzItFnKc3
ðŸ† https://t.co/pWTGvAJw1P</t>
  </si>
  <si>
    <t>jillgw
How does data help employ services,
what systems need to be in place
so the best services are there
asks @KimBoller1 @First_Candle
@MerckforMothers @melinatedmoms
@PerinatalEquity @Vivalanadia https://t.co/r0bu8yeQc5</t>
  </si>
  <si>
    <t xml:space="preserve">dianedellanno
</t>
  </si>
  <si>
    <t xml:space="preserve">vivalanadia
</t>
  </si>
  <si>
    <t xml:space="preserve">perinatalequity
</t>
  </si>
  <si>
    <t>melinatedmoms
RT @JillGW: How does data help
employ services, what systems need
to be in place so the best services
are there asks @KimBoller1 @First_Canâ€¦</t>
  </si>
  <si>
    <t>kimboller1
@MerckforMothers @Bmohealthystart
Congratulations, #Baltimore! #MaternalJustice
#Equity @NicholsonForNJ @camdenhealth
@NewarkHealth @MerckforMothers</t>
  </si>
  <si>
    <t xml:space="preserve">childbirth
</t>
  </si>
  <si>
    <t>everymomcounts
RT @JillGW: @nanstrauss @everymomcounts
@MerckforMothers @childbirth https://t.co/gkzBM5WqdZ</t>
  </si>
  <si>
    <t xml:space="preserve">nanstrauss
</t>
  </si>
  <si>
    <t>pooltable_mover
RT @MerckforMothers: Through #SaferChildbirthCities,
we can help implement evidence-based
interventions and innovative approaches
to reversâ€¦</t>
  </si>
  <si>
    <t xml:space="preserve">first_candle
</t>
  </si>
  <si>
    <t xml:space="preserve">njspotlight
</t>
  </si>
  <si>
    <t>burkefoundation
Bravo, Baltimore and @Bmohealthystart!
We are excited for you to be part
of this movement to reduce #maternalmortality
@MerckforMothers @camdenhealth
@NewarkHealth @NicholsonForNJ https://t.co/0jUYLbxsO1</t>
  </si>
  <si>
    <t xml:space="preserve">nicholsonfornj
</t>
  </si>
  <si>
    <t xml:space="preserve">newarkhealth
</t>
  </si>
  <si>
    <t xml:space="preserve">camdenhealth
</t>
  </si>
  <si>
    <t>bmohealthystart
RT @MerckforMothers: Through #SaferChildbirthCities,
we can help implement evidence-based
interventions and innovative approaches
to reversâ€¦</t>
  </si>
  <si>
    <t>alubay2
RT @DrNgoziOnuoha: @MallamPelliks
@temite @realanifon @subomiplumptre
@donlaz4u @nighealthwatch @ekemma
@dare_lola Here is a post with
theâ€¦</t>
  </si>
  <si>
    <t xml:space="preserve">dare_lola
</t>
  </si>
  <si>
    <t xml:space="preserve">ekemma
</t>
  </si>
  <si>
    <t>nighealthwatch
RT @MEtiebetMD: These are amazing
results!! _xD83D__xDE4F__xD83C__xDFFD_⁦@MerckforMothers
partners ⁦@USAID⁩ ⁦@PathfinderInt
⁦@crossriverstate⁩ @everymomcounts⁩
⁦@pro…</t>
  </si>
  <si>
    <t xml:space="preserve">donlaz4u
</t>
  </si>
  <si>
    <t xml:space="preserve">subomiplumptre
</t>
  </si>
  <si>
    <t>realanifon
@aniediudo @DrNgoziOnuoha @MallamPelliks
@temite @subomiplumptre @donlaz4u
@nighealthwatch @ekemma @dare_lola
@MamaletteNG @MamaYeNigeria @MerckforMothers
@ROSGMI Don't mind o jare.</t>
  </si>
  <si>
    <t xml:space="preserve">temite
</t>
  </si>
  <si>
    <t xml:space="preserve">mallampelliks
</t>
  </si>
  <si>
    <t>drngozionuoha
@MallamPelliks @temite @realanifon
@subomiplumptre @donlaz4u @nighealthwatch
@ekemma @dare_lola Here is a post
with the minimum requirement for
a safe pregnancy and delivery https://t.co/EewgDoC8F5
also these organizations are creating
impact @MamaletteNG @MamaYeNigeria
@MerckforMothers @ROSGMI</t>
  </si>
  <si>
    <t>lynn_ustw
RT @MEtiebetMD: Thank you @mayorbcyoung
@Bmohealthystart and #maternalhealth
champions in #Baltimore for your
leadership on this issue. @Meâ€¦</t>
  </si>
  <si>
    <t>mayorbcyoung
I would like to congratulate @Bmohealthystart
on being named one of Merckâ€™s
nine awardees for the Safer Childbirth
Cities Initiative. This award will
allows us to conduct Severe Maternal
Morbidity reviews and understand
how best to improve postpartum
care for mothers in the City. https://t.co/k0pt3Soofx</t>
  </si>
  <si>
    <t xml:space="preserve">rosgmi
</t>
  </si>
  <si>
    <t>aniediudo
@DrNgoziOnuoha @MallamPelliks @temite
@realanifon @subomiplumptre @donlaz4u
@nighealthwatch @ekemma @dare_lola
@MamaletteNG @MamaYeNigeria @MerckforMothers
@ROSGMI If like me, your spouse
almost lost her life at LUTH about
2 weeks ago &amp;amp; I literally watched
other people being turned away
&amp;amp; die at the overcrowded, packed-to-the-rafters
Accident &amp;amp; Emergency rooms,
you wouldn't be on your smartphone
tweeting this. You just wouldn't
be.</t>
  </si>
  <si>
    <t xml:space="preserve">mamayenigeria
</t>
  </si>
  <si>
    <t>mamaletteng
RT @DrNgoziOnuoha: @MallamPelliks
@temite @realanifon @subomiplumptre
@donlaz4u @nighealthwatch @ekemma
@dare_lola Here is a post with
theâ€¦</t>
  </si>
  <si>
    <t>many_colors
RT @aniediudo: @DrNgoziOnuoha @MallamPelliks
@temite @realanifon @subomiplumptre
@donlaz4u @nighealthwatch @ekemma
@dare_lola @MamaletteNGâ€¦</t>
  </si>
  <si>
    <t>almatahealth
RT @MEtiebetMD: My key takeaway
- there is no such thing as too
much collaboration! Going #thelastmile
to understand the issues and co-creaâ€¦</t>
  </si>
  <si>
    <t>njtvnews
Two NJ cities join national effort
to become safer childbirth cities.
@JoannaGagisNJTV reports. https://t.co/8H0Ki9TMLm
| @FirstLadyNJ @MerckforMothers
https://t.co/6XwNklUvUj</t>
  </si>
  <si>
    <t xml:space="preserve">firstladynj
</t>
  </si>
  <si>
    <t xml:space="preserve">joannagagisnjtv
</t>
  </si>
  <si>
    <t>bmoreforbabies
RT @MEtiebetMD: Thank you @mayorbcyoung
@Bmohealthystart and #maternalhealth
champions in #Baltimore for your
leadership on this issue. @Meâ€¦</t>
  </si>
  <si>
    <t>tedbabedegefie
RT @MEtiebetMD: My key takeaway
- there is no such thing as too
much collaboration! Going #thelastmile
to understand the issues and co-creaâ€¦</t>
  </si>
  <si>
    <t>lauriemyershl
RT @MEtiebetMD: These are amazing
results!! _xD83D__xDE4F__xD83C__xDFFD_⁦@MerckforMothers
partners ⁦@USAID⁩ ⁦@PathfinderInt
⁦@crossriverstate⁩ @everymomcounts⁩
⁦@pro…</t>
  </si>
  <si>
    <t xml:space="preserve">pro
</t>
  </si>
  <si>
    <t xml:space="preserve">crossriverstate
</t>
  </si>
  <si>
    <t xml:space="preserve">pathfinderint
</t>
  </si>
  <si>
    <t>alex148laughlin
@MEtiebetMD @nighealthwatch @MerckforMothers
@USAID @PathfinderInt @crossriverstate
@everymomcounts @projectcure This
article celebrates the delivery
of a set of triplets in a primary
health care facility. As much as
possible, any pregnancy considered
to be high risk should be referred
to a secondary or tertiary institution.
Triaging goes a long way in reducing
MNM</t>
  </si>
  <si>
    <t xml:space="preserve">projectcure
</t>
  </si>
  <si>
    <t>utibe__ebong
RT @MEtiebetMD: These are amazing
results!! _xD83D__xDE4F__xD83C__xDFFD_⁦@MerckforMothers
partners ⁦@USAID⁩ ⁦@PathfinderInt
⁦@crossriverstate⁩ @everymomcounts⁩
⁦@pro…</t>
  </si>
  <si>
    <t>monica_kerrigan
RT @MEtiebetMD: So excited @MerckforMothers
could be part of this celebration
of women’s voices and experiences.
Thank you to all @Merckfor…</t>
  </si>
  <si>
    <t>emilywj
RT @MEtiebetMD: These are amazing
results!! _xD83D__xDE4F__xD83C__xDFFD_⁦@MerckforMothers
partners ⁦@USAID⁩ ⁦@PathfinderInt
⁦@crossriverstate⁩ @everymomcounts⁩
⁦@pro…</t>
  </si>
  <si>
    <t>atiyaweiss
We are honored to be partnering
on #Saferbirthcities with @MerckforMothers
to improve maternal and infant
health and reduce disparities in
#NJ and beyond. Congratulations
to @NewarkHealth and @camdenhealth
as they work tirelessly to strengthen
care for women and babies. https://t.co/Sc6dew67xW</t>
  </si>
  <si>
    <t>childhealthusa
RT @atiyaweiss: We are honored
to be partnering on #Saferbirthcities
with @MerckforMothers to improve
maternal and infant health and
reduce…</t>
  </si>
  <si>
    <t>ppic_online
Maternal Health Disparities is
a real issue in our country. Hearing
from the patients involved brings
the head to the heart! @ATWHealth
@BMHCaucus @MerckforMothers @Wilson_MHI
https://t.co/zNc8kn16M5</t>
  </si>
  <si>
    <t xml:space="preserve">bmhcaucus
</t>
  </si>
  <si>
    <t xml:space="preserve">atwhealth
</t>
  </si>
  <si>
    <t>misssophiebot
RT @PPIC_Online: Maternal Health
Disparities is a real issue in
our country. Hearing from the patients
involved brings the head to the
hear…</t>
  </si>
  <si>
    <t>familyubuntu
We’re here for this. #BlackMamasMatter
https://t.co/KsCqjadLkd</t>
  </si>
  <si>
    <t>laceyemma1
RT @FamilyUbuntu: We’re here for
this. #BlackMamasMatter https://t.co/KsCqjadLkd</t>
  </si>
  <si>
    <t>wilson_mhi
RT @PPIC_Online: Maternal Health
Disparities is a real issue in
our country. Hearing from the patients
involved brings the head to the
hear…</t>
  </si>
  <si>
    <t>iwes_nola
RT @MerckforMothers: Problem: The
U.S. ranks 47 out of 195 countries
worldwide in maternal mortality.​
Solution: Act now and #UseYourMomVoi…</t>
  </si>
  <si>
    <t>_magnoliashawty
RT @MerckforMothers: Problem: The
U.S. ranks 47 out of 195 countries
worldwide in maternal mortality.​
Solution: Act now and #UseYourMomVoi…</t>
  </si>
  <si>
    <t>avegenhealth
RT @MerckforMothers: Problem: The
U.S. ranks 47 out of 195 countries
worldwide in maternal mortality.​
Solution: Act now and #UseYourMomVoi…</t>
  </si>
  <si>
    <t>preventaccreta
RT @MerckforMothers: Problem: The
U.S. ranks 47 out of 195 countries
worldwide in maternal mortality.​
Solution: Act now and #UseYourMomVoi…</t>
  </si>
  <si>
    <t>wwstansburyccfa
RT @MerckforMothers: Problem: The
U.S. ranks 47 out of 195 countries
worldwide in maternal mortality.​
Solution: Act now and #UseYourMomVoi…</t>
  </si>
  <si>
    <t>staceycpenny
RT @MerckforMothers: Problem: The
U.S. ranks 47 out of 195 countries
worldwide in maternal mortality.​
Solution: Act now and #UseYourMomVoi…</t>
  </si>
  <si>
    <t>shadesofblueprj
RT @MerckforMothers: Problem: The
U.S. ranks 47 out of 195 countries
worldwide in maternal mortality.​
Solution: Act now and #UseYourMomVoi…</t>
  </si>
  <si>
    <t xml:space="preserve">usaidgh
</t>
  </si>
  <si>
    <t xml:space="preserve">opicgov
</t>
  </si>
  <si>
    <t xml:space="preserve">merckiminspired
</t>
  </si>
  <si>
    <t xml:space="preserve">reginaimhoff
</t>
  </si>
  <si>
    <t xml:space="preserve">keeleemoseley
</t>
  </si>
  <si>
    <t>katribertram
And many thanks to our fabulous
partners for convening, co-hosting
and cooperating on so many events!
@WHO @UHC2030 @gavi @GlobalFund
@RockefellerFdn @JCIE_org @devex
@MerckforMothers @PMNCH and many
more. #UNGA #Partnerships #HealthForAll
#InvestInHealth https://t.co/Ian1YSgFN1</t>
  </si>
  <si>
    <t xml:space="preserve">pmnch
</t>
  </si>
  <si>
    <t xml:space="preserve">devex
</t>
  </si>
  <si>
    <t xml:space="preserve">jcie_org
</t>
  </si>
  <si>
    <t xml:space="preserve">rockefellerfdn
</t>
  </si>
  <si>
    <t xml:space="preserve">globalfund
</t>
  </si>
  <si>
    <t>aminumagashig
RT @KatriBertram: And many thanks
to our fabulous partners for convening,
co-hosting and cooperating on so
many events! @WHO @UHC2030 @gavi…</t>
  </si>
  <si>
    <t>uhc2030
RT @KatriBertram: And many thanks
to our fabulous partners for convening,
co-hosting and cooperating on so
many events! @WHO @UHC2030 @gavi…</t>
  </si>
  <si>
    <t xml:space="preserve">who
</t>
  </si>
  <si>
    <t>sambernsteinrn
RT @MerckforMothers: Problem: The
U.S. ranks 47 out of 195 countries
worldwide in maternal mortality.​
Solution: Act now and #UseYourMomVoi…</t>
  </si>
  <si>
    <t>don2569603
@KistenNoel @Merck @USMerckProducts
@MerckforMothers REREAD @Merck
@USMerckProducts @HHSGov @picphysicians
@POTUS @WhiteHouse If KENNETH FRAZIER
does indeed have a conscience &amp;amp;
fundamental values , then take
the time to review this !!!?? #MRK
STOP _xD83D__xDED1_ Looking the other AWAY
Geez _xD83D__xDE44_</t>
  </si>
  <si>
    <t xml:space="preserve">whitehouse
</t>
  </si>
  <si>
    <t>tallduc
RT @MerckforMothers: Problem: The
U.S. ranks 47 out of 195 countries
worldwide in maternal mortality.​
Solution: Act now and #UseYourMomVoi…</t>
  </si>
  <si>
    <t>fkolomoni
RT @KatriBertram: And many thanks
to our fabulous partners for convening,
co-hosting and cooperating on so
many events! @WHO @UHC2030 @gavi…</t>
  </si>
  <si>
    <t>kistennoel
RT @don2569603: @KistenNoel @Merck
@USMerckProducts @MerckforMothers
REREAD @Merck @USMerckProducts
@HHSGov @picphysicians @POTUS @WhiteHou…</t>
  </si>
  <si>
    <t xml:space="preserve">whitehou
</t>
  </si>
  <si>
    <t xml:space="preserve">potus
</t>
  </si>
  <si>
    <t xml:space="preserve">picphysicians
</t>
  </si>
  <si>
    <t xml:space="preserve">hhsgov
</t>
  </si>
  <si>
    <t xml:space="preserve">usmerckproducts
</t>
  </si>
  <si>
    <t>onebyone2030
RT @MerckforMothers: How can we
create responsive and resilient
communities and primary health
systems? Hear from @MEtiebetMD,
@dourahsante…</t>
  </si>
  <si>
    <t xml:space="preserve">dourahsante
</t>
  </si>
  <si>
    <t xml:space="preserve">agnesbinagwaho
</t>
  </si>
  <si>
    <t xml:space="preserve">jcoonrod
</t>
  </si>
  <si>
    <t xml:space="preserve">germannstefan
</t>
  </si>
  <si>
    <t>murtalamai
RT @MerckforMothers: How can we
create responsive and resilient
communities and primary health
systems? Hear from @MEtiebetMD,
@dourahsante…</t>
  </si>
  <si>
    <t xml:space="preserve">harishhande
</t>
  </si>
  <si>
    <t>eleni_z_tsigas
RT @MerckforMothers: Problem: The
U.S. ranks 47 out of 195 countries
worldwide in maternal mortality.​
Solution: Act now and #UseYourMomVoi…</t>
  </si>
  <si>
    <t xml:space="preserve">preeclampsia
</t>
  </si>
  <si>
    <t>4thtriproject
RT @Eleni_Z_Tsigas: Hey #citymatch2019
#useyourmomvoice Champions for
Change Summit is upon us! Register
now to learn how to channel your…</t>
  </si>
  <si>
    <t xml:space="preserve">mommasvoices
</t>
  </si>
  <si>
    <t xml:space="preserve">nraomd
</t>
  </si>
  <si>
    <t>neel_shah
@MEtiebetMD @mayorbcyoung @Bmohealthystart
@MerckforMothers ðŸ’ªðŸ½ðŸ¤±ðŸ½</t>
  </si>
  <si>
    <t xml:space="preserve">marchformoms
</t>
  </si>
  <si>
    <t xml:space="preserve">awhonn
</t>
  </si>
  <si>
    <t xml:space="preserve">donaintl
</t>
  </si>
  <si>
    <t xml:space="preserve">acnmmidwives
</t>
  </si>
  <si>
    <t xml:space="preserve">mysmfm
</t>
  </si>
  <si>
    <t xml:space="preserve">acog
</t>
  </si>
  <si>
    <t xml:space="preserve">harvardchansph
</t>
  </si>
  <si>
    <t xml:space="preserve">ariadnelabs
</t>
  </si>
  <si>
    <t xml:space="preserve">expectmore
</t>
  </si>
  <si>
    <t xml:space="preserve">mea
</t>
  </si>
  <si>
    <t xml:space="preserve">merca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</si>
  <si>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</si>
  <si>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</si>
  <si>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</si>
  <si>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</si>
  <si>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</si>
  <si>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</si>
  <si>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</si>
  <si>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</si>
  <si>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</si>
  <si>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</si>
  <si>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</si>
  <si>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</si>
  <si>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</si>
  <si>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</si>
  <si>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</si>
  <si>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</si>
  <si>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</si>
  <si>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</si>
  <si>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</si>
  <si>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</si>
  <si>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</si>
  <si>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</si>
  <si>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</si>
  <si>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</si>
  <si>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</si>
  <si>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</si>
  <si>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</si>
  <si>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</si>
  <si>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</si>
  <si>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</si>
  <si>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</si>
  <si>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</si>
  <si>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</si>
  <si>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</si>
  <si>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</si>
  <si>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</si>
  <si>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</si>
  <si>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</si>
  <si>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</si>
  <si>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</si>
  <si>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</si>
  <si>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</si>
  <si>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</si>
  <si>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</si>
  <si>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</si>
  <si>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</si>
  <si>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</si>
  <si>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</si>
  <si>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</si>
  <si>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</si>
  <si>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</si>
  <si>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</si>
  <si>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</si>
  <si>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</si>
  <si>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</si>
  <si>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</si>
  <si>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</si>
  <si>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</si>
  <si>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</si>
  <si>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</si>
  <si>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</si>
  <si>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</si>
  <si>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</si>
  <si>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</si>
  <si>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</si>
  <si>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</si>
  <si>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</si>
  <si>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</si>
  <si>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</si>
  <si>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</si>
  <si>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</si>
  <si>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</si>
  <si>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</si>
  <si>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</si>
  <si>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https://www.njtvonline.org/news/?p=77892&amp;utm_source=NJTV</t>
  </si>
  <si>
    <t>News&amp;utm_medium=Twitter&amp;utm_campaign=Gagis&amp;utm_term=childbirth&amp;utm_content=1</t>
  </si>
  <si>
    <t>Entire Graph Count</t>
  </si>
  <si>
    <t>Top URLs in Tweet in G1</t>
  </si>
  <si>
    <t>https://twitter.com/Bmohealthystart/status/1179065031574654976</t>
  </si>
  <si>
    <t>https://www.njtvonline.org/news/video/ranked-45th-in-nation-for-maternal-mortality-nj-aims-for-safer-childbirth-cities/</t>
  </si>
  <si>
    <t>https://twitter.com/NJTVNews/status/1179682758320427008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</si>
  <si>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</si>
  <si>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</si>
  <si>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</si>
  <si>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</si>
  <si>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</si>
  <si>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</si>
  <si>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</si>
  <si>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</si>
  <si>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</si>
  <si>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</si>
  <si>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</si>
  <si>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</si>
  <si>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</si>
  <si>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</si>
  <si>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</si>
  <si>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</si>
  <si>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</si>
  <si>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</si>
  <si>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</si>
  <si>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</si>
  <si>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https://www.merckformothers.com/SaferChildbirthCities/ https://www.expectingmore.org/ http://merckformothers.com/SaferChildbirthCities https://twitter.com/Bmohealthystart/status/1179065031574654976 https://www.njtvonline.org/news/video/ranked-45th-in-nation-for-maternal-mortality-nj-aims-for-safer-childbirth-cities/ https://twitter.com/NJTVNews/status/1179682758320427008 https://twitter.com/Eleni_Z_Tsigas/status/1176657689402892288 https://www.expectingmore.org/2019/10/04/growing-a-family-with-dignity/ https://www.mommasvoices.org/event https://twitter.com/MerckforMothers/status/1171455209270210560</t>
  </si>
  <si>
    <t>https://www.rockefellerfoundation.org/blog/precision-public-health-leveraging-data-unlock-health/ https://www.inquirer.com/health/camden-philadelphia-merck-grants-maternal-mortality-20190917.html https://twitter.com/merckiminspired/status/1179154093102813184 https://twitter.com/crwdiversity/status/1179552379752108032 https://twitter.com/mayorbcyoung/status/1179067491311669253 https://www.usaid.gov/nigeria/news/%E2%80%98saving-mothers-giving-life%E2%80%99-reduces-deaths-children-66-percent-southern https://twitter.com/pmnch/status/1175780176409575427 https://www.njspotlight.com/2019/09/op-ed-nj-needs-improved-tools-to-help-people-decide-best-place-to-give-birth/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</si>
  <si>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</si>
  <si>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</si>
  <si>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</si>
  <si>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</si>
  <si>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</si>
  <si>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</si>
  <si>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</si>
  <si>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</si>
  <si>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</si>
  <si>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</si>
  <si>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</si>
  <si>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</si>
  <si>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merckformothers.com expectingmore.org njtvonline.org mommasvoices.org clios.com</t>
  </si>
  <si>
    <t>twitter.com rockefellerfoundation.org inquirer.com usaid.gov njspotlight.com</t>
  </si>
  <si>
    <t>Top Hashtags in Tweet in Entire Graph</t>
  </si>
  <si>
    <t>baltimore</t>
  </si>
  <si>
    <t>icpd25</t>
  </si>
  <si>
    <t>useyourmomvoice</t>
  </si>
  <si>
    <t>Top Hashtags in Tweet in G1</t>
  </si>
  <si>
    <t>citymatch2019</t>
  </si>
  <si>
    <t>maternaljustice</t>
  </si>
  <si>
    <t>Top Hashtags in Tweet in G2</t>
  </si>
  <si>
    <t>datasaveslives</t>
  </si>
  <si>
    <t>unga2019</t>
  </si>
  <si>
    <t>nyc</t>
  </si>
  <si>
    <t>unga74</t>
  </si>
  <si>
    <t>sdg3</t>
  </si>
  <si>
    <t>sdg11</t>
  </si>
  <si>
    <t>Top Hashtags in Tweet in G3</t>
  </si>
  <si>
    <t>Top Hashtags in Tweet in G4</t>
  </si>
  <si>
    <t>nairobisummit</t>
  </si>
  <si>
    <t>genderequality</t>
  </si>
  <si>
    <t>familyplanning</t>
  </si>
  <si>
    <t>givingbirthinnigeria</t>
  </si>
  <si>
    <t>violenceagainstwomen</t>
  </si>
  <si>
    <t>privatesector</t>
  </si>
  <si>
    <t>Top Hashtags in Tweet in G5</t>
  </si>
  <si>
    <t>Top Hashtags in Tweet in G6</t>
  </si>
  <si>
    <t>Top Hashtags in Tweet in G7</t>
  </si>
  <si>
    <t>partnerships</t>
  </si>
  <si>
    <t>healthforall</t>
  </si>
  <si>
    <t>investinhealth</t>
  </si>
  <si>
    <t>Top Hashtags in Tweet in G8</t>
  </si>
  <si>
    <t>Top Hashtags in Tweet in G9</t>
  </si>
  <si>
    <t>Top Hashtags in Tweet in G10</t>
  </si>
  <si>
    <t>Top Hashtags in Tweet</t>
  </si>
  <si>
    <t>saferchildbirthcities endmaternalmortality maternalhealth baltimore useyourmomvoice expectingmore maternalmortality citymatch2019 saferbirthcities maternaljustice</t>
  </si>
  <si>
    <t>endmaternalmortality saferchildbirthcities thelastmile digitaltransformation datasaveslives unga2019 nyc unga74 sdg3 sdg11</t>
  </si>
  <si>
    <t>icpd25 nairobisummit genderequality uhcpavillon familyplanning maternalmortality endmaternalmortality givingbirthinnigeria violenceagainstwomen privatesector</t>
  </si>
  <si>
    <t>saferchildbirthcities mrk endmaternalmortality</t>
  </si>
  <si>
    <t>Top Words in Tweet in Entire Graph</t>
  </si>
  <si>
    <t>Words in Sentiment List#1: Positive</t>
  </si>
  <si>
    <t>Words in Sentiment List#2: Negative</t>
  </si>
  <si>
    <t>Words in Sentiment List#3: Angry/Violent</t>
  </si>
  <si>
    <t>Non-categorized Words</t>
  </si>
  <si>
    <t>Total Words</t>
  </si>
  <si>
    <t>maternal</t>
  </si>
  <si>
    <t>s</t>
  </si>
  <si>
    <t>health</t>
  </si>
  <si>
    <t>Top Words in Tweet in G1</t>
  </si>
  <si>
    <t>mortality</t>
  </si>
  <si>
    <t>now</t>
  </si>
  <si>
    <t>help</t>
  </si>
  <si>
    <t>#saferchildbirthcities</t>
  </si>
  <si>
    <t>Top Words in Tweet in G2</t>
  </si>
  <si>
    <t>#endmaternalmortality</t>
  </si>
  <si>
    <t>partners</t>
  </si>
  <si>
    <t>women</t>
  </si>
  <si>
    <t>Top Words in Tweet in G3</t>
  </si>
  <si>
    <t>Top Words in Tweet in G4</t>
  </si>
  <si>
    <t>many</t>
  </si>
  <si>
    <t>give</t>
  </si>
  <si>
    <t>voices</t>
  </si>
  <si>
    <t>heard</t>
  </si>
  <si>
    <t>zero</t>
  </si>
  <si>
    <t>continue</t>
  </si>
  <si>
    <t>girls</t>
  </si>
  <si>
    <t>realities</t>
  </si>
  <si>
    <t>Top Words in Tweet in G5</t>
  </si>
  <si>
    <t>mother</t>
  </si>
  <si>
    <t>frazier</t>
  </si>
  <si>
    <t>read</t>
  </si>
  <si>
    <t>file</t>
  </si>
  <si>
    <t>cherish</t>
  </si>
  <si>
    <t>Top Words in Tweet in G6</t>
  </si>
  <si>
    <t>Top Words in Tweet in G7</t>
  </si>
  <si>
    <t>thanks</t>
  </si>
  <si>
    <t>fabulous</t>
  </si>
  <si>
    <t>convening</t>
  </si>
  <si>
    <t>co</t>
  </si>
  <si>
    <t>hosting</t>
  </si>
  <si>
    <t>cooperating</t>
  </si>
  <si>
    <t>events</t>
  </si>
  <si>
    <t>Top Words in Tweet in G8</t>
  </si>
  <si>
    <t>#step</t>
  </si>
  <si>
    <t>stepping</t>
  </si>
  <si>
    <t>up</t>
  </si>
  <si>
    <t>mozambique</t>
  </si>
  <si>
    <t>week</t>
  </si>
  <si>
    <t>first</t>
  </si>
  <si>
    <t>portuguese</t>
  </si>
  <si>
    <t>programme</t>
  </si>
  <si>
    <t>Top Words in Tweet in G9</t>
  </si>
  <si>
    <t>services</t>
  </si>
  <si>
    <t>data</t>
  </si>
  <si>
    <t>employ</t>
  </si>
  <si>
    <t>systems</t>
  </si>
  <si>
    <t>need</t>
  </si>
  <si>
    <t>place</t>
  </si>
  <si>
    <t>best</t>
  </si>
  <si>
    <t>Top Words in Tweet in G10</t>
  </si>
  <si>
    <t>outcomes</t>
  </si>
  <si>
    <t>aha</t>
  </si>
  <si>
    <t>invites</t>
  </si>
  <si>
    <t>hospitals</t>
  </si>
  <si>
    <t>participate</t>
  </si>
  <si>
    <t>better</t>
  </si>
  <si>
    <t>rapid</t>
  </si>
  <si>
    <t>Top Words in Tweet</t>
  </si>
  <si>
    <t>merckformothers s maternal metiebetmd bmohealthystart mortality now help #saferchildbirthcities baltimore</t>
  </si>
  <si>
    <t>merckformothers metiebetmd #endmaternalmortality usaid everymomcounts partners pathfinderint crossriverstate s women</t>
  </si>
  <si>
    <t>many merckformothers give voices heard zero continue women girls realities</t>
  </si>
  <si>
    <t>merck s merckformothers usmerckproducts mother kistennoel frazier read file cherish</t>
  </si>
  <si>
    <t>mallampelliks temite subomiplumptre donlaz4u nighealthwatch ekemma dare_lola drngozionuoha realanifon mamaletteng</t>
  </si>
  <si>
    <t>many thanks fabulous partners convening co hosting cooperating events uhc2030</t>
  </si>
  <si>
    <t>#step stepping up mozambique week first portuguese country programme thanks</t>
  </si>
  <si>
    <t>services kimboller1 merckformothers data help employ systems need place best</t>
  </si>
  <si>
    <t>maternal outcomes aha invites hospitals health systems participate better rapid</t>
  </si>
  <si>
    <t>âšœ family feels good home friends acog_org district vii contraceptive</t>
  </si>
  <si>
    <t>maternal health disparities real issue country hearing patients involved brings</t>
  </si>
  <si>
    <t>many sub saharan african women give birth home alone road</t>
  </si>
  <si>
    <t>cities two nj join national effort become safer childbirth joannagagisnjtv</t>
  </si>
  <si>
    <t>re here #blackmamasmatter</t>
  </si>
  <si>
    <t>Top Word Pairs in Tweet in Entire Graph</t>
  </si>
  <si>
    <t>maternal,mortality</t>
  </si>
  <si>
    <t>u,s</t>
  </si>
  <si>
    <t>problem,u</t>
  </si>
  <si>
    <t>s,ranks</t>
  </si>
  <si>
    <t>ranks,47</t>
  </si>
  <si>
    <t>47,out</t>
  </si>
  <si>
    <t>out,195</t>
  </si>
  <si>
    <t>195,countries</t>
  </si>
  <si>
    <t>countries,worldwide</t>
  </si>
  <si>
    <t>worldwide,maternal</t>
  </si>
  <si>
    <t>Top Word Pairs in Tweet in G1</t>
  </si>
  <si>
    <t>Top Word Pairs in Tweet in G2</t>
  </si>
  <si>
    <t>merckformothers,partners</t>
  </si>
  <si>
    <t>usaid,pathfinderint</t>
  </si>
  <si>
    <t>pathfinderint,crossriverstate</t>
  </si>
  <si>
    <t>crossriverstate,everymomcounts</t>
  </si>
  <si>
    <t>amazing,results</t>
  </si>
  <si>
    <t>results,merckformothers</t>
  </si>
  <si>
    <t>partners,usaid</t>
  </si>
  <si>
    <t>metiebetmd,amazing</t>
  </si>
  <si>
    <t>everymomcounts,pro</t>
  </si>
  <si>
    <t>key,takeaway</t>
  </si>
  <si>
    <t>Top Word Pairs in Tweet in G3</t>
  </si>
  <si>
    <t>Top Word Pairs in Tweet in G4</t>
  </si>
  <si>
    <t>continue,give</t>
  </si>
  <si>
    <t>give,voices</t>
  </si>
  <si>
    <t>voices,many</t>
  </si>
  <si>
    <t>many,women</t>
  </si>
  <si>
    <t>women,girls</t>
  </si>
  <si>
    <t>girls,realities</t>
  </si>
  <si>
    <t>realities,many</t>
  </si>
  <si>
    <t>many,around</t>
  </si>
  <si>
    <t>around,seen</t>
  </si>
  <si>
    <t>seen,heard</t>
  </si>
  <si>
    <t>Top Word Pairs in Tweet in G5</t>
  </si>
  <si>
    <t>merck,usmerckproducts</t>
  </si>
  <si>
    <t>usmerckproducts,merckformothers</t>
  </si>
  <si>
    <t>kistennoel,merck</t>
  </si>
  <si>
    <t>s,file</t>
  </si>
  <si>
    <t>merckformothers,mr</t>
  </si>
  <si>
    <t>mr,ken</t>
  </si>
  <si>
    <t>ken,frazier</t>
  </si>
  <si>
    <t>frazier,please</t>
  </si>
  <si>
    <t>please,read</t>
  </si>
  <si>
    <t>file,cherish</t>
  </si>
  <si>
    <t>Top Word Pairs in Tweet in G6</t>
  </si>
  <si>
    <t>mallampelliks,temite</t>
  </si>
  <si>
    <t>subomiplumptre,donlaz4u</t>
  </si>
  <si>
    <t>donlaz4u,nighealthwatch</t>
  </si>
  <si>
    <t>nighealthwatch,ekemma</t>
  </si>
  <si>
    <t>ekemma,dare_lola</t>
  </si>
  <si>
    <t>drngozionuoha,mallampelliks</t>
  </si>
  <si>
    <t>temite,realanifon</t>
  </si>
  <si>
    <t>realanifon,subomiplumptre</t>
  </si>
  <si>
    <t>mamaletteng,mamayenigeria</t>
  </si>
  <si>
    <t>mamayenigeria,merckformothers</t>
  </si>
  <si>
    <t>Top Word Pairs in Tweet in G7</t>
  </si>
  <si>
    <t>many,thanks</t>
  </si>
  <si>
    <t>thanks,fabulous</t>
  </si>
  <si>
    <t>fabulous,partners</t>
  </si>
  <si>
    <t>partners,convening</t>
  </si>
  <si>
    <t>convening,co</t>
  </si>
  <si>
    <t>co,hosting</t>
  </si>
  <si>
    <t>hosting,cooperating</t>
  </si>
  <si>
    <t>cooperating,many</t>
  </si>
  <si>
    <t>many,events</t>
  </si>
  <si>
    <t>events,uhc2030</t>
  </si>
  <si>
    <t>Top Word Pairs in Tweet in G8</t>
  </si>
  <si>
    <t>#step,stepping</t>
  </si>
  <si>
    <t>stepping,up</t>
  </si>
  <si>
    <t>up,mozambique</t>
  </si>
  <si>
    <t>mozambique,week</t>
  </si>
  <si>
    <t>week,first</t>
  </si>
  <si>
    <t>first,portuguese</t>
  </si>
  <si>
    <t>portuguese,country</t>
  </si>
  <si>
    <t>country,programme</t>
  </si>
  <si>
    <t>programme,thanks</t>
  </si>
  <si>
    <t>thanks,jnjglobalhealth</t>
  </si>
  <si>
    <t>Top Word Pairs in Tweet in G9</t>
  </si>
  <si>
    <t>data,help</t>
  </si>
  <si>
    <t>help,employ</t>
  </si>
  <si>
    <t>employ,services</t>
  </si>
  <si>
    <t>services,systems</t>
  </si>
  <si>
    <t>systems,need</t>
  </si>
  <si>
    <t>need,place</t>
  </si>
  <si>
    <t>place,best</t>
  </si>
  <si>
    <t>best,services</t>
  </si>
  <si>
    <t>services,asks</t>
  </si>
  <si>
    <t>asks,kimboller1</t>
  </si>
  <si>
    <t>Top Word Pairs in Tweet in G10</t>
  </si>
  <si>
    <t>maternal,outcomes</t>
  </si>
  <si>
    <t>aha,invites</t>
  </si>
  <si>
    <t>invites,hospitals</t>
  </si>
  <si>
    <t>hospitals,health</t>
  </si>
  <si>
    <t>health,systems</t>
  </si>
  <si>
    <t>systems,participate</t>
  </si>
  <si>
    <t>participate,better</t>
  </si>
  <si>
    <t>better,maternal</t>
  </si>
  <si>
    <t>outcomes,rapid</t>
  </si>
  <si>
    <t>rapid,improvement</t>
  </si>
  <si>
    <t>Top Word Pairs in Tweet</t>
  </si>
  <si>
    <t>maternal,mortality  problem,u  u,s  s,ranks  ranks,47  47,out  out,195  195,countries  countries,worldwide  worldwide,maternal</t>
  </si>
  <si>
    <t>merckformothers,partners  usaid,pathfinderint  pathfinderint,crossriverstate  crossriverstate,everymomcounts  amazing,results  results,merckformothers  partners,usaid  metiebetmd,amazing  everymomcounts,pro  key,takeaway</t>
  </si>
  <si>
    <t>continue,give  give,voices  voices,many  many,women  women,girls  girls,realities  realities,many  many,around  around,seen  seen,heard</t>
  </si>
  <si>
    <t>merck,usmerckproducts  usmerckproducts,merckformothers  kistennoel,merck  s,file  merckformothers,mr  mr,ken  ken,frazier  frazier,please  please,read  file,cherish</t>
  </si>
  <si>
    <t>mallampelliks,temite  subomiplumptre,donlaz4u  donlaz4u,nighealthwatch  nighealthwatch,ekemma  ekemma,dare_lola  drngozionuoha,mallampelliks  temite,realanifon  realanifon,subomiplumptre  mamaletteng,mamayenigeria  mamayenigeria,merckformothers</t>
  </si>
  <si>
    <t>many,thanks  thanks,fabulous  fabulous,partners  partners,convening  convening,co  co,hosting  hosting,cooperating  cooperating,many  many,events  events,uhc2030</t>
  </si>
  <si>
    <t>#step,stepping  stepping,up  up,mozambique  mozambique,week  week,first  first,portuguese  portuguese,country  country,programme  programme,thanks  thanks,jnjglobalhealth</t>
  </si>
  <si>
    <t>data,help  help,employ  employ,services  services,systems  systems,need  need,place  place,best  best,services  services,asks  asks,kimboller1</t>
  </si>
  <si>
    <t>maternal,outcomes  aha,invites  invites,hospitals  hospitals,health  health,systems  systems,participate  participate,better  better,maternal  outcomes,rapid  rapid,improvement</t>
  </si>
  <si>
    <t>feels,good  good,âšœ  âšœ,home  home,âšœ  âšœ,âšœ  âšœ,friends  friends,family  family,acog_org  acog_org,district  district,vii</t>
  </si>
  <si>
    <t>maternal,health  health,disparities  disparities,real  real,issue  issue,country  country,hearing  hearing,patients  patients,involved  involved,brings  brings,head</t>
  </si>
  <si>
    <t>many,sub  sub,saharan  saharan,african  african,women  women,give  give,birth  birth,home  home,alone  alone,road  road,commuting</t>
  </si>
  <si>
    <t>two,nj  nj,cities  cities,join  join,national  national,effort  effort,become  become,safer  safer,childbirth  childbirth,cities  cities,joannagagisnjtv</t>
  </si>
  <si>
    <t>re,here  here,#blackmamasmatter</t>
  </si>
  <si>
    <t>Top Replied-To in Entire Graph</t>
  </si>
  <si>
    <t>Top Mentioned in Entire Graph</t>
  </si>
  <si>
    <t>Top Replied-To in G1</t>
  </si>
  <si>
    <t>Top Replied-To in G2</t>
  </si>
  <si>
    <t>Top Mentioned in G1</t>
  </si>
  <si>
    <t>meâ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</si>
  <si>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</si>
  <si>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</si>
  <si>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</si>
  <si>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</si>
  <si>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</si>
  <si>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</si>
  <si>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</si>
  <si>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</si>
  <si>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</si>
  <si>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</si>
  <si>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</si>
  <si>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</si>
  <si>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</si>
  <si>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</si>
  <si>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mercâ</t>
  </si>
  <si>
    <t>Top Mentioned in G9</t>
  </si>
  <si>
    <t>Top Replied-To in G10</t>
  </si>
  <si>
    <t>Top Mentioned in G10</t>
  </si>
  <si>
    <t>Top Replied-To in Tweet</t>
  </si>
  <si>
    <t>merckformothers metiebetmd eleni_z_tsigas ariadnelabs</t>
  </si>
  <si>
    <t>metiebetmd creditsuisse</t>
  </si>
  <si>
    <t>merck kistennoel</t>
  </si>
  <si>
    <t>drngozionuoha mallampelliks aniediudo</t>
  </si>
  <si>
    <t>Top Mentioned in Tweet</t>
  </si>
  <si>
    <t>merckformothers bmohealthystart metiebetmd mayorbcyoung camdenhealth newarkhealth meâ expectmore dourahsante preeclampsia</t>
  </si>
  <si>
    <t>merckformothers metiebetmd usaid everymomcounts pathfinderint crossriverstate pro bmohealthystart projectcure temitayoe</t>
  </si>
  <si>
    <t>merckformothers womensmediacntr womenintheworld miamiherald nytimes seattletimes latimes cnnbrk bbcbreaking usatoday</t>
  </si>
  <si>
    <t>merckformothers unfpa temitayoe benoitkalasa nighealthwatch shedecidesgfi denmark_un kenyamissionun danishmfa womendeliver</t>
  </si>
  <si>
    <t>merckformothers merck usmerckproducts kistennoel hhsgov picphysicians potus prnews don2569603 whitehou</t>
  </si>
  <si>
    <t>temite subomiplumptre donlaz4u nighealthwatch ekemma dare_lola mallampelliks realanifon drngozionuoha mamaletteng</t>
  </si>
  <si>
    <t>who uhc2030 gavi katribertram globalfund rockefellerfdn jcie_org devex merckformothers pmnch</t>
  </si>
  <si>
    <t>jnjglobalhealth gavimag mercâ merckformothers gavi whoafro pplthatdeliver devbadek zukynokeke arc_nigeria</t>
  </si>
  <si>
    <t>kimboller1 merckformothers first_candle melinatedmoms perinatalequity vivalanadia dianedellanno everymomcounts childbirth jillgw</t>
  </si>
  <si>
    <t>ahahospitals theihi merckformothers</t>
  </si>
  <si>
    <t>acog_org doccrearperry merckformothers</t>
  </si>
  <si>
    <t>ppic_online atwhealth bmhcaucus merckformothers wilson_mhi</t>
  </si>
  <si>
    <t>africare gatesfoundation merckformothers elmaphilanthro</t>
  </si>
  <si>
    <t>joannagagisnjtv firstladynj merckformothers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</si>
  <si>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</si>
  <si>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</si>
  <si>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</si>
  <si>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</si>
  <si>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</si>
  <si>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</si>
  <si>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</si>
  <si>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</si>
  <si>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</si>
  <si>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</si>
  <si>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</si>
  <si>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</si>
  <si>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terriwh109 hades_2098 _magnoliashawty harvardchansph childhealthusa njspotlight clioawards agnesbinagwaho neel_shah mysmfm</t>
  </si>
  <si>
    <t>nighealthwatch usaidgh usaid merckiminspired pathfinderint opicgov unaids monica_kerrigan everymomcounts creditsuisse</t>
  </si>
  <si>
    <t>reuters nytimes usatoday ap latimes freep cbsnews nbcnews miamiherald npr</t>
  </si>
  <si>
    <t>magarya unfpa womendeliver temitayoe katja_iversen danishmfa healthnews_ng denmark_un orkoum benoitkalasa</t>
  </si>
  <si>
    <t>prnews hhsgov whitehouse proctergamble don2569603 merck potus kistennoel mmctweets picphysicians</t>
  </si>
  <si>
    <t>donlaz4u ekemma subomiplumptre mamaletteng mallampelliks realanifon mamayenigeria dare_lola drngozionuoha aniediudo</t>
  </si>
  <si>
    <t>devex who rockefellerfdn gavi katribertram pmnch globalfund uhc2030 fkolomoni aminumagashig</t>
  </si>
  <si>
    <t>faryus88 jnjglobalhealth ftissandier whoafro pplthatdeliver zukynokeke ifpwfoundation arc_nigeria gavimag devbadek</t>
  </si>
  <si>
    <t>first_candle vivalanadia jillgw childbirth dianedellanno melinatedmoms nanstrauss perinatalequity</t>
  </si>
  <si>
    <t>supplychainsn pmrosey2 theihi ahahospitals sujas15 tweetaonl janicewiitala</t>
  </si>
  <si>
    <t>coldbean directorcelsjr iwes_nola doccrearperry birthequity</t>
  </si>
  <si>
    <t>misssophiebot wilson_mhi ppic_online atwhealth bmhcaucus</t>
  </si>
  <si>
    <t>gatesfoundation africare eybsimmons elmaphilanthro amagege</t>
  </si>
  <si>
    <t>njtvnews joannagagisnjtv firstladynj</t>
  </si>
  <si>
    <t>laceyemma1 familyubuntu</t>
  </si>
  <si>
    <t>adongharriet1 firdug2015</t>
  </si>
  <si>
    <t>msdformothers manyata4mothers</t>
  </si>
  <si>
    <t>mea merca</t>
  </si>
  <si>
    <t>Top URLs in Tweet by Count</t>
  </si>
  <si>
    <t>https://www.rockefellerfoundation.org/blog/precision-public-health-leveraging-data-unlock-health/ https://twitter.com/pmnch/status/1175780176409575427 https://www.usaid.gov/nigeria/news/%E2%80%98saving-mothers-giving-life%E2%80%99-reduces-deaths-children-66-percent-southern https://twitter.com/mayorbcyoung/status/1179067491311669253 https://twitter.com/crwdiversity/status/1179552379752108032 https://twitter.com/merckiminspired/status/1179154093102813184 https://www.inquirer.com/health/camden-philadelphia-merck-grants-maternal-mortality-20190917.html</t>
  </si>
  <si>
    <t>https://www.merckformothers.com/SaferChildbirthCities/ https://www.expectingmore.org/ https://twitter.com/Eleni_Z_Tsigas/status/1176657689402892288 https://www.njtvonline.org/news/video/ranked-45th-in-nation-for-maternal-mortality-nj-aims-for-safer-childbirth-cities/ https://twitter.com/NJTVNews/status/1179682758320427008 https://twitter.com/Bmohealthystart/status/1179065031574654976 http://merckformothers.com/SaferChildbirthCities</t>
  </si>
  <si>
    <t>Top URLs in Tweet by Salience</t>
  </si>
  <si>
    <t>Top Domains in Tweet by Count</t>
  </si>
  <si>
    <t>twitter.com rockefellerfoundation.org usaid.gov inquirer.com</t>
  </si>
  <si>
    <t>twitter.com merckformothers.com expectingmore.org njtvonline.org</t>
  </si>
  <si>
    <t>Top Domains in Tweet by Salience</t>
  </si>
  <si>
    <t>Top Hashtags in Tweet by Count</t>
  </si>
  <si>
    <t>endmaternalmortality saferchildbirthcities digitaltransformation datasaveslives unga2019 volunteers austin innovation nigeria maternalhealth</t>
  </si>
  <si>
    <t>endmaternalmortality maternalhealth saferchildbirthcities expectingmore digitaltransformation useyourmomvoice unga baltimore maternalmortality maternitywaitinghomes</t>
  </si>
  <si>
    <t>icpd25 nairobisummit genderequality endmaternalmortality givingbirthinnigeria leadership unga universalhealthcoverage familyplanning maternalmortality</t>
  </si>
  <si>
    <t>maternaljustice baltimore equity everybabymatters</t>
  </si>
  <si>
    <t>saferchildbirthcities maternalhealth baltimore</t>
  </si>
  <si>
    <t>maternalhealth baltimore saferchildbirthcities</t>
  </si>
  <si>
    <t>Top Hashtags in Tweet by Salience</t>
  </si>
  <si>
    <t>saferchildbirthcities endmaternalmortality digitaltransformation datasaveslives unga2019 volunteers austin innovation nigeria maternalhealth</t>
  </si>
  <si>
    <t>maternalhealth endmaternalmortality saferchildbirthcities expectingmore digitaltransformation useyourmomvoice unga baltimore maternalmortality maternitywaitinghomes</t>
  </si>
  <si>
    <t>givingbirthinnigeria leadership unga universalhealthcoverage familyplanning maternalmortality violenceagainstwomen privatesector progress nairobisummit</t>
  </si>
  <si>
    <t>baltimore equity everybabymatters maternaljustice</t>
  </si>
  <si>
    <t>Top Words in Tweet by Count</t>
  </si>
  <si>
    <t>congratulations winners yearâ s prnews' platinum agency elite awards wonderful</t>
  </si>
  <si>
    <t>metiebetmd need create more vehicles transverse know gap multisectoral solutions</t>
  </si>
  <si>
    <t>#endmaternalmortality #saferchildbirthcities thank women need excited s see ensure ambassadors</t>
  </si>
  <si>
    <t>benoitkalasa #uhcpavillon second year discussing financing models health innovation address</t>
  </si>
  <si>
    <t>#endmaternalmortality s metiebetmd help #maternalhealth health more bmohealthystart baltimore childbirth</t>
  </si>
  <si>
    <t>financing #uhcpavillon second year discussing models health innovation address financial</t>
  </si>
  <si>
    <t>msdformothers universal health coverage intrinsic globally agreed ambition #sdg 3</t>
  </si>
  <si>
    <t>creditsuisse services usaid unaids representative commented unga side event countries</t>
  </si>
  <si>
    <t>we've joined forces w gatesfoundation build #maternitywaitinghomes lessen journey #endmaternalmortality</t>
  </si>
  <si>
    <t>vision world cities equitable places childbirth action helping coalitions foster</t>
  </si>
  <si>
    <t>zero temitayoe #icpd25 #nairobisummit coming together #genderequality unmet need #familyplanning</t>
  </si>
  <si>
    <t>#icpd25 unfpa zero give voices many heard #nairobisummit #genderequality #endmaternalmortality</t>
  </si>
  <si>
    <t>many temitayoe continue give voices women girls realities around seen</t>
  </si>
  <si>
    <t>merck together announcing first nine #saferchildbirthcities committed helping reduce maternal</t>
  </si>
  <si>
    <t>together announcing first nine #saferchildbirthcities committed helping reduce maternal deaths</t>
  </si>
  <si>
    <t>adongharriet1 #uhcforall #leavingnoonebehind #everywomanshealthmatters</t>
  </si>
  <si>
    <t>ahahospitals aha invites hospitals health systems participate better maternal outcomes</t>
  </si>
  <si>
    <t>country birth cities safe giving richest world pay more meds</t>
  </si>
  <si>
    <t>âšœ doccrearperry feels good home friends family acog_org district vii</t>
  </si>
  <si>
    <t>âšœ ðÿ family feels good home friends acog_org district vii</t>
  </si>
  <si>
    <t>mmctweets congratulations winners yearâ s prnews' platinum agency elite awards</t>
  </si>
  <si>
    <t>gavimag #step stepping up mozambique week first portuguese country programme</t>
  </si>
  <si>
    <t>reuters womensmediacntr womenintheworld miamiherald nytimes seattletimes latimes cnnbrk bbcbreaking usatoday</t>
  </si>
  <si>
    <t>africare many sub saharan african women give birth home alone</t>
  </si>
  <si>
    <t>#clioawards 2019 gold winner merck reverse whitelist #clio60 ðÿ</t>
  </si>
  <si>
    <t>services kimboller1 data help employ systems need place best asks</t>
  </si>
  <si>
    <t>services jillgw data help employ systems need place best asks</t>
  </si>
  <si>
    <t>#maternaljustice nicholsonfornj â rates multiple bmohealthystart congratulations #baltimore #equity camdenhealth</t>
  </si>
  <si>
    <t>jillgw nanstrauss everymomcounts childbirth</t>
  </si>
  <si>
    <t>through #saferchildbirthcities help implement evidence based interventions innovative approaches reversâ</t>
  </si>
  <si>
    <t>bravo baltimore bmohealthystart excited part movement reduce #maternalmortality camdenhealth newarkhealth</t>
  </si>
  <si>
    <t>baltimore #saferchildbirthcities metiebetmd help mayorbcyoung honored safer thank bmohealthystart today</t>
  </si>
  <si>
    <t>drngozionuoha mallampelliks temite realanifon subomiplumptre donlaz4u nighealthwatch ekemma dare_lola here</t>
  </si>
  <si>
    <t>many metiebetmd amazing results partners usaid pathfinderint crossriverstate everymomcounts pro</t>
  </si>
  <si>
    <t>aniediudo drngozionuoha mallampelliks temite subomiplumptre donlaz4u nighealthwatch ekemma dare_lola mamaletteng</t>
  </si>
  <si>
    <t>mallampelliks temite realanifon subomiplumptre donlaz4u nighealthwatch ekemma dare_lola here post</t>
  </si>
  <si>
    <t>metiebetmd thank mayorbcyoung bmohealthystart #maternalhealth champions #baltimore leadership issue meâ</t>
  </si>
  <si>
    <t>congratulate bmohealthystart being named one merckâ s nine awardees safer</t>
  </si>
  <si>
    <t>drngozionuoha mallampelliks temite realanifon subomiplumptre donlaz4u nighealthwatch ekemma dare_lola mamaletteng</t>
  </si>
  <si>
    <t>aniediudo drngozionuoha mallampelliks temite realanifon subomiplumptre donlaz4u nighealthwatch ekemma dare_lola</t>
  </si>
  <si>
    <t>metiebetmd key takeaway such thing much collaboration going #thelastmile understand</t>
  </si>
  <si>
    <t>metiebetmd amazing results partners usaid pathfinderint crossriverstate everymomcounts pro</t>
  </si>
  <si>
    <t>metiebetmd nighealthwatch usaid pathfinderint crossriverstate everymomcounts projectcure article celebrates delivery</t>
  </si>
  <si>
    <t>metiebetmd excited part celebration women s voices experiences thank merckfor</t>
  </si>
  <si>
    <t>honored partnering #saferbirthcities improve maternal infant health reduce disparities #nj</t>
  </si>
  <si>
    <t>atiyaweiss honored partnering #saferbirthcities improve maternal infant health reduce</t>
  </si>
  <si>
    <t>ppic_online maternal health disparities real issue country hearing patients involved</t>
  </si>
  <si>
    <t>familyubuntu re here #blackmamasmatter</t>
  </si>
  <si>
    <t>âšœ problem u s ranks 47 out 195 countries worldwide</t>
  </si>
  <si>
    <t>problem u s ranks 47 out 195 countries worldwide maternal</t>
  </si>
  <si>
    <t>many katribertram thanks fabulous partners convening co hosting cooperating events</t>
  </si>
  <si>
    <t>merck usmerckproducts kistennoel frazier mother reread hhsgov picphysicians potus whitehouse</t>
  </si>
  <si>
    <t>s merck usmerckproducts read mother file cherish kistennoel reread mr</t>
  </si>
  <si>
    <t>create responsive resilient communities primary health systems hear metiebetmd dourahsante</t>
  </si>
  <si>
    <t>maternal mortality now preeclampsia everymomcounts mommasvoices thank support partnership important</t>
  </si>
  <si>
    <t>eleni_z_tsigas hey #citymatch2019 #useyourmomvoice champions change summit upon register now</t>
  </si>
  <si>
    <t>ðÿ ariadnelabs harvardchansph acog mysmfm acnmmidwives donaintl awhonn marchformoms expectmore</t>
  </si>
  <si>
    <t>Top Words in Tweet by Salience</t>
  </si>
  <si>
    <t>women #saferchildbirthcities thank need excited s #endmaternalmortality see ensure ambassadors</t>
  </si>
  <si>
    <t>s baltimore metiebetmd #endmaternalmortality help #maternalhealth health more bmohealthystart childbirth</t>
  </si>
  <si>
    <t>zero voices many heard continue women girls realities around seen</t>
  </si>
  <si>
    <t>services data help employ systems need place best asks first_candle</t>
  </si>
  <si>
    <t>â rates multiple bmohealthystart congratulations #baltimore #equity camdenhealth newarkhealth yes</t>
  </si>
  <si>
    <t>maternal metiebetmd mayorbcyoung honored safer thank bmohealthystart today local healthy</t>
  </si>
  <si>
    <t>mother reread hhsgov picphysicians potus whitehouse kenneth indeed conscience fundamental</t>
  </si>
  <si>
    <t>s read mother file cherish don2569603 hhsgov picphysicians potus whitehou</t>
  </si>
  <si>
    <t>preeclampsia everymomcounts mommasvoices thank support partnership important work takes solve</t>
  </si>
  <si>
    <t>Top Word Pairs in Tweet by Count</t>
  </si>
  <si>
    <t>congratulations,winners  winners,yearâ  yearâ,s  s,prnews'  prnews',platinum  platinum,agency  agency,elite  elite,awards  awards,wonderful  wonderful,receive</t>
  </si>
  <si>
    <t>metiebetmd,need  need,create  create,more  more,vehicles  vehicles,transverse  transverse,know  know,gap  gap,multisectoral  multisectoral,solutions  solutions,#endmaternalmortality</t>
  </si>
  <si>
    <t>thank,merckformothers  merckformothers,ambassadors  excited,merckformothers  merckformothers,partners  exciting,see  see,one  one,last  last,frontiers  frontiers,#digitaltransformation  #digitaltransformation,health</t>
  </si>
  <si>
    <t>benoitkalasa,#uhcpavillon  #uhcpavillon,merckformothers  merckformothers,second  second,year  year,discussing  discussing,financing  financing,models  models,health  health,innovation  innovation,address</t>
  </si>
  <si>
    <t>preeclampsia,foundation  help,#endmaternalmortality  local,solutions  safer,more  more,equitable  equitable,place  place,give  give,birth  re,welcoming  welcoming,expectmore</t>
  </si>
  <si>
    <t>#uhcpavillon,merckformothers  merckformothers,second  second,year  year,discussing  discussing,financing  financing,models  models,health  health,innovation  innovation,address  address,financial</t>
  </si>
  <si>
    <t>msdformothers,universal  universal,health  health,coverage  coverage,intrinsic  intrinsic,globally  globally,agreed  agreed,ambition  ambition,#sdg  #sdg,3  3,enabling</t>
  </si>
  <si>
    <t>creditsuisse,merckformothers  merckformothers,usaid  usaid,unaids  unaids,representative  representative,creditsuisse  creditsuisse,commented  commented,unga  unga,side  side,event  event,countries</t>
  </si>
  <si>
    <t>merckformothers,we've  we've,joined  joined,forces  forces,w  w,gatesfoundation  gatesfoundation,build  build,#maternitywaitinghomes  #maternitywaitinghomes,lessen  lessen,journey  journey,#endmaternalmortality</t>
  </si>
  <si>
    <t>merckformothers,vision  vision,world  world,cities  cities,equitable  equitable,places  places,childbirth  childbirth,action  action,helping  helping,coalitions  coalitions,foster</t>
  </si>
  <si>
    <t>temitayoe,#icpd25  #icpd25,#nairobisummit  #nairobisummit,coming  coming,together  together,#genderequality  #genderequality,zero  zero,unmet  unmet,need  need,#familyplanning  #familyplanning,zero</t>
  </si>
  <si>
    <t>temitayoe,continue  continue,give  give,voices  voices,many  many,women  women,girls  girls,realities  realities,many  many,around  around,seen</t>
  </si>
  <si>
    <t>merck,together  together,merckformothers  merckformothers,announcing  announcing,first  first,nine  nine,#saferchildbirthcities  #saferchildbirthcities,committed  committed,helping  helping,reduce  reduce,maternal</t>
  </si>
  <si>
    <t>together,merckformothers  merckformothers,announcing  announcing,first  first,nine  nine,#saferchildbirthcities  #saferchildbirthcities,committed  committed,helping  helping,reduce  reduce,maternal  maternal,deaths</t>
  </si>
  <si>
    <t>adongharriet1,#uhcforall  #uhcforall,#leavingnoonebehind  #leavingnoonebehind,#everywomanshealthmatters</t>
  </si>
  <si>
    <t>ahahospitals,aha  aha,invites  invites,hospitals  hospitals,health  health,systems  systems,participate  participate,better  better,maternal  maternal,outcomes  outcomes,rapid</t>
  </si>
  <si>
    <t>merckformothers,cities  cities,safe  safe,giving  giving,birth  birth,richest  richest,country  country,world  world,pay  pay,more  more,meds</t>
  </si>
  <si>
    <t>doccrearperry,feels  feels,good  good,âšœ  âšœ,home  home,âšœ  âšœ,âšœ  âšœ,friends  friends,family  family,acog_org  acog_org,district</t>
  </si>
  <si>
    <t>ðÿ,ðÿ  feels,good  good,âšœ  âšœ,home  home,âšœ  âšœ,âšœ  âšœ,friends  friends,family  family,acog_org  acog_org,district</t>
  </si>
  <si>
    <t>mmctweets,congratulations  congratulations,winners  winners,yearâ  yearâ,s  s,prnews'  prnews',platinum  platinum,agency  agency,elite  elite,awards  awards,wonderful</t>
  </si>
  <si>
    <t>gavimag,#step  #step,stepping  stepping,up  up,mozambique  mozambique,week  week,first  first,portuguese  portuguese,country  country,programme  programme,thanks</t>
  </si>
  <si>
    <t>merckformothers,womensmediacntr  womensmediacntr,womenintheworld  womenintheworld,miamiherald  miamiherald,nytimes  nytimes,seattletimes  seattletimes,latimes  latimes,cnnbrk  cnnbrk,bbcbreaking  bbcbreaking,usatoday  usatoday,abcnewslive</t>
  </si>
  <si>
    <t>africare,many  many,sub  sub,saharan  saharan,african  african,women  women,give  give,birth  birth,home  home,alone  alone,road</t>
  </si>
  <si>
    <t>#clioawards,2019  2019,gold  gold,winner  winner,merckformothers  merckformothers,merck  merck,reverse  reverse,whitelist  whitelist,#clio60  #clio60,ðÿ</t>
  </si>
  <si>
    <t>jillgw,data  data,help  help,employ  employ,services  services,systems  systems,need  need,place  place,best  best,services  services,asks</t>
  </si>
  <si>
    <t>merckformothers,bmohealthystart  bmohealthystart,congratulations  congratulations,#baltimore  #baltimore,#maternaljustice  #maternaljustice,#equity  #equity,nicholsonfornj  nicholsonfornj,camdenhealth  camdenhealth,newarkhealth  newarkhealth,merckformothers  yes,thanks</t>
  </si>
  <si>
    <t>jillgw,nanstrauss  nanstrauss,everymomcounts  everymomcounts,merckformothers  merckformothers,childbirth</t>
  </si>
  <si>
    <t>merckformothers,through  through,#saferchildbirthcities  #saferchildbirthcities,help  help,implement  implement,evidence  evidence,based  based,interventions  interventions,innovative  innovative,approaches  approaches,reversâ</t>
  </si>
  <si>
    <t>bravo,baltimore  baltimore,bmohealthystart  bmohealthystart,excited  excited,part  part,movement  movement,reduce  reduce,#maternalmortality  #maternalmortality,merckformothers  merckformothers,camdenhealth  camdenhealth,newarkhealth</t>
  </si>
  <si>
    <t>baltimore,healthy  healthy,start  #saferchildbirthcities,initiative  metiebetmd,mayorbcyoung  mayorbcyoung,merckformothers  merckformothers,metiebetmd  metiebetmd,honored  honored,partner  partner,merckformothers  merckformothers,make</t>
  </si>
  <si>
    <t>drngozionuoha,mallampelliks  mallampelliks,temite  temite,realanifon  realanifon,subomiplumptre  subomiplumptre,donlaz4u  donlaz4u,nighealthwatch  nighealthwatch,ekemma  ekemma,dare_lola  dare_lola,here  here,post</t>
  </si>
  <si>
    <t>metiebetmd,amazing  amazing,results  results,merckformothers  merckformothers,partners  partners,usaid  usaid,pathfinderint  pathfinderint,crossriverstate  crossriverstate,everymomcounts  everymomcounts,pro  temitayoe,continue</t>
  </si>
  <si>
    <t>aniediudo,drngozionuoha  drngozionuoha,mallampelliks  mallampelliks,temite  temite,subomiplumptre  subomiplumptre,donlaz4u  donlaz4u,nighealthwatch  nighealthwatch,ekemma  ekemma,dare_lola  dare_lola,mamaletteng  mamaletteng,mamayenigeria</t>
  </si>
  <si>
    <t>mallampelliks,temite  temite,realanifon  realanifon,subomiplumptre  subomiplumptre,donlaz4u  donlaz4u,nighealthwatch  nighealthwatch,ekemma  ekemma,dare_lola  dare_lola,here  here,post  post,minimum</t>
  </si>
  <si>
    <t>metiebetmd,thank  thank,mayorbcyoung  mayorbcyoung,bmohealthystart  bmohealthystart,#maternalhealth  #maternalhealth,champions  champions,#baltimore  #baltimore,leadership  leadership,issue  issue,meâ</t>
  </si>
  <si>
    <t>congratulate,bmohealthystart  bmohealthystart,being  being,named  named,one  one,merckâ  merckâ,s  s,nine  nine,awardees  awardees,safer  safer,childbirth</t>
  </si>
  <si>
    <t>drngozionuoha,mallampelliks  mallampelliks,temite  temite,realanifon  realanifon,subomiplumptre  subomiplumptre,donlaz4u  donlaz4u,nighealthwatch  nighealthwatch,ekemma  ekemma,dare_lola  dare_lola,mamaletteng  mamaletteng,mamayenigeria</t>
  </si>
  <si>
    <t>aniediudo,drngozionuoha  drngozionuoha,mallampelliks  mallampelliks,temite  temite,realanifon  realanifon,subomiplumptre  subomiplumptre,donlaz4u  donlaz4u,nighealthwatch  nighealthwatch,ekemma  ekemma,dare_lola  dare_lola,mamalettengâ</t>
  </si>
  <si>
    <t>metiebetmd,key  key,takeaway  takeaway,such  such,thing  thing,much  much,collaboration  collaboration,going  going,#thelastmile  #thelastmile,understand  understand,issues</t>
  </si>
  <si>
    <t>metiebetmd,thank  thank,mayorbcyoung  mayorbcyoung,bmohealthystart  bmohealthystart,#maternalhealth  #maternalhealth,champions  champions,#baltimore  #baltimore,leadership  leadership,issue  issue,meâ  merckformothers,through</t>
  </si>
  <si>
    <t>metiebetmd,amazing  amazing,results  results,merckformothers  merckformothers,partners  partners,usaid  usaid,pathfinderint  pathfinderint,crossriverstate  crossriverstate,everymomcounts  everymomcounts,pro</t>
  </si>
  <si>
    <t>metiebetmd,nighealthwatch  nighealthwatch,merckformothers  merckformothers,usaid  usaid,pathfinderint  pathfinderint,crossriverstate  crossriverstate,everymomcounts  everymomcounts,projectcure  projectcure,article  article,celebrates  celebrates,delivery</t>
  </si>
  <si>
    <t>metiebetmd,excited  excited,merckformothers  merckformothers,part  part,celebration  celebration,women  women,s  s,voices  voices,experiences  experiences,thank  thank,merckfor</t>
  </si>
  <si>
    <t>honored,partnering  partnering,#saferbirthcities  #saferbirthcities,merckformothers  merckformothers,improve  improve,maternal  maternal,infant  infant,health  health,reduce  reduce,disparities  disparities,#nj</t>
  </si>
  <si>
    <t>atiyaweiss,honored  honored,partnering  partnering,#saferbirthcities  #saferbirthcities,merckformothers  merckformothers,improve  improve,maternal  maternal,infant  infant,health  health,reduce</t>
  </si>
  <si>
    <t>ppic_online,maternal  maternal,health  health,disparities  disparities,real  real,issue  issue,country  country,hearing  hearing,patients  patients,involved  involved,brings</t>
  </si>
  <si>
    <t>familyubuntu,re  re,here  here,#blackmamasmatter</t>
  </si>
  <si>
    <t>merckformothers,problem  problem,u  u,s  s,ranks  ranks,47  47,out  out,195  195,countries  countries,worldwide  worldwide,maternal</t>
  </si>
  <si>
    <t>katribertram,many  many,thanks  thanks,fabulous  fabulous,partners  partners,convening  convening,co  co,hosting  hosting,cooperating  cooperating,many  many,events</t>
  </si>
  <si>
    <t>merck,usmerckproducts  kistennoel,merck  usmerckproducts,merckformothers  merckformothers,reread  reread,merck  usmerckproducts,hhsgov  hhsgov,picphysicians  picphysicians,potus  potus,whitehouse  whitehouse,kenneth</t>
  </si>
  <si>
    <t>merck,usmerckproducts  usmerckproducts,merckformothers  s,file  kistennoel,merck  merckformothers,mr  mr,ken  ken,frazier  frazier,please  please,read  file,cherish</t>
  </si>
  <si>
    <t>merckformothers,create  create,responsive  responsive,resilient  resilient,communities  communities,primary  primary,health  health,systems  systems,hear  hear,metiebetmd  metiebetmd,dourahsante</t>
  </si>
  <si>
    <t>maternal,mortality  merckformothers,preeclampsia  preeclampsia,everymomcounts  everymomcounts,mommasvoices  mommasvoices,thank  thank,support  support,partnership  partnership,important  important,work  work,takes</t>
  </si>
  <si>
    <t>eleni_z_tsigas,hey  hey,#citymatch2019  #citymatch2019,#useyourmomvoice  #useyourmomvoice,champions  champions,change  change,summit  summit,upon  upon,register  register,now  now,learn</t>
  </si>
  <si>
    <t>ariadnelabs,harvardchansph  harvardchansph,acog  acog,mysmfm  mysmfm,acnmmidwives  acnmmidwives,donaintl  donaintl,awhonn  awhonn,marchformoms  marchformoms,expectmore  expectmore,4thtriproject  4thtriproject,started</t>
  </si>
  <si>
    <t>Top Word Pairs in Tweet by Salience</t>
  </si>
  <si>
    <t>merckformothers,reread  reread,merck  usmerckproducts,hhsgov  hhsgov,picphysicians  picphysicians,potus  potus,whitehouse  whitehouse,kenneth  kenneth,frazier  frazier,indeed  indeed,conscience</t>
  </si>
  <si>
    <t>s,file  don2569603,kistennoel  merckformothers,reread  reread,merck  usmerckproducts,hhsgov  hhsgov,picphysicians  picphysicians,potus  potus,whitehou  read,mother  mother,s</t>
  </si>
  <si>
    <t>merckformothers,preeclampsia  preeclampsia,everymomcounts  everymomcounts,mommasvoices  mommasvoices,thank  thank,support  support,partnership  partnership,important  important,work  work,takes  takes,solve</t>
  </si>
  <si>
    <t>Word</t>
  </si>
  <si>
    <t>âšœ</t>
  </si>
  <si>
    <t>u</t>
  </si>
  <si>
    <t>countries</t>
  </si>
  <si>
    <t>solution</t>
  </si>
  <si>
    <t>act</t>
  </si>
  <si>
    <t>thank</t>
  </si>
  <si>
    <t>problem</t>
  </si>
  <si>
    <t>ranks</t>
  </si>
  <si>
    <t>47</t>
  </si>
  <si>
    <t>out</t>
  </si>
  <si>
    <t>195</t>
  </si>
  <si>
    <t>worldwide</t>
  </si>
  <si>
    <t>#useyourmomvoi</t>
  </si>
  <si>
    <t>more</t>
  </si>
  <si>
    <t>cities</t>
  </si>
  <si>
    <t>birth</t>
  </si>
  <si>
    <t>#maternalhealth</t>
  </si>
  <si>
    <t>reduce</t>
  </si>
  <si>
    <t>know</t>
  </si>
  <si>
    <t>safer</t>
  </si>
  <si>
    <t>champions</t>
  </si>
  <si>
    <t>w</t>
  </si>
  <si>
    <t>home</t>
  </si>
  <si>
    <t>issue</t>
  </si>
  <si>
    <t>care</t>
  </si>
  <si>
    <t>ðÿ</t>
  </si>
  <si>
    <t>disparities</t>
  </si>
  <si>
    <t>through</t>
  </si>
  <si>
    <t>create</t>
  </si>
  <si>
    <t>going</t>
  </si>
  <si>
    <t>amazing</t>
  </si>
  <si>
    <t>results</t>
  </si>
  <si>
    <t>solutions</t>
  </si>
  <si>
    <t>excited</t>
  </si>
  <si>
    <t>make</t>
  </si>
  <si>
    <t>local</t>
  </si>
  <si>
    <t>equitable</t>
  </si>
  <si>
    <t>improvement</t>
  </si>
  <si>
    <t>network</t>
  </si>
  <si>
    <t>one</t>
  </si>
  <si>
    <t>join</t>
  </si>
  <si>
    <t>much</t>
  </si>
  <si>
    <t>collaboration</t>
  </si>
  <si>
    <t>understand</t>
  </si>
  <si>
    <t>family</t>
  </si>
  <si>
    <t>part</t>
  </si>
  <si>
    <t>around</t>
  </si>
  <si>
    <t>seen</t>
  </si>
  <si>
    <t>#baltimore</t>
  </si>
  <si>
    <t>innovative</t>
  </si>
  <si>
    <t>approaches</t>
  </si>
  <si>
    <t>joined</t>
  </si>
  <si>
    <t>being</t>
  </si>
  <si>
    <t>helping</t>
  </si>
  <si>
    <t>work</t>
  </si>
  <si>
    <t>communities</t>
  </si>
  <si>
    <t>hear</t>
  </si>
  <si>
    <t>safe</t>
  </si>
  <si>
    <t>key</t>
  </si>
  <si>
    <t>takeaway</t>
  </si>
  <si>
    <t>such</t>
  </si>
  <si>
    <t>thing</t>
  </si>
  <si>
    <t>#thelastmile</t>
  </si>
  <si>
    <t>issues</t>
  </si>
  <si>
    <t>feels</t>
  </si>
  <si>
    <t>good</t>
  </si>
  <si>
    <t>friends</t>
  </si>
  <si>
    <t>acog_org</t>
  </si>
  <si>
    <t>district</t>
  </si>
  <si>
    <t>vii</t>
  </si>
  <si>
    <t>contraceptive</t>
  </si>
  <si>
    <t>access</t>
  </si>
  <si>
    <t>meeting</t>
  </si>
  <si>
    <t>here</t>
  </si>
  <si>
    <t>leadership</t>
  </si>
  <si>
    <t>implement</t>
  </si>
  <si>
    <t>evidence</t>
  </si>
  <si>
    <t>based</t>
  </si>
  <si>
    <t>interventions</t>
  </si>
  <si>
    <t>fre</t>
  </si>
  <si>
    <t>re</t>
  </si>
  <si>
    <t>start</t>
  </si>
  <si>
    <t>improve</t>
  </si>
  <si>
    <t>learn</t>
  </si>
  <si>
    <t>resilient</t>
  </si>
  <si>
    <t>primary</t>
  </si>
  <si>
    <t>c</t>
  </si>
  <si>
    <t>world</t>
  </si>
  <si>
    <t>myâ</t>
  </si>
  <si>
    <t>honored</t>
  </si>
  <si>
    <t>congratulations</t>
  </si>
  <si>
    <t>reversâ</t>
  </si>
  <si>
    <t>nine</t>
  </si>
  <si>
    <t>#icpd25</t>
  </si>
  <si>
    <t>today</t>
  </si>
  <si>
    <t>together</t>
  </si>
  <si>
    <t>financing</t>
  </si>
  <si>
    <t>address</t>
  </si>
  <si>
    <t>movement</t>
  </si>
  <si>
    <t>working</t>
  </si>
  <si>
    <t>time</t>
  </si>
  <si>
    <t>see</t>
  </si>
  <si>
    <t>#useyourmomvoice</t>
  </si>
  <si>
    <t>summit</t>
  </si>
  <si>
    <t>support</t>
  </si>
  <si>
    <t>morbidity</t>
  </si>
  <si>
    <t>responsive</t>
  </si>
  <si>
    <t>#unga</t>
  </si>
  <si>
    <t>reread</t>
  </si>
  <si>
    <t>mr</t>
  </si>
  <si>
    <t>ken</t>
  </si>
  <si>
    <t>please</t>
  </si>
  <si>
    <t>same</t>
  </si>
  <si>
    <t>vehicles</t>
  </si>
  <si>
    <t>transverse</t>
  </si>
  <si>
    <t>gap</t>
  </si>
  <si>
    <t>multisectoral</t>
  </si>
  <si>
    <t>private</t>
  </si>
  <si>
    <t>forces</t>
  </si>
  <si>
    <t>creaâ</t>
  </si>
  <si>
    <t>real</t>
  </si>
  <si>
    <t>hearing</t>
  </si>
  <si>
    <t>patients</t>
  </si>
  <si>
    <t>involved</t>
  </si>
  <si>
    <t>brings</t>
  </si>
  <si>
    <t>head</t>
  </si>
  <si>
    <t>celebration</t>
  </si>
  <si>
    <t>experiences</t>
  </si>
  <si>
    <t>mothers</t>
  </si>
  <si>
    <t>nj</t>
  </si>
  <si>
    <t>become</t>
  </si>
  <si>
    <t>post</t>
  </si>
  <si>
    <t>initiative</t>
  </si>
  <si>
    <t>sure</t>
  </si>
  <si>
    <t>#nairobisummit</t>
  </si>
  <si>
    <t>spread</t>
  </si>
  <si>
    <t>word</t>
  </si>
  <si>
    <t>vision</t>
  </si>
  <si>
    <t>foster</t>
  </si>
  <si>
    <t>places</t>
  </si>
  <si>
    <t>announcing</t>
  </si>
  <si>
    <t>#maternalmortality</t>
  </si>
  <si>
    <t>â</t>
  </si>
  <si>
    <t>rates</t>
  </si>
  <si>
    <t>sub</t>
  </si>
  <si>
    <t>saharan</t>
  </si>
  <si>
    <t>african</t>
  </si>
  <si>
    <t>alone</t>
  </si>
  <si>
    <t>road</t>
  </si>
  <si>
    <t>commuting</t>
  </si>
  <si>
    <t>facilities</t>
  </si>
  <si>
    <t>action</t>
  </si>
  <si>
    <t>#genderequality</t>
  </si>
  <si>
    <t>#uhcpavillon</t>
  </si>
  <si>
    <t>second</t>
  </si>
  <si>
    <t>year</t>
  </si>
  <si>
    <t>discussing</t>
  </si>
  <si>
    <t>models</t>
  </si>
  <si>
    <t>innovation</t>
  </si>
  <si>
    <t>#maternitywaitinghomes</t>
  </si>
  <si>
    <t>new</t>
  </si>
  <si>
    <t>#expectingmore</t>
  </si>
  <si>
    <t>over</t>
  </si>
  <si>
    <t>exciting</t>
  </si>
  <si>
    <t>last</t>
  </si>
  <si>
    <t>frontiers</t>
  </si>
  <si>
    <t>#digitaltransformation</t>
  </si>
  <si>
    <t>finally</t>
  </si>
  <si>
    <t>broken</t>
  </si>
  <si>
    <t>ensure</t>
  </si>
  <si>
    <t>making</t>
  </si>
  <si>
    <t>foundation</t>
  </si>
  <si>
    <t>important</t>
  </si>
  <si>
    <t>hey</t>
  </si>
  <si>
    <t>#citymatch2019</t>
  </si>
  <si>
    <t>change</t>
  </si>
  <si>
    <t>upon</t>
  </si>
  <si>
    <t>register</t>
  </si>
  <si>
    <t>channel</t>
  </si>
  <si>
    <t>take</t>
  </si>
  <si>
    <t>away</t>
  </si>
  <si>
    <t>ambassadors</t>
  </si>
  <si>
    <t>efforts</t>
  </si>
  <si>
    <t>sector</t>
  </si>
  <si>
    <t>#blackmamasmatter</t>
  </si>
  <si>
    <t>partnering</t>
  </si>
  <si>
    <t>#saferbirthcities</t>
  </si>
  <si>
    <t>infant</t>
  </si>
  <si>
    <t>beyond</t>
  </si>
  <si>
    <t>merckfor</t>
  </si>
  <si>
    <t>giving</t>
  </si>
  <si>
    <t>life</t>
  </si>
  <si>
    <t>deaths</t>
  </si>
  <si>
    <t>delivery</t>
  </si>
  <si>
    <t>pregnancy</t>
  </si>
  <si>
    <t>two</t>
  </si>
  <si>
    <t>national</t>
  </si>
  <si>
    <t>effort</t>
  </si>
  <si>
    <t>reports</t>
  </si>
  <si>
    <t>theâ</t>
  </si>
  <si>
    <t>creating</t>
  </si>
  <si>
    <t>impact</t>
  </si>
  <si>
    <t>congratulate</t>
  </si>
  <si>
    <t>named</t>
  </si>
  <si>
    <t>merckâ</t>
  </si>
  <si>
    <t>awardees</t>
  </si>
  <si>
    <t>bravo</t>
  </si>
  <si>
    <t>solutionsâ</t>
  </si>
  <si>
    <t>healthy</t>
  </si>
  <si>
    <t>grantee</t>
  </si>
  <si>
    <t>#maternaljustice</t>
  </si>
  <si>
    <t>programs</t>
  </si>
  <si>
    <t>multiple</t>
  </si>
  <si>
    <t>those</t>
  </si>
  <si>
    <t>without</t>
  </si>
  <si>
    <t>asks</t>
  </si>
  <si>
    <t>sustainable</t>
  </si>
  <si>
    <t>2019</t>
  </si>
  <si>
    <t>reverse</t>
  </si>
  <si>
    <t>winners</t>
  </si>
  <si>
    <t>yearâ</t>
  </si>
  <si>
    <t>prnews'</t>
  </si>
  <si>
    <t>platinum</t>
  </si>
  <si>
    <t>agency</t>
  </si>
  <si>
    <t>elite</t>
  </si>
  <si>
    <t>awards</t>
  </si>
  <si>
    <t>wonderful</t>
  </si>
  <si>
    <t>receive</t>
  </si>
  <si>
    <t>honorable</t>
  </si>
  <si>
    <t>use</t>
  </si>
  <si>
    <t>coming</t>
  </si>
  <si>
    <t>unmet</t>
  </si>
  <si>
    <t>#familyplanning</t>
  </si>
  <si>
    <t>committed</t>
  </si>
  <si>
    <t>fin</t>
  </si>
  <si>
    <t>coalitions</t>
  </si>
  <si>
    <t>we've</t>
  </si>
  <si>
    <t>build</t>
  </si>
  <si>
    <t>lessen</t>
  </si>
  <si>
    <t>journey</t>
  </si>
  <si>
    <t>sp</t>
  </si>
  <si>
    <t>gather</t>
  </si>
  <si>
    <t>#nyc</t>
  </si>
  <si>
    <t>#unga74</t>
  </si>
  <si>
    <t>forget</t>
  </si>
  <si>
    <t>#sdg3</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</si>
  <si>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</si>
  <si>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</si>
  <si>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</si>
  <si>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</si>
  <si>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</si>
  <si>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</si>
  <si>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</si>
  <si>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</si>
  <si>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</si>
  <si>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</si>
  <si>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</si>
  <si>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</si>
  <si>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</si>
  <si>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</si>
  <si>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</si>
  <si>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</si>
  <si>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</si>
  <si>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</si>
  <si>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</si>
  <si>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</si>
  <si>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</si>
  <si>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</si>
  <si>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</si>
  <si>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</si>
  <si>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</si>
  <si>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</si>
  <si>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</si>
  <si>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</si>
  <si>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</si>
  <si>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</si>
  <si>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</si>
  <si>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</si>
  <si>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</si>
  <si>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</si>
  <si>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</si>
  <si>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</si>
  <si>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</si>
  <si>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</si>
  <si>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</si>
  <si>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</si>
  <si>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</si>
  <si>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</si>
  <si>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</si>
  <si>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</si>
  <si>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</si>
  <si>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</si>
  <si>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</si>
  <si>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</si>
  <si>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</si>
  <si>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</si>
  <si>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</si>
  <si>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</si>
  <si>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</si>
  <si>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</si>
  <si>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</si>
  <si>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</si>
  <si>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</si>
  <si>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</si>
  <si>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</si>
  <si>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</si>
  <si>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Jun</t>
  </si>
  <si>
    <t>23-Jun</t>
  </si>
  <si>
    <t>2 PM</t>
  </si>
  <si>
    <t>2018</t>
  </si>
  <si>
    <t>Sep</t>
  </si>
  <si>
    <t>21-Sep</t>
  </si>
  <si>
    <t>6 PM</t>
  </si>
  <si>
    <t>10-Sep</t>
  </si>
  <si>
    <t>12 PM</t>
  </si>
  <si>
    <t>8 PM</t>
  </si>
  <si>
    <t>12-Sep</t>
  </si>
  <si>
    <t>3 PM</t>
  </si>
  <si>
    <t>22-Sep</t>
  </si>
  <si>
    <t>23-Sep</t>
  </si>
  <si>
    <t>9 PM</t>
  </si>
  <si>
    <t>24-Sep</t>
  </si>
  <si>
    <t>1 PM</t>
  </si>
  <si>
    <t>25-Sep</t>
  </si>
  <si>
    <t>12 AM</t>
  </si>
  <si>
    <t>10 AM</t>
  </si>
  <si>
    <t>7 PM</t>
  </si>
  <si>
    <t>26-Sep</t>
  </si>
  <si>
    <t>9 AM</t>
  </si>
  <si>
    <t>5 PM</t>
  </si>
  <si>
    <t>27-Sep</t>
  </si>
  <si>
    <t>28-Sep</t>
  </si>
  <si>
    <t>29-Sep</t>
  </si>
  <si>
    <t>11 AM</t>
  </si>
  <si>
    <t>30-Sep</t>
  </si>
  <si>
    <t>6 AM</t>
  </si>
  <si>
    <t>7 AM</t>
  </si>
  <si>
    <t>11 PM</t>
  </si>
  <si>
    <t>Oct</t>
  </si>
  <si>
    <t>1-Oct</t>
  </si>
  <si>
    <t>2 AM</t>
  </si>
  <si>
    <t>4 PM</t>
  </si>
  <si>
    <t>10 PM</t>
  </si>
  <si>
    <t>2-Oct</t>
  </si>
  <si>
    <t>1 AM</t>
  </si>
  <si>
    <t>5 AM</t>
  </si>
  <si>
    <t>8 AM</t>
  </si>
  <si>
    <t>3-Oct</t>
  </si>
  <si>
    <t>3 AM</t>
  </si>
  <si>
    <t>4-Oct</t>
  </si>
  <si>
    <t>4 AM</t>
  </si>
  <si>
    <t>5-Oct</t>
  </si>
  <si>
    <t>6-Oct</t>
  </si>
  <si>
    <t>7-Oct</t>
  </si>
  <si>
    <t>8-Oct</t>
  </si>
  <si>
    <t>128, 128, 128</t>
  </si>
  <si>
    <t>Red</t>
  </si>
  <si>
    <t>193, 62, 62</t>
  </si>
  <si>
    <t>G1: merckformothers s maternal metiebetmd bmohealthystart mortality now help #saferchildbirthcities baltimore</t>
  </si>
  <si>
    <t>G2: merckformothers metiebetmd #endmaternalmortality usaid everymomcounts partners pathfinderint crossriverstate s women</t>
  </si>
  <si>
    <t>G3: reuters</t>
  </si>
  <si>
    <t>G4: many merckformothers give voices heard zero continue women girls realities</t>
  </si>
  <si>
    <t>G5: merck s merckformothers usmerckproducts mother kistennoel frazier read file cherish</t>
  </si>
  <si>
    <t>G6: mallampelliks temite subomiplumptre donlaz4u nighealthwatch ekemma dare_lola drngozionuoha realanifon mamaletteng</t>
  </si>
  <si>
    <t>G7: many thanks fabulous partners convening co hosting cooperating events uhc2030</t>
  </si>
  <si>
    <t>G8: #step stepping up mozambique week first portuguese country programme thanks</t>
  </si>
  <si>
    <t>G9: services kimboller1 merckformothers data help employ systems need place best</t>
  </si>
  <si>
    <t>G10: maternal outcomes aha invites hospitals health systems participate better rapid</t>
  </si>
  <si>
    <t>G11: âšœ family feels good home friends acog_org district vii contraceptive</t>
  </si>
  <si>
    <t>G12: maternal health disparities real issue country hearing patients involved brings</t>
  </si>
  <si>
    <t>G13: many sub saharan african women give birth home alone road</t>
  </si>
  <si>
    <t>G14: cities two nj join national effort become safer childbirth joannagagisnjtv</t>
  </si>
  <si>
    <t>G15: re here #blackmamasmatter</t>
  </si>
  <si>
    <t>Autofill Workbook Results</t>
  </si>
  <si>
    <t>Edge Weight▓1▓3▓0▓True▓Gray▓Red▓▓Edge Weight▓1▓3▓0▓3▓10▓False▓Edge Weight▓1▓3▓0▓35▓12▓False▓▓0▓0▓0▓True▓Black▓Black▓▓Followers▓0▓6959550▓0▓162▓1000▓False▓▓0▓0▓0▓0▓0▓False▓▓0▓0▓0▓0▓0▓False▓▓0▓0▓0▓0▓0▓False</t>
  </si>
  <si>
    <t>GraphSource░GraphServerTwitterSearch▓GraphTerm░merckformothers▓ImportDescription░The graph represents a network of 197 Twitter users whose tweets in the requested range contained "merckformothers", or who were replied to or mentioned in those tweets.  The network was obtained from the NodeXL Graph Server on Wednesday, 09 October 2019 at 19:28 UTC.
The requested start date was Wednesday, 09 October 2019 at 00:01 UTC and the maximum number of days (going backward) was 14.
The maximum number of tweets collected was 5,000.
The tweets in the network were tweeted over the 13-day, 20-hour, 17-minute period from Wednesday, 25 September 2019 at 00:40 UTC to Tuesday, 08 October 2019 at 20:57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</si>
</sst>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819968"/>
        <c:axId val="22835393"/>
      </c:barChart>
      <c:catAx>
        <c:axId val="398199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35393"/>
        <c:crosses val="autoZero"/>
        <c:auto val="1"/>
        <c:lblOffset val="100"/>
        <c:noMultiLvlLbl val="0"/>
      </c:catAx>
      <c:valAx>
        <c:axId val="22835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19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0"/>
                <c:pt idx="0">
                  <c:v>2 PM
23-Jun
Jun
2017</c:v>
                </c:pt>
                <c:pt idx="1">
                  <c:v>6 PM
21-Sep
Sep
2018</c:v>
                </c:pt>
                <c:pt idx="2">
                  <c:v>12 PM
10-Sep
Sep
2019</c:v>
                </c:pt>
                <c:pt idx="3">
                  <c:v>6 PM</c:v>
                </c:pt>
                <c:pt idx="4">
                  <c:v>8 PM</c:v>
                </c:pt>
                <c:pt idx="5">
                  <c:v>3 PM
12-Sep</c:v>
                </c:pt>
                <c:pt idx="6">
                  <c:v>8 PM
22-Sep</c:v>
                </c:pt>
                <c:pt idx="7">
                  <c:v>2 PM
23-Sep</c:v>
                </c:pt>
                <c:pt idx="8">
                  <c:v>9 PM</c:v>
                </c:pt>
                <c:pt idx="9">
                  <c:v>1 PM
24-Sep</c:v>
                </c:pt>
                <c:pt idx="10">
                  <c:v>12 AM
25-Sep</c:v>
                </c:pt>
                <c:pt idx="11">
                  <c:v>10 AM</c:v>
                </c:pt>
                <c:pt idx="12">
                  <c:v>1 PM</c:v>
                </c:pt>
                <c:pt idx="13">
                  <c:v>6 PM</c:v>
                </c:pt>
                <c:pt idx="14">
                  <c:v>7 PM</c:v>
                </c:pt>
                <c:pt idx="15">
                  <c:v>9 PM</c:v>
                </c:pt>
                <c:pt idx="16">
                  <c:v>12 AM
26-Sep</c:v>
                </c:pt>
                <c:pt idx="17">
                  <c:v>9 AM</c:v>
                </c:pt>
                <c:pt idx="18">
                  <c:v>12 PM</c:v>
                </c:pt>
                <c:pt idx="19">
                  <c:v>1 PM</c:v>
                </c:pt>
                <c:pt idx="20">
                  <c:v>3 PM</c:v>
                </c:pt>
                <c:pt idx="21">
                  <c:v>5 PM</c:v>
                </c:pt>
                <c:pt idx="22">
                  <c:v>6 PM</c:v>
                </c:pt>
                <c:pt idx="23">
                  <c:v>7 PM</c:v>
                </c:pt>
                <c:pt idx="24">
                  <c:v>8 PM</c:v>
                </c:pt>
                <c:pt idx="25">
                  <c:v>9 PM</c:v>
                </c:pt>
                <c:pt idx="26">
                  <c:v>3 PM
27-Sep</c:v>
                </c:pt>
                <c:pt idx="27">
                  <c:v>6 PM</c:v>
                </c:pt>
                <c:pt idx="28">
                  <c:v>8 PM</c:v>
                </c:pt>
                <c:pt idx="29">
                  <c:v>9 PM</c:v>
                </c:pt>
                <c:pt idx="30">
                  <c:v>12 AM
28-Sep</c:v>
                </c:pt>
                <c:pt idx="31">
                  <c:v>12 PM</c:v>
                </c:pt>
                <c:pt idx="32">
                  <c:v>6 PM</c:v>
                </c:pt>
                <c:pt idx="33">
                  <c:v>11 AM
29-Sep</c:v>
                </c:pt>
                <c:pt idx="34">
                  <c:v>6 AM
30-Sep</c:v>
                </c:pt>
                <c:pt idx="35">
                  <c:v>7 AM</c:v>
                </c:pt>
                <c:pt idx="36">
                  <c:v>9 AM</c:v>
                </c:pt>
                <c:pt idx="37">
                  <c:v>11 PM</c:v>
                </c:pt>
                <c:pt idx="38">
                  <c:v>12 AM
1-Oct
Oct</c:v>
                </c:pt>
                <c:pt idx="39">
                  <c:v>2 AM</c:v>
                </c:pt>
                <c:pt idx="40">
                  <c:v>10 AM</c:v>
                </c:pt>
                <c:pt idx="41">
                  <c:v>11 AM</c:v>
                </c:pt>
                <c:pt idx="42">
                  <c:v>4 PM</c:v>
                </c:pt>
                <c:pt idx="43">
                  <c:v>5 PM</c:v>
                </c:pt>
                <c:pt idx="44">
                  <c:v>8 PM</c:v>
                </c:pt>
                <c:pt idx="45">
                  <c:v>9 PM</c:v>
                </c:pt>
                <c:pt idx="46">
                  <c:v>10 PM</c:v>
                </c:pt>
                <c:pt idx="47">
                  <c:v>11 PM</c:v>
                </c:pt>
                <c:pt idx="48">
                  <c:v>1 AM
2-Oct</c:v>
                </c:pt>
                <c:pt idx="49">
                  <c:v>2 AM</c:v>
                </c:pt>
                <c:pt idx="50">
                  <c:v>5 AM</c:v>
                </c:pt>
                <c:pt idx="51">
                  <c:v>6 AM</c:v>
                </c:pt>
                <c:pt idx="52">
                  <c:v>8 AM</c:v>
                </c:pt>
                <c:pt idx="53">
                  <c:v>1 PM</c:v>
                </c:pt>
                <c:pt idx="54">
                  <c:v>2 PM</c:v>
                </c:pt>
                <c:pt idx="55">
                  <c:v>10 PM</c:v>
                </c:pt>
                <c:pt idx="56">
                  <c:v>11 PM</c:v>
                </c:pt>
                <c:pt idx="57">
                  <c:v>2 AM
3-Oct</c:v>
                </c:pt>
                <c:pt idx="58">
                  <c:v>3 AM</c:v>
                </c:pt>
                <c:pt idx="59">
                  <c:v>6 AM</c:v>
                </c:pt>
                <c:pt idx="60">
                  <c:v>9 AM</c:v>
                </c:pt>
                <c:pt idx="61">
                  <c:v>11 AM</c:v>
                </c:pt>
                <c:pt idx="62">
                  <c:v>6 PM</c:v>
                </c:pt>
                <c:pt idx="63">
                  <c:v>7 PM</c:v>
                </c:pt>
                <c:pt idx="64">
                  <c:v>12 AM
4-Oct</c:v>
                </c:pt>
                <c:pt idx="65">
                  <c:v>3 AM</c:v>
                </c:pt>
                <c:pt idx="66">
                  <c:v>4 AM</c:v>
                </c:pt>
                <c:pt idx="67">
                  <c:v>6 AM</c:v>
                </c:pt>
                <c:pt idx="68">
                  <c:v>10 AM</c:v>
                </c:pt>
                <c:pt idx="69">
                  <c:v>11 AM</c:v>
                </c:pt>
                <c:pt idx="70">
                  <c:v>3 PM</c:v>
                </c:pt>
                <c:pt idx="71">
                  <c:v>4 PM</c:v>
                </c:pt>
                <c:pt idx="72">
                  <c:v>5 PM
5-Oct</c:v>
                </c:pt>
                <c:pt idx="73">
                  <c:v>11 PM</c:v>
                </c:pt>
                <c:pt idx="74">
                  <c:v>2 AM
6-Oct</c:v>
                </c:pt>
                <c:pt idx="75">
                  <c:v>3 AM</c:v>
                </c:pt>
                <c:pt idx="76">
                  <c:v>7 PM</c:v>
                </c:pt>
                <c:pt idx="77">
                  <c:v>2 PM
7-Oct</c:v>
                </c:pt>
                <c:pt idx="78">
                  <c:v>3 PM</c:v>
                </c:pt>
                <c:pt idx="79">
                  <c:v>4 PM</c:v>
                </c:pt>
                <c:pt idx="80">
                  <c:v>7 PM</c:v>
                </c:pt>
                <c:pt idx="81">
                  <c:v>8 PM</c:v>
                </c:pt>
                <c:pt idx="82">
                  <c:v>10 PM</c:v>
                </c:pt>
                <c:pt idx="83">
                  <c:v>1 AM
8-Oct</c:v>
                </c:pt>
                <c:pt idx="84">
                  <c:v>6 AM</c:v>
                </c:pt>
                <c:pt idx="85">
                  <c:v>7 AM</c:v>
                </c:pt>
                <c:pt idx="86">
                  <c:v>10 AM</c:v>
                </c:pt>
                <c:pt idx="87">
                  <c:v>12 PM</c:v>
                </c:pt>
                <c:pt idx="88">
                  <c:v>2 PM</c:v>
                </c:pt>
                <c:pt idx="89">
                  <c:v>8 PM</c:v>
                </c:pt>
              </c:strCache>
            </c:strRef>
          </c:cat>
          <c:val>
            <c:numRef>
              <c:f>'Time Series'!$B$26:$B$144</c:f>
              <c:numCache>
                <c:formatCode>General</c:formatCode>
                <c:ptCount val="90"/>
                <c:pt idx="0">
                  <c:v>1</c:v>
                </c:pt>
                <c:pt idx="1">
                  <c:v>1</c:v>
                </c:pt>
                <c:pt idx="2">
                  <c:v>1</c:v>
                </c:pt>
                <c:pt idx="3">
                  <c:v>1</c:v>
                </c:pt>
                <c:pt idx="4">
                  <c:v>1</c:v>
                </c:pt>
                <c:pt idx="5">
                  <c:v>1</c:v>
                </c:pt>
                <c:pt idx="6">
                  <c:v>1</c:v>
                </c:pt>
                <c:pt idx="7">
                  <c:v>1</c:v>
                </c:pt>
                <c:pt idx="8">
                  <c:v>1</c:v>
                </c:pt>
                <c:pt idx="9">
                  <c:v>1</c:v>
                </c:pt>
                <c:pt idx="10">
                  <c:v>2</c:v>
                </c:pt>
                <c:pt idx="11">
                  <c:v>2</c:v>
                </c:pt>
                <c:pt idx="12">
                  <c:v>3</c:v>
                </c:pt>
                <c:pt idx="13">
                  <c:v>1</c:v>
                </c:pt>
                <c:pt idx="14">
                  <c:v>3</c:v>
                </c:pt>
                <c:pt idx="15">
                  <c:v>2</c:v>
                </c:pt>
                <c:pt idx="16">
                  <c:v>2</c:v>
                </c:pt>
                <c:pt idx="17">
                  <c:v>1</c:v>
                </c:pt>
                <c:pt idx="18">
                  <c:v>2</c:v>
                </c:pt>
                <c:pt idx="19">
                  <c:v>5</c:v>
                </c:pt>
                <c:pt idx="20">
                  <c:v>1</c:v>
                </c:pt>
                <c:pt idx="21">
                  <c:v>2</c:v>
                </c:pt>
                <c:pt idx="22">
                  <c:v>1</c:v>
                </c:pt>
                <c:pt idx="23">
                  <c:v>4</c:v>
                </c:pt>
                <c:pt idx="24">
                  <c:v>3</c:v>
                </c:pt>
                <c:pt idx="25">
                  <c:v>1</c:v>
                </c:pt>
                <c:pt idx="26">
                  <c:v>1</c:v>
                </c:pt>
                <c:pt idx="27">
                  <c:v>1</c:v>
                </c:pt>
                <c:pt idx="28">
                  <c:v>1</c:v>
                </c:pt>
                <c:pt idx="29">
                  <c:v>1</c:v>
                </c:pt>
                <c:pt idx="30">
                  <c:v>3</c:v>
                </c:pt>
                <c:pt idx="31">
                  <c:v>1</c:v>
                </c:pt>
                <c:pt idx="32">
                  <c:v>1</c:v>
                </c:pt>
                <c:pt idx="33">
                  <c:v>1</c:v>
                </c:pt>
                <c:pt idx="34">
                  <c:v>1</c:v>
                </c:pt>
                <c:pt idx="35">
                  <c:v>2</c:v>
                </c:pt>
                <c:pt idx="36">
                  <c:v>1</c:v>
                </c:pt>
                <c:pt idx="37">
                  <c:v>1</c:v>
                </c:pt>
                <c:pt idx="38">
                  <c:v>1</c:v>
                </c:pt>
                <c:pt idx="39">
                  <c:v>1</c:v>
                </c:pt>
                <c:pt idx="40">
                  <c:v>1</c:v>
                </c:pt>
                <c:pt idx="41">
                  <c:v>1</c:v>
                </c:pt>
                <c:pt idx="42">
                  <c:v>4</c:v>
                </c:pt>
                <c:pt idx="43">
                  <c:v>3</c:v>
                </c:pt>
                <c:pt idx="44">
                  <c:v>3</c:v>
                </c:pt>
                <c:pt idx="45">
                  <c:v>3</c:v>
                </c:pt>
                <c:pt idx="46">
                  <c:v>1</c:v>
                </c:pt>
                <c:pt idx="47">
                  <c:v>2</c:v>
                </c:pt>
                <c:pt idx="48">
                  <c:v>2</c:v>
                </c:pt>
                <c:pt idx="49">
                  <c:v>1</c:v>
                </c:pt>
                <c:pt idx="50">
                  <c:v>1</c:v>
                </c:pt>
                <c:pt idx="51">
                  <c:v>1</c:v>
                </c:pt>
                <c:pt idx="52">
                  <c:v>1</c:v>
                </c:pt>
                <c:pt idx="53">
                  <c:v>1</c:v>
                </c:pt>
                <c:pt idx="54">
                  <c:v>3</c:v>
                </c:pt>
                <c:pt idx="55">
                  <c:v>1</c:v>
                </c:pt>
                <c:pt idx="56">
                  <c:v>1</c:v>
                </c:pt>
                <c:pt idx="57">
                  <c:v>2</c:v>
                </c:pt>
                <c:pt idx="58">
                  <c:v>5</c:v>
                </c:pt>
                <c:pt idx="59">
                  <c:v>1</c:v>
                </c:pt>
                <c:pt idx="60">
                  <c:v>3</c:v>
                </c:pt>
                <c:pt idx="61">
                  <c:v>1</c:v>
                </c:pt>
                <c:pt idx="62">
                  <c:v>1</c:v>
                </c:pt>
                <c:pt idx="63">
                  <c:v>1</c:v>
                </c:pt>
                <c:pt idx="64">
                  <c:v>3</c:v>
                </c:pt>
                <c:pt idx="65">
                  <c:v>1</c:v>
                </c:pt>
                <c:pt idx="66">
                  <c:v>1</c:v>
                </c:pt>
                <c:pt idx="67">
                  <c:v>1</c:v>
                </c:pt>
                <c:pt idx="68">
                  <c:v>1</c:v>
                </c:pt>
                <c:pt idx="69">
                  <c:v>1</c:v>
                </c:pt>
                <c:pt idx="70">
                  <c:v>2</c:v>
                </c:pt>
                <c:pt idx="71">
                  <c:v>1</c:v>
                </c:pt>
                <c:pt idx="72">
                  <c:v>1</c:v>
                </c:pt>
                <c:pt idx="73">
                  <c:v>1</c:v>
                </c:pt>
                <c:pt idx="74">
                  <c:v>1</c:v>
                </c:pt>
                <c:pt idx="75">
                  <c:v>1</c:v>
                </c:pt>
                <c:pt idx="76">
                  <c:v>1</c:v>
                </c:pt>
                <c:pt idx="77">
                  <c:v>2</c:v>
                </c:pt>
                <c:pt idx="78">
                  <c:v>3</c:v>
                </c:pt>
                <c:pt idx="79">
                  <c:v>1</c:v>
                </c:pt>
                <c:pt idx="80">
                  <c:v>1</c:v>
                </c:pt>
                <c:pt idx="81">
                  <c:v>1</c:v>
                </c:pt>
                <c:pt idx="82">
                  <c:v>2</c:v>
                </c:pt>
                <c:pt idx="83">
                  <c:v>1</c:v>
                </c:pt>
                <c:pt idx="84">
                  <c:v>1</c:v>
                </c:pt>
                <c:pt idx="85">
                  <c:v>2</c:v>
                </c:pt>
                <c:pt idx="86">
                  <c:v>2</c:v>
                </c:pt>
                <c:pt idx="87">
                  <c:v>3</c:v>
                </c:pt>
                <c:pt idx="88">
                  <c:v>1</c:v>
                </c:pt>
                <c:pt idx="89">
                  <c:v>2</c:v>
                </c:pt>
              </c:numCache>
            </c:numRef>
          </c:val>
        </c:ser>
        <c:axId val="32509850"/>
        <c:axId val="24153195"/>
      </c:barChart>
      <c:catAx>
        <c:axId val="32509850"/>
        <c:scaling>
          <c:orientation val="minMax"/>
        </c:scaling>
        <c:axPos val="b"/>
        <c:delete val="0"/>
        <c:numFmt formatCode="General" sourceLinked="1"/>
        <c:majorTickMark val="out"/>
        <c:minorTickMark val="none"/>
        <c:tickLblPos val="nextTo"/>
        <c:crossAx val="24153195"/>
        <c:crosses val="autoZero"/>
        <c:auto val="1"/>
        <c:lblOffset val="100"/>
        <c:noMultiLvlLbl val="0"/>
      </c:catAx>
      <c:valAx>
        <c:axId val="24153195"/>
        <c:scaling>
          <c:orientation val="minMax"/>
        </c:scaling>
        <c:axPos val="l"/>
        <c:majorGridlines/>
        <c:delete val="0"/>
        <c:numFmt formatCode="General" sourceLinked="1"/>
        <c:majorTickMark val="out"/>
        <c:minorTickMark val="none"/>
        <c:tickLblPos val="nextTo"/>
        <c:crossAx val="32509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91946"/>
        <c:axId val="37727515"/>
      </c:barChart>
      <c:catAx>
        <c:axId val="4191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27515"/>
        <c:crosses val="autoZero"/>
        <c:auto val="1"/>
        <c:lblOffset val="100"/>
        <c:noMultiLvlLbl val="0"/>
      </c:catAx>
      <c:valAx>
        <c:axId val="3772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03316"/>
        <c:axId val="36029845"/>
      </c:barChart>
      <c:catAx>
        <c:axId val="4003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29845"/>
        <c:crosses val="autoZero"/>
        <c:auto val="1"/>
        <c:lblOffset val="100"/>
        <c:noMultiLvlLbl val="0"/>
      </c:catAx>
      <c:valAx>
        <c:axId val="3602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833150"/>
        <c:axId val="32736303"/>
      </c:barChart>
      <c:catAx>
        <c:axId val="55833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36303"/>
        <c:crosses val="autoZero"/>
        <c:auto val="1"/>
        <c:lblOffset val="100"/>
        <c:noMultiLvlLbl val="0"/>
      </c:catAx>
      <c:valAx>
        <c:axId val="32736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3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191272"/>
        <c:axId val="34394857"/>
      </c:barChart>
      <c:catAx>
        <c:axId val="26191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94857"/>
        <c:crosses val="autoZero"/>
        <c:auto val="1"/>
        <c:lblOffset val="100"/>
        <c:noMultiLvlLbl val="0"/>
      </c:catAx>
      <c:valAx>
        <c:axId val="3439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118258"/>
        <c:axId val="34520003"/>
      </c:barChart>
      <c:catAx>
        <c:axId val="411182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20003"/>
        <c:crosses val="autoZero"/>
        <c:auto val="1"/>
        <c:lblOffset val="100"/>
        <c:noMultiLvlLbl val="0"/>
      </c:catAx>
      <c:valAx>
        <c:axId val="3452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244572"/>
        <c:axId val="44656829"/>
      </c:barChart>
      <c:catAx>
        <c:axId val="42244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56829"/>
        <c:crosses val="autoZero"/>
        <c:auto val="1"/>
        <c:lblOffset val="100"/>
        <c:noMultiLvlLbl val="0"/>
      </c:catAx>
      <c:valAx>
        <c:axId val="446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367142"/>
        <c:axId val="60433367"/>
      </c:barChart>
      <c:catAx>
        <c:axId val="663671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33367"/>
        <c:crosses val="autoZero"/>
        <c:auto val="1"/>
        <c:lblOffset val="100"/>
        <c:noMultiLvlLbl val="0"/>
      </c:catAx>
      <c:valAx>
        <c:axId val="6043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029392"/>
        <c:axId val="63264529"/>
      </c:barChart>
      <c:catAx>
        <c:axId val="7029392"/>
        <c:scaling>
          <c:orientation val="minMax"/>
        </c:scaling>
        <c:axPos val="b"/>
        <c:delete val="1"/>
        <c:majorTickMark val="out"/>
        <c:minorTickMark val="none"/>
        <c:tickLblPos val="none"/>
        <c:crossAx val="63264529"/>
        <c:crosses val="autoZero"/>
        <c:auto val="1"/>
        <c:lblOffset val="100"/>
        <c:noMultiLvlLbl val="0"/>
      </c:catAx>
      <c:valAx>
        <c:axId val="63264529"/>
        <c:scaling>
          <c:orientation val="minMax"/>
        </c:scaling>
        <c:axPos val="l"/>
        <c:delete val="1"/>
        <c:majorTickMark val="out"/>
        <c:minorTickMark val="none"/>
        <c:tickLblPos val="none"/>
        <c:crossAx val="7029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5">
  <cacheSource type="worksheet">
    <worksheetSource ref="A2:BL1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maternitywaitinghomes"/>
        <s v="endmaternalmortality"/>
        <s v="uhcpavillon"/>
        <s v="sdg dontforgetmoms"/>
        <s v="maternitywaitinghomes endmaternalmortality"/>
        <s v="icpd25 nairobisummit genderequality familyplanning maternalmortality"/>
        <s v="saferchildbirthcities"/>
        <s v="uhcforall leavingnoonebehind everywomanshealthmatters"/>
        <s v="maternalhealth"/>
        <s v="icpd25 nairobisummit genderequality familyplanning maternalmortality endmaternalmortality violenceagainstwomen privatesector progress"/>
        <s v="givingbirthinnigeria icpd25 nairobisummit"/>
        <s v="leadership genderequality unga icpd25 endmaternalmortality universalhealthcoverage"/>
        <s v="step"/>
        <s v="clioawards clio60"/>
        <s v="speakingofbirth"/>
        <s v="everybabymatters maternaljustice"/>
        <s v="baltimore maternaljustice equity"/>
        <s v="maternalhealth baltimore"/>
        <s v="maternalmortality"/>
        <s v="thelastmile"/>
        <s v="saferbirthcities nj"/>
        <s v="saferbirthcities"/>
        <s v="blackmamasmatter"/>
        <s v="endmaternalmortality innovation"/>
        <s v="volunteers austin"/>
        <s v="nigeria"/>
        <s v="unga partnerships healthforall investinhealth"/>
        <s v="digitaltransformation datasaveslives endmaternalmortality unga2019"/>
        <s v="mrk"/>
        <s v="saferchildbirthcities endmaternalmortality"/>
        <s v="unga"/>
        <s v="maternalhealth endmaternalmortality"/>
        <s v="citymatch2019 useyourmomvoice"/>
        <s v="digitaltransformation"/>
        <s v="maternalhealth baltimore saferchildbirthcities endmaternalmortality"/>
        <s v="nyc unga74 endmaternalmortality sdg3 sdg11 saferchildbirthcities"/>
        <s v="thelastmile inventingforlife endmaternalmortality"/>
        <s v="nyc unga74 endmaternalmortality sdg3"/>
        <s v="useyourmomvoice maternalhealth endmaternalmortality"/>
        <s v="expectingmore"/>
        <s v="expectingmore maternalhealth endmaternalmorta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8-09-21T18:48:56.000"/>
        <d v="2019-09-23T14:30:00.000"/>
        <d v="2019-09-25T10:24:13.000"/>
        <d v="2019-09-25T10:24:38.000"/>
        <d v="2019-09-25T13:35:45.000"/>
        <d v="2019-09-25T13:39:48.000"/>
        <d v="2019-09-25T19:04:42.000"/>
        <d v="2019-09-25T21:13:13.000"/>
        <d v="2019-09-25T21:13:53.000"/>
        <d v="2019-09-26T00:41:08.000"/>
        <d v="2019-09-24T13:06:29.000"/>
        <d v="2019-09-26T09:05:06.000"/>
        <d v="2019-09-26T12:58:42.000"/>
        <d v="2019-09-26T13:18:53.000"/>
        <d v="2019-09-26T13:36:35.000"/>
        <d v="2019-09-26T15:19:35.000"/>
        <d v="2019-09-26T17:21:59.000"/>
        <d v="2019-09-26T17:51:55.000"/>
        <d v="2019-09-26T19:09:03.000"/>
        <d v="2019-09-26T19:05:11.000"/>
        <d v="2019-09-26T20:13:00.000"/>
        <d v="2019-09-26T20:19:38.000"/>
        <d v="2019-09-26T20:56:03.000"/>
        <d v="2019-09-26T21:18:10.000"/>
        <d v="2019-09-27T15:15:18.000"/>
        <d v="2019-09-26T12:41:36.000"/>
        <d v="2019-09-26T13:15:09.000"/>
        <d v="2019-09-27T18:30:30.000"/>
        <d v="2019-09-28T00:39:53.000"/>
        <d v="2019-09-28T12:05:00.000"/>
        <d v="2019-09-28T18:09:16.000"/>
        <d v="2019-09-29T11:30:42.000"/>
        <d v="2019-09-30T06:18:53.000"/>
        <d v="2019-09-30T07:12:12.000"/>
        <d v="2019-09-30T07:52:11.000"/>
        <d v="2019-09-30T09:23:55.000"/>
        <d v="2019-09-30T23:27:11.000"/>
        <d v="2019-10-01T00:09:23.000"/>
        <d v="2019-10-01T10:07:38.000"/>
        <d v="2019-10-01T11:23:03.000"/>
        <d v="2019-09-25T19:22:42.000"/>
        <d v="2019-10-01T17:27:55.000"/>
        <d v="2019-10-01T17:41:09.000"/>
        <d v="2019-10-01T02:15:20.000"/>
        <d v="2019-10-01T17:55:03.000"/>
        <d v="2019-10-01T20:45:22.000"/>
        <d v="2019-10-01T16:03:14.000"/>
        <d v="2019-10-01T20:58:49.000"/>
        <d v="2019-10-01T21:29:47.000"/>
        <d v="2019-10-02T02:44:23.000"/>
        <d v="2019-10-01T21:04:33.000"/>
        <d v="2019-10-02T05:56:48.000"/>
        <d v="2019-10-02T06:03:51.000"/>
        <d v="2019-10-01T21:31:29.000"/>
        <d v="2019-10-02T08:16:06.000"/>
        <d v="2019-10-02T13:36:07.000"/>
        <d v="2019-10-03T03:39:59.000"/>
        <d v="2019-10-02T22:15:02.000"/>
        <d v="2019-10-03T09:01:01.000"/>
        <d v="2019-10-03T09:57:38.000"/>
        <d v="2019-10-03T09:58:07.000"/>
        <d v="2019-10-03T11:36:23.000"/>
        <d v="2019-10-04T00:40:25.000"/>
        <d v="2019-09-26T13:15:30.000"/>
        <d v="2019-10-04T03:40:42.000"/>
        <d v="2019-10-04T04:59:59.000"/>
        <d v="2019-09-26T18:05:52.000"/>
        <d v="2019-10-04T06:52:46.000"/>
        <d v="2019-10-04T15:13:49.000"/>
        <d v="2019-10-04T15:20:36.000"/>
        <d v="2019-09-10T20:34:13.000"/>
        <d v="2019-10-05T17:13:33.000"/>
        <d v="2019-10-06T02:45:38.000"/>
        <d v="2019-10-06T03:21:00.000"/>
        <d v="2019-09-10T18:27:00.000"/>
        <d v="2019-10-06T19:18:52.000"/>
        <d v="2019-10-07T14:11:19.000"/>
        <d v="2019-09-28T00:06:32.000"/>
        <d v="2019-09-28T00:16:36.000"/>
        <d v="2019-10-07T15:14:15.000"/>
        <d v="2019-10-07T15:14:31.000"/>
        <d v="2019-10-03T06:31:32.000"/>
        <d v="2019-10-07T15:32:06.000"/>
        <d v="2019-10-07T16:14:36.000"/>
        <d v="2019-10-07T19:11:20.000"/>
        <d v="2019-10-07T20:51:00.000"/>
        <d v="2019-10-07T22:40:51.000"/>
        <d v="2019-09-22T20:57:55.000"/>
        <d v="2019-10-03T02:55:45.000"/>
        <d v="2019-10-04T00:38:49.000"/>
        <d v="2019-10-08T06:38:16.000"/>
        <d v="2019-09-26T13:16:16.000"/>
        <d v="2019-10-08T07:51:58.000"/>
        <d v="2019-10-08T10:27:32.000"/>
        <d v="2019-10-08T10:48:04.000"/>
        <d v="2019-10-04T00:53:42.000"/>
        <d v="2019-10-08T12:11:21.000"/>
        <d v="2019-10-08T07:15:59.000"/>
        <d v="2019-10-08T12:19:51.000"/>
        <d v="2019-10-08T12:21:09.000"/>
        <d v="2019-10-05T23:53:10.000"/>
        <d v="2019-10-02T23:19:27.000"/>
        <d v="2019-10-04T10:30:03.000"/>
        <d v="2019-09-10T12:05:48.000"/>
        <d v="2017-06-23T14:20:04.000"/>
        <d v="2019-09-27T21:12:10.000"/>
        <d v="2019-09-23T21:59:14.000"/>
        <d v="2019-09-27T20:10:37.000"/>
        <d v="2019-09-25T18:05:51.000"/>
        <d v="2019-09-25T13:27:29.000"/>
        <d v="2019-09-26T19:25:37.000"/>
        <d v="2019-09-26T00:38:54.000"/>
        <d v="2019-09-25T00:40:29.000"/>
        <d v="2019-10-08T01:26:37.000"/>
        <d v="2019-09-26T19:32:53.000"/>
        <d v="2019-10-01T16:16:10.000"/>
        <d v="2019-10-02T01:05:45.000"/>
        <d v="2019-10-03T03:23:42.000"/>
        <d v="2019-10-03T03:27:21.000"/>
        <d v="2019-10-02T01:00:32.000"/>
        <d v="2019-10-02T14:23:46.000"/>
        <d v="2019-10-02T14:24:31.000"/>
        <d v="2019-10-01T16:06:24.000"/>
        <d v="2019-10-01T16:07:07.000"/>
        <d v="2019-10-03T03:27:35.000"/>
        <d v="2019-10-03T03:27:49.000"/>
        <d v="2019-10-01T23:06:34.000"/>
        <d v="2019-10-01T22:10:45.000"/>
        <d v="2019-10-02T14:24:41.000"/>
        <d v="2019-10-03T19:07:59.000"/>
        <d v="2019-09-25T00:26:41.000"/>
        <d v="2019-10-01T23:06:28.000"/>
        <d v="2019-10-03T02:42:37.000"/>
        <d v="2019-10-04T11:37:42.000"/>
        <d v="2019-10-07T22:50:43.000"/>
        <d v="2019-09-25T19:25:07.000"/>
        <d v="2019-10-03T18:43:35.000"/>
        <d v="2019-10-04T16:42:39.000"/>
        <d v="2019-10-07T14:59:59.000"/>
        <d v="2019-10-08T14:55:57.000"/>
        <d v="2019-10-08T20:49:38.000"/>
        <d v="2019-10-08T20:57:55.000"/>
        <d v="2019-09-12T15:28:19.000"/>
        <d v="2019-10-01T20:44:52.000"/>
      </sharedItems>
      <fieldGroup par="66" base="22">
        <rangePr groupBy="hours" autoEnd="1" autoStart="1" startDate="2017-06-23T14:20:04.000" endDate="2019-10-08T20:57:55.000"/>
        <groupItems count="26">
          <s v="&lt;6/23/2017"/>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23T14:20:04.000" endDate="2019-10-08T20:57:55.000"/>
        <groupItems count="368">
          <s v="&lt;6/2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7-06-23T14:20:04.000" endDate="2019-10-08T20:57:55.000"/>
        <groupItems count="14">
          <s v="&lt;6/23/2017"/>
          <s v="Jan"/>
          <s v="Feb"/>
          <s v="Mar"/>
          <s v="Apr"/>
          <s v="May"/>
          <s v="Jun"/>
          <s v="Jul"/>
          <s v="Aug"/>
          <s v="Sep"/>
          <s v="Oct"/>
          <s v="Nov"/>
          <s v="Dec"/>
          <s v="&gt;10/8/2019"/>
        </groupItems>
      </fieldGroup>
    </cacheField>
    <cacheField name="Years" databaseField="0">
      <sharedItems containsMixedTypes="0" count="0"/>
      <fieldGroup base="22">
        <rangePr groupBy="years" autoEnd="1" autoStart="1" startDate="2017-06-23T14:20:04.000" endDate="2019-10-08T20:57:55.000"/>
        <groupItems count="5">
          <s v="&lt;6/23/2017"/>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mmctweets"/>
    <s v="proctergamble"/>
    <m/>
    <m/>
    <m/>
    <m/>
    <m/>
    <m/>
    <m/>
    <m/>
    <s v="No"/>
    <n v="3"/>
    <m/>
    <m/>
    <x v="0"/>
    <d v="2018-09-21T18:48:56.000"/>
    <s v="Congratulations to all winners of this yearâ€™s @PRNews' Platinum &amp;amp; Agency Elite Awards! Wonderful to receive Honorable Mention for the work with our amazing clients HLHA, MFM/Rabin Martin UNGA; Can't Wait For It &amp;amp; Love over Bias @Merck @MerckforMothers @ProcterGamble https://t.co/nrTmeh01pW"/>
    <m/>
    <m/>
    <x v="0"/>
    <s v="https://pbs.twimg.com/media/Dno6XkhVsAEYDCQ.jpg"/>
    <s v="https://pbs.twimg.com/media/Dno6XkhVsAEYDCQ.jpg"/>
    <x v="0"/>
    <s v="https://twitter.com/#!/mmctweets/status/1043210485112291328"/>
    <m/>
    <m/>
    <s v="1043210485112291328"/>
    <m/>
    <b v="0"/>
    <n v="3"/>
    <s v=""/>
    <b v="0"/>
    <s v="en"/>
    <m/>
    <s v=""/>
    <b v="0"/>
    <n v="2"/>
    <s v=""/>
    <s v="Twitter Web Client"/>
    <b v="0"/>
    <s v="1043210485112291328"/>
    <s v="Retweet"/>
    <n v="0"/>
    <n v="0"/>
    <m/>
    <m/>
    <m/>
    <m/>
    <m/>
    <m/>
    <m/>
    <m/>
    <n v="1"/>
    <s v="5"/>
    <s v="5"/>
    <m/>
    <m/>
    <m/>
    <m/>
    <m/>
    <m/>
    <m/>
    <m/>
    <m/>
  </r>
  <r>
    <s v="africare"/>
    <s v="elmaphilanthro"/>
    <m/>
    <m/>
    <m/>
    <m/>
    <m/>
    <m/>
    <m/>
    <m/>
    <s v="No"/>
    <n v="4"/>
    <m/>
    <m/>
    <x v="0"/>
    <d v="2019-09-23T14:30:00.000"/>
    <s v="Many sub-Saharan African women give birth at home, alone, or on the road because commuting to health care facilities is too difficult or expensive. #MaternityWaitingHomes can address these challenges: https://t.co/QspNbDlkep @gatesfoundation @ELMAPhilanthro @Merckformothers"/>
    <s v="https://www.maternitywaitinghomes.org/"/>
    <s v="maternitywaitinghomes.org"/>
    <x v="1"/>
    <m/>
    <s v="http://pbs.twimg.com/profile_images/559705140903428096/pNUD8ksm_normal.jpeg"/>
    <x v="1"/>
    <s v="https://twitter.com/#!/africare/status/1176141670519332865"/>
    <m/>
    <m/>
    <s v="1176141670519332865"/>
    <m/>
    <b v="0"/>
    <n v="3"/>
    <s v=""/>
    <b v="0"/>
    <s v="en"/>
    <m/>
    <s v=""/>
    <b v="0"/>
    <n v="3"/>
    <s v=""/>
    <s v="TweetDeck"/>
    <b v="0"/>
    <s v="1176141670519332865"/>
    <s v="Retweet"/>
    <n v="0"/>
    <n v="0"/>
    <m/>
    <m/>
    <m/>
    <m/>
    <m/>
    <m/>
    <m/>
    <m/>
    <n v="1"/>
    <s v="13"/>
    <s v="13"/>
    <m/>
    <m/>
    <m/>
    <m/>
    <m/>
    <m/>
    <m/>
    <m/>
    <m/>
  </r>
  <r>
    <s v="akudoglobal"/>
    <s v="metiebetmd"/>
    <m/>
    <m/>
    <m/>
    <m/>
    <m/>
    <m/>
    <m/>
    <m/>
    <s v="No"/>
    <n v="5"/>
    <m/>
    <m/>
    <x v="0"/>
    <d v="2019-09-25T10:24:13.000"/>
    <s v="RT @MEtiebetMD: We need to create more vehicles to transverse the “know-do” gap for multisectoral solutions to #EndMaternalMortality and sp…"/>
    <m/>
    <m/>
    <x v="2"/>
    <m/>
    <s v="http://pbs.twimg.com/profile_images/448413749339095041/wy5fGcQ7_normal.jpeg"/>
    <x v="2"/>
    <s v="https://twitter.com/#!/akudoglobal/status/1176804592702672897"/>
    <m/>
    <m/>
    <s v="1176804592702672897"/>
    <m/>
    <b v="0"/>
    <n v="0"/>
    <s v=""/>
    <b v="1"/>
    <s v="en"/>
    <m/>
    <s v="1175780176409575427"/>
    <b v="0"/>
    <n v="5"/>
    <s v="1175876903628156928"/>
    <s v="Twitter for iPhone"/>
    <b v="0"/>
    <s v="1175876903628156928"/>
    <s v="Tweet"/>
    <n v="0"/>
    <n v="0"/>
    <m/>
    <m/>
    <m/>
    <m/>
    <m/>
    <m/>
    <m/>
    <m/>
    <n v="1"/>
    <s v="2"/>
    <s v="2"/>
    <n v="0"/>
    <n v="0"/>
    <n v="0"/>
    <n v="0"/>
    <n v="0"/>
    <n v="0"/>
    <n v="21"/>
    <n v="100"/>
    <n v="21"/>
  </r>
  <r>
    <s v="leminemoujtaba"/>
    <s v="merckformothers"/>
    <m/>
    <m/>
    <m/>
    <m/>
    <m/>
    <m/>
    <m/>
    <m/>
    <s v="No"/>
    <n v="6"/>
    <m/>
    <m/>
    <x v="0"/>
    <d v="2019-09-25T10:24:38.000"/>
    <s v="RT @benoitkalasa: #UHCpavillon @MerckforMothers for the second year discussing the financing models in health and innovation to address fin…"/>
    <m/>
    <m/>
    <x v="3"/>
    <m/>
    <s v="http://pbs.twimg.com/profile_images/1107639334293901312/nZDoWR4h_normal.jpg"/>
    <x v="3"/>
    <s v="https://twitter.com/#!/leminemoujtaba/status/1176804697560309760"/>
    <m/>
    <m/>
    <s v="1176804697560309760"/>
    <m/>
    <b v="0"/>
    <n v="0"/>
    <s v=""/>
    <b v="0"/>
    <s v="en"/>
    <m/>
    <s v=""/>
    <b v="0"/>
    <n v="4"/>
    <s v="1176483042359238656"/>
    <s v="Twitter for Android"/>
    <b v="0"/>
    <s v="1176483042359238656"/>
    <s v="Tweet"/>
    <n v="0"/>
    <n v="0"/>
    <m/>
    <m/>
    <m/>
    <m/>
    <m/>
    <m/>
    <m/>
    <m/>
    <n v="1"/>
    <s v="4"/>
    <s v="1"/>
    <m/>
    <m/>
    <m/>
    <m/>
    <m/>
    <m/>
    <m/>
    <m/>
    <m/>
  </r>
  <r>
    <s v="natashagarcha"/>
    <s v="metiebetmd"/>
    <m/>
    <m/>
    <m/>
    <m/>
    <m/>
    <m/>
    <m/>
    <m/>
    <s v="No"/>
    <n v="8"/>
    <m/>
    <m/>
    <x v="0"/>
    <d v="2019-09-25T13:35:45.000"/>
    <s v="RT @MEtiebetMD: We need to create more vehicles to transverse the “know-do” gap for multisectoral solutions to #EndMaternalMortality and sp…"/>
    <m/>
    <m/>
    <x v="2"/>
    <m/>
    <s v="http://pbs.twimg.com/profile_images/1112293262906134528/mkMGKN9G_normal.jpg"/>
    <x v="4"/>
    <s v="https://twitter.com/#!/natashagarcha/status/1176852795464527873"/>
    <m/>
    <m/>
    <s v="1176852795464527873"/>
    <m/>
    <b v="0"/>
    <n v="0"/>
    <s v=""/>
    <b v="1"/>
    <s v="en"/>
    <m/>
    <s v="1175780176409575427"/>
    <b v="0"/>
    <n v="6"/>
    <s v="1175876903628156928"/>
    <s v="Twitter for iPhone"/>
    <b v="0"/>
    <s v="1175876903628156928"/>
    <s v="Tweet"/>
    <n v="0"/>
    <n v="0"/>
    <m/>
    <m/>
    <m/>
    <m/>
    <m/>
    <m/>
    <m/>
    <m/>
    <n v="1"/>
    <s v="2"/>
    <s v="2"/>
    <n v="0"/>
    <n v="0"/>
    <n v="0"/>
    <n v="0"/>
    <n v="0"/>
    <n v="0"/>
    <n v="21"/>
    <n v="100"/>
    <n v="21"/>
  </r>
  <r>
    <s v="manyata4mothers"/>
    <s v="msdformothers"/>
    <m/>
    <m/>
    <m/>
    <m/>
    <m/>
    <m/>
    <m/>
    <m/>
    <s v="No"/>
    <n v="9"/>
    <m/>
    <m/>
    <x v="0"/>
    <d v="2019-09-25T13:39:48.000"/>
    <s v=".@MSDforMothers Universal health coverage is intrinsic to the globally agreed ambition of #SDG 3. By enabling local private providers to deliver quality maternal care,Manyata is advancing the UHC goals of making it accessible, equitable &amp;amp; affordable in India #DontForgetMoms https://t.co/YHjPKuvcUF"/>
    <s v="https://twitter.com/MerckforMothers/status/1176212724281425920"/>
    <s v="twitter.com"/>
    <x v="4"/>
    <m/>
    <s v="http://pbs.twimg.com/profile_images/931429493385846784/8b1uu497_normal.jpg"/>
    <x v="5"/>
    <s v="https://twitter.com/#!/manyata4mothers/status/1176853813778472967"/>
    <m/>
    <m/>
    <s v="1176853813778472967"/>
    <m/>
    <b v="0"/>
    <n v="1"/>
    <s v=""/>
    <b v="1"/>
    <s v="en"/>
    <m/>
    <s v="1176212724281425920"/>
    <b v="0"/>
    <n v="0"/>
    <s v=""/>
    <s v="Twitter Web App"/>
    <b v="0"/>
    <s v="1176853813778472967"/>
    <s v="Tweet"/>
    <n v="0"/>
    <n v="0"/>
    <m/>
    <m/>
    <m/>
    <m/>
    <m/>
    <m/>
    <m/>
    <m/>
    <n v="1"/>
    <s v="17"/>
    <s v="17"/>
    <n v="3"/>
    <n v="7.5"/>
    <n v="0"/>
    <n v="0"/>
    <n v="0"/>
    <n v="0"/>
    <n v="37"/>
    <n v="92.5"/>
    <n v="40"/>
  </r>
  <r>
    <s v="subhasree_sai"/>
    <s v="unaids"/>
    <m/>
    <m/>
    <m/>
    <m/>
    <m/>
    <m/>
    <m/>
    <m/>
    <s v="No"/>
    <n v="10"/>
    <m/>
    <m/>
    <x v="0"/>
    <d v="2019-09-25T19:04:42.000"/>
    <s v="@CreditSuisse @MerckforMothers @USAID @UNAIDS Representative of @CreditSuisse commented at the UNGA side event that the &quot;countries should enable the private sector to invest in health services, make regulation conducive, and use the blended capital model for scaling up services&quot;"/>
    <m/>
    <m/>
    <x v="0"/>
    <m/>
    <s v="http://pbs.twimg.com/profile_images/1177653027047526400/Z7EZZ4sk_normal.jpg"/>
    <x v="6"/>
    <s v="https://twitter.com/#!/subhasree_sai/status/1176935578543243267"/>
    <m/>
    <m/>
    <s v="1176935578543243267"/>
    <m/>
    <b v="0"/>
    <n v="0"/>
    <s v="84281104"/>
    <b v="0"/>
    <s v="en"/>
    <m/>
    <s v=""/>
    <b v="0"/>
    <n v="0"/>
    <s v=""/>
    <s v="Twitter Web App"/>
    <b v="0"/>
    <s v="1176935578543243267"/>
    <s v="Tweet"/>
    <n v="0"/>
    <n v="0"/>
    <m/>
    <m/>
    <m/>
    <m/>
    <m/>
    <m/>
    <m/>
    <m/>
    <n v="1"/>
    <s v="2"/>
    <s v="2"/>
    <m/>
    <m/>
    <m/>
    <m/>
    <m/>
    <m/>
    <m/>
    <m/>
    <m/>
  </r>
  <r>
    <s v="eybsimmons"/>
    <s v="africare"/>
    <m/>
    <m/>
    <m/>
    <m/>
    <m/>
    <m/>
    <m/>
    <m/>
    <s v="No"/>
    <n v="14"/>
    <m/>
    <m/>
    <x v="0"/>
    <d v="2019-09-25T21:13:13.000"/>
    <s v="RT @Africare: Many sub-Saharan African women give birth at home, alone, or on the road because commuting to health care facilities is too d…"/>
    <m/>
    <m/>
    <x v="0"/>
    <m/>
    <s v="http://pbs.twimg.com/profile_images/3557322452/cb4421802548c9daf175401862b58300_normal.jpeg"/>
    <x v="7"/>
    <s v="https://twitter.com/#!/eybsimmons/status/1176967920750092288"/>
    <m/>
    <m/>
    <s v="1176967920750092288"/>
    <m/>
    <b v="0"/>
    <n v="0"/>
    <s v=""/>
    <b v="0"/>
    <s v="en"/>
    <m/>
    <s v=""/>
    <b v="0"/>
    <n v="2"/>
    <s v="1176141670519332865"/>
    <s v="Twitter for iPhone"/>
    <b v="0"/>
    <s v="1176141670519332865"/>
    <s v="Tweet"/>
    <n v="0"/>
    <n v="0"/>
    <m/>
    <m/>
    <m/>
    <m/>
    <m/>
    <m/>
    <m/>
    <m/>
    <n v="1"/>
    <s v="13"/>
    <s v="13"/>
    <n v="0"/>
    <n v="0"/>
    <n v="0"/>
    <n v="0"/>
    <n v="0"/>
    <n v="0"/>
    <n v="25"/>
    <n v="100"/>
    <n v="25"/>
  </r>
  <r>
    <s v="eybsimmons"/>
    <s v="gatesfoundation"/>
    <m/>
    <m/>
    <m/>
    <m/>
    <m/>
    <m/>
    <m/>
    <m/>
    <s v="No"/>
    <n v="15"/>
    <m/>
    <m/>
    <x v="0"/>
    <d v="2019-09-25T21:13:53.000"/>
    <s v="RT @MerckforMothers: We've joined forces w/@GatesFoundation to build #MaternityWaitingHomes to lessen their journey. #EndMaternalMortality…"/>
    <m/>
    <m/>
    <x v="5"/>
    <m/>
    <s v="http://pbs.twimg.com/profile_images/3557322452/cb4421802548c9daf175401862b58300_normal.jpeg"/>
    <x v="8"/>
    <s v="https://twitter.com/#!/eybsimmons/status/1176968087498842118"/>
    <m/>
    <m/>
    <s v="1176968087498842118"/>
    <m/>
    <b v="0"/>
    <n v="0"/>
    <s v=""/>
    <b v="0"/>
    <s v="en"/>
    <m/>
    <s v=""/>
    <b v="0"/>
    <n v="10"/>
    <s v="878256344066920448"/>
    <s v="Twitter for iPhone"/>
    <b v="0"/>
    <s v="878256344066920448"/>
    <s v="Tweet"/>
    <n v="0"/>
    <n v="0"/>
    <m/>
    <m/>
    <m/>
    <m/>
    <m/>
    <m/>
    <m/>
    <m/>
    <n v="1"/>
    <s v="13"/>
    <s v="13"/>
    <n v="0"/>
    <n v="0"/>
    <n v="0"/>
    <n v="0"/>
    <n v="0"/>
    <n v="0"/>
    <n v="15"/>
    <n v="100"/>
    <n v="15"/>
  </r>
  <r>
    <s v="hades_2098"/>
    <s v="merckformothers"/>
    <m/>
    <m/>
    <m/>
    <m/>
    <m/>
    <m/>
    <m/>
    <m/>
    <s v="No"/>
    <n v="17"/>
    <m/>
    <m/>
    <x v="0"/>
    <d v="2019-09-26T00:41:08.000"/>
    <s v="RT @MerckforMothers: Vision: A world where all cities are equitable places for childbirth._x000a_Action: Helping coalitions foster local solution…"/>
    <m/>
    <m/>
    <x v="0"/>
    <m/>
    <s v="http://pbs.twimg.com/profile_images/1177233694005661696/3C1IMhjO_normal.jpg"/>
    <x v="9"/>
    <s v="https://twitter.com/#!/hades_2098/status/1177020241743732736"/>
    <m/>
    <m/>
    <s v="1177020241743732736"/>
    <m/>
    <b v="0"/>
    <n v="0"/>
    <s v=""/>
    <b v="0"/>
    <s v="en"/>
    <m/>
    <s v=""/>
    <b v="0"/>
    <n v="17"/>
    <s v="1172170079431266304"/>
    <s v="Twitter for Android"/>
    <b v="0"/>
    <s v="1172170079431266304"/>
    <s v="Tweet"/>
    <n v="0"/>
    <n v="0"/>
    <m/>
    <m/>
    <m/>
    <m/>
    <m/>
    <m/>
    <m/>
    <m/>
    <n v="1"/>
    <s v="1"/>
    <s v="1"/>
    <n v="2"/>
    <n v="10.526315789473685"/>
    <n v="0"/>
    <n v="0"/>
    <n v="0"/>
    <n v="0"/>
    <n v="17"/>
    <n v="89.47368421052632"/>
    <n v="19"/>
  </r>
  <r>
    <s v="benoitkalasa"/>
    <s v="unfpa"/>
    <m/>
    <m/>
    <m/>
    <m/>
    <m/>
    <m/>
    <m/>
    <m/>
    <s v="No"/>
    <n v="18"/>
    <m/>
    <m/>
    <x v="0"/>
    <d v="2019-09-24T13:06:29.000"/>
    <s v="#UHCpavillon @MerckforMothers for the second year discussing the financing models in health and innovation to address financial barriers to Leave No One Behind @MEtiebetMD @UNFPA exploring innovative financing to advance transformative results https://t.co/t47nVaUY2D"/>
    <m/>
    <m/>
    <x v="3"/>
    <s v="https://pbs.twimg.com/media/EFO1EeIWwAESSuV.jpg"/>
    <s v="https://pbs.twimg.com/media/EFO1EeIWwAESSuV.jpg"/>
    <x v="10"/>
    <s v="https://twitter.com/#!/benoitkalasa/status/1176483042359238656"/>
    <m/>
    <m/>
    <s v="1176483042359238656"/>
    <m/>
    <b v="0"/>
    <n v="12"/>
    <s v=""/>
    <b v="0"/>
    <s v="en"/>
    <m/>
    <s v=""/>
    <b v="0"/>
    <n v="5"/>
    <s v=""/>
    <s v="Twitter for Android"/>
    <b v="0"/>
    <s v="1176483042359238656"/>
    <s v="Retweet"/>
    <n v="0"/>
    <n v="0"/>
    <m/>
    <m/>
    <m/>
    <m/>
    <m/>
    <m/>
    <m/>
    <m/>
    <n v="1"/>
    <s v="4"/>
    <s v="4"/>
    <n v="2"/>
    <n v="6.25"/>
    <n v="0"/>
    <n v="0"/>
    <n v="0"/>
    <n v="0"/>
    <n v="30"/>
    <n v="93.75"/>
    <n v="32"/>
  </r>
  <r>
    <s v="orkoum"/>
    <s v="benoitkalasa"/>
    <m/>
    <m/>
    <m/>
    <m/>
    <m/>
    <m/>
    <m/>
    <m/>
    <s v="No"/>
    <n v="21"/>
    <m/>
    <m/>
    <x v="0"/>
    <d v="2019-09-26T09:05:06.000"/>
    <s v="RT @benoitkalasa: #UHCpavillon @MerckforMothers for the second year discussing the financing models in health and innovation to address fin…"/>
    <m/>
    <m/>
    <x v="3"/>
    <m/>
    <s v="http://pbs.twimg.com/profile_images/1018835315304345600/aTxA9Dtd_normal.jpg"/>
    <x v="11"/>
    <s v="https://twitter.com/#!/orkoum/status/1177147072094625792"/>
    <m/>
    <m/>
    <s v="1177147072094625792"/>
    <m/>
    <b v="0"/>
    <n v="0"/>
    <s v=""/>
    <b v="0"/>
    <s v="en"/>
    <m/>
    <s v=""/>
    <b v="0"/>
    <n v="5"/>
    <s v="1176483042359238656"/>
    <s v="Twitter Web App"/>
    <b v="0"/>
    <s v="1176483042359238656"/>
    <s v="Tweet"/>
    <n v="0"/>
    <n v="0"/>
    <m/>
    <m/>
    <m/>
    <m/>
    <m/>
    <m/>
    <m/>
    <m/>
    <n v="1"/>
    <s v="4"/>
    <s v="4"/>
    <m/>
    <m/>
    <m/>
    <m/>
    <m/>
    <m/>
    <m/>
    <m/>
    <m/>
  </r>
  <r>
    <s v="ncpd_kenya"/>
    <s v="temitayoe"/>
    <m/>
    <m/>
    <m/>
    <m/>
    <m/>
    <m/>
    <m/>
    <m/>
    <s v="No"/>
    <n v="23"/>
    <m/>
    <m/>
    <x v="0"/>
    <d v="2019-09-26T12:58:42.000"/>
    <s v="RT @TemitayoE: #ICPD25 #NairobiSummit coming together for #GenderEquality. _x000a_zero unmet need for #familyplanning zero #MaternalMortality #En…"/>
    <m/>
    <m/>
    <x v="6"/>
    <m/>
    <s v="http://pbs.twimg.com/profile_images/528124442396733441/XqDPT_lL_normal.jpeg"/>
    <x v="12"/>
    <s v="https://twitter.com/#!/ncpd_kenya/status/1177205859337850882"/>
    <m/>
    <m/>
    <s v="1177205859337850882"/>
    <m/>
    <b v="0"/>
    <n v="0"/>
    <s v=""/>
    <b v="0"/>
    <s v="en"/>
    <m/>
    <s v=""/>
    <b v="0"/>
    <n v="1"/>
    <s v="1177201555201810435"/>
    <s v="Twitter for Android"/>
    <b v="0"/>
    <s v="1177201555201810435"/>
    <s v="Tweet"/>
    <n v="0"/>
    <n v="0"/>
    <m/>
    <m/>
    <m/>
    <m/>
    <m/>
    <m/>
    <m/>
    <m/>
    <n v="1"/>
    <s v="4"/>
    <s v="4"/>
    <n v="0"/>
    <n v="0"/>
    <n v="0"/>
    <n v="0"/>
    <n v="0"/>
    <n v="0"/>
    <n v="16"/>
    <n v="100"/>
    <n v="16"/>
  </r>
  <r>
    <s v="chris_cnnaji"/>
    <s v="temitayoe"/>
    <m/>
    <m/>
    <m/>
    <m/>
    <m/>
    <m/>
    <m/>
    <m/>
    <s v="No"/>
    <n v="24"/>
    <m/>
    <m/>
    <x v="0"/>
    <d v="2019-09-26T13:18:53.000"/>
    <s v="RT @TemitayoE: We must continue to give voices to many women &amp;amp; girls, the realities of many around us aren't seen/heard, if we don't know w…"/>
    <m/>
    <m/>
    <x v="0"/>
    <m/>
    <s v="http://pbs.twimg.com/profile_images/997093015427735552/HItuuFE3_normal.jpg"/>
    <x v="13"/>
    <s v="https://twitter.com/#!/chris_cnnaji/status/1177210935422967808"/>
    <m/>
    <m/>
    <s v="1177210935422967808"/>
    <m/>
    <b v="0"/>
    <n v="0"/>
    <s v=""/>
    <b v="0"/>
    <s v="en"/>
    <m/>
    <s v=""/>
    <b v="0"/>
    <n v="2"/>
    <s v="1177209996435697664"/>
    <s v="Twitter Web App"/>
    <b v="0"/>
    <s v="1177209996435697664"/>
    <s v="Tweet"/>
    <n v="0"/>
    <n v="0"/>
    <m/>
    <m/>
    <m/>
    <m/>
    <m/>
    <m/>
    <m/>
    <m/>
    <n v="1"/>
    <s v="4"/>
    <s v="4"/>
    <n v="0"/>
    <n v="0"/>
    <n v="0"/>
    <n v="0"/>
    <n v="0"/>
    <n v="0"/>
    <n v="27"/>
    <n v="100"/>
    <n v="27"/>
  </r>
  <r>
    <s v="magarya"/>
    <s v="temitayoe"/>
    <m/>
    <m/>
    <m/>
    <m/>
    <m/>
    <m/>
    <m/>
    <m/>
    <s v="No"/>
    <n v="25"/>
    <m/>
    <m/>
    <x v="0"/>
    <d v="2019-09-26T13:36:35.000"/>
    <s v="RT @TemitayoE: We must continue to give voices to many women &amp;amp; girls, the realities of many around us aren't seen/heard, if we don't know w…"/>
    <m/>
    <m/>
    <x v="0"/>
    <m/>
    <s v="http://pbs.twimg.com/profile_images/1175869809340375041/YHl3-DCH_normal.jpg"/>
    <x v="14"/>
    <s v="https://twitter.com/#!/magarya/status/1177215390876884994"/>
    <m/>
    <m/>
    <s v="1177215390876884994"/>
    <m/>
    <b v="0"/>
    <n v="0"/>
    <s v=""/>
    <b v="0"/>
    <s v="en"/>
    <m/>
    <s v=""/>
    <b v="0"/>
    <n v="5"/>
    <s v="1177209996435697664"/>
    <s v="Twitter for Android"/>
    <b v="0"/>
    <s v="1177209996435697664"/>
    <s v="Tweet"/>
    <n v="0"/>
    <n v="0"/>
    <m/>
    <m/>
    <m/>
    <m/>
    <m/>
    <m/>
    <m/>
    <m/>
    <n v="1"/>
    <s v="4"/>
    <s v="4"/>
    <n v="0"/>
    <n v="0"/>
    <n v="0"/>
    <n v="0"/>
    <n v="0"/>
    <n v="0"/>
    <n v="27"/>
    <n v="100"/>
    <n v="27"/>
  </r>
  <r>
    <s v="healthnews_ng"/>
    <s v="temitayoe"/>
    <m/>
    <m/>
    <m/>
    <m/>
    <m/>
    <m/>
    <m/>
    <m/>
    <s v="No"/>
    <n v="26"/>
    <m/>
    <m/>
    <x v="0"/>
    <d v="2019-09-26T15:19:35.000"/>
    <s v="RT @TemitayoE: We must continue to give voices to many women &amp;amp; girls, the realities of many around us aren't seen/heard, if we don't know w…"/>
    <m/>
    <m/>
    <x v="0"/>
    <m/>
    <s v="http://pbs.twimg.com/profile_images/591131097607643136/J0-mivGC_normal.jpg"/>
    <x v="15"/>
    <s v="https://twitter.com/#!/healthnews_ng/status/1177241312954867712"/>
    <m/>
    <m/>
    <s v="1177241312954867712"/>
    <m/>
    <b v="0"/>
    <n v="0"/>
    <s v=""/>
    <b v="0"/>
    <s v="en"/>
    <m/>
    <s v=""/>
    <b v="0"/>
    <n v="5"/>
    <s v="1177209996435697664"/>
    <s v="Twitter for iPhone"/>
    <b v="0"/>
    <s v="1177209996435697664"/>
    <s v="Tweet"/>
    <n v="0"/>
    <n v="0"/>
    <m/>
    <m/>
    <m/>
    <m/>
    <m/>
    <m/>
    <m/>
    <m/>
    <n v="1"/>
    <s v="4"/>
    <s v="4"/>
    <n v="0"/>
    <n v="0"/>
    <n v="0"/>
    <n v="0"/>
    <n v="0"/>
    <n v="0"/>
    <n v="27"/>
    <n v="100"/>
    <n v="27"/>
  </r>
  <r>
    <s v="angelbo75655793"/>
    <s v="merckformothers"/>
    <m/>
    <m/>
    <m/>
    <m/>
    <m/>
    <m/>
    <m/>
    <m/>
    <s v="No"/>
    <n v="27"/>
    <m/>
    <m/>
    <x v="0"/>
    <d v="2019-09-26T17:21:59.000"/>
    <s v="RT @Merck: Together with @MerckForMothers, we're announcing the first nine #SaferChildbirthCities committed to helping reduce maternal deat…"/>
    <m/>
    <m/>
    <x v="7"/>
    <m/>
    <s v="http://pbs.twimg.com/profile_images/1153444559084511232/EWHW1dp0_normal.jpg"/>
    <x v="16"/>
    <s v="https://twitter.com/#!/angelbo75655793/status/1177272112819724288"/>
    <m/>
    <m/>
    <s v="1177272112819724288"/>
    <m/>
    <b v="0"/>
    <n v="0"/>
    <s v=""/>
    <b v="0"/>
    <s v="en"/>
    <m/>
    <s v=""/>
    <b v="0"/>
    <n v="10"/>
    <s v="1171394337286045697"/>
    <s v="Twitter for iPhone"/>
    <b v="0"/>
    <s v="1171394337286045697"/>
    <s v="Tweet"/>
    <n v="0"/>
    <n v="0"/>
    <m/>
    <m/>
    <m/>
    <m/>
    <m/>
    <m/>
    <m/>
    <m/>
    <n v="1"/>
    <s v="5"/>
    <s v="1"/>
    <m/>
    <m/>
    <m/>
    <m/>
    <m/>
    <m/>
    <m/>
    <m/>
    <m/>
  </r>
  <r>
    <s v="firdug2015"/>
    <s v="adongharriet1"/>
    <m/>
    <m/>
    <m/>
    <m/>
    <m/>
    <m/>
    <m/>
    <m/>
    <s v="No"/>
    <n v="29"/>
    <m/>
    <m/>
    <x v="1"/>
    <d v="2019-09-26T17:51:55.000"/>
    <s v="@AdongHarriet1  #uhcforall  #leavingnoonebehind #everywomanshealthmatters https://t.co/JXop4TUeVO"/>
    <s v="https://twitter.com/MerckforMothers/status/1176568207282511872"/>
    <s v="twitter.com"/>
    <x v="8"/>
    <m/>
    <s v="http://pbs.twimg.com/profile_images/629378638878744576/kDdDTIWH_normal.png"/>
    <x v="17"/>
    <s v="https://twitter.com/#!/firdug2015/status/1177279649342210050"/>
    <m/>
    <m/>
    <s v="1177279649342210050"/>
    <m/>
    <b v="0"/>
    <n v="0"/>
    <s v="888860683"/>
    <b v="1"/>
    <s v="und"/>
    <m/>
    <s v="1176568207282511872"/>
    <b v="0"/>
    <n v="0"/>
    <s v=""/>
    <s v="Twitter Web App"/>
    <b v="0"/>
    <s v="1177279649342210050"/>
    <s v="Tweet"/>
    <n v="0"/>
    <n v="0"/>
    <m/>
    <m/>
    <m/>
    <m/>
    <m/>
    <m/>
    <m/>
    <m/>
    <n v="1"/>
    <s v="16"/>
    <s v="16"/>
    <n v="0"/>
    <n v="0"/>
    <n v="0"/>
    <n v="0"/>
    <n v="0"/>
    <n v="0"/>
    <n v="4"/>
    <n v="100"/>
    <n v="4"/>
  </r>
  <r>
    <s v="supplychainsn"/>
    <s v="ahahospitals"/>
    <m/>
    <m/>
    <m/>
    <m/>
    <m/>
    <m/>
    <m/>
    <m/>
    <s v="No"/>
    <n v="30"/>
    <m/>
    <m/>
    <x v="0"/>
    <d v="2019-09-26T19:09:03.000"/>
    <s v="RT @ahahospitals: AHA invites hospitals and health systems to participate in the Better Maternal Outcomes Rapid Improvement Network — a fre…"/>
    <m/>
    <m/>
    <x v="0"/>
    <m/>
    <s v="http://pbs.twimg.com/profile_images/596174657818001408/0wI2Slt__normal.jpg"/>
    <x v="18"/>
    <s v="https://twitter.com/#!/supplychainsn/status/1177299059763138565"/>
    <m/>
    <m/>
    <s v="1177299059763138565"/>
    <m/>
    <b v="0"/>
    <n v="0"/>
    <s v=""/>
    <b v="0"/>
    <s v="en"/>
    <m/>
    <s v=""/>
    <b v="0"/>
    <n v="5"/>
    <s v="1177298084583419909"/>
    <s v="dlvr.it"/>
    <b v="0"/>
    <s v="1177298084583419909"/>
    <s v="Tweet"/>
    <n v="0"/>
    <n v="0"/>
    <m/>
    <m/>
    <m/>
    <m/>
    <m/>
    <m/>
    <m/>
    <m/>
    <n v="1"/>
    <s v="10"/>
    <s v="10"/>
    <n v="3"/>
    <n v="15"/>
    <n v="0"/>
    <n v="0"/>
    <n v="0"/>
    <n v="0"/>
    <n v="17"/>
    <n v="85"/>
    <n v="20"/>
  </r>
  <r>
    <s v="ahahospitals"/>
    <s v="theihi"/>
    <m/>
    <m/>
    <m/>
    <m/>
    <m/>
    <m/>
    <m/>
    <m/>
    <s v="Yes"/>
    <n v="31"/>
    <m/>
    <m/>
    <x v="0"/>
    <d v="2019-09-26T19:05:11.000"/>
    <s v="AHA invites hospitals and health systems to participate in the Better Maternal Outcomes Rapid Improvement Network — a free, six-month program focused on maternal outcomes and respectful care. https://t.co/ByfuVPJ5Tl @TheIHI @MerckforMothers #maternalhealth https://t.co/NT2IVh1axo"/>
    <s v="https://www.aha.org/2019-09-12-better-maternal-outcomes-ihi-rapid-improvement-network?hootPostID=e77253b092784d165c9e857bd04093a9"/>
    <s v="aha.org"/>
    <x v="9"/>
    <s v="https://pbs.twimg.com/media/EFaaXf_XoAE3C1P.jpg"/>
    <s v="https://pbs.twimg.com/media/EFaaXf_XoAE3C1P.jpg"/>
    <x v="19"/>
    <s v="https://twitter.com/#!/ahahospitals/status/1177298084583419909"/>
    <m/>
    <m/>
    <s v="1177298084583419909"/>
    <m/>
    <b v="0"/>
    <n v="12"/>
    <s v=""/>
    <b v="0"/>
    <s v="en"/>
    <m/>
    <s v=""/>
    <b v="0"/>
    <n v="5"/>
    <s v=""/>
    <s v="Hootsuite Inc."/>
    <b v="0"/>
    <s v="1177298084583419909"/>
    <s v="Tweet"/>
    <n v="0"/>
    <n v="0"/>
    <m/>
    <m/>
    <m/>
    <m/>
    <m/>
    <m/>
    <m/>
    <m/>
    <n v="1"/>
    <s v="10"/>
    <s v="10"/>
    <n v="5"/>
    <n v="16.129032258064516"/>
    <n v="0"/>
    <n v="0"/>
    <n v="0"/>
    <n v="0"/>
    <n v="26"/>
    <n v="83.87096774193549"/>
    <n v="31"/>
  </r>
  <r>
    <s v="theihi"/>
    <s v="ahahospitals"/>
    <m/>
    <m/>
    <m/>
    <m/>
    <m/>
    <m/>
    <m/>
    <m/>
    <s v="Yes"/>
    <n v="32"/>
    <m/>
    <m/>
    <x v="0"/>
    <d v="2019-09-26T20:13:00.000"/>
    <s v="RT @ahahospitals: AHA invites hospitals and health systems to participate in the Better Maternal Outcomes Rapid Improvement Network — a fre…"/>
    <m/>
    <m/>
    <x v="0"/>
    <m/>
    <s v="http://pbs.twimg.com/profile_images/1170050664292114433/cnN9GQqz_normal.jpg"/>
    <x v="20"/>
    <s v="https://twitter.com/#!/theihi/status/1177315154050146309"/>
    <m/>
    <m/>
    <s v="1177315154050146309"/>
    <m/>
    <b v="0"/>
    <n v="0"/>
    <s v=""/>
    <b v="0"/>
    <s v="en"/>
    <m/>
    <s v=""/>
    <b v="0"/>
    <n v="5"/>
    <s v="1177298084583419909"/>
    <s v="Sprout Social"/>
    <b v="0"/>
    <s v="1177298084583419909"/>
    <s v="Tweet"/>
    <n v="0"/>
    <n v="0"/>
    <m/>
    <m/>
    <m/>
    <m/>
    <m/>
    <m/>
    <m/>
    <m/>
    <n v="1"/>
    <s v="10"/>
    <s v="10"/>
    <n v="3"/>
    <n v="15"/>
    <n v="0"/>
    <n v="0"/>
    <n v="0"/>
    <n v="0"/>
    <n v="17"/>
    <n v="85"/>
    <n v="20"/>
  </r>
  <r>
    <s v="sujas15"/>
    <s v="ahahospitals"/>
    <m/>
    <m/>
    <m/>
    <m/>
    <m/>
    <m/>
    <m/>
    <m/>
    <s v="No"/>
    <n v="33"/>
    <m/>
    <m/>
    <x v="0"/>
    <d v="2019-09-26T20:19:38.000"/>
    <s v="RT @ahahospitals: AHA invites hospitals and health systems to participate in the Better Maternal Outcomes Rapid Improvement Network — a fre…"/>
    <m/>
    <m/>
    <x v="0"/>
    <m/>
    <s v="http://pbs.twimg.com/profile_images/1140704492834435072/PBq0B-BC_normal.jpg"/>
    <x v="21"/>
    <s v="https://twitter.com/#!/sujas15/status/1177316820929437696"/>
    <m/>
    <m/>
    <s v="1177316820929437696"/>
    <m/>
    <b v="0"/>
    <n v="0"/>
    <s v=""/>
    <b v="0"/>
    <s v="en"/>
    <m/>
    <s v=""/>
    <b v="0"/>
    <n v="5"/>
    <s v="1177298084583419909"/>
    <s v="Twitter for Android"/>
    <b v="0"/>
    <s v="1177298084583419909"/>
    <s v="Tweet"/>
    <n v="0"/>
    <n v="0"/>
    <m/>
    <m/>
    <m/>
    <m/>
    <m/>
    <m/>
    <m/>
    <m/>
    <n v="1"/>
    <s v="10"/>
    <s v="10"/>
    <n v="3"/>
    <n v="15"/>
    <n v="0"/>
    <n v="0"/>
    <n v="0"/>
    <n v="0"/>
    <n v="17"/>
    <n v="85"/>
    <n v="20"/>
  </r>
  <r>
    <s v="tweetaonl"/>
    <s v="ahahospitals"/>
    <m/>
    <m/>
    <m/>
    <m/>
    <m/>
    <m/>
    <m/>
    <m/>
    <s v="No"/>
    <n v="34"/>
    <m/>
    <m/>
    <x v="0"/>
    <d v="2019-09-26T20:56:03.000"/>
    <s v="RT @ahahospitals: AHA invites hospitals and health systems to participate in the Better Maternal Outcomes Rapid Improvement Network — a fre…"/>
    <m/>
    <m/>
    <x v="0"/>
    <m/>
    <s v="http://pbs.twimg.com/profile_images/1116362756964458497/tMWasG92_normal.jpg"/>
    <x v="22"/>
    <s v="https://twitter.com/#!/tweetaonl/status/1177325986066632736"/>
    <m/>
    <m/>
    <s v="1177325986066632736"/>
    <m/>
    <b v="0"/>
    <n v="0"/>
    <s v=""/>
    <b v="0"/>
    <s v="en"/>
    <m/>
    <s v=""/>
    <b v="0"/>
    <n v="5"/>
    <s v="1177298084583419909"/>
    <s v="Twitter Web App"/>
    <b v="0"/>
    <s v="1177298084583419909"/>
    <s v="Tweet"/>
    <n v="0"/>
    <n v="0"/>
    <m/>
    <m/>
    <m/>
    <m/>
    <m/>
    <m/>
    <m/>
    <m/>
    <n v="1"/>
    <s v="10"/>
    <s v="10"/>
    <n v="3"/>
    <n v="15"/>
    <n v="0"/>
    <n v="0"/>
    <n v="0"/>
    <n v="0"/>
    <n v="17"/>
    <n v="85"/>
    <n v="20"/>
  </r>
  <r>
    <s v="pmrosey2"/>
    <s v="ahahospitals"/>
    <m/>
    <m/>
    <m/>
    <m/>
    <m/>
    <m/>
    <m/>
    <m/>
    <s v="No"/>
    <n v="35"/>
    <m/>
    <m/>
    <x v="0"/>
    <d v="2019-09-26T21:18:10.000"/>
    <s v="RT @ahahospitals: AHA invites hospitals and health systems to participate in the Better Maternal Outcomes Rapid Improvement Network — a fre…"/>
    <m/>
    <m/>
    <x v="0"/>
    <m/>
    <s v="http://pbs.twimg.com/profile_images/668082064235761664/NIwTiPyT_normal.jpg"/>
    <x v="23"/>
    <s v="https://twitter.com/#!/pmrosey2/status/1177331552646291456"/>
    <m/>
    <m/>
    <s v="1177331552646291456"/>
    <m/>
    <b v="0"/>
    <n v="0"/>
    <s v=""/>
    <b v="0"/>
    <s v="en"/>
    <m/>
    <s v=""/>
    <b v="0"/>
    <n v="5"/>
    <s v="1177298084583419909"/>
    <s v="Twitter for iPhone"/>
    <b v="0"/>
    <s v="1177298084583419909"/>
    <s v="Tweet"/>
    <n v="0"/>
    <n v="0"/>
    <m/>
    <m/>
    <m/>
    <m/>
    <m/>
    <m/>
    <m/>
    <m/>
    <n v="1"/>
    <s v="10"/>
    <s v="10"/>
    <n v="3"/>
    <n v="15"/>
    <n v="0"/>
    <n v="0"/>
    <n v="0"/>
    <n v="0"/>
    <n v="17"/>
    <n v="85"/>
    <n v="20"/>
  </r>
  <r>
    <s v="terriwh109"/>
    <s v="merckformothers"/>
    <m/>
    <m/>
    <m/>
    <m/>
    <m/>
    <m/>
    <m/>
    <m/>
    <s v="No"/>
    <n v="36"/>
    <m/>
    <m/>
    <x v="1"/>
    <d v="2019-09-27T15:15:18.000"/>
    <s v="@MerckforMothers All cities in the US should be safe for giving birth. We're the richest country in the world, we pay more for meds &amp;amp; treatments than any country on Earth. There is NO excuse for any city in this country to be unsafe for child birth. Or anyone with asthma going without etc. Shame"/>
    <m/>
    <m/>
    <x v="0"/>
    <m/>
    <s v="http://pbs.twimg.com/profile_images/980955116982407168/ecrpQ03L_normal.jpg"/>
    <x v="24"/>
    <s v="https://twitter.com/#!/terriwh109/status/1177602622859165698"/>
    <m/>
    <m/>
    <s v="1177602622859165698"/>
    <s v="1171394433750843392"/>
    <b v="0"/>
    <n v="0"/>
    <s v="2798555951"/>
    <b v="0"/>
    <s v="en"/>
    <m/>
    <s v=""/>
    <b v="0"/>
    <n v="0"/>
    <s v=""/>
    <s v="Twitter for Android"/>
    <b v="0"/>
    <s v="1171394433750843392"/>
    <s v="Tweet"/>
    <n v="0"/>
    <n v="0"/>
    <m/>
    <m/>
    <m/>
    <m/>
    <m/>
    <m/>
    <m/>
    <m/>
    <n v="1"/>
    <s v="1"/>
    <s v="1"/>
    <n v="1"/>
    <n v="1.8181818181818181"/>
    <n v="3"/>
    <n v="5.454545454545454"/>
    <n v="0"/>
    <n v="0"/>
    <n v="51"/>
    <n v="92.72727272727273"/>
    <n v="55"/>
  </r>
  <r>
    <s v="temitayoe"/>
    <s v="danishmfa"/>
    <m/>
    <m/>
    <m/>
    <m/>
    <m/>
    <m/>
    <m/>
    <m/>
    <s v="No"/>
    <n v="37"/>
    <m/>
    <m/>
    <x v="0"/>
    <d v="2019-09-26T12:41:36.000"/>
    <s v="#ICPD25 #NairobiSummit coming together for #GenderEquality. _x000a_zero unmet need for #familyplanning zero #MaternalMortality #EndMaternalMortality _x000a_zero to #ViolenceAgainstWomen. @UNFPA @Denmark_UN @KenyaMissionUN @DanishMFA @MerckforMothers #privatesector important #progress actors https://t.co/FNpPxTmN2f"/>
    <m/>
    <m/>
    <x v="10"/>
    <s v="https://pbs.twimg.com/media/EFZCkS-XkAc3I2h.jpg"/>
    <s v="https://pbs.twimg.com/media/EFZCkS-XkAc3I2h.jpg"/>
    <x v="25"/>
    <s v="https://twitter.com/#!/temitayoe/status/1177201555201810435"/>
    <m/>
    <m/>
    <s v="1177201555201810435"/>
    <m/>
    <b v="0"/>
    <n v="3"/>
    <s v=""/>
    <b v="0"/>
    <s v="en"/>
    <m/>
    <s v=""/>
    <b v="0"/>
    <n v="1"/>
    <s v=""/>
    <s v="Twitter for Android"/>
    <b v="0"/>
    <s v="1177201555201810435"/>
    <s v="Tweet"/>
    <n v="0"/>
    <n v="0"/>
    <m/>
    <m/>
    <m/>
    <m/>
    <m/>
    <m/>
    <m/>
    <m/>
    <n v="1"/>
    <s v="4"/>
    <s v="4"/>
    <m/>
    <m/>
    <m/>
    <m/>
    <m/>
    <m/>
    <m/>
    <m/>
    <m/>
  </r>
  <r>
    <s v="temitayoe"/>
    <s v="shedecidesgfi"/>
    <m/>
    <m/>
    <m/>
    <m/>
    <m/>
    <m/>
    <m/>
    <m/>
    <s v="No"/>
    <n v="40"/>
    <m/>
    <m/>
    <x v="0"/>
    <d v="2019-09-26T13:15:09.000"/>
    <s v="We must continue to give voices to many women &amp;amp; girls, the realities of many around us aren't seen/heard, if we don't know we can't act. @MerckforMothers working to make sure these voices are heard #GivingBirthInNigeria @nighealthwatch #ICPD25 @UNFPA @SheDecidesGFI #NairobiSummit"/>
    <m/>
    <m/>
    <x v="11"/>
    <m/>
    <s v="http://pbs.twimg.com/profile_images/954041930253348864/f626Blxo_normal.jpg"/>
    <x v="26"/>
    <s v="https://twitter.com/#!/temitayoe/status/1177209996435697664"/>
    <m/>
    <m/>
    <s v="1177209996435697664"/>
    <m/>
    <b v="0"/>
    <n v="5"/>
    <s v=""/>
    <b v="0"/>
    <s v="en"/>
    <m/>
    <s v=""/>
    <b v="0"/>
    <n v="2"/>
    <s v=""/>
    <s v="Twitter for Android"/>
    <b v="0"/>
    <s v="1177209996435697664"/>
    <s v="Tweet"/>
    <n v="0"/>
    <n v="0"/>
    <m/>
    <m/>
    <m/>
    <m/>
    <m/>
    <m/>
    <m/>
    <m/>
    <n v="1"/>
    <s v="4"/>
    <s v="4"/>
    <m/>
    <m/>
    <m/>
    <m/>
    <m/>
    <m/>
    <m/>
    <m/>
    <m/>
  </r>
  <r>
    <s v="temitayoe"/>
    <s v="unfpa"/>
    <m/>
    <m/>
    <m/>
    <m/>
    <m/>
    <m/>
    <m/>
    <m/>
    <s v="No"/>
    <n v="43"/>
    <m/>
    <m/>
    <x v="0"/>
    <d v="2019-09-27T18:30:30.000"/>
    <s v="@Katja_Iversen  @WomenDeliver @MerckforMothers @UNFPA #leadership, we MUST give voice to the voiceless, amplify those quiet whispers of concerns, use our power to articulate &amp;amp; shout for action #GenderEquality #UNGA #ICPD25 &amp;amp; beyond #EndMaternalMortality #universalhealthcoverage https://t.co/FP2jXwndNT"/>
    <m/>
    <m/>
    <x v="12"/>
    <s v="https://pbs.twimg.com/media/EFfcBDzW4AATx0J.jpg"/>
    <s v="https://pbs.twimg.com/media/EFfcBDzW4AATx0J.jpg"/>
    <x v="27"/>
    <s v="https://twitter.com/#!/temitayoe/status/1177651743469047809"/>
    <m/>
    <m/>
    <s v="1177651743469047809"/>
    <m/>
    <b v="0"/>
    <n v="3"/>
    <s v="45961660"/>
    <b v="0"/>
    <s v="en"/>
    <m/>
    <s v=""/>
    <b v="0"/>
    <n v="0"/>
    <s v=""/>
    <s v="Twitter for Android"/>
    <b v="0"/>
    <s v="1177651743469047809"/>
    <s v="Tweet"/>
    <n v="0"/>
    <n v="0"/>
    <s v="-73.96752371015182,40.75039065983374 _x000a_-73.96752371015182,40.75039065983374 _x000a_-73.96752371015182,40.75039065983374 _x000a_-73.96752371015182,40.75039065983374"/>
    <m/>
    <m/>
    <s v="United Nations General Assembly"/>
    <s v="07d9f37d11883001"/>
    <s v="United Nations General Assembly"/>
    <s v="poi"/>
    <s v="https://api.twitter.com/1.1/geo/id/07d9f37d11883001.json"/>
    <n v="3"/>
    <s v="4"/>
    <s v="4"/>
    <m/>
    <m/>
    <m/>
    <m/>
    <m/>
    <m/>
    <m/>
    <m/>
    <m/>
  </r>
  <r>
    <s v="directorcelsjr"/>
    <s v="doccrearperry"/>
    <m/>
    <m/>
    <m/>
    <m/>
    <m/>
    <m/>
    <m/>
    <m/>
    <s v="No"/>
    <n v="46"/>
    <m/>
    <m/>
    <x v="0"/>
    <d v="2019-09-28T00:39:53.000"/>
    <s v="RT @doccrearperry: Feels Good to be âšœ Home!!! âšœ âšœ Friends, Family and @acog_org District VII, Contraceptive Access Meeting with some of myâ€¦"/>
    <m/>
    <m/>
    <x v="0"/>
    <m/>
    <s v="http://pbs.twimg.com/profile_images/2874972244/5e4e5223a12ed52f18b7afd5f25a9846_normal.jpeg"/>
    <x v="28"/>
    <s v="https://twitter.com/#!/directorcelsjr/status/1177744702164144136"/>
    <m/>
    <m/>
    <s v="1177744702164144136"/>
    <m/>
    <b v="0"/>
    <n v="0"/>
    <s v=""/>
    <b v="0"/>
    <s v="en"/>
    <m/>
    <s v=""/>
    <b v="0"/>
    <n v="4"/>
    <s v="1177736309697331200"/>
    <s v="Twitter for iPhone"/>
    <b v="0"/>
    <s v="1177736309697331200"/>
    <s v="Tweet"/>
    <n v="0"/>
    <n v="0"/>
    <m/>
    <m/>
    <m/>
    <m/>
    <m/>
    <m/>
    <m/>
    <m/>
    <n v="1"/>
    <s v="11"/>
    <s v="11"/>
    <n v="1"/>
    <n v="4.3478260869565215"/>
    <n v="0"/>
    <n v="0"/>
    <n v="0"/>
    <n v="0"/>
    <n v="22"/>
    <n v="95.65217391304348"/>
    <n v="23"/>
  </r>
  <r>
    <s v="marzooqalyami6"/>
    <s v="prnews"/>
    <m/>
    <m/>
    <m/>
    <m/>
    <m/>
    <m/>
    <m/>
    <m/>
    <s v="No"/>
    <n v="48"/>
    <m/>
    <m/>
    <x v="0"/>
    <d v="2019-09-28T12:05:00.000"/>
    <s v="RT @MMCtweets: Congratulations to all winners of this yearâ€™s @PRNews' Platinum &amp;amp; Agency Elite Awards! Wonderful to receive Honorable Mentioâ€¦"/>
    <m/>
    <m/>
    <x v="0"/>
    <m/>
    <s v="http://pbs.twimg.com/profile_images/886659208757874688/_QS1LU5R_normal.jpg"/>
    <x v="29"/>
    <s v="https://twitter.com/#!/marzooqalyami6/status/1177917119788470273"/>
    <m/>
    <m/>
    <s v="1177917119788470273"/>
    <m/>
    <b v="0"/>
    <n v="0"/>
    <s v=""/>
    <b v="0"/>
    <s v="en"/>
    <m/>
    <s v=""/>
    <b v="0"/>
    <n v="2"/>
    <s v="1043210485112291328"/>
    <s v="Twitter for Android"/>
    <b v="0"/>
    <s v="1043210485112291328"/>
    <s v="Tweet"/>
    <n v="0"/>
    <n v="0"/>
    <m/>
    <m/>
    <m/>
    <m/>
    <m/>
    <m/>
    <m/>
    <m/>
    <n v="1"/>
    <s v="5"/>
    <s v="5"/>
    <m/>
    <m/>
    <m/>
    <m/>
    <m/>
    <m/>
    <m/>
    <m/>
    <m/>
  </r>
  <r>
    <s v="coldbean"/>
    <s v="doccrearperry"/>
    <m/>
    <m/>
    <m/>
    <m/>
    <m/>
    <m/>
    <m/>
    <m/>
    <s v="No"/>
    <n v="52"/>
    <m/>
    <m/>
    <x v="0"/>
    <d v="2019-09-28T18:09:16.000"/>
    <s v="RT @doccrearperry: Feels Good to be âšœ Home!!! âšœ âšœ Friends, Family and @acog_org District VII, Contraceptive Access Meeting with some of myâ€¦"/>
    <m/>
    <m/>
    <x v="0"/>
    <m/>
    <s v="http://pbs.twimg.com/profile_images/872284920940572673/i1tZROHr_normal.jpg"/>
    <x v="30"/>
    <s v="https://twitter.com/#!/coldbean/status/1178008789217419267"/>
    <m/>
    <m/>
    <s v="1178008789217419267"/>
    <m/>
    <b v="0"/>
    <n v="0"/>
    <s v=""/>
    <b v="0"/>
    <s v="en"/>
    <m/>
    <s v=""/>
    <b v="0"/>
    <n v="4"/>
    <s v="1177736309697331200"/>
    <s v="Twitter for iPhone"/>
    <b v="0"/>
    <s v="1177736309697331200"/>
    <s v="Tweet"/>
    <n v="0"/>
    <n v="0"/>
    <m/>
    <m/>
    <m/>
    <m/>
    <m/>
    <m/>
    <m/>
    <m/>
    <n v="1"/>
    <s v="11"/>
    <s v="11"/>
    <n v="1"/>
    <n v="4.3478260869565215"/>
    <n v="0"/>
    <n v="0"/>
    <n v="0"/>
    <n v="0"/>
    <n v="22"/>
    <n v="95.65217391304348"/>
    <n v="23"/>
  </r>
  <r>
    <s v="birthequity"/>
    <s v="doccrearperry"/>
    <m/>
    <m/>
    <m/>
    <m/>
    <m/>
    <m/>
    <m/>
    <m/>
    <s v="No"/>
    <n v="53"/>
    <m/>
    <m/>
    <x v="0"/>
    <d v="2019-09-29T11:30:42.000"/>
    <s v="RT @doccrearperry: Feels Good to be âšœ Home!!! âšœ âšœ Friends, Family and @acog_org District VII, Contraceptive Access Meeting with some of myâ€¦"/>
    <m/>
    <m/>
    <x v="0"/>
    <m/>
    <s v="http://pbs.twimg.com/profile_images/855749782509375490/zlUz8p8q_normal.jpg"/>
    <x v="31"/>
    <s v="https://twitter.com/#!/birthequity/status/1178270875721850881"/>
    <m/>
    <m/>
    <s v="1178270875721850881"/>
    <m/>
    <b v="0"/>
    <n v="0"/>
    <s v=""/>
    <b v="0"/>
    <s v="en"/>
    <m/>
    <s v=""/>
    <b v="0"/>
    <n v="4"/>
    <s v="1177736309697331200"/>
    <s v="Twitter for iPhone"/>
    <b v="0"/>
    <s v="1177736309697331200"/>
    <s v="Tweet"/>
    <n v="0"/>
    <n v="0"/>
    <m/>
    <m/>
    <m/>
    <m/>
    <m/>
    <m/>
    <m/>
    <m/>
    <n v="1"/>
    <s v="11"/>
    <s v="11"/>
    <n v="1"/>
    <n v="4.3478260869565215"/>
    <n v="0"/>
    <n v="0"/>
    <n v="0"/>
    <n v="0"/>
    <n v="22"/>
    <n v="95.65217391304348"/>
    <n v="23"/>
  </r>
  <r>
    <s v="gavimag"/>
    <s v="ifpwfoundation"/>
    <m/>
    <m/>
    <m/>
    <m/>
    <m/>
    <m/>
    <m/>
    <m/>
    <s v="No"/>
    <n v="54"/>
    <m/>
    <m/>
    <x v="0"/>
    <d v="2019-09-30T06:18:53.000"/>
    <s v="#STEP is stepping up in Mozambique this week, first Portuguese country for the programme. Thanks to @JNJGlobalHealth and @MerckforMothers support to @Gavi for the rollout. @WHOAFRO @PplthatDeliver @devBadek @zukynokeke @ARC_Nigeria @IFPWFoundation https://t.co/uNzxTmO4lA"/>
    <m/>
    <m/>
    <x v="13"/>
    <s v="https://pbs.twimg.com/media/EFsRTCVX0AEpzW0.jpg"/>
    <s v="https://pbs.twimg.com/media/EFsRTCVX0AEpzW0.jpg"/>
    <x v="32"/>
    <s v="https://twitter.com/#!/gavimag/status/1178554793377325057"/>
    <m/>
    <m/>
    <s v="1178554793377325057"/>
    <m/>
    <b v="0"/>
    <n v="4"/>
    <s v=""/>
    <b v="0"/>
    <s v="en"/>
    <m/>
    <s v=""/>
    <b v="0"/>
    <n v="3"/>
    <s v=""/>
    <s v="Twitter for iPhone"/>
    <b v="0"/>
    <s v="1178554793377325057"/>
    <s v="Tweet"/>
    <n v="0"/>
    <n v="0"/>
    <s v="30.2110535,-26.868046 _x000a_40.9291738,-26.868046 _x000a_40.9291738,-10.3852166 _x000a_30.2110535,-10.3852166"/>
    <s v="Republic of Mozambique"/>
    <s v="MZ"/>
    <s v="Republic of Mozambique"/>
    <s v="b64dd3d6de94f13d"/>
    <s v="Republic of Mozambique"/>
    <s v="country"/>
    <s v="https://api.twitter.com/1.1/geo/id/b64dd3d6de94f13d.json"/>
    <n v="1"/>
    <s v="8"/>
    <s v="8"/>
    <m/>
    <m/>
    <m/>
    <m/>
    <m/>
    <m/>
    <m/>
    <m/>
    <m/>
  </r>
  <r>
    <s v="faryus88"/>
    <s v="jnjglobalhealth"/>
    <m/>
    <m/>
    <m/>
    <m/>
    <m/>
    <m/>
    <m/>
    <m/>
    <s v="No"/>
    <n v="59"/>
    <m/>
    <m/>
    <x v="0"/>
    <d v="2019-09-30T07:12:12.000"/>
    <s v="RT @GaviMag: #STEP is stepping up in Mozambique this week, first Portuguese country for the programme. Thanks to @JNJGlobalHealth and @Mercâ€¦"/>
    <m/>
    <m/>
    <x v="13"/>
    <m/>
    <s v="http://pbs.twimg.com/profile_images/1132639603142352896/UqTM93QL_normal.png"/>
    <x v="33"/>
    <s v="https://twitter.com/#!/faryus88/status/1178568208346947585"/>
    <m/>
    <m/>
    <s v="1178568208346947585"/>
    <m/>
    <b v="0"/>
    <n v="0"/>
    <s v=""/>
    <b v="0"/>
    <s v="en"/>
    <m/>
    <s v=""/>
    <b v="0"/>
    <n v="3"/>
    <s v="1178554793377325057"/>
    <s v="Twitter for Android"/>
    <b v="0"/>
    <s v="1178554793377325057"/>
    <s v="Tweet"/>
    <n v="0"/>
    <n v="0"/>
    <m/>
    <m/>
    <m/>
    <m/>
    <m/>
    <m/>
    <m/>
    <m/>
    <n v="1"/>
    <s v="8"/>
    <s v="8"/>
    <n v="0"/>
    <n v="0"/>
    <n v="0"/>
    <n v="0"/>
    <n v="0"/>
    <n v="0"/>
    <n v="21"/>
    <n v="100"/>
    <n v="21"/>
  </r>
  <r>
    <s v="ftissandier"/>
    <s v="jnjglobalhealth"/>
    <m/>
    <m/>
    <m/>
    <m/>
    <m/>
    <m/>
    <m/>
    <m/>
    <s v="No"/>
    <n v="61"/>
    <m/>
    <m/>
    <x v="0"/>
    <d v="2019-09-30T07:52:11.000"/>
    <s v="RT @GaviMag: #STEP is stepping up in Mozambique this week, first Portuguese country for the programme. Thanks to @JNJGlobalHealth and @Mercâ€¦"/>
    <m/>
    <m/>
    <x v="13"/>
    <m/>
    <s v="http://pbs.twimg.com/profile_images/1177824866285826048/omGwLPl4_normal.jpg"/>
    <x v="34"/>
    <s v="https://twitter.com/#!/ftissandier/status/1178578270486319104"/>
    <m/>
    <m/>
    <s v="1178578270486319104"/>
    <m/>
    <b v="0"/>
    <n v="0"/>
    <s v=""/>
    <b v="0"/>
    <s v="en"/>
    <m/>
    <s v=""/>
    <b v="0"/>
    <n v="3"/>
    <s v="1178554793377325057"/>
    <s v="Twitter for iPhone"/>
    <b v="0"/>
    <s v="1178554793377325057"/>
    <s v="Tweet"/>
    <n v="0"/>
    <n v="0"/>
    <m/>
    <m/>
    <m/>
    <m/>
    <m/>
    <m/>
    <m/>
    <m/>
    <n v="1"/>
    <s v="8"/>
    <s v="8"/>
    <m/>
    <m/>
    <m/>
    <m/>
    <m/>
    <m/>
    <m/>
    <m/>
    <m/>
  </r>
  <r>
    <s v="pplthatdeliver"/>
    <s v="jnjglobalhealth"/>
    <m/>
    <m/>
    <m/>
    <m/>
    <m/>
    <m/>
    <m/>
    <m/>
    <s v="No"/>
    <n v="64"/>
    <m/>
    <m/>
    <x v="0"/>
    <d v="2019-09-30T09:23:55.000"/>
    <s v="RT @GaviMag: #STEP is stepping up in Mozambique this week, first Portuguese country for the programme. Thanks to @JNJGlobalHealth and @Mercâ€¦"/>
    <m/>
    <m/>
    <x v="13"/>
    <m/>
    <s v="http://pbs.twimg.com/profile_images/863003280758255616/Y-otdiwz_normal.jpg"/>
    <x v="35"/>
    <s v="https://twitter.com/#!/pplthatdeliver/status/1178601355482664960"/>
    <m/>
    <m/>
    <s v="1178601355482664960"/>
    <m/>
    <b v="0"/>
    <n v="0"/>
    <s v=""/>
    <b v="0"/>
    <s v="en"/>
    <m/>
    <s v=""/>
    <b v="0"/>
    <n v="3"/>
    <s v="1178554793377325057"/>
    <s v="Twitter Web App"/>
    <b v="0"/>
    <s v="1178554793377325057"/>
    <s v="Tweet"/>
    <n v="0"/>
    <n v="0"/>
    <m/>
    <m/>
    <m/>
    <m/>
    <m/>
    <m/>
    <m/>
    <m/>
    <n v="1"/>
    <s v="8"/>
    <s v="8"/>
    <m/>
    <m/>
    <m/>
    <m/>
    <m/>
    <m/>
    <m/>
    <m/>
    <m/>
  </r>
  <r>
    <s v="justicetwit"/>
    <s v="ap"/>
    <m/>
    <m/>
    <m/>
    <m/>
    <m/>
    <m/>
    <m/>
    <m/>
    <s v="No"/>
    <n v="69"/>
    <m/>
    <m/>
    <x v="0"/>
    <d v="2019-09-30T23:27:11.000"/>
    <s v="https://t.co/Y1qj1LTECE_x000a_.@MerckforMothers @womensmediacntr @WomenintheWorld @MiamiHerald @nytimes @seattletimes @latimes @cnnbrk @BBCBreaking @USATODAY @ABCNewsLive @NBCNews @CBSNews @NPR @NewsHour @Reuters @reviewjournal @MarijuanaPolicy @freep @AP @Reuters pls find this baby!!"/>
    <s v="https://www.facebook.com/1020495073/posts/10217822383324187/"/>
    <s v="facebook.com"/>
    <x v="0"/>
    <m/>
    <s v="http://pbs.twimg.com/profile_images/1094437714185793536/kUwPkY50_normal.jpg"/>
    <x v="36"/>
    <s v="https://twitter.com/#!/justicetwit/status/1178813570135535616"/>
    <m/>
    <m/>
    <s v="1178813570135535616"/>
    <m/>
    <b v="0"/>
    <n v="0"/>
    <s v=""/>
    <b v="0"/>
    <s v="en"/>
    <m/>
    <s v=""/>
    <b v="0"/>
    <n v="0"/>
    <s v=""/>
    <s v="Twitter for Android"/>
    <b v="0"/>
    <s v="1178813570135535616"/>
    <s v="Tweet"/>
    <n v="0"/>
    <n v="0"/>
    <s v="-85.896673,31.283873 _x000a_-85.777968,31.283873 _x000a_-85.777968,31.386312 _x000a_-85.896673,31.386312"/>
    <s v="United States"/>
    <s v="US"/>
    <s v="Enterprise, AL"/>
    <s v="4caafbe771809878"/>
    <s v="Enterprise"/>
    <s v="city"/>
    <s v="https://api.twitter.com/1.1/geo/id/4caafbe771809878.json"/>
    <n v="1"/>
    <s v="3"/>
    <s v="3"/>
    <m/>
    <m/>
    <m/>
    <m/>
    <m/>
    <m/>
    <m/>
    <m/>
    <m/>
  </r>
  <r>
    <s v="janicewiitala"/>
    <s v="ahahospitals"/>
    <m/>
    <m/>
    <m/>
    <m/>
    <m/>
    <m/>
    <m/>
    <m/>
    <s v="No"/>
    <n v="90"/>
    <m/>
    <m/>
    <x v="0"/>
    <d v="2019-10-01T00:09:23.000"/>
    <s v="RT @ahahospitals: AHA invites hospitals and health systems to participate in the Better Maternal Outcomes Rapid Improvement Network â€” a freâ€¦"/>
    <m/>
    <m/>
    <x v="0"/>
    <m/>
    <s v="http://pbs.twimg.com/profile_images/611277775945646080/kqduVZR3_normal.jpg"/>
    <x v="37"/>
    <s v="https://twitter.com/#!/janicewiitala/status/1178824193074515969"/>
    <m/>
    <m/>
    <s v="1178824193074515969"/>
    <m/>
    <b v="0"/>
    <n v="0"/>
    <s v=""/>
    <b v="0"/>
    <s v="en"/>
    <m/>
    <s v=""/>
    <b v="0"/>
    <n v="6"/>
    <s v="1177298084583419909"/>
    <s v="Twitter Web App"/>
    <b v="0"/>
    <s v="1177298084583419909"/>
    <s v="Tweet"/>
    <n v="0"/>
    <n v="0"/>
    <m/>
    <m/>
    <m/>
    <m/>
    <m/>
    <m/>
    <m/>
    <m/>
    <n v="1"/>
    <s v="10"/>
    <s v="10"/>
    <n v="3"/>
    <n v="14.285714285714286"/>
    <n v="0"/>
    <n v="0"/>
    <n v="0"/>
    <n v="0"/>
    <n v="18"/>
    <n v="85.71428571428571"/>
    <n v="21"/>
  </r>
  <r>
    <s v="amagege"/>
    <s v="africare"/>
    <m/>
    <m/>
    <m/>
    <m/>
    <m/>
    <m/>
    <m/>
    <m/>
    <s v="No"/>
    <n v="93"/>
    <m/>
    <m/>
    <x v="0"/>
    <d v="2019-10-01T10:07:38.000"/>
    <s v="RT @Africare: Many sub-Saharan African women give birth at home, alone, or on the road because commuting to health care facilities is too dâ€¦"/>
    <m/>
    <m/>
    <x v="0"/>
    <m/>
    <s v="http://pbs.twimg.com/profile_images/665395759806857216/UdfSMoZv_normal.jpg"/>
    <x v="38"/>
    <s v="https://twitter.com/#!/amagege/status/1178974745976623104"/>
    <m/>
    <m/>
    <s v="1178974745976623104"/>
    <m/>
    <b v="0"/>
    <n v="0"/>
    <s v=""/>
    <b v="0"/>
    <s v="en"/>
    <m/>
    <s v=""/>
    <b v="0"/>
    <n v="3"/>
    <s v="1176141670519332865"/>
    <s v="Twitter for iPhone"/>
    <b v="0"/>
    <s v="1176141670519332865"/>
    <s v="Tweet"/>
    <n v="0"/>
    <n v="0"/>
    <m/>
    <m/>
    <m/>
    <m/>
    <m/>
    <m/>
    <m/>
    <m/>
    <n v="1"/>
    <s v="13"/>
    <s v="13"/>
    <n v="0"/>
    <n v="0"/>
    <n v="0"/>
    <n v="0"/>
    <n v="0"/>
    <n v="0"/>
    <n v="25"/>
    <n v="100"/>
    <n v="25"/>
  </r>
  <r>
    <s v="clioawards"/>
    <s v="merckformothers"/>
    <m/>
    <m/>
    <m/>
    <m/>
    <m/>
    <m/>
    <m/>
    <m/>
    <s v="No"/>
    <n v="94"/>
    <m/>
    <m/>
    <x v="0"/>
    <d v="2019-10-01T11:23:03.000"/>
    <s v="#ClioAwards 2019 Gold Winner - @MerckforMothers: Merck &quot;Reverse&quot; by Whitelist #Clio60 https://t.co/XlzItFnKc3 ðŸ† https://t.co/pWTGvAJw1P"/>
    <s v="http://clios.com/awards/winner/68831?utm_source=twitter&amp;utm_medium=social&amp;utm_campaign=winners_buffer"/>
    <s v="clios.com"/>
    <x v="14"/>
    <s v="https://pbs.twimg.com/media/EFygi3rWwAAFeo7.jpg"/>
    <s v="https://pbs.twimg.com/media/EFygi3rWwAAFeo7.jpg"/>
    <x v="39"/>
    <s v="https://twitter.com/#!/clioawards/status/1178993725835546624"/>
    <m/>
    <m/>
    <s v="1178993725835546624"/>
    <m/>
    <b v="0"/>
    <n v="1"/>
    <s v=""/>
    <b v="0"/>
    <s v="en"/>
    <m/>
    <s v=""/>
    <b v="0"/>
    <n v="0"/>
    <s v=""/>
    <s v="Buffer"/>
    <b v="0"/>
    <s v="1178993725835546624"/>
    <s v="Tweet"/>
    <n v="0"/>
    <n v="0"/>
    <m/>
    <m/>
    <m/>
    <m/>
    <m/>
    <m/>
    <m/>
    <m/>
    <n v="1"/>
    <s v="1"/>
    <s v="1"/>
    <n v="2"/>
    <n v="18.181818181818183"/>
    <n v="0"/>
    <n v="0"/>
    <n v="0"/>
    <n v="0"/>
    <n v="9"/>
    <n v="81.81818181818181"/>
    <n v="11"/>
  </r>
  <r>
    <s v="jillgw"/>
    <s v="dianedellanno"/>
    <m/>
    <m/>
    <m/>
    <m/>
    <m/>
    <m/>
    <m/>
    <m/>
    <s v="No"/>
    <n v="95"/>
    <m/>
    <m/>
    <x v="0"/>
    <d v="2019-09-25T19:22:42.000"/>
    <s v="#SpeakingOfBirth _x000a_@KimBoller1 @DianeDellanno @MerckforMothers  NJ is listed #4 of states with highest rates of cesarean births neither safe nor sustainable listhttps://www.usnews.com/news/healthiest-communities/articles/2019-09-25/the-rise-of-c-sections-and-what-it-means"/>
    <m/>
    <m/>
    <x v="15"/>
    <m/>
    <s v="http://pbs.twimg.com/profile_images/591575412880191490/eVU41ZDR_normal.jpg"/>
    <x v="40"/>
    <s v="https://twitter.com/#!/jillgw/status/1176940105627557890"/>
    <m/>
    <m/>
    <s v="1176940105627557890"/>
    <m/>
    <b v="0"/>
    <n v="2"/>
    <s v=""/>
    <b v="0"/>
    <s v="en"/>
    <m/>
    <s v=""/>
    <b v="0"/>
    <n v="0"/>
    <s v=""/>
    <s v="Twitter for Android"/>
    <b v="0"/>
    <s v="1176940105627557890"/>
    <s v="Tweet"/>
    <n v="0"/>
    <n v="0"/>
    <m/>
    <m/>
    <m/>
    <m/>
    <m/>
    <m/>
    <m/>
    <m/>
    <n v="1"/>
    <s v="9"/>
    <s v="9"/>
    <m/>
    <m/>
    <m/>
    <m/>
    <m/>
    <m/>
    <m/>
    <m/>
    <m/>
  </r>
  <r>
    <s v="jillgw"/>
    <s v="vivalanadia"/>
    <m/>
    <m/>
    <m/>
    <m/>
    <m/>
    <m/>
    <m/>
    <m/>
    <s v="No"/>
    <n v="96"/>
    <m/>
    <m/>
    <x v="0"/>
    <d v="2019-10-01T17:27:55.000"/>
    <s v="How does data help employ services, what systems need to be in place so the best services are there asks @KimBoller1 @First_Candle @MerckforMothers @melinatedmoms @PerinatalEquity @Vivalanadia https://t.co/r0bu8yeQc5"/>
    <m/>
    <m/>
    <x v="0"/>
    <s v="https://pbs.twimg.com/media/EFz0C-oX0AASDz_.jpg"/>
    <s v="https://pbs.twimg.com/media/EFz0C-oX0AASDz_.jpg"/>
    <x v="41"/>
    <s v="https://twitter.com/#!/jillgw/status/1179085545726775297"/>
    <m/>
    <m/>
    <s v="1179085545726775297"/>
    <m/>
    <b v="0"/>
    <n v="2"/>
    <s v=""/>
    <b v="0"/>
    <s v="en"/>
    <m/>
    <s v=""/>
    <b v="0"/>
    <n v="1"/>
    <s v=""/>
    <s v="Twitter for Android"/>
    <b v="0"/>
    <s v="1179085545726775297"/>
    <s v="Tweet"/>
    <n v="0"/>
    <n v="0"/>
    <m/>
    <m/>
    <m/>
    <m/>
    <m/>
    <m/>
    <m/>
    <m/>
    <n v="1"/>
    <s v="9"/>
    <s v="9"/>
    <m/>
    <m/>
    <m/>
    <m/>
    <m/>
    <m/>
    <m/>
    <m/>
    <m/>
  </r>
  <r>
    <s v="melinatedmoms"/>
    <s v="kimboller1"/>
    <m/>
    <m/>
    <m/>
    <m/>
    <m/>
    <m/>
    <m/>
    <m/>
    <s v="No"/>
    <n v="99"/>
    <m/>
    <m/>
    <x v="0"/>
    <d v="2019-10-01T17:41:09.000"/>
    <s v="RT @JillGW: How does data help employ services, what systems need to be in place so the best services are there asks @KimBoller1 @First_Canâ€¦"/>
    <m/>
    <m/>
    <x v="0"/>
    <m/>
    <s v="http://pbs.twimg.com/profile_images/964544383788953601/bn4ppp7W_normal.jpg"/>
    <x v="42"/>
    <s v="https://twitter.com/#!/melinatedmoms/status/1179088877258231809"/>
    <m/>
    <m/>
    <s v="1179088877258231809"/>
    <m/>
    <b v="0"/>
    <n v="0"/>
    <s v=""/>
    <b v="0"/>
    <s v="en"/>
    <m/>
    <s v=""/>
    <b v="0"/>
    <n v="1"/>
    <s v="1179085545726775297"/>
    <s v="Twitter for iPhone"/>
    <b v="0"/>
    <s v="1179085545726775297"/>
    <s v="Tweet"/>
    <n v="0"/>
    <n v="0"/>
    <m/>
    <m/>
    <m/>
    <m/>
    <m/>
    <m/>
    <m/>
    <m/>
    <n v="1"/>
    <s v="9"/>
    <s v="1"/>
    <n v="1"/>
    <n v="4.166666666666667"/>
    <n v="0"/>
    <n v="0"/>
    <n v="0"/>
    <n v="0"/>
    <n v="23"/>
    <n v="95.83333333333333"/>
    <n v="24"/>
  </r>
  <r>
    <s v="jillgw"/>
    <s v="childbirth"/>
    <m/>
    <m/>
    <m/>
    <m/>
    <m/>
    <m/>
    <m/>
    <m/>
    <s v="No"/>
    <n v="101"/>
    <m/>
    <m/>
    <x v="0"/>
    <d v="2019-10-01T02:15:20.000"/>
    <s v="@nanstrauss @everymomcounts @MerckforMothers @childbirth _x000a_https://t.co/gkzBM5WqdZ"/>
    <s v="https://www.njspotlight.com/2019/09/op-ed-nj-needs-improved-tools-to-help-people-decide-best-place-to-give-birth/"/>
    <s v="njspotlight.com"/>
    <x v="0"/>
    <m/>
    <s v="http://pbs.twimg.com/profile_images/591575412880191490/eVU41ZDR_normal.jpg"/>
    <x v="43"/>
    <s v="https://twitter.com/#!/jillgw/status/1178855890197372929"/>
    <m/>
    <m/>
    <s v="1178855890197372929"/>
    <m/>
    <b v="0"/>
    <n v="0"/>
    <s v="156019364"/>
    <b v="0"/>
    <s v="und"/>
    <m/>
    <s v=""/>
    <b v="0"/>
    <n v="0"/>
    <s v=""/>
    <s v="Twitter for Android"/>
    <b v="0"/>
    <s v="1178855890197372929"/>
    <s v="Tweet"/>
    <n v="0"/>
    <n v="0"/>
    <m/>
    <m/>
    <m/>
    <m/>
    <m/>
    <m/>
    <m/>
    <m/>
    <n v="1"/>
    <s v="9"/>
    <s v="9"/>
    <m/>
    <m/>
    <m/>
    <m/>
    <m/>
    <m/>
    <m/>
    <m/>
    <m/>
  </r>
  <r>
    <s v="everymomcounts"/>
    <s v="childbirth"/>
    <m/>
    <m/>
    <m/>
    <m/>
    <m/>
    <m/>
    <m/>
    <m/>
    <s v="No"/>
    <n v="102"/>
    <m/>
    <m/>
    <x v="0"/>
    <d v="2019-10-01T17:55:03.000"/>
    <s v="RT @JillGW: @nanstrauss @everymomcounts @MerckforMothers @childbirth _x000a_https://t.co/gkzBM5WqdZ"/>
    <s v="https://www.njspotlight.com/2019/09/op-ed-nj-needs-improved-tools-to-help-people-decide-best-place-to-give-birth/"/>
    <s v="njspotlight.com"/>
    <x v="0"/>
    <m/>
    <s v="http://pbs.twimg.com/profile_images/1059501799961321472/Ci0VSaJj_normal.jpg"/>
    <x v="44"/>
    <s v="https://twitter.com/#!/everymomcounts/status/1179092374934433792"/>
    <m/>
    <m/>
    <s v="1179092374934433792"/>
    <m/>
    <b v="0"/>
    <n v="0"/>
    <s v=""/>
    <b v="0"/>
    <s v="und"/>
    <m/>
    <s v=""/>
    <b v="0"/>
    <n v="2"/>
    <s v="1178855890197372929"/>
    <s v="Twitter Web App"/>
    <b v="0"/>
    <s v="1178855890197372929"/>
    <s v="Tweet"/>
    <n v="0"/>
    <n v="0"/>
    <m/>
    <m/>
    <m/>
    <m/>
    <m/>
    <m/>
    <m/>
    <m/>
    <n v="1"/>
    <s v="2"/>
    <s v="9"/>
    <m/>
    <m/>
    <m/>
    <m/>
    <m/>
    <m/>
    <m/>
    <m/>
    <m/>
  </r>
  <r>
    <s v="pooltable_mover"/>
    <s v="merckformothers"/>
    <m/>
    <m/>
    <m/>
    <m/>
    <m/>
    <m/>
    <m/>
    <m/>
    <s v="No"/>
    <n v="105"/>
    <m/>
    <m/>
    <x v="0"/>
    <d v="2019-10-01T20:45:22.000"/>
    <s v="RT @MerckforMothers: Through #SaferChildbirthCities, we can help implement evidence-based interventions and innovative approaches to reversâ€¦"/>
    <m/>
    <m/>
    <x v="7"/>
    <m/>
    <s v="http://pbs.twimg.com/profile_images/1113568298673811456/SXV6tyDl_normal.jpg"/>
    <x v="45"/>
    <s v="https://twitter.com/#!/pooltable_mover/status/1179135237311340544"/>
    <m/>
    <m/>
    <s v="1179135237311340544"/>
    <m/>
    <b v="0"/>
    <n v="0"/>
    <s v=""/>
    <b v="1"/>
    <s v="en"/>
    <m/>
    <s v="1179065031574654976"/>
    <b v="0"/>
    <n v="4"/>
    <s v="1179135113185153024"/>
    <s v="DCMovers"/>
    <b v="0"/>
    <s v="1179135113185153024"/>
    <s v="Tweet"/>
    <n v="0"/>
    <n v="0"/>
    <m/>
    <m/>
    <m/>
    <m/>
    <m/>
    <m/>
    <m/>
    <m/>
    <n v="1"/>
    <s v="1"/>
    <s v="1"/>
    <n v="1"/>
    <n v="6.25"/>
    <n v="0"/>
    <n v="0"/>
    <n v="0"/>
    <n v="0"/>
    <n v="15"/>
    <n v="93.75"/>
    <n v="16"/>
  </r>
  <r>
    <s v="kimboller1"/>
    <s v="first_candle"/>
    <m/>
    <m/>
    <m/>
    <m/>
    <m/>
    <m/>
    <m/>
    <m/>
    <s v="No"/>
    <n v="107"/>
    <m/>
    <m/>
    <x v="0"/>
    <d v="2019-10-01T16:03:14.000"/>
    <s v="Yes! Thanks for this @JillGW @njspotlight. â€œC-section birth rates have multiple etiologies and need multiple approaches to reduce those rates without shaming nor blaming women.â€ #everybabymatters #MaternalJustice @First_Candle @NicholsonForNJ @BurkeFoundation @MerckforMothers https://t.co/GMFsC7uRTk"/>
    <s v="https://twitter.com/JillGW/status/1179012163173863424"/>
    <s v="twitter.com"/>
    <x v="16"/>
    <m/>
    <s v="http://pbs.twimg.com/profile_images/921020997985357824/pHOwN9OO_normal.jpg"/>
    <x v="46"/>
    <s v="https://twitter.com/#!/kimboller1/status/1179064237370593282"/>
    <m/>
    <m/>
    <s v="1179064237370593282"/>
    <m/>
    <b v="0"/>
    <n v="5"/>
    <s v=""/>
    <b v="1"/>
    <s v="en"/>
    <m/>
    <s v="1179012163173863424"/>
    <b v="0"/>
    <n v="0"/>
    <s v=""/>
    <s v="Twitter for iPhone"/>
    <b v="0"/>
    <s v="1179064237370593282"/>
    <s v="Tweet"/>
    <n v="0"/>
    <n v="0"/>
    <m/>
    <m/>
    <m/>
    <m/>
    <m/>
    <m/>
    <m/>
    <m/>
    <n v="1"/>
    <s v="1"/>
    <s v="9"/>
    <m/>
    <m/>
    <m/>
    <m/>
    <m/>
    <m/>
    <m/>
    <m/>
    <m/>
  </r>
  <r>
    <s v="kimboller1"/>
    <s v="newarkhealth"/>
    <m/>
    <m/>
    <m/>
    <m/>
    <m/>
    <m/>
    <m/>
    <m/>
    <s v="No"/>
    <n v="120"/>
    <m/>
    <m/>
    <x v="0"/>
    <d v="2019-10-01T20:58:49.000"/>
    <s v="@MerckforMothers @Bmohealthystart Congratulations, #Baltimore! #MaternalJustice #Equity @NicholsonForNJ @camdenhealth @NewarkHealth @MerckforMothers"/>
    <m/>
    <m/>
    <x v="17"/>
    <m/>
    <s v="http://pbs.twimg.com/profile_images/921020997985357824/pHOwN9OO_normal.jpg"/>
    <x v="47"/>
    <s v="https://twitter.com/#!/kimboller1/status/1179138622446096385"/>
    <m/>
    <m/>
    <s v="1179138622446096385"/>
    <s v="1179135113185153024"/>
    <b v="0"/>
    <n v="2"/>
    <s v="2798555951"/>
    <b v="0"/>
    <s v="en"/>
    <m/>
    <s v=""/>
    <b v="0"/>
    <n v="0"/>
    <s v=""/>
    <s v="Twitter for iPhone"/>
    <b v="0"/>
    <s v="1179135113185153024"/>
    <s v="Tweet"/>
    <n v="0"/>
    <n v="0"/>
    <m/>
    <m/>
    <m/>
    <m/>
    <m/>
    <m/>
    <m/>
    <m/>
    <n v="1"/>
    <s v="1"/>
    <s v="1"/>
    <m/>
    <m/>
    <m/>
    <m/>
    <m/>
    <m/>
    <m/>
    <m/>
    <m/>
  </r>
  <r>
    <s v="alubay2"/>
    <s v="dare_lola"/>
    <m/>
    <m/>
    <m/>
    <m/>
    <m/>
    <m/>
    <m/>
    <m/>
    <s v="No"/>
    <n v="125"/>
    <m/>
    <m/>
    <x v="0"/>
    <d v="2019-10-01T21:29:47.000"/>
    <s v="RT @DrNgoziOnuoha: @MallamPelliks @temite @realanifon @subomiplumptre @donlaz4u @nighealthwatch @ekemma @dare_lola Here is a post with theâ€¦"/>
    <m/>
    <m/>
    <x v="0"/>
    <m/>
    <s v="http://pbs.twimg.com/profile_images/1137828793874288640/n0jeHk2u_normal.jpg"/>
    <x v="48"/>
    <s v="https://twitter.com/#!/alubay2/status/1179146416167559171"/>
    <m/>
    <m/>
    <s v="1179146416167559171"/>
    <m/>
    <b v="0"/>
    <n v="0"/>
    <s v=""/>
    <b v="0"/>
    <s v="en"/>
    <m/>
    <s v=""/>
    <b v="0"/>
    <n v="2"/>
    <s v="1179140064175165441"/>
    <s v="Twitter for Android"/>
    <b v="0"/>
    <s v="1179140064175165441"/>
    <s v="Tweet"/>
    <n v="0"/>
    <n v="0"/>
    <m/>
    <m/>
    <m/>
    <m/>
    <m/>
    <m/>
    <m/>
    <m/>
    <n v="1"/>
    <s v="6"/>
    <s v="6"/>
    <m/>
    <m/>
    <m/>
    <m/>
    <m/>
    <m/>
    <m/>
    <m/>
    <m/>
  </r>
  <r>
    <s v="lynn_ustw"/>
    <s v="bmohealthystart"/>
    <m/>
    <m/>
    <m/>
    <m/>
    <m/>
    <m/>
    <m/>
    <m/>
    <s v="No"/>
    <n v="134"/>
    <m/>
    <m/>
    <x v="0"/>
    <d v="2019-10-02T02:44:23.000"/>
    <s v="RT @MEtiebetMD: Thank you @mayorbcyoung @Bmohealthystart and #maternalhealth champions in #Baltimore for your leadership on this issue. @Meâ€¦"/>
    <m/>
    <m/>
    <x v="18"/>
    <m/>
    <s v="http://pbs.twimg.com/profile_images/915080369581342720/3X_tvRmI_normal.jpg"/>
    <x v="49"/>
    <s v="https://twitter.com/#!/lynn_ustw/status/1179225588151787526"/>
    <m/>
    <m/>
    <s v="1179225588151787526"/>
    <m/>
    <b v="0"/>
    <n v="0"/>
    <s v=""/>
    <b v="1"/>
    <s v="en"/>
    <m/>
    <s v="1179067491311669253"/>
    <b v="0"/>
    <n v="1"/>
    <s v="1179199451782664192"/>
    <s v="Twitter for iPhone"/>
    <b v="0"/>
    <s v="1179199451782664192"/>
    <s v="Tweet"/>
    <n v="0"/>
    <n v="0"/>
    <m/>
    <m/>
    <m/>
    <m/>
    <m/>
    <m/>
    <m/>
    <m/>
    <n v="1"/>
    <s v="1"/>
    <s v="1"/>
    <m/>
    <m/>
    <m/>
    <m/>
    <m/>
    <m/>
    <m/>
    <m/>
    <m/>
  </r>
  <r>
    <s v="drngozionuoha"/>
    <s v="rosgmi"/>
    <m/>
    <m/>
    <m/>
    <m/>
    <m/>
    <m/>
    <m/>
    <m/>
    <s v="No"/>
    <n v="137"/>
    <m/>
    <m/>
    <x v="0"/>
    <d v="2019-10-01T21:04:33.000"/>
    <s v="@MallamPelliks @temite @realanifon @subomiplumptre @donlaz4u @nighealthwatch @ekemma @dare_lola Here is a post with the minimum requirement for a safe pregnancy and delivery https://t.co/EewgDoC8F5 also these organizations are creating impact @MamaletteNG @MamaYeNigeria @MerckforMothers @ROSGMI"/>
    <s v="https://health4naija.com/what-to-do-for-a-successful-pregnancy/"/>
    <s v="health4naija.com"/>
    <x v="0"/>
    <m/>
    <s v="http://pbs.twimg.com/profile_images/1116398203258195969/MJjJpWRr_normal.jpg"/>
    <x v="50"/>
    <s v="https://twitter.com/#!/drngozionuoha/status/1179140064175165441"/>
    <m/>
    <m/>
    <s v="1179140064175165441"/>
    <s v="1179098153301282817"/>
    <b v="0"/>
    <n v="2"/>
    <s v="167629839"/>
    <b v="0"/>
    <s v="en"/>
    <m/>
    <s v=""/>
    <b v="0"/>
    <n v="2"/>
    <s v=""/>
    <s v="Twitter for iPhone"/>
    <b v="0"/>
    <s v="1179098153301282817"/>
    <s v="Tweet"/>
    <n v="0"/>
    <n v="0"/>
    <m/>
    <m/>
    <m/>
    <m/>
    <m/>
    <m/>
    <m/>
    <m/>
    <n v="1"/>
    <s v="6"/>
    <s v="6"/>
    <m/>
    <m/>
    <m/>
    <m/>
    <m/>
    <m/>
    <m/>
    <m/>
    <m/>
  </r>
  <r>
    <s v="aniediudo"/>
    <s v="rosgmi"/>
    <m/>
    <m/>
    <m/>
    <m/>
    <m/>
    <m/>
    <m/>
    <m/>
    <s v="No"/>
    <n v="138"/>
    <m/>
    <m/>
    <x v="0"/>
    <d v="2019-10-02T05:56:48.000"/>
    <s v="@DrNgoziOnuoha @MallamPelliks @temite @realanifon @subomiplumptre @donlaz4u @nighealthwatch @ekemma @dare_lola @MamaletteNG @MamaYeNigeria @MerckforMothers @ROSGMI If like me, your spouse almost lost her life at LUTH about 2 weeks ago &amp;amp; I literally watched other people being turned away &amp;amp; die at the overcrowded, packed-to-the-rafters Accident &amp;amp; Emergency rooms, you wouldn't be on your smartphone tweeting this._x000a__x000a_You just wouldn't be."/>
    <m/>
    <m/>
    <x v="0"/>
    <m/>
    <s v="http://pbs.twimg.com/profile_images/1177151756138156033/G31ZB-z9_normal.jpg"/>
    <x v="51"/>
    <s v="https://twitter.com/#!/aniediudo/status/1179274011169214465"/>
    <m/>
    <m/>
    <s v="1179274011169214465"/>
    <s v="1179140064175165441"/>
    <b v="0"/>
    <n v="4"/>
    <s v="875277512464576512"/>
    <b v="0"/>
    <s v="en"/>
    <m/>
    <s v=""/>
    <b v="0"/>
    <n v="1"/>
    <s v=""/>
    <s v="Twitter for Android"/>
    <b v="0"/>
    <s v="1179140064175165441"/>
    <s v="Tweet"/>
    <n v="0"/>
    <n v="0"/>
    <m/>
    <m/>
    <m/>
    <m/>
    <m/>
    <m/>
    <m/>
    <m/>
    <n v="1"/>
    <s v="6"/>
    <s v="6"/>
    <m/>
    <m/>
    <m/>
    <m/>
    <m/>
    <m/>
    <m/>
    <m/>
    <m/>
  </r>
  <r>
    <s v="realanifon"/>
    <s v="rosgmi"/>
    <m/>
    <m/>
    <m/>
    <m/>
    <m/>
    <m/>
    <m/>
    <m/>
    <s v="No"/>
    <n v="139"/>
    <m/>
    <m/>
    <x v="0"/>
    <d v="2019-10-02T06:03:51.000"/>
    <s v="@aniediudo @DrNgoziOnuoha @MallamPelliks @temite @subomiplumptre @donlaz4u @nighealthwatch @ekemma @dare_lola @MamaletteNG @MamaYeNigeria @MerckforMothers @ROSGMI Don't mind o jare."/>
    <m/>
    <m/>
    <x v="0"/>
    <m/>
    <s v="http://pbs.twimg.com/profile_images/718571768038817793/22_THsnY_normal.jpg"/>
    <x v="52"/>
    <s v="https://twitter.com/#!/realanifon/status/1179275783073865728"/>
    <m/>
    <m/>
    <s v="1179275783073865728"/>
    <s v="1179274011169214465"/>
    <b v="0"/>
    <n v="0"/>
    <s v="196278935"/>
    <b v="0"/>
    <s v="en"/>
    <m/>
    <s v=""/>
    <b v="0"/>
    <n v="0"/>
    <s v=""/>
    <s v="Twitter for Android"/>
    <b v="0"/>
    <s v="1179274011169214465"/>
    <s v="Tweet"/>
    <n v="0"/>
    <n v="0"/>
    <m/>
    <m/>
    <m/>
    <m/>
    <m/>
    <m/>
    <m/>
    <m/>
    <n v="1"/>
    <s v="6"/>
    <s v="6"/>
    <m/>
    <m/>
    <m/>
    <m/>
    <m/>
    <m/>
    <m/>
    <m/>
    <m/>
  </r>
  <r>
    <s v="mamaletteng"/>
    <s v="dare_lola"/>
    <m/>
    <m/>
    <m/>
    <m/>
    <m/>
    <m/>
    <m/>
    <m/>
    <s v="No"/>
    <n v="144"/>
    <m/>
    <m/>
    <x v="0"/>
    <d v="2019-10-01T21:31:29.000"/>
    <s v="RT @DrNgoziOnuoha: @MallamPelliks @temite @realanifon @subomiplumptre @donlaz4u @nighealthwatch @ekemma @dare_lola Here is a post with theâ€¦"/>
    <m/>
    <m/>
    <x v="0"/>
    <m/>
    <s v="http://pbs.twimg.com/profile_images/912284126824288256/KgSwm3M7_normal.jpg"/>
    <x v="53"/>
    <s v="https://twitter.com/#!/mamaletteng/status/1179146842027761664"/>
    <m/>
    <m/>
    <s v="1179146842027761664"/>
    <m/>
    <b v="0"/>
    <n v="0"/>
    <s v=""/>
    <b v="0"/>
    <s v="en"/>
    <m/>
    <s v=""/>
    <b v="0"/>
    <n v="2"/>
    <s v="1179140064175165441"/>
    <s v="Twitter for Android"/>
    <b v="0"/>
    <s v="1179140064175165441"/>
    <s v="Tweet"/>
    <n v="0"/>
    <n v="0"/>
    <m/>
    <m/>
    <m/>
    <m/>
    <m/>
    <m/>
    <m/>
    <m/>
    <n v="1"/>
    <s v="6"/>
    <s v="6"/>
    <m/>
    <m/>
    <m/>
    <m/>
    <m/>
    <m/>
    <m/>
    <m/>
    <m/>
  </r>
  <r>
    <s v="many_colors"/>
    <s v="dare_lola"/>
    <m/>
    <m/>
    <m/>
    <m/>
    <m/>
    <m/>
    <m/>
    <m/>
    <s v="No"/>
    <n v="158"/>
    <m/>
    <m/>
    <x v="0"/>
    <d v="2019-10-02T08:16:06.000"/>
    <s v="RT @aniediudo: @DrNgoziOnuoha @MallamPelliks @temite @realanifon @subomiplumptre @donlaz4u @nighealthwatch @ekemma @dare_lola @MamaletteNGâ€¦"/>
    <m/>
    <m/>
    <x v="0"/>
    <m/>
    <s v="http://pbs.twimg.com/profile_images/1169901282548568065/znh3qvY9_normal.jpg"/>
    <x v="54"/>
    <s v="https://twitter.com/#!/many_colors/status/1179309064842616832"/>
    <m/>
    <m/>
    <s v="1179309064842616832"/>
    <m/>
    <b v="0"/>
    <n v="0"/>
    <s v=""/>
    <b v="0"/>
    <s v="en"/>
    <m/>
    <s v=""/>
    <b v="0"/>
    <n v="1"/>
    <s v="1179274011169214465"/>
    <s v="Twitter for iPhone"/>
    <b v="0"/>
    <s v="1179274011169214465"/>
    <s v="Tweet"/>
    <n v="0"/>
    <n v="0"/>
    <m/>
    <m/>
    <m/>
    <m/>
    <m/>
    <m/>
    <m/>
    <m/>
    <n v="1"/>
    <s v="6"/>
    <s v="6"/>
    <m/>
    <m/>
    <m/>
    <m/>
    <m/>
    <m/>
    <m/>
    <m/>
    <m/>
  </r>
  <r>
    <s v="burkefoundation"/>
    <s v="nicholsonfornj"/>
    <m/>
    <m/>
    <m/>
    <m/>
    <m/>
    <m/>
    <m/>
    <m/>
    <s v="No"/>
    <n v="194"/>
    <m/>
    <m/>
    <x v="0"/>
    <d v="2019-10-02T13:36:07.000"/>
    <s v="Bravo, Baltimore and @Bmohealthystart! We are excited for you to be part of this movement to reduce #maternalmortality @MerckforMothers @camdenhealth @NewarkHealth @NicholsonForNJ  https://t.co/0jUYLbxsO1"/>
    <s v="https://twitter.com/MerckforMothers/status/1179156724453916672"/>
    <s v="twitter.com"/>
    <x v="19"/>
    <m/>
    <s v="http://pbs.twimg.com/profile_images/1083462442011766784/PM4aDiJS_normal.jpg"/>
    <x v="55"/>
    <s v="https://twitter.com/#!/burkefoundation/status/1179389602270007297"/>
    <m/>
    <m/>
    <s v="1179389602270007297"/>
    <m/>
    <b v="0"/>
    <n v="3"/>
    <s v=""/>
    <b v="0"/>
    <s v="en"/>
    <m/>
    <s v=""/>
    <b v="0"/>
    <n v="1"/>
    <s v=""/>
    <s v="Hootsuite Inc."/>
    <b v="0"/>
    <s v="1179389602270007297"/>
    <s v="Tweet"/>
    <n v="0"/>
    <n v="0"/>
    <m/>
    <m/>
    <m/>
    <m/>
    <m/>
    <m/>
    <m/>
    <m/>
    <n v="1"/>
    <s v="1"/>
    <s v="1"/>
    <m/>
    <m/>
    <m/>
    <m/>
    <m/>
    <m/>
    <m/>
    <m/>
    <m/>
  </r>
  <r>
    <s v="almatahealth"/>
    <s v="metiebetmd"/>
    <m/>
    <m/>
    <m/>
    <m/>
    <m/>
    <m/>
    <m/>
    <m/>
    <s v="No"/>
    <n v="195"/>
    <m/>
    <m/>
    <x v="0"/>
    <d v="2019-10-03T03:39:59.000"/>
    <s v="RT @MEtiebetMD: My key takeaway - there is no such thing as too much collaboration! Going #thelastmile to understand the issues and co-creaâ€¦"/>
    <m/>
    <m/>
    <x v="20"/>
    <m/>
    <s v="http://pbs.twimg.com/profile_images/835053935903793152/EFVrm8tW_normal.jpg"/>
    <x v="56"/>
    <s v="https://twitter.com/#!/almatahealth/status/1179601966562832384"/>
    <m/>
    <m/>
    <s v="1179601966562832384"/>
    <m/>
    <b v="0"/>
    <n v="0"/>
    <s v=""/>
    <b v="1"/>
    <s v="en"/>
    <m/>
    <s v="1179154093102813184"/>
    <b v="0"/>
    <n v="3"/>
    <s v="1179587530213208067"/>
    <s v="Twitter for iPhone"/>
    <b v="0"/>
    <s v="1179587530213208067"/>
    <s v="Tweet"/>
    <n v="0"/>
    <n v="0"/>
    <m/>
    <m/>
    <m/>
    <m/>
    <m/>
    <m/>
    <m/>
    <m/>
    <n v="1"/>
    <s v="2"/>
    <s v="2"/>
    <n v="0"/>
    <n v="0"/>
    <n v="1"/>
    <n v="4.3478260869565215"/>
    <n v="0"/>
    <n v="0"/>
    <n v="22"/>
    <n v="95.65217391304348"/>
    <n v="23"/>
  </r>
  <r>
    <s v="njtvnews"/>
    <s v="firstladynj"/>
    <m/>
    <m/>
    <m/>
    <m/>
    <m/>
    <m/>
    <m/>
    <m/>
    <s v="No"/>
    <n v="196"/>
    <m/>
    <m/>
    <x v="0"/>
    <d v="2019-10-02T22:15:02.000"/>
    <s v="Two NJ cities join national effort to become safer childbirth cities. @JoannaGagisNJTV reports. https://t.co/8H0Ki9TMLm | @FirstLadyNJ @MerckforMothers https://t.co/1JOV3nD9Zs"/>
    <s v="https://www.njtvonline.org/news/?p=77892&amp;utm_source=NJTV News&amp;utm_medium=Twitter&amp;utm_campaign=Gagis&amp;utm_term=childbirth&amp;utm_content=1"/>
    <s v="njtvonline.org"/>
    <x v="0"/>
    <s v="https://pbs.twimg.com/media/EF5_XFYXoAIYAOU.jpg"/>
    <s v="https://pbs.twimg.com/media/EF5_XFYXoAIYAOU.jpg"/>
    <x v="57"/>
    <s v="https://twitter.com/#!/njtvnews/status/1179520190779932673"/>
    <m/>
    <m/>
    <s v="1179520190779932673"/>
    <m/>
    <b v="0"/>
    <n v="2"/>
    <s v=""/>
    <b v="0"/>
    <s v="en"/>
    <m/>
    <s v=""/>
    <b v="0"/>
    <n v="0"/>
    <s v=""/>
    <s v="Sprout Social"/>
    <b v="0"/>
    <s v="1179520190779932673"/>
    <s v="Tweet"/>
    <n v="0"/>
    <n v="0"/>
    <m/>
    <m/>
    <m/>
    <m/>
    <m/>
    <m/>
    <m/>
    <m/>
    <n v="2"/>
    <s v="14"/>
    <s v="14"/>
    <m/>
    <m/>
    <m/>
    <m/>
    <m/>
    <m/>
    <m/>
    <m/>
    <m/>
  </r>
  <r>
    <s v="njtvnews"/>
    <s v="firstladynj"/>
    <m/>
    <m/>
    <m/>
    <m/>
    <m/>
    <m/>
    <m/>
    <m/>
    <s v="No"/>
    <n v="197"/>
    <m/>
    <m/>
    <x v="0"/>
    <d v="2019-10-03T09:01:01.000"/>
    <s v="Two NJ cities join national effort to become safer childbirth cities. @JoannaGagisNJTV reports. https://t.co/8H0Ki9TMLm | @FirstLadyNJ @MerckforMothers https://t.co/6XwNklUvUj"/>
    <s v="https://www.njtvonline.org/news/?p=77892&amp;utm_source=NJTV News&amp;utm_medium=Twitter&amp;utm_campaign=Gagis&amp;utm_term=childbirth&amp;utm_content=1"/>
    <s v="njtvonline.org"/>
    <x v="0"/>
    <s v="https://pbs.twimg.com/media/EF8TN0_W4AAN7hn.jpg"/>
    <s v="https://pbs.twimg.com/media/EF8TN0_W4AAN7hn.jpg"/>
    <x v="58"/>
    <s v="https://twitter.com/#!/njtvnews/status/1179682758320427008"/>
    <m/>
    <m/>
    <s v="1179682758320427008"/>
    <m/>
    <b v="0"/>
    <n v="0"/>
    <s v=""/>
    <b v="0"/>
    <s v="en"/>
    <m/>
    <s v=""/>
    <b v="0"/>
    <n v="0"/>
    <s v=""/>
    <s v="Sprout Social"/>
    <b v="0"/>
    <s v="1179682758320427008"/>
    <s v="Tweet"/>
    <n v="0"/>
    <n v="0"/>
    <m/>
    <m/>
    <m/>
    <m/>
    <m/>
    <m/>
    <m/>
    <m/>
    <n v="2"/>
    <s v="14"/>
    <s v="14"/>
    <m/>
    <m/>
    <m/>
    <m/>
    <m/>
    <m/>
    <m/>
    <m/>
    <m/>
  </r>
  <r>
    <s v="bmoreforbabies"/>
    <s v="merckformothers"/>
    <m/>
    <m/>
    <m/>
    <m/>
    <m/>
    <m/>
    <m/>
    <m/>
    <s v="No"/>
    <n v="202"/>
    <m/>
    <m/>
    <x v="0"/>
    <d v="2019-10-03T09:57:38.000"/>
    <s v="RT @MerckforMothers: Through #SaferChildbirthCities, we can help implement evidence-based interventions and innovative approaches to reversâ€¦"/>
    <m/>
    <m/>
    <x v="7"/>
    <m/>
    <s v="http://pbs.twimg.com/profile_images/1115258035344113664/tjadkBmL_normal.png"/>
    <x v="59"/>
    <s v="https://twitter.com/#!/bmoreforbabies/status/1179697005465083905"/>
    <m/>
    <m/>
    <s v="1179697005465083905"/>
    <m/>
    <b v="0"/>
    <n v="0"/>
    <s v=""/>
    <b v="1"/>
    <s v="en"/>
    <m/>
    <s v="1179065031574654976"/>
    <b v="0"/>
    <n v="4"/>
    <s v="1179135113185153024"/>
    <s v="Twitter Web App"/>
    <b v="0"/>
    <s v="1179135113185153024"/>
    <s v="Tweet"/>
    <n v="0"/>
    <n v="0"/>
    <m/>
    <m/>
    <m/>
    <m/>
    <m/>
    <m/>
    <m/>
    <m/>
    <n v="1"/>
    <s v="1"/>
    <s v="1"/>
    <n v="1"/>
    <n v="6.25"/>
    <n v="0"/>
    <n v="0"/>
    <n v="0"/>
    <n v="0"/>
    <n v="15"/>
    <n v="93.75"/>
    <n v="16"/>
  </r>
  <r>
    <s v="bmoreforbabies"/>
    <s v="bmohealthystart"/>
    <m/>
    <m/>
    <m/>
    <m/>
    <m/>
    <m/>
    <m/>
    <m/>
    <s v="No"/>
    <n v="203"/>
    <m/>
    <m/>
    <x v="0"/>
    <d v="2019-10-03T09:58:07.000"/>
    <s v="RT @MEtiebetMD: Thank you @mayorbcyoung @Bmohealthystart and #maternalhealth champions in #Baltimore for your leadership on this issue. @Meâ€¦"/>
    <m/>
    <m/>
    <x v="18"/>
    <m/>
    <s v="http://pbs.twimg.com/profile_images/1115258035344113664/tjadkBmL_normal.png"/>
    <x v="60"/>
    <s v="https://twitter.com/#!/bmoreforbabies/status/1179697128609910785"/>
    <m/>
    <m/>
    <s v="1179697128609910785"/>
    <m/>
    <b v="0"/>
    <n v="0"/>
    <s v=""/>
    <b v="1"/>
    <s v="en"/>
    <m/>
    <s v="1179067491311669253"/>
    <b v="0"/>
    <n v="4"/>
    <s v="1179199451782664192"/>
    <s v="Twitter Web App"/>
    <b v="0"/>
    <s v="1179199451782664192"/>
    <s v="Tweet"/>
    <n v="0"/>
    <n v="0"/>
    <m/>
    <m/>
    <m/>
    <m/>
    <m/>
    <m/>
    <m/>
    <m/>
    <n v="1"/>
    <s v="1"/>
    <s v="1"/>
    <m/>
    <m/>
    <m/>
    <m/>
    <m/>
    <m/>
    <m/>
    <m/>
    <m/>
  </r>
  <r>
    <s v="tedbabedegefie"/>
    <s v="metiebetmd"/>
    <m/>
    <m/>
    <m/>
    <m/>
    <m/>
    <m/>
    <m/>
    <m/>
    <s v="No"/>
    <n v="206"/>
    <m/>
    <m/>
    <x v="0"/>
    <d v="2019-10-03T11:36:23.000"/>
    <s v="RT @MEtiebetMD: My key takeaway - there is no such thing as too much collaboration! Going #thelastmile to understand the issues and co-creaâ€¦"/>
    <m/>
    <m/>
    <x v="20"/>
    <m/>
    <s v="http://pbs.twimg.com/profile_images/928978092646912000/eeYladuT_normal.jpg"/>
    <x v="61"/>
    <s v="https://twitter.com/#!/tedbabedegefie/status/1179721856779243521"/>
    <m/>
    <m/>
    <s v="1179721856779243521"/>
    <m/>
    <b v="0"/>
    <n v="0"/>
    <s v=""/>
    <b v="1"/>
    <s v="en"/>
    <m/>
    <s v="1179154093102813184"/>
    <b v="0"/>
    <n v="3"/>
    <s v="1179587530213208067"/>
    <s v="Twitter for iPhone"/>
    <b v="0"/>
    <s v="1179587530213208067"/>
    <s v="Tweet"/>
    <n v="0"/>
    <n v="0"/>
    <m/>
    <m/>
    <m/>
    <m/>
    <m/>
    <m/>
    <m/>
    <m/>
    <n v="1"/>
    <s v="2"/>
    <s v="2"/>
    <n v="0"/>
    <n v="0"/>
    <n v="1"/>
    <n v="4.3478260869565215"/>
    <n v="0"/>
    <n v="0"/>
    <n v="22"/>
    <n v="95.65217391304348"/>
    <n v="23"/>
  </r>
  <r>
    <s v="lauriemyershl"/>
    <s v="pro"/>
    <m/>
    <m/>
    <m/>
    <m/>
    <m/>
    <m/>
    <m/>
    <m/>
    <s v="No"/>
    <n v="207"/>
    <m/>
    <m/>
    <x v="0"/>
    <d v="2019-10-04T00:40:25.000"/>
    <s v="RT @MEtiebetMD: These are amazing results!! 🙏🏽⁦@MerckforMothers partners ⁦@USAID⁩ ⁦@PathfinderInt ⁦@crossriverstate⁩ @everymomcounts⁩ ⁦@pro…"/>
    <m/>
    <m/>
    <x v="0"/>
    <m/>
    <s v="http://pbs.twimg.com/profile_images/913859201507536896/GyznWQLC_normal.jpg"/>
    <x v="62"/>
    <s v="https://twitter.com/#!/lauriemyershl/status/1179919165458718720"/>
    <m/>
    <m/>
    <s v="1179919165458718720"/>
    <m/>
    <b v="0"/>
    <n v="0"/>
    <s v=""/>
    <b v="0"/>
    <s v="en"/>
    <m/>
    <s v=""/>
    <b v="0"/>
    <n v="5"/>
    <s v="1179918760892870656"/>
    <s v="Twitter for iPhone"/>
    <b v="0"/>
    <s v="1179918760892870656"/>
    <s v="Tweet"/>
    <n v="0"/>
    <n v="0"/>
    <m/>
    <m/>
    <m/>
    <m/>
    <m/>
    <m/>
    <m/>
    <m/>
    <n v="1"/>
    <s v="2"/>
    <s v="2"/>
    <m/>
    <m/>
    <m/>
    <m/>
    <m/>
    <m/>
    <m/>
    <m/>
    <m/>
  </r>
  <r>
    <s v="nighealthwatch"/>
    <s v="temitayoe"/>
    <m/>
    <m/>
    <m/>
    <m/>
    <m/>
    <m/>
    <m/>
    <m/>
    <s v="Yes"/>
    <n v="215"/>
    <m/>
    <m/>
    <x v="0"/>
    <d v="2019-09-26T13:15:30.000"/>
    <s v="RT @TemitayoE: We must continue to give voices to many women &amp;amp; girls, the realities of many around us aren't seen/heard, if we don't know w…"/>
    <m/>
    <m/>
    <x v="0"/>
    <m/>
    <s v="http://pbs.twimg.com/profile_images/1083033739117121536/0Qv4am91_normal.jpg"/>
    <x v="63"/>
    <s v="https://twitter.com/#!/nighealthwatch/status/1177210086617505792"/>
    <m/>
    <m/>
    <s v="1177210086617505792"/>
    <m/>
    <b v="0"/>
    <n v="0"/>
    <s v=""/>
    <b v="0"/>
    <s v="en"/>
    <m/>
    <s v=""/>
    <b v="0"/>
    <n v="2"/>
    <s v="1177209996435697664"/>
    <s v="Twitter Web App"/>
    <b v="0"/>
    <s v="1177209996435697664"/>
    <s v="Tweet"/>
    <n v="0"/>
    <n v="0"/>
    <m/>
    <m/>
    <m/>
    <m/>
    <m/>
    <m/>
    <m/>
    <m/>
    <n v="1"/>
    <s v="2"/>
    <s v="4"/>
    <n v="0"/>
    <n v="0"/>
    <n v="0"/>
    <n v="0"/>
    <n v="0"/>
    <n v="0"/>
    <n v="27"/>
    <n v="100"/>
    <n v="27"/>
  </r>
  <r>
    <s v="nighealthwatch"/>
    <s v="pro"/>
    <m/>
    <m/>
    <m/>
    <m/>
    <m/>
    <m/>
    <m/>
    <m/>
    <s v="No"/>
    <n v="216"/>
    <m/>
    <m/>
    <x v="0"/>
    <d v="2019-10-04T03:40:42.000"/>
    <s v="RT @MEtiebetMD: These are amazing results!! 🙏🏽⁦@MerckforMothers partners ⁦@USAID⁩ ⁦@PathfinderInt ⁦@crossriverstate⁩ @everymomcounts⁩ ⁦@pro…"/>
    <m/>
    <m/>
    <x v="0"/>
    <m/>
    <s v="http://pbs.twimg.com/profile_images/1083033739117121536/0Qv4am91_normal.jpg"/>
    <x v="64"/>
    <s v="https://twitter.com/#!/nighealthwatch/status/1179964536243281921"/>
    <m/>
    <m/>
    <s v="1179964536243281921"/>
    <m/>
    <b v="0"/>
    <n v="0"/>
    <s v=""/>
    <b v="0"/>
    <s v="en"/>
    <m/>
    <s v=""/>
    <b v="0"/>
    <n v="5"/>
    <s v="1179918760892870656"/>
    <s v="Twitter for iPhone"/>
    <b v="0"/>
    <s v="1179918760892870656"/>
    <s v="Tweet"/>
    <n v="0"/>
    <n v="0"/>
    <m/>
    <m/>
    <m/>
    <m/>
    <m/>
    <m/>
    <m/>
    <m/>
    <n v="1"/>
    <s v="2"/>
    <s v="2"/>
    <m/>
    <m/>
    <m/>
    <m/>
    <m/>
    <m/>
    <m/>
    <m/>
    <m/>
  </r>
  <r>
    <s v="alex148laughlin"/>
    <s v="nighealthwatch"/>
    <m/>
    <m/>
    <m/>
    <m/>
    <m/>
    <m/>
    <m/>
    <m/>
    <s v="No"/>
    <n v="223"/>
    <m/>
    <m/>
    <x v="0"/>
    <d v="2019-10-04T04:59:59.000"/>
    <s v="@MEtiebetMD @nighealthwatch @MerckforMothers @USAID @PathfinderInt @crossriverstate @everymomcounts @projectcure This article celebrates the delivery of a set of triplets in a primary health care facility. As much as possible, any pregnancy considered to be high risk should be referred to a secondary or tertiary institution. Triaging goes a long way in reducing MNM"/>
    <m/>
    <m/>
    <x v="0"/>
    <m/>
    <s v="http://pbs.twimg.com/profile_images/813389097721069568/bte_AmS0_normal.jpg"/>
    <x v="65"/>
    <s v="https://twitter.com/#!/alex148laughlin/status/1179984487272386560"/>
    <m/>
    <m/>
    <s v="1179984487272386560"/>
    <s v="1179918760892870656"/>
    <b v="0"/>
    <n v="0"/>
    <s v="785915888364990464"/>
    <b v="0"/>
    <s v="en"/>
    <m/>
    <s v=""/>
    <b v="0"/>
    <n v="0"/>
    <s v=""/>
    <s v="Twitter Web App"/>
    <b v="0"/>
    <s v="1179918760892870656"/>
    <s v="Tweet"/>
    <n v="0"/>
    <n v="0"/>
    <m/>
    <m/>
    <m/>
    <m/>
    <m/>
    <m/>
    <m/>
    <m/>
    <n v="1"/>
    <s v="2"/>
    <s v="2"/>
    <m/>
    <m/>
    <m/>
    <m/>
    <m/>
    <m/>
    <m/>
    <m/>
    <m/>
  </r>
  <r>
    <s v="utibe__ebong"/>
    <s v="temitayoe"/>
    <m/>
    <m/>
    <m/>
    <m/>
    <m/>
    <m/>
    <m/>
    <m/>
    <s v="No"/>
    <n v="234"/>
    <m/>
    <m/>
    <x v="0"/>
    <d v="2019-09-26T18:05:52.000"/>
    <s v="RT @TemitayoE: We must continue to give voices to many women &amp;amp; girls, the realities of many around us aren't seen/heard, if we don't know w…"/>
    <m/>
    <m/>
    <x v="0"/>
    <m/>
    <s v="http://pbs.twimg.com/profile_images/1177178468653699072/H4LHn9_T_normal.jpg"/>
    <x v="66"/>
    <s v="https://twitter.com/#!/utibe__ebong/status/1177283156518592512"/>
    <m/>
    <m/>
    <s v="1177283156518592512"/>
    <m/>
    <b v="0"/>
    <n v="0"/>
    <s v=""/>
    <b v="0"/>
    <s v="en"/>
    <m/>
    <s v=""/>
    <b v="0"/>
    <n v="5"/>
    <s v="1177209996435697664"/>
    <s v="Twitter for Android"/>
    <b v="0"/>
    <s v="1177209996435697664"/>
    <s v="Tweet"/>
    <n v="0"/>
    <n v="0"/>
    <m/>
    <m/>
    <m/>
    <m/>
    <m/>
    <m/>
    <m/>
    <m/>
    <n v="1"/>
    <s v="2"/>
    <s v="4"/>
    <n v="0"/>
    <n v="0"/>
    <n v="0"/>
    <n v="0"/>
    <n v="0"/>
    <n v="0"/>
    <n v="27"/>
    <n v="100"/>
    <n v="27"/>
  </r>
  <r>
    <s v="utibe__ebong"/>
    <s v="pro"/>
    <m/>
    <m/>
    <m/>
    <m/>
    <m/>
    <m/>
    <m/>
    <m/>
    <s v="No"/>
    <n v="235"/>
    <m/>
    <m/>
    <x v="0"/>
    <d v="2019-10-04T06:52:46.000"/>
    <s v="RT @MEtiebetMD: These are amazing results!! 🙏🏽⁦@MerckforMothers partners ⁦@USAID⁩ ⁦@PathfinderInt ⁦@crossriverstate⁩ @everymomcounts⁩ ⁦@pro…"/>
    <m/>
    <m/>
    <x v="0"/>
    <m/>
    <s v="http://pbs.twimg.com/profile_images/1177178468653699072/H4LHn9_T_normal.jpg"/>
    <x v="67"/>
    <s v="https://twitter.com/#!/utibe__ebong/status/1180012869418717187"/>
    <m/>
    <m/>
    <s v="1180012869418717187"/>
    <m/>
    <b v="0"/>
    <n v="0"/>
    <s v=""/>
    <b v="0"/>
    <s v="en"/>
    <m/>
    <s v=""/>
    <b v="0"/>
    <n v="5"/>
    <s v="1179918760892870656"/>
    <s v="Twitter for Android"/>
    <b v="0"/>
    <s v="1179918760892870656"/>
    <s v="Tweet"/>
    <n v="0"/>
    <n v="0"/>
    <m/>
    <m/>
    <m/>
    <m/>
    <m/>
    <m/>
    <m/>
    <m/>
    <n v="1"/>
    <s v="2"/>
    <s v="2"/>
    <m/>
    <m/>
    <m/>
    <m/>
    <m/>
    <m/>
    <m/>
    <m/>
    <m/>
  </r>
  <r>
    <s v="monica_kerrigan"/>
    <s v="merckformothers"/>
    <m/>
    <m/>
    <m/>
    <m/>
    <m/>
    <m/>
    <m/>
    <m/>
    <s v="No"/>
    <n v="242"/>
    <m/>
    <m/>
    <x v="0"/>
    <d v="2019-10-04T15:13:49.000"/>
    <s v="RT @MEtiebetMD: So excited @MerckforMothers could be part of this celebration of women’s voices and experiences. Thank you to all @Merckfor…"/>
    <m/>
    <m/>
    <x v="0"/>
    <m/>
    <s v="http://pbs.twimg.com/profile_images/729282524438929409/u5oglyAv_normal.jpg"/>
    <x v="68"/>
    <s v="https://twitter.com/#!/monica_kerrigan/status/1180138962834399236"/>
    <m/>
    <m/>
    <s v="1180138962834399236"/>
    <m/>
    <b v="0"/>
    <n v="0"/>
    <s v=""/>
    <b v="1"/>
    <s v="en"/>
    <m/>
    <s v="1179552379752108032"/>
    <b v="0"/>
    <n v="2"/>
    <s v="1180084577072816129"/>
    <s v="Twitter for iPhone"/>
    <b v="0"/>
    <s v="1180084577072816129"/>
    <s v="Tweet"/>
    <n v="0"/>
    <n v="0"/>
    <m/>
    <m/>
    <m/>
    <m/>
    <m/>
    <m/>
    <m/>
    <m/>
    <n v="1"/>
    <s v="2"/>
    <s v="1"/>
    <m/>
    <m/>
    <m/>
    <m/>
    <m/>
    <m/>
    <m/>
    <m/>
    <m/>
  </r>
  <r>
    <s v="emilywj"/>
    <s v="pro"/>
    <m/>
    <m/>
    <m/>
    <m/>
    <m/>
    <m/>
    <m/>
    <m/>
    <s v="No"/>
    <n v="244"/>
    <m/>
    <m/>
    <x v="0"/>
    <d v="2019-10-04T15:20:36.000"/>
    <s v="RT @MEtiebetMD: These are amazing results!! 🙏🏽⁦@MerckforMothers partners ⁦@USAID⁩ ⁦@PathfinderInt ⁦@crossriverstate⁩ @everymomcounts⁩ ⁦@pro…"/>
    <m/>
    <m/>
    <x v="0"/>
    <m/>
    <s v="http://pbs.twimg.com/profile_images/566279601345667073/WD18FuyV_normal.jpeg"/>
    <x v="69"/>
    <s v="https://twitter.com/#!/emilywj/status/1180140670373285888"/>
    <m/>
    <m/>
    <s v="1180140670373285888"/>
    <m/>
    <b v="0"/>
    <n v="0"/>
    <s v=""/>
    <b v="0"/>
    <s v="en"/>
    <m/>
    <s v=""/>
    <b v="0"/>
    <n v="5"/>
    <s v="1179918760892870656"/>
    <s v="Twitter for iPhone"/>
    <b v="0"/>
    <s v="1179918760892870656"/>
    <s v="Tweet"/>
    <n v="0"/>
    <n v="0"/>
    <m/>
    <m/>
    <m/>
    <m/>
    <m/>
    <m/>
    <m/>
    <m/>
    <n v="1"/>
    <s v="2"/>
    <s v="2"/>
    <m/>
    <m/>
    <m/>
    <m/>
    <m/>
    <m/>
    <m/>
    <m/>
    <m/>
  </r>
  <r>
    <s v="atiyaweiss"/>
    <s v="camdenhealth"/>
    <m/>
    <m/>
    <m/>
    <m/>
    <m/>
    <m/>
    <m/>
    <m/>
    <s v="No"/>
    <n v="251"/>
    <m/>
    <m/>
    <x v="0"/>
    <d v="2019-09-10T20:34:13.000"/>
    <s v="We are honored to be partnering on #Saferbirthcities with @MerckforMothers to improve maternal and infant health and reduce disparities in #NJ and beyond. Congratulations to @NewarkHealth and @camdenhealth as they work tirelessly to strengthen care for women and babies. https://t.co/Sc6dew67xW"/>
    <s v="https://twitter.com/MerckforMothers/status/1171455209270210560"/>
    <s v="twitter.com"/>
    <x v="21"/>
    <m/>
    <s v="http://pbs.twimg.com/profile_images/1084833259475759104/BqawRmZx_normal.jpg"/>
    <x v="70"/>
    <s v="https://twitter.com/#!/atiyaweiss/status/1171522286488182786"/>
    <m/>
    <m/>
    <s v="1171522286488182786"/>
    <m/>
    <b v="0"/>
    <n v="8"/>
    <s v=""/>
    <b v="1"/>
    <s v="en"/>
    <m/>
    <s v="1171455209270210560"/>
    <b v="0"/>
    <n v="5"/>
    <s v=""/>
    <s v="Twitter Web App"/>
    <b v="0"/>
    <s v="1171522286488182786"/>
    <s v="Retweet"/>
    <n v="0"/>
    <n v="0"/>
    <m/>
    <m/>
    <m/>
    <m/>
    <m/>
    <m/>
    <m/>
    <m/>
    <n v="1"/>
    <s v="1"/>
    <s v="1"/>
    <m/>
    <m/>
    <m/>
    <m/>
    <m/>
    <m/>
    <m/>
    <m/>
    <m/>
  </r>
  <r>
    <s v="childhealthusa"/>
    <s v="atiyaweiss"/>
    <m/>
    <m/>
    <m/>
    <m/>
    <m/>
    <m/>
    <m/>
    <m/>
    <s v="No"/>
    <n v="254"/>
    <m/>
    <m/>
    <x v="0"/>
    <d v="2019-10-05T17:13:33.000"/>
    <s v="RT @atiyaweiss: We are honored to be partnering on #Saferbirthcities with @MerckforMothers to improve maternal and infant health and reduce…"/>
    <m/>
    <m/>
    <x v="22"/>
    <m/>
    <s v="http://pbs.twimg.com/profile_images/1144228003297320960/sgny33tB_normal.jpg"/>
    <x v="71"/>
    <s v="https://twitter.com/#!/childhealthusa/status/1180531482097532928"/>
    <m/>
    <m/>
    <s v="1180531482097532928"/>
    <m/>
    <b v="0"/>
    <n v="0"/>
    <s v=""/>
    <b v="1"/>
    <s v="en"/>
    <m/>
    <s v="1171455209270210560"/>
    <b v="0"/>
    <n v="5"/>
    <s v="1171522286488182786"/>
    <s v="Tweetbot for iΟS"/>
    <b v="0"/>
    <s v="1171522286488182786"/>
    <s v="Tweet"/>
    <n v="0"/>
    <n v="0"/>
    <m/>
    <m/>
    <m/>
    <m/>
    <m/>
    <m/>
    <m/>
    <m/>
    <n v="1"/>
    <s v="1"/>
    <s v="1"/>
    <m/>
    <m/>
    <m/>
    <m/>
    <m/>
    <m/>
    <m/>
    <m/>
    <m/>
  </r>
  <r>
    <s v="ppic_online"/>
    <s v="bmhcaucus"/>
    <m/>
    <m/>
    <m/>
    <m/>
    <m/>
    <m/>
    <m/>
    <m/>
    <s v="No"/>
    <n v="256"/>
    <m/>
    <m/>
    <x v="0"/>
    <d v="2019-10-06T02:45:38.000"/>
    <s v="Maternal Health Disparities is a real issue in our country. Hearing from the patients involved brings the head to the heart! @ATWHealth @BMHCaucus @MerckforMothers @Wilson_MHI   https://t.co/zNc8kn16M5"/>
    <s v="https://www.ksdk.com/article/news/investigations/mothers-matter/moms-of-color-say-theyre-terrified-of-dying-in-childbirth-and-no-one-is-listening/63-607056009"/>
    <s v="ksdk.com"/>
    <x v="0"/>
    <m/>
    <s v="http://pbs.twimg.com/profile_images/1089980988690714624/9gfaoooE_normal.jpg"/>
    <x v="72"/>
    <s v="https://twitter.com/#!/ppic_online/status/1180675450819010561"/>
    <m/>
    <m/>
    <s v="1180675450819010561"/>
    <m/>
    <b v="0"/>
    <n v="0"/>
    <s v=""/>
    <b v="0"/>
    <s v="en"/>
    <m/>
    <s v=""/>
    <b v="0"/>
    <n v="1"/>
    <s v=""/>
    <s v="Twitter for iPhone"/>
    <b v="0"/>
    <s v="1180675450819010561"/>
    <s v="Tweet"/>
    <n v="0"/>
    <n v="0"/>
    <m/>
    <m/>
    <m/>
    <m/>
    <m/>
    <m/>
    <m/>
    <m/>
    <n v="1"/>
    <s v="12"/>
    <s v="12"/>
    <m/>
    <m/>
    <m/>
    <m/>
    <m/>
    <m/>
    <m/>
    <m/>
    <m/>
  </r>
  <r>
    <s v="misssophiebot"/>
    <s v="ppic_online"/>
    <m/>
    <m/>
    <m/>
    <m/>
    <m/>
    <m/>
    <m/>
    <m/>
    <s v="No"/>
    <n v="258"/>
    <m/>
    <m/>
    <x v="0"/>
    <d v="2019-10-06T03:21:00.000"/>
    <s v="RT @PPIC_Online: Maternal Health Disparities is a real issue in our country. Hearing from the patients involved brings the head to the hear…"/>
    <m/>
    <m/>
    <x v="0"/>
    <m/>
    <s v="http://pbs.twimg.com/profile_images/797106039162277888/Vta9cgvh_normal.jpg"/>
    <x v="73"/>
    <s v="https://twitter.com/#!/misssophiebot/status/1180684353434783744"/>
    <m/>
    <m/>
    <s v="1180684353434783744"/>
    <m/>
    <b v="0"/>
    <n v="0"/>
    <s v=""/>
    <b v="0"/>
    <s v="en"/>
    <m/>
    <s v=""/>
    <b v="0"/>
    <n v="1"/>
    <s v="1180675450819010561"/>
    <s v="Bot Libre!"/>
    <b v="0"/>
    <s v="1180675450819010561"/>
    <s v="Tweet"/>
    <n v="0"/>
    <n v="0"/>
    <m/>
    <m/>
    <m/>
    <m/>
    <m/>
    <m/>
    <m/>
    <m/>
    <n v="1"/>
    <s v="12"/>
    <s v="12"/>
    <n v="0"/>
    <n v="0"/>
    <n v="1"/>
    <n v="4.3478260869565215"/>
    <n v="0"/>
    <n v="0"/>
    <n v="22"/>
    <n v="95.65217391304348"/>
    <n v="23"/>
  </r>
  <r>
    <s v="familyubuntu"/>
    <s v="familyubuntu"/>
    <m/>
    <m/>
    <m/>
    <m/>
    <m/>
    <m/>
    <m/>
    <m/>
    <s v="No"/>
    <n v="259"/>
    <m/>
    <m/>
    <x v="2"/>
    <d v="2019-09-10T18:27:00.000"/>
    <s v="We’re here for this. #BlackMamasMatter_x000a__x000a_ https://t.co/KsCqjadLkd"/>
    <s v="https://www.merckformothers.com/SaferChildbirthCities/"/>
    <s v="merckformothers.com"/>
    <x v="23"/>
    <m/>
    <s v="http://pbs.twimg.com/profile_images/1116023782613897217/Hku92WbV_normal.jpg"/>
    <x v="74"/>
    <s v="https://twitter.com/#!/familyubuntu/status/1171490270275227648"/>
    <m/>
    <m/>
    <s v="1171490270275227648"/>
    <m/>
    <b v="0"/>
    <n v="2"/>
    <s v=""/>
    <b v="0"/>
    <s v="en"/>
    <m/>
    <s v=""/>
    <b v="0"/>
    <n v="1"/>
    <s v=""/>
    <s v="Twitter for iPhone"/>
    <b v="0"/>
    <s v="1171490270275227648"/>
    <s v="Retweet"/>
    <n v="0"/>
    <n v="0"/>
    <m/>
    <m/>
    <m/>
    <m/>
    <m/>
    <m/>
    <m/>
    <m/>
    <n v="1"/>
    <s v="15"/>
    <s v="15"/>
    <n v="0"/>
    <n v="0"/>
    <n v="0"/>
    <n v="0"/>
    <n v="0"/>
    <n v="0"/>
    <n v="6"/>
    <n v="100"/>
    <n v="6"/>
  </r>
  <r>
    <s v="laceyemma1"/>
    <s v="familyubuntu"/>
    <m/>
    <m/>
    <m/>
    <m/>
    <m/>
    <m/>
    <m/>
    <m/>
    <s v="No"/>
    <n v="260"/>
    <m/>
    <m/>
    <x v="0"/>
    <d v="2019-10-06T19:18:52.000"/>
    <s v="RT @FamilyUbuntu: We’re here for this. #BlackMamasMatter_x000a__x000a_ https://t.co/KsCqjadLkd"/>
    <s v="https://www.merckformothers.com/SaferChildbirthCities/"/>
    <s v="merckformothers.com"/>
    <x v="23"/>
    <m/>
    <s v="http://pbs.twimg.com/profile_images/1180898195167047680/TkYGWs-j_normal.jpg"/>
    <x v="75"/>
    <s v="https://twitter.com/#!/laceyemma1/status/1180925408914493440"/>
    <m/>
    <m/>
    <s v="1180925408914493440"/>
    <m/>
    <b v="0"/>
    <n v="0"/>
    <s v=""/>
    <b v="0"/>
    <s v="en"/>
    <m/>
    <s v=""/>
    <b v="0"/>
    <n v="1"/>
    <s v="1171490270275227648"/>
    <s v="Twitter Web App"/>
    <b v="0"/>
    <s v="1171490270275227648"/>
    <s v="Tweet"/>
    <n v="0"/>
    <n v="0"/>
    <m/>
    <m/>
    <m/>
    <m/>
    <m/>
    <m/>
    <m/>
    <m/>
    <n v="1"/>
    <s v="15"/>
    <s v="15"/>
    <n v="0"/>
    <n v="0"/>
    <n v="0"/>
    <n v="0"/>
    <n v="0"/>
    <n v="0"/>
    <n v="8"/>
    <n v="100"/>
    <n v="8"/>
  </r>
  <r>
    <s v="wilson_mhi"/>
    <s v="ppic_online"/>
    <m/>
    <m/>
    <m/>
    <m/>
    <m/>
    <m/>
    <m/>
    <m/>
    <s v="Yes"/>
    <n v="263"/>
    <m/>
    <m/>
    <x v="0"/>
    <d v="2019-10-07T14:11:19.000"/>
    <s v="RT @PPIC_Online: Maternal Health Disparities is a real issue in our country. Hearing from the patients involved brings the head to the hear…"/>
    <m/>
    <m/>
    <x v="0"/>
    <m/>
    <s v="http://pbs.twimg.com/profile_images/1006210854122029066/v4wd4fQB_normal.jpg"/>
    <x v="76"/>
    <s v="https://twitter.com/#!/wilson_mhi/status/1181210400148340736"/>
    <m/>
    <m/>
    <s v="1181210400148340736"/>
    <m/>
    <b v="0"/>
    <n v="0"/>
    <s v=""/>
    <b v="0"/>
    <s v="en"/>
    <m/>
    <s v=""/>
    <b v="0"/>
    <n v="2"/>
    <s v="1180675450819010561"/>
    <s v="Twitter Web App"/>
    <b v="0"/>
    <s v="1180675450819010561"/>
    <s v="Tweet"/>
    <n v="0"/>
    <n v="0"/>
    <m/>
    <m/>
    <m/>
    <m/>
    <m/>
    <m/>
    <m/>
    <m/>
    <n v="1"/>
    <s v="12"/>
    <s v="12"/>
    <n v="0"/>
    <n v="0"/>
    <n v="1"/>
    <n v="4.3478260869565215"/>
    <n v="0"/>
    <n v="0"/>
    <n v="22"/>
    <n v="95.65217391304348"/>
    <n v="23"/>
  </r>
  <r>
    <s v="doccrearperry"/>
    <s v="merckformothers"/>
    <m/>
    <m/>
    <m/>
    <m/>
    <m/>
    <m/>
    <m/>
    <m/>
    <s v="No"/>
    <n v="264"/>
    <m/>
    <m/>
    <x v="0"/>
    <d v="2019-09-28T00:06:32.000"/>
    <s v="Feels Good to be âšœ Home!!! âšœ âšœ Friends, Family and @acog_org District VII, Contraceptive Access Meeting with some of my NOLA @merckformothers Safer Cities Family!! Letâ€™s Geaux ðŸ’—ðŸ’—ðŸ’— https://t.co/LbEG0HiwIy"/>
    <m/>
    <m/>
    <x v="0"/>
    <s v="https://pbs.twimg.com/media/EFgo4yaW4AExUgb.jpg"/>
    <s v="https://pbs.twimg.com/media/EFgo4yaW4AExUgb.jpg"/>
    <x v="77"/>
    <s v="https://twitter.com/#!/doccrearperry/status/1177736309697331200"/>
    <m/>
    <m/>
    <s v="1177736309697331200"/>
    <m/>
    <b v="0"/>
    <n v="13"/>
    <s v=""/>
    <b v="0"/>
    <s v="en"/>
    <m/>
    <s v=""/>
    <b v="0"/>
    <n v="4"/>
    <s v=""/>
    <s v="Twitter for iPhone"/>
    <b v="0"/>
    <s v="1177736309697331200"/>
    <s v="Tweet"/>
    <n v="0"/>
    <n v="0"/>
    <m/>
    <m/>
    <m/>
    <m/>
    <m/>
    <m/>
    <m/>
    <m/>
    <n v="1"/>
    <s v="11"/>
    <s v="1"/>
    <n v="1"/>
    <n v="3.125"/>
    <n v="0"/>
    <n v="0"/>
    <n v="0"/>
    <n v="0"/>
    <n v="31"/>
    <n v="96.875"/>
    <n v="32"/>
  </r>
  <r>
    <s v="iwes_nola"/>
    <s v="doccrearperry"/>
    <m/>
    <m/>
    <m/>
    <m/>
    <m/>
    <m/>
    <m/>
    <m/>
    <s v="No"/>
    <n v="265"/>
    <m/>
    <m/>
    <x v="0"/>
    <d v="2019-09-28T00:16:36.000"/>
    <s v="RT @doccrearperry: Feels Good to be âšœ Home!!! âšœ âšœ Friends, Family and @acog_org District VII, Contraceptive Access Meeting with some of myâ€¦"/>
    <m/>
    <m/>
    <x v="0"/>
    <m/>
    <s v="http://pbs.twimg.com/profile_images/1282899422/email_logo_iwes2_normal.jpg"/>
    <x v="78"/>
    <s v="https://twitter.com/#!/iwes_nola/status/1177738844382216192"/>
    <m/>
    <m/>
    <s v="1177738844382216192"/>
    <m/>
    <b v="0"/>
    <n v="0"/>
    <s v=""/>
    <b v="0"/>
    <s v="en"/>
    <m/>
    <s v=""/>
    <b v="0"/>
    <n v="4"/>
    <s v="1177736309697331200"/>
    <s v="Twitter for iPhone"/>
    <b v="0"/>
    <s v="1177736309697331200"/>
    <s v="Tweet"/>
    <n v="0"/>
    <n v="0"/>
    <m/>
    <m/>
    <m/>
    <m/>
    <m/>
    <m/>
    <m/>
    <m/>
    <n v="1"/>
    <s v="11"/>
    <s v="11"/>
    <n v="1"/>
    <n v="4.3478260869565215"/>
    <n v="0"/>
    <n v="0"/>
    <n v="0"/>
    <n v="0"/>
    <n v="22"/>
    <n v="95.65217391304348"/>
    <n v="23"/>
  </r>
  <r>
    <s v="iwes_nola"/>
    <s v="merckformothers"/>
    <m/>
    <m/>
    <m/>
    <m/>
    <m/>
    <m/>
    <m/>
    <m/>
    <s v="No"/>
    <n v="266"/>
    <m/>
    <m/>
    <x v="0"/>
    <d v="2019-10-07T15:14:15.000"/>
    <s v="RT @MerckforMothers: Problem: The U.S. ranks 47 out of 195 countries worldwide in maternal mortality.​_x000a_Solution: Act now and #UseYourMomVoi…"/>
    <m/>
    <m/>
    <x v="0"/>
    <m/>
    <s v="http://pbs.twimg.com/profile_images/1282899422/email_logo_iwes2_normal.jpg"/>
    <x v="79"/>
    <s v="https://twitter.com/#!/iwes_nola/status/1181226236082737154"/>
    <m/>
    <m/>
    <s v="1181226236082737154"/>
    <m/>
    <b v="0"/>
    <n v="0"/>
    <s v=""/>
    <b v="0"/>
    <s v="en"/>
    <m/>
    <s v=""/>
    <b v="0"/>
    <n v="10"/>
    <s v="1181222645787963392"/>
    <s v="Twitter for iPhone"/>
    <b v="0"/>
    <s v="1181222645787963392"/>
    <s v="Tweet"/>
    <n v="0"/>
    <n v="0"/>
    <m/>
    <m/>
    <m/>
    <m/>
    <m/>
    <m/>
    <m/>
    <m/>
    <n v="1"/>
    <s v="11"/>
    <s v="1"/>
    <n v="0"/>
    <n v="0"/>
    <n v="1"/>
    <n v="4.761904761904762"/>
    <n v="0"/>
    <n v="0"/>
    <n v="20"/>
    <n v="95.23809523809524"/>
    <n v="21"/>
  </r>
  <r>
    <s v="_magnoliashawty"/>
    <s v="merckformothers"/>
    <m/>
    <m/>
    <m/>
    <m/>
    <m/>
    <m/>
    <m/>
    <m/>
    <s v="No"/>
    <n v="267"/>
    <m/>
    <m/>
    <x v="0"/>
    <d v="2019-10-07T15:14:31.000"/>
    <s v="RT @MerckforMothers: Problem: The U.S. ranks 47 out of 195 countries worldwide in maternal mortality.​_x000a_Solution: Act now and #UseYourMomVoi…"/>
    <m/>
    <m/>
    <x v="0"/>
    <m/>
    <s v="http://pbs.twimg.com/profile_images/1178519437076361217/PaVpUrxq_normal.jpg"/>
    <x v="80"/>
    <s v="https://twitter.com/#!/_magnoliashawty/status/1181226301962670081"/>
    <m/>
    <m/>
    <s v="1181226301962670081"/>
    <m/>
    <b v="0"/>
    <n v="0"/>
    <s v=""/>
    <b v="0"/>
    <s v="en"/>
    <m/>
    <s v=""/>
    <b v="0"/>
    <n v="10"/>
    <s v="1181222645787963392"/>
    <s v="Twitter for iPhone"/>
    <b v="0"/>
    <s v="1181222645787963392"/>
    <s v="Tweet"/>
    <n v="0"/>
    <n v="0"/>
    <m/>
    <m/>
    <m/>
    <m/>
    <m/>
    <m/>
    <m/>
    <m/>
    <n v="1"/>
    <s v="1"/>
    <s v="1"/>
    <n v="0"/>
    <n v="0"/>
    <n v="1"/>
    <n v="4.761904761904762"/>
    <n v="0"/>
    <n v="0"/>
    <n v="20"/>
    <n v="95.23809523809524"/>
    <n v="21"/>
  </r>
  <r>
    <s v="avegenhealth"/>
    <s v="metiebetmd"/>
    <m/>
    <m/>
    <m/>
    <m/>
    <m/>
    <m/>
    <m/>
    <m/>
    <s v="No"/>
    <n v="268"/>
    <m/>
    <m/>
    <x v="0"/>
    <d v="2019-10-03T06:31:32.000"/>
    <s v="RT @MEtiebetMD: My key takeaway - there is no such thing as too much collaboration! Going #thelastmile to understand the issues and co-creaâ€¦"/>
    <m/>
    <m/>
    <x v="20"/>
    <m/>
    <s v="http://pbs.twimg.com/profile_images/1094934045602050048/0v5IgpXP_normal.jpg"/>
    <x v="81"/>
    <s v="https://twitter.com/#!/avegenhealth/status/1179645138160832514"/>
    <m/>
    <m/>
    <s v="1179645138160832514"/>
    <m/>
    <b v="0"/>
    <n v="0"/>
    <s v=""/>
    <b v="1"/>
    <s v="en"/>
    <m/>
    <s v="1179154093102813184"/>
    <b v="0"/>
    <n v="3"/>
    <s v="1179587530213208067"/>
    <s v="Twitter for iPhone"/>
    <b v="0"/>
    <s v="1179587530213208067"/>
    <s v="Tweet"/>
    <n v="0"/>
    <n v="0"/>
    <m/>
    <m/>
    <m/>
    <m/>
    <m/>
    <m/>
    <m/>
    <m/>
    <n v="1"/>
    <s v="2"/>
    <s v="2"/>
    <n v="0"/>
    <n v="0"/>
    <n v="1"/>
    <n v="4.3478260869565215"/>
    <n v="0"/>
    <n v="0"/>
    <n v="22"/>
    <n v="95.65217391304348"/>
    <n v="23"/>
  </r>
  <r>
    <s v="avegenhealth"/>
    <s v="merckformothers"/>
    <m/>
    <m/>
    <m/>
    <m/>
    <m/>
    <m/>
    <m/>
    <m/>
    <s v="No"/>
    <n v="269"/>
    <m/>
    <m/>
    <x v="0"/>
    <d v="2019-10-07T15:32:06.000"/>
    <s v="RT @MerckforMothers: Problem: The U.S. ranks 47 out of 195 countries worldwide in maternal mortality.​_x000a_Solution: Act now and #UseYourMomVoi…"/>
    <m/>
    <m/>
    <x v="0"/>
    <m/>
    <s v="http://pbs.twimg.com/profile_images/1094934045602050048/0v5IgpXP_normal.jpg"/>
    <x v="82"/>
    <s v="https://twitter.com/#!/avegenhealth/status/1181230728660619269"/>
    <m/>
    <m/>
    <s v="1181230728660619269"/>
    <m/>
    <b v="0"/>
    <n v="0"/>
    <s v=""/>
    <b v="0"/>
    <s v="en"/>
    <m/>
    <s v=""/>
    <b v="0"/>
    <n v="10"/>
    <s v="1181222645787963392"/>
    <s v="Twitter for iPhone"/>
    <b v="0"/>
    <s v="1181222645787963392"/>
    <s v="Tweet"/>
    <n v="0"/>
    <n v="0"/>
    <m/>
    <m/>
    <m/>
    <m/>
    <m/>
    <m/>
    <m/>
    <m/>
    <n v="1"/>
    <s v="2"/>
    <s v="1"/>
    <n v="0"/>
    <n v="0"/>
    <n v="1"/>
    <n v="4.761904761904762"/>
    <n v="0"/>
    <n v="0"/>
    <n v="20"/>
    <n v="95.23809523809524"/>
    <n v="21"/>
  </r>
  <r>
    <s v="preventaccreta"/>
    <s v="merckformothers"/>
    <m/>
    <m/>
    <m/>
    <m/>
    <m/>
    <m/>
    <m/>
    <m/>
    <s v="No"/>
    <n v="270"/>
    <m/>
    <m/>
    <x v="0"/>
    <d v="2019-10-07T16:14:36.000"/>
    <s v="RT @MerckforMothers: Problem: The U.S. ranks 47 out of 195 countries worldwide in maternal mortality.​_x000a_Solution: Act now and #UseYourMomVoi…"/>
    <m/>
    <m/>
    <x v="0"/>
    <m/>
    <s v="http://pbs.twimg.com/profile_images/895954822280564736/dFBEy0cF_normal.jpg"/>
    <x v="83"/>
    <s v="https://twitter.com/#!/preventaccreta/status/1181241424248897536"/>
    <m/>
    <m/>
    <s v="1181241424248897536"/>
    <m/>
    <b v="0"/>
    <n v="0"/>
    <s v=""/>
    <b v="0"/>
    <s v="en"/>
    <m/>
    <s v=""/>
    <b v="0"/>
    <n v="10"/>
    <s v="1181222645787963392"/>
    <s v="Twitter for iPhone"/>
    <b v="0"/>
    <s v="1181222645787963392"/>
    <s v="Tweet"/>
    <n v="0"/>
    <n v="0"/>
    <m/>
    <m/>
    <m/>
    <m/>
    <m/>
    <m/>
    <m/>
    <m/>
    <n v="1"/>
    <s v="1"/>
    <s v="1"/>
    <n v="0"/>
    <n v="0"/>
    <n v="1"/>
    <n v="4.761904761904762"/>
    <n v="0"/>
    <n v="0"/>
    <n v="20"/>
    <n v="95.23809523809524"/>
    <n v="21"/>
  </r>
  <r>
    <s v="wwstansburyccfa"/>
    <s v="merckformothers"/>
    <m/>
    <m/>
    <m/>
    <m/>
    <m/>
    <m/>
    <m/>
    <m/>
    <s v="No"/>
    <n v="271"/>
    <m/>
    <m/>
    <x v="0"/>
    <d v="2019-10-07T19:11:20.000"/>
    <s v="RT @MerckforMothers: Problem: The U.S. ranks 47 out of 195 countries worldwide in maternal mortality.​_x000a_Solution: Act now and #UseYourMomVoi…"/>
    <m/>
    <m/>
    <x v="0"/>
    <m/>
    <s v="http://pbs.twimg.com/profile_images/973251173879877632/Ovxk_ODB_normal.jpg"/>
    <x v="84"/>
    <s v="https://twitter.com/#!/wwstansburyccfa/status/1181285901860659200"/>
    <m/>
    <m/>
    <s v="1181285901860659200"/>
    <m/>
    <b v="0"/>
    <n v="0"/>
    <s v=""/>
    <b v="0"/>
    <s v="en"/>
    <m/>
    <s v=""/>
    <b v="0"/>
    <n v="10"/>
    <s v="1181222645787963392"/>
    <s v="Twitter for iPhone"/>
    <b v="0"/>
    <s v="1181222645787963392"/>
    <s v="Tweet"/>
    <n v="0"/>
    <n v="0"/>
    <m/>
    <m/>
    <m/>
    <m/>
    <m/>
    <m/>
    <m/>
    <m/>
    <n v="1"/>
    <s v="1"/>
    <s v="1"/>
    <n v="0"/>
    <n v="0"/>
    <n v="1"/>
    <n v="4.761904761904762"/>
    <n v="0"/>
    <n v="0"/>
    <n v="20"/>
    <n v="95.23809523809524"/>
    <n v="21"/>
  </r>
  <r>
    <s v="staceycpenny"/>
    <s v="merckformothers"/>
    <m/>
    <m/>
    <m/>
    <m/>
    <m/>
    <m/>
    <m/>
    <m/>
    <s v="No"/>
    <n v="272"/>
    <m/>
    <m/>
    <x v="0"/>
    <d v="2019-10-07T20:51:00.000"/>
    <s v="RT @MerckforMothers: Problem: The U.S. ranks 47 out of 195 countries worldwide in maternal mortality.​_x000a_Solution: Act now and #UseYourMomVoi…"/>
    <m/>
    <m/>
    <x v="0"/>
    <m/>
    <s v="http://pbs.twimg.com/profile_images/1639812575/SDC_Cherry_Blossom_normal.JPG"/>
    <x v="85"/>
    <s v="https://twitter.com/#!/staceycpenny/status/1181310983538651141"/>
    <m/>
    <m/>
    <s v="1181310983538651141"/>
    <m/>
    <b v="0"/>
    <n v="0"/>
    <s v=""/>
    <b v="0"/>
    <s v="en"/>
    <m/>
    <s v=""/>
    <b v="0"/>
    <n v="10"/>
    <s v="1181222645787963392"/>
    <s v="Twitter for Android"/>
    <b v="0"/>
    <s v="1181222645787963392"/>
    <s v="Tweet"/>
    <n v="0"/>
    <n v="0"/>
    <m/>
    <m/>
    <m/>
    <m/>
    <m/>
    <m/>
    <m/>
    <m/>
    <n v="1"/>
    <s v="1"/>
    <s v="1"/>
    <n v="0"/>
    <n v="0"/>
    <n v="1"/>
    <n v="4.761904761904762"/>
    <n v="0"/>
    <n v="0"/>
    <n v="20"/>
    <n v="95.23809523809524"/>
    <n v="21"/>
  </r>
  <r>
    <s v="shadesofblueprj"/>
    <s v="merckformothers"/>
    <m/>
    <m/>
    <m/>
    <m/>
    <m/>
    <m/>
    <m/>
    <m/>
    <s v="No"/>
    <n v="273"/>
    <m/>
    <m/>
    <x v="0"/>
    <d v="2019-10-07T22:40:51.000"/>
    <s v="RT @MerckforMothers: Problem: The U.S. ranks 47 out of 195 countries worldwide in maternal mortality.​_x000a_Solution: Act now and #UseYourMomVoi…"/>
    <m/>
    <m/>
    <x v="0"/>
    <m/>
    <s v="http://pbs.twimg.com/profile_images/1156960343098310656/QIQl2Csj_normal.jpg"/>
    <x v="86"/>
    <s v="https://twitter.com/#!/shadesofblueprj/status/1181338625772019713"/>
    <m/>
    <m/>
    <s v="1181338625772019713"/>
    <m/>
    <b v="0"/>
    <n v="0"/>
    <s v=""/>
    <b v="0"/>
    <s v="en"/>
    <m/>
    <s v=""/>
    <b v="0"/>
    <n v="10"/>
    <s v="1181222645787963392"/>
    <s v="Twitter for Android"/>
    <b v="0"/>
    <s v="1181222645787963392"/>
    <s v="Tweet"/>
    <n v="0"/>
    <n v="0"/>
    <m/>
    <m/>
    <m/>
    <m/>
    <m/>
    <m/>
    <m/>
    <m/>
    <n v="1"/>
    <s v="1"/>
    <s v="1"/>
    <n v="0"/>
    <n v="0"/>
    <n v="1"/>
    <n v="4.761904761904762"/>
    <n v="0"/>
    <n v="0"/>
    <n v="20"/>
    <n v="95.23809523809524"/>
    <n v="21"/>
  </r>
  <r>
    <s v="metiebetmd"/>
    <s v="creditsuisse"/>
    <m/>
    <m/>
    <m/>
    <m/>
    <m/>
    <m/>
    <m/>
    <m/>
    <s v="No"/>
    <n v="274"/>
    <m/>
    <m/>
    <x v="0"/>
    <d v="2019-09-22T20:57:55.000"/>
    <s v="We need to create more vehicles to transverse the “know-do” gap for multisectoral solutions to #EndMaternalMortality and spur private sector #innovation. Excited _x000a_that @MerckforMothers can join forces with @opicgov @USAIDGH @CreditSuisse to do so! https://t.co/ObLhqjNVKr"/>
    <s v="https://twitter.com/pmnch/status/1175780176409575427"/>
    <s v="twitter.com"/>
    <x v="24"/>
    <m/>
    <s v="http://pbs.twimg.com/profile_images/842828809501999104/8ylacT5l_normal.jpg"/>
    <x v="87"/>
    <s v="https://twitter.com/#!/metiebetmd/status/1175876903628156928"/>
    <m/>
    <m/>
    <s v="1175876903628156928"/>
    <m/>
    <b v="0"/>
    <n v="21"/>
    <s v=""/>
    <b v="1"/>
    <s v="en"/>
    <m/>
    <s v="1175780176409575427"/>
    <b v="0"/>
    <n v="6"/>
    <s v=""/>
    <s v="Twitter for iPhone"/>
    <b v="0"/>
    <s v="1175876903628156928"/>
    <s v="Retweet"/>
    <n v="0"/>
    <n v="0"/>
    <m/>
    <m/>
    <m/>
    <m/>
    <m/>
    <m/>
    <m/>
    <m/>
    <n v="1"/>
    <s v="2"/>
    <s v="2"/>
    <m/>
    <m/>
    <m/>
    <m/>
    <m/>
    <m/>
    <m/>
    <m/>
    <m/>
  </r>
  <r>
    <s v="metiebetmd"/>
    <s v="merckiminspired"/>
    <m/>
    <m/>
    <m/>
    <m/>
    <m/>
    <m/>
    <m/>
    <m/>
    <s v="No"/>
    <n v="277"/>
    <m/>
    <m/>
    <x v="0"/>
    <d v="2019-10-03T02:55:45.000"/>
    <s v="So inspired by @Merck #volunteers in #Austin, TX. Thank you @MerckforMothers ambassadors Leslie Wolfe @keeleemoseley @ReginaImhoff Emily Lutzke for your efforts to ensure women across the world have the supplies they need for safe deliveries. @MerckIMInspired https://t.co/uRHLsqyohX"/>
    <m/>
    <m/>
    <x v="25"/>
    <s v="https://pbs.twimg.com/media/EF6_m4EWoAEBg8S.jpg"/>
    <s v="https://pbs.twimg.com/media/EF6_m4EWoAEBg8S.jpg"/>
    <x v="88"/>
    <s v="https://twitter.com/#!/metiebetmd/status/1179590836717309952"/>
    <m/>
    <m/>
    <s v="1179590836717309952"/>
    <m/>
    <b v="0"/>
    <n v="3"/>
    <s v=""/>
    <b v="0"/>
    <s v="en"/>
    <m/>
    <s v=""/>
    <b v="0"/>
    <n v="0"/>
    <s v=""/>
    <s v="Twitter for iPhone"/>
    <b v="0"/>
    <s v="1179590836717309952"/>
    <s v="Tweet"/>
    <n v="0"/>
    <n v="0"/>
    <m/>
    <m/>
    <m/>
    <m/>
    <m/>
    <m/>
    <m/>
    <m/>
    <n v="1"/>
    <s v="2"/>
    <s v="2"/>
    <m/>
    <m/>
    <m/>
    <m/>
    <m/>
    <m/>
    <m/>
    <m/>
    <m/>
  </r>
  <r>
    <s v="metiebetmd"/>
    <s v="projectcure"/>
    <m/>
    <m/>
    <m/>
    <m/>
    <m/>
    <m/>
    <m/>
    <m/>
    <s v="No"/>
    <n v="280"/>
    <m/>
    <m/>
    <x v="0"/>
    <d v="2019-10-04T00:38:49.000"/>
    <s v="These are amazing results!! 🙏🏽⁦@MerckforMothers partners ⁦@USAID⁩ ⁦@PathfinderInt ⁦@crossriverstate⁩ @everymomcounts⁩ ⁦@projectcure⁩. ‘Saving Mothers Giving Life’ Reduces Deaths in Children by 66% in Southern #Nigeria https://t.co/gcrFPlTU2Q"/>
    <s v="https://www.usaid.gov/nigeria/news/%E2%80%98saving-mothers-giving-life%E2%80%99-reduces-deaths-children-66-percent-southern"/>
    <s v="usaid.gov"/>
    <x v="26"/>
    <m/>
    <s v="http://pbs.twimg.com/profile_images/842828809501999104/8ylacT5l_normal.jpg"/>
    <x v="89"/>
    <s v="https://twitter.com/#!/metiebetmd/status/1179918760892870656"/>
    <m/>
    <m/>
    <s v="1179918760892870656"/>
    <m/>
    <b v="0"/>
    <n v="18"/>
    <s v=""/>
    <b v="0"/>
    <s v="en"/>
    <m/>
    <s v=""/>
    <b v="0"/>
    <n v="5"/>
    <s v=""/>
    <s v="Twitter for iPhone"/>
    <b v="0"/>
    <s v="1179918760892870656"/>
    <s v="Tweet"/>
    <n v="0"/>
    <n v="0"/>
    <m/>
    <m/>
    <m/>
    <m/>
    <m/>
    <m/>
    <m/>
    <m/>
    <n v="1"/>
    <s v="2"/>
    <s v="2"/>
    <n v="1"/>
    <n v="4.166666666666667"/>
    <n v="0"/>
    <n v="0"/>
    <n v="0"/>
    <n v="0"/>
    <n v="23"/>
    <n v="95.83333333333333"/>
    <n v="24"/>
  </r>
  <r>
    <s v="katribertram"/>
    <s v="pmnch"/>
    <m/>
    <m/>
    <m/>
    <m/>
    <m/>
    <m/>
    <m/>
    <m/>
    <s v="No"/>
    <n v="281"/>
    <m/>
    <m/>
    <x v="0"/>
    <d v="2019-10-08T06:38:16.000"/>
    <s v="And many thanks to our fabulous partners for convening, co-hosting and cooperating on so many events! @WHO @UHC2030 @gavi @GlobalFund @RockefellerFdn @JCIE_org @devex @MerckforMothers @PMNCH and many more. #UNGA #Partnerships #HealthForAll #InvestInHealth https://t.co/Ian1YSgFN1"/>
    <s v="https://twitter.com/thegff/status/1181317127409750016"/>
    <s v="twitter.com"/>
    <x v="27"/>
    <m/>
    <s v="http://pbs.twimg.com/profile_images/1145507303355027456/dnIan1BQ_normal.jpg"/>
    <x v="90"/>
    <s v="https://twitter.com/#!/katribertram/status/1181458771626860545"/>
    <m/>
    <m/>
    <s v="1181458771626860545"/>
    <m/>
    <b v="0"/>
    <n v="8"/>
    <s v=""/>
    <b v="1"/>
    <s v="en"/>
    <m/>
    <s v="1181317127409750016"/>
    <b v="0"/>
    <n v="3"/>
    <s v=""/>
    <s v="Twitter for iPhone"/>
    <b v="0"/>
    <s v="1181458771626860545"/>
    <s v="Tweet"/>
    <n v="0"/>
    <n v="0"/>
    <m/>
    <m/>
    <m/>
    <m/>
    <m/>
    <m/>
    <m/>
    <m/>
    <n v="1"/>
    <s v="7"/>
    <s v="7"/>
    <m/>
    <m/>
    <m/>
    <m/>
    <m/>
    <m/>
    <m/>
    <m/>
    <m/>
  </r>
  <r>
    <s v="metiebetmd"/>
    <s v="rockefellerfdn"/>
    <m/>
    <m/>
    <m/>
    <m/>
    <m/>
    <m/>
    <m/>
    <m/>
    <s v="No"/>
    <n v="284"/>
    <m/>
    <m/>
    <x v="0"/>
    <d v="2019-09-26T13:16:16.000"/>
    <s v="Exciting to see that one of the last frontiers of the #DigitalTransformation -health-is finally being broken with ⁦@NRaoMD⁩ @RockefellerFdn⁩ commitment to ensure #DataSavesLives and #EndMaternalMortality #UNGA2019  https://t.co/nS7fAJtfxk"/>
    <s v="https://www.rockefellerfoundation.org/blog/precision-public-health-leveraging-data-unlock-health/"/>
    <s v="rockefellerfoundation.org"/>
    <x v="28"/>
    <m/>
    <s v="http://pbs.twimg.com/profile_images/842828809501999104/8ylacT5l_normal.jpg"/>
    <x v="91"/>
    <s v="https://twitter.com/#!/metiebetmd/status/1177210276971798528"/>
    <m/>
    <m/>
    <s v="1177210276971798528"/>
    <m/>
    <b v="0"/>
    <n v="4"/>
    <s v=""/>
    <b v="0"/>
    <s v="en"/>
    <m/>
    <s v=""/>
    <b v="0"/>
    <n v="3"/>
    <s v=""/>
    <s v="Twitter for iPhone"/>
    <b v="0"/>
    <s v="1177210276971798528"/>
    <s v="Retweet"/>
    <n v="0"/>
    <n v="0"/>
    <m/>
    <m/>
    <m/>
    <m/>
    <m/>
    <m/>
    <m/>
    <m/>
    <n v="1"/>
    <s v="2"/>
    <s v="7"/>
    <m/>
    <m/>
    <m/>
    <m/>
    <m/>
    <m/>
    <m/>
    <m/>
    <m/>
  </r>
  <r>
    <s v="aminumagashig"/>
    <s v="gavi"/>
    <m/>
    <m/>
    <m/>
    <m/>
    <m/>
    <m/>
    <m/>
    <m/>
    <s v="No"/>
    <n v="287"/>
    <m/>
    <m/>
    <x v="0"/>
    <d v="2019-10-08T07:51:58.000"/>
    <s v="RT @KatriBertram: And many thanks to our fabulous partners for convening, co-hosting and cooperating on so many events! @WHO @UHC2030 @gavi…"/>
    <m/>
    <m/>
    <x v="0"/>
    <m/>
    <s v="http://pbs.twimg.com/profile_images/979433109178417153/kUJHy8kV_normal.jpg"/>
    <x v="92"/>
    <s v="https://twitter.com/#!/aminumagashig/status/1181477320781111296"/>
    <m/>
    <m/>
    <s v="1181477320781111296"/>
    <m/>
    <b v="0"/>
    <n v="0"/>
    <s v=""/>
    <b v="1"/>
    <s v="en"/>
    <m/>
    <s v="1181317127409750016"/>
    <b v="0"/>
    <n v="3"/>
    <s v="1181458771626860545"/>
    <s v="Twitter Web App"/>
    <b v="0"/>
    <s v="1181458771626860545"/>
    <s v="Tweet"/>
    <n v="0"/>
    <n v="0"/>
    <m/>
    <m/>
    <m/>
    <m/>
    <m/>
    <m/>
    <m/>
    <m/>
    <n v="1"/>
    <s v="7"/>
    <s v="7"/>
    <m/>
    <m/>
    <m/>
    <m/>
    <m/>
    <m/>
    <m/>
    <m/>
    <m/>
  </r>
  <r>
    <s v="sambernsteinrn"/>
    <s v="merckformothers"/>
    <m/>
    <m/>
    <m/>
    <m/>
    <m/>
    <m/>
    <m/>
    <m/>
    <s v="No"/>
    <n v="291"/>
    <m/>
    <m/>
    <x v="0"/>
    <d v="2019-10-08T10:27:32.000"/>
    <s v="RT @MerckforMothers: Problem: The U.S. ranks 47 out of 195 countries worldwide in maternal mortality.​_x000a_Solution: Act now and #UseYourMomVoi…"/>
    <m/>
    <m/>
    <x v="0"/>
    <m/>
    <s v="http://pbs.twimg.com/profile_images/1176950191385174018/yKkTPqEf_normal.jpg"/>
    <x v="93"/>
    <s v="https://twitter.com/#!/sambernsteinrn/status/1181516469114429440"/>
    <m/>
    <m/>
    <s v="1181516469114429440"/>
    <m/>
    <b v="0"/>
    <n v="0"/>
    <s v=""/>
    <b v="0"/>
    <s v="en"/>
    <m/>
    <s v=""/>
    <b v="0"/>
    <n v="12"/>
    <s v="1181222645787963392"/>
    <s v="Twitter Web App"/>
    <b v="0"/>
    <s v="1181222645787963392"/>
    <s v="Tweet"/>
    <n v="0"/>
    <n v="0"/>
    <m/>
    <m/>
    <m/>
    <m/>
    <m/>
    <m/>
    <m/>
    <m/>
    <n v="1"/>
    <s v="1"/>
    <s v="1"/>
    <n v="0"/>
    <n v="0"/>
    <n v="1"/>
    <n v="4.761904761904762"/>
    <n v="0"/>
    <n v="0"/>
    <n v="20"/>
    <n v="95.23809523809524"/>
    <n v="21"/>
  </r>
  <r>
    <s v="don2569603"/>
    <s v="whitehouse"/>
    <m/>
    <m/>
    <m/>
    <m/>
    <m/>
    <m/>
    <m/>
    <m/>
    <s v="No"/>
    <n v="292"/>
    <m/>
    <m/>
    <x v="0"/>
    <d v="2019-10-08T10:48:04.000"/>
    <s v="@KistenNoel @Merck @USMerckProducts @MerckforMothers REREAD @Merck @USMerckProducts @HHSGov @picphysicians @POTUS @WhiteHouse If KENNETH FRAZIER does indeed have a conscience &amp;amp; fundamental values , then take the time to review this !!!?? #MRK STOP 🛑 Looking the other  AWAY Geez 🙄"/>
    <m/>
    <m/>
    <x v="29"/>
    <m/>
    <s v="http://pbs.twimg.com/profile_images/949368602569904129/0l-sl1ET_normal.jpg"/>
    <x v="94"/>
    <s v="https://twitter.com/#!/don2569603/status/1181521635444170753"/>
    <m/>
    <m/>
    <s v="1181521635444170753"/>
    <s v="1179536401739735040"/>
    <b v="0"/>
    <n v="2"/>
    <s v="2761623465"/>
    <b v="0"/>
    <s v="en"/>
    <m/>
    <s v=""/>
    <b v="0"/>
    <n v="1"/>
    <s v=""/>
    <s v="Twitter for iPhone"/>
    <b v="0"/>
    <s v="1179536401739735040"/>
    <s v="Tweet"/>
    <n v="0"/>
    <n v="0"/>
    <m/>
    <m/>
    <m/>
    <m/>
    <m/>
    <m/>
    <m/>
    <m/>
    <n v="1"/>
    <s v="5"/>
    <s v="5"/>
    <m/>
    <m/>
    <m/>
    <m/>
    <m/>
    <m/>
    <m/>
    <m/>
    <m/>
  </r>
  <r>
    <s v="tallduc"/>
    <s v="pro"/>
    <m/>
    <m/>
    <m/>
    <m/>
    <m/>
    <m/>
    <m/>
    <m/>
    <s v="No"/>
    <n v="293"/>
    <m/>
    <m/>
    <x v="0"/>
    <d v="2019-10-04T00:53:42.000"/>
    <s v="RT @MEtiebetMD: These are amazing results!! 🙏🏽⁦@MerckforMothers partners ⁦@USAID⁩ ⁦@PathfinderInt ⁦@crossriverstate⁩ @everymomcounts⁩ ⁦@pro…"/>
    <m/>
    <m/>
    <x v="0"/>
    <m/>
    <s v="http://pbs.twimg.com/profile_images/378800000830963435/2f09f03dd7d8f43bfadac777788b3b16_normal.jpeg"/>
    <x v="95"/>
    <s v="https://twitter.com/#!/tallduc/status/1179922509380161537"/>
    <m/>
    <m/>
    <s v="1179922509380161537"/>
    <m/>
    <b v="0"/>
    <n v="0"/>
    <s v=""/>
    <b v="0"/>
    <s v="en"/>
    <m/>
    <s v=""/>
    <b v="0"/>
    <n v="5"/>
    <s v="1179918760892870656"/>
    <s v="Twitter for Android"/>
    <b v="0"/>
    <s v="1179918760892870656"/>
    <s v="Tweet"/>
    <n v="0"/>
    <n v="0"/>
    <m/>
    <m/>
    <m/>
    <m/>
    <m/>
    <m/>
    <m/>
    <m/>
    <n v="1"/>
    <s v="2"/>
    <s v="2"/>
    <m/>
    <m/>
    <m/>
    <m/>
    <m/>
    <m/>
    <m/>
    <m/>
    <m/>
  </r>
  <r>
    <s v="tallduc"/>
    <s v="merckformothers"/>
    <m/>
    <m/>
    <m/>
    <m/>
    <m/>
    <m/>
    <m/>
    <m/>
    <s v="No"/>
    <n v="303"/>
    <m/>
    <m/>
    <x v="0"/>
    <d v="2019-10-08T12:11:21.000"/>
    <s v="RT @MerckforMothers: Problem: The U.S. ranks 47 out of 195 countries worldwide in maternal mortality.​_x000a_Solution: Act now and #UseYourMomVoi…"/>
    <m/>
    <m/>
    <x v="0"/>
    <m/>
    <s v="http://pbs.twimg.com/profile_images/378800000830963435/2f09f03dd7d8f43bfadac777788b3b16_normal.jpeg"/>
    <x v="96"/>
    <s v="https://twitter.com/#!/tallduc/status/1181542594360348677"/>
    <m/>
    <m/>
    <s v="1181542594360348677"/>
    <m/>
    <b v="0"/>
    <n v="0"/>
    <s v=""/>
    <b v="0"/>
    <s v="en"/>
    <m/>
    <s v=""/>
    <b v="0"/>
    <n v="12"/>
    <s v="1181222645787963392"/>
    <s v="Twitter for Android"/>
    <b v="0"/>
    <s v="1181222645787963392"/>
    <s v="Tweet"/>
    <n v="0"/>
    <n v="0"/>
    <m/>
    <m/>
    <m/>
    <m/>
    <m/>
    <m/>
    <m/>
    <m/>
    <n v="2"/>
    <s v="2"/>
    <s v="1"/>
    <n v="0"/>
    <n v="0"/>
    <n v="1"/>
    <n v="4.761904761904762"/>
    <n v="0"/>
    <n v="0"/>
    <n v="20"/>
    <n v="95.23809523809524"/>
    <n v="21"/>
  </r>
  <r>
    <s v="uhc2030"/>
    <s v="gavi"/>
    <m/>
    <m/>
    <m/>
    <m/>
    <m/>
    <m/>
    <m/>
    <m/>
    <s v="No"/>
    <n v="305"/>
    <m/>
    <m/>
    <x v="0"/>
    <d v="2019-10-08T07:15:59.000"/>
    <s v="RT @KatriBertram: And many thanks to our fabulous partners for convening, co-hosting and cooperating on so many events! @WHO @UHC2030 @gavi…"/>
    <m/>
    <m/>
    <x v="0"/>
    <m/>
    <s v="http://pbs.twimg.com/profile_images/855695654982733828/_tvgudCK_normal.jpg"/>
    <x v="97"/>
    <s v="https://twitter.com/#!/uhc2030/status/1181468265677295616"/>
    <m/>
    <m/>
    <s v="1181468265677295616"/>
    <m/>
    <b v="0"/>
    <n v="0"/>
    <s v=""/>
    <b v="1"/>
    <s v="en"/>
    <m/>
    <s v="1181317127409750016"/>
    <b v="0"/>
    <n v="3"/>
    <s v="1181458771626860545"/>
    <s v="Twitter Web App"/>
    <b v="0"/>
    <s v="1181458771626860545"/>
    <s v="Tweet"/>
    <n v="0"/>
    <n v="0"/>
    <m/>
    <m/>
    <m/>
    <m/>
    <m/>
    <m/>
    <m/>
    <m/>
    <n v="1"/>
    <s v="7"/>
    <s v="7"/>
    <m/>
    <m/>
    <m/>
    <m/>
    <m/>
    <m/>
    <m/>
    <m/>
    <m/>
  </r>
  <r>
    <s v="fkolomoni"/>
    <s v="gavi"/>
    <m/>
    <m/>
    <m/>
    <m/>
    <m/>
    <m/>
    <m/>
    <m/>
    <s v="No"/>
    <n v="306"/>
    <m/>
    <m/>
    <x v="0"/>
    <d v="2019-10-08T12:19:51.000"/>
    <s v="RT @KatriBertram: And many thanks to our fabulous partners for convening, co-hosting and cooperating on so many events! @WHO @UHC2030 @gavi…"/>
    <m/>
    <m/>
    <x v="0"/>
    <m/>
    <s v="http://pbs.twimg.com/profile_images/956838519082713089/LazSi9yH_normal.jpg"/>
    <x v="98"/>
    <s v="https://twitter.com/#!/fkolomoni/status/1181544735200202753"/>
    <m/>
    <m/>
    <s v="1181544735200202753"/>
    <m/>
    <b v="0"/>
    <n v="0"/>
    <s v=""/>
    <b v="1"/>
    <s v="en"/>
    <m/>
    <s v="1181317127409750016"/>
    <b v="0"/>
    <n v="3"/>
    <s v="1181458771626860545"/>
    <s v="Twitter for iPhone"/>
    <b v="0"/>
    <s v="1181458771626860545"/>
    <s v="Tweet"/>
    <n v="0"/>
    <n v="0"/>
    <m/>
    <m/>
    <m/>
    <m/>
    <m/>
    <m/>
    <m/>
    <m/>
    <n v="1"/>
    <s v="7"/>
    <s v="7"/>
    <m/>
    <m/>
    <m/>
    <m/>
    <m/>
    <m/>
    <m/>
    <m/>
    <m/>
  </r>
  <r>
    <s v="kistennoel"/>
    <s v="whitehou"/>
    <m/>
    <m/>
    <m/>
    <m/>
    <m/>
    <m/>
    <m/>
    <m/>
    <s v="No"/>
    <n v="315"/>
    <m/>
    <m/>
    <x v="0"/>
    <d v="2019-10-08T12:21:09.000"/>
    <s v="RT @don2569603: @KistenNoel @Merck @USMerckProducts @MerckforMothers REREAD @Merck @USMerckProducts @HHSGov @picphysicians @POTUS @WhiteHou…"/>
    <m/>
    <m/>
    <x v="0"/>
    <m/>
    <s v="http://pbs.twimg.com/profile_images/1042032978245955589/V3-7nX1W_normal.jpg"/>
    <x v="99"/>
    <s v="https://twitter.com/#!/kistennoel/status/1181545060711768070"/>
    <m/>
    <m/>
    <s v="1181545060711768070"/>
    <m/>
    <b v="0"/>
    <n v="0"/>
    <s v=""/>
    <b v="0"/>
    <s v="en"/>
    <m/>
    <s v=""/>
    <b v="0"/>
    <n v="1"/>
    <s v="1181521635444170753"/>
    <s v="Twitter for iPhone"/>
    <b v="0"/>
    <s v="1181521635444170753"/>
    <s v="Tweet"/>
    <n v="0"/>
    <n v="0"/>
    <m/>
    <m/>
    <m/>
    <m/>
    <m/>
    <m/>
    <m/>
    <m/>
    <n v="1"/>
    <s v="5"/>
    <s v="5"/>
    <m/>
    <m/>
    <m/>
    <m/>
    <m/>
    <m/>
    <m/>
    <m/>
    <m/>
  </r>
  <r>
    <s v="don2569603"/>
    <s v="usmerckproducts"/>
    <m/>
    <m/>
    <m/>
    <m/>
    <m/>
    <m/>
    <m/>
    <m/>
    <s v="No"/>
    <n v="322"/>
    <m/>
    <m/>
    <x v="0"/>
    <d v="2019-10-05T23:53:10.000"/>
    <s v="RT @KistenNoel: @Merck @USMerckProducts @MerckforMothers Mr.Ken Frazier Please read my mother’s file !! I Cherish my mother , same as you c…"/>
    <m/>
    <m/>
    <x v="0"/>
    <m/>
    <s v="http://pbs.twimg.com/profile_images/949368602569904129/0l-sl1ET_normal.jpg"/>
    <x v="100"/>
    <s v="https://twitter.com/#!/don2569603/status/1180632051424415750"/>
    <m/>
    <m/>
    <s v="1180632051424415750"/>
    <m/>
    <b v="0"/>
    <n v="0"/>
    <s v=""/>
    <b v="0"/>
    <s v="en"/>
    <m/>
    <s v=""/>
    <b v="0"/>
    <n v="2"/>
    <s v="1179536401739735040"/>
    <s v="Twitter for iPhone"/>
    <b v="0"/>
    <s v="1179536401739735040"/>
    <s v="Tweet"/>
    <n v="0"/>
    <n v="0"/>
    <m/>
    <m/>
    <m/>
    <m/>
    <m/>
    <m/>
    <m/>
    <m/>
    <n v="2"/>
    <s v="5"/>
    <s v="5"/>
    <n v="1"/>
    <n v="4.545454545454546"/>
    <n v="0"/>
    <n v="0"/>
    <n v="0"/>
    <n v="0"/>
    <n v="21"/>
    <n v="95.45454545454545"/>
    <n v="22"/>
  </r>
  <r>
    <s v="kistennoel"/>
    <s v="usmerckproducts"/>
    <m/>
    <m/>
    <m/>
    <m/>
    <m/>
    <m/>
    <m/>
    <m/>
    <s v="No"/>
    <n v="324"/>
    <m/>
    <m/>
    <x v="0"/>
    <d v="2019-10-02T23:19:27.000"/>
    <s v="@Merck @USMerckProducts @MerckforMothers Mr.Ken Frazier Please read my motherâ€™s file !! I Cherish my mother , same as you cherish yours !! My momâ€™s file was asked to be reread and the call # keeps saying itâ€™s going to you ! Well thatâ€™s years ! Take 10 minutes and read !Thank You https://t.co/RAXxN220MJ"/>
    <m/>
    <m/>
    <x v="0"/>
    <s v="https://pbs.twimg.com/media/EF6OGpBWsAAD3TX.jpg"/>
    <s v="https://pbs.twimg.com/media/EF6OGpBWsAAD3TX.jpg"/>
    <x v="101"/>
    <s v="https://twitter.com/#!/kistennoel/status/1179536401739735040"/>
    <m/>
    <m/>
    <s v="1179536401739735040"/>
    <m/>
    <b v="0"/>
    <n v="1"/>
    <s v="35961145"/>
    <b v="0"/>
    <s v="en"/>
    <m/>
    <s v=""/>
    <b v="0"/>
    <n v="0"/>
    <s v=""/>
    <s v="Twitter for iPhone"/>
    <b v="0"/>
    <s v="1179536401739735040"/>
    <s v="Tweet"/>
    <n v="0"/>
    <n v="0"/>
    <m/>
    <m/>
    <m/>
    <m/>
    <m/>
    <m/>
    <m/>
    <m/>
    <n v="3"/>
    <s v="5"/>
    <s v="5"/>
    <n v="4"/>
    <n v="7.8431372549019605"/>
    <n v="0"/>
    <n v="0"/>
    <n v="0"/>
    <n v="0"/>
    <n v="47"/>
    <n v="92.15686274509804"/>
    <n v="51"/>
  </r>
  <r>
    <s v="kistennoel"/>
    <s v="usmerckproducts"/>
    <m/>
    <m/>
    <m/>
    <m/>
    <m/>
    <m/>
    <m/>
    <m/>
    <s v="No"/>
    <n v="325"/>
    <m/>
    <m/>
    <x v="0"/>
    <d v="2019-10-04T10:30:03.000"/>
    <s v="RT @KistenNoel: @Merck @USMerckProducts @MerckforMothers Mr.Ken Frazier Please read my mother’s file !! I Cherish my mother , same as you c…"/>
    <m/>
    <m/>
    <x v="0"/>
    <m/>
    <s v="http://pbs.twimg.com/profile_images/1042032978245955589/V3-7nX1W_normal.jpg"/>
    <x v="102"/>
    <s v="https://twitter.com/#!/kistennoel/status/1180067549934866432"/>
    <m/>
    <m/>
    <s v="1180067549934866432"/>
    <m/>
    <b v="0"/>
    <n v="0"/>
    <s v=""/>
    <b v="0"/>
    <s v="en"/>
    <m/>
    <s v=""/>
    <b v="0"/>
    <n v="1"/>
    <s v="1179536401739735040"/>
    <s v="Twitter for iPhone"/>
    <b v="0"/>
    <s v="1179536401739735040"/>
    <s v="Tweet"/>
    <n v="0"/>
    <n v="0"/>
    <m/>
    <m/>
    <m/>
    <m/>
    <m/>
    <m/>
    <m/>
    <m/>
    <n v="3"/>
    <s v="5"/>
    <s v="5"/>
    <n v="1"/>
    <n v="4.545454545454546"/>
    <n v="0"/>
    <n v="0"/>
    <n v="0"/>
    <n v="0"/>
    <n v="21"/>
    <n v="95.45454545454545"/>
    <n v="22"/>
  </r>
  <r>
    <s v="merck"/>
    <s v="merckformothers"/>
    <m/>
    <m/>
    <m/>
    <m/>
    <m/>
    <m/>
    <m/>
    <m/>
    <s v="No"/>
    <n v="327"/>
    <m/>
    <m/>
    <x v="0"/>
    <d v="2019-09-10T12:05:48.000"/>
    <s v="Together with @MerckForMothers, we're announcing the first nine #SaferChildbirthCities committed to helping reduce maternal deaths and narrow disparities in the U.S.: https://t.co/t4onhtgY3m #EndMaternalMortality $MRK https://t.co/E23vhPA1sK"/>
    <s v="https://www.mrknewsroom.com/news-release/corporate-news/merck-announces-first-nine-safer-childbirth-cities-committed-reducing-ma"/>
    <s v="mrknewsroom.com"/>
    <x v="30"/>
    <s v="https://pbs.twimg.com/media/EEGg8MUWsAABamR.jpg"/>
    <s v="https://pbs.twimg.com/media/EEGg8MUWsAABamR.jpg"/>
    <x v="103"/>
    <s v="https://twitter.com/#!/merck/status/1171394337286045697"/>
    <m/>
    <m/>
    <s v="1171394337286045697"/>
    <m/>
    <b v="0"/>
    <n v="12"/>
    <s v=""/>
    <b v="0"/>
    <s v="en"/>
    <m/>
    <s v=""/>
    <b v="0"/>
    <n v="10"/>
    <s v=""/>
    <s v="Twitter for iPhone"/>
    <b v="0"/>
    <s v="1171394337286045697"/>
    <s v="Retweet"/>
    <n v="0"/>
    <n v="0"/>
    <m/>
    <m/>
    <m/>
    <m/>
    <m/>
    <m/>
    <m/>
    <m/>
    <n v="1"/>
    <s v="5"/>
    <s v="1"/>
    <n v="1"/>
    <n v="4.166666666666667"/>
    <n v="0"/>
    <n v="0"/>
    <n v="0"/>
    <n v="0"/>
    <n v="23"/>
    <n v="95.83333333333333"/>
    <n v="24"/>
  </r>
  <r>
    <s v="merckformothers"/>
    <s v="gatesfoundation"/>
    <m/>
    <m/>
    <m/>
    <m/>
    <m/>
    <m/>
    <m/>
    <m/>
    <s v="No"/>
    <n v="342"/>
    <m/>
    <m/>
    <x v="0"/>
    <d v="2017-06-23T14:20:04.000"/>
    <s v="We've joined forces w/@GatesFoundation to build #MaternityWaitingHomes to lessen their journey. #EndMaternalMortality https://t.co/6WAbnsQcho"/>
    <m/>
    <m/>
    <x v="5"/>
    <s v="https://pbs.twimg.com/media/DDAxfNCXgAANnF7.jpg"/>
    <s v="https://pbs.twimg.com/media/DDAxfNCXgAANnF7.jpg"/>
    <x v="104"/>
    <s v="https://twitter.com/#!/merckformothers/status/878256344066920448"/>
    <m/>
    <m/>
    <s v="878256344066920448"/>
    <m/>
    <b v="0"/>
    <n v="9"/>
    <s v=""/>
    <b v="0"/>
    <s v="en"/>
    <m/>
    <s v=""/>
    <b v="0"/>
    <n v="10"/>
    <s v=""/>
    <s v="Salesforce - Social Studio"/>
    <b v="0"/>
    <s v="878256344066920448"/>
    <s v="Retweet"/>
    <n v="0"/>
    <n v="0"/>
    <m/>
    <m/>
    <m/>
    <m/>
    <m/>
    <m/>
    <m/>
    <m/>
    <n v="1"/>
    <s v="1"/>
    <s v="13"/>
    <n v="0"/>
    <n v="0"/>
    <n v="0"/>
    <n v="0"/>
    <n v="0"/>
    <n v="0"/>
    <n v="13"/>
    <n v="100"/>
    <n v="13"/>
  </r>
  <r>
    <s v="onebyone2030"/>
    <s v="dourahsante"/>
    <m/>
    <m/>
    <m/>
    <m/>
    <m/>
    <m/>
    <m/>
    <m/>
    <s v="No"/>
    <n v="343"/>
    <m/>
    <m/>
    <x v="0"/>
    <d v="2019-09-27T21:12:10.000"/>
    <s v="RT @MerckforMothers: How can we create responsive and resilient communities and primary health systems? Hear from @MEtiebetMD, @dourahsante…"/>
    <m/>
    <m/>
    <x v="0"/>
    <m/>
    <s v="http://pbs.twimg.com/profile_images/1128295202861604864/pYcFgVxw_normal.jpg"/>
    <x v="105"/>
    <s v="https://twitter.com/#!/onebyone2030/status/1177692430050701315"/>
    <m/>
    <m/>
    <s v="1177692430050701315"/>
    <m/>
    <b v="0"/>
    <n v="0"/>
    <s v=""/>
    <b v="0"/>
    <s v="en"/>
    <m/>
    <s v=""/>
    <b v="0"/>
    <n v="4"/>
    <s v="1176254725416792064"/>
    <s v="Twitter for iPhone"/>
    <b v="0"/>
    <s v="1176254725416792064"/>
    <s v="Tweet"/>
    <n v="0"/>
    <n v="0"/>
    <m/>
    <m/>
    <m/>
    <m/>
    <m/>
    <m/>
    <m/>
    <m/>
    <n v="1"/>
    <s v="1"/>
    <s v="1"/>
    <n v="2"/>
    <n v="11.11111111111111"/>
    <n v="0"/>
    <n v="0"/>
    <n v="0"/>
    <n v="0"/>
    <n v="16"/>
    <n v="88.88888888888889"/>
    <n v="18"/>
  </r>
  <r>
    <s v="merckformothers"/>
    <s v="onebyone2030"/>
    <m/>
    <m/>
    <m/>
    <m/>
    <m/>
    <m/>
    <m/>
    <m/>
    <s v="Yes"/>
    <n v="346"/>
    <m/>
    <m/>
    <x v="0"/>
    <d v="2019-09-23T21:59:14.000"/>
    <s v="How can we create responsive and resilient communities and primary health systems? Hear from @MEtiebetMD, @dourahsante, @Harishhande, @murtalamai, @GermannStefan, @jcoonrod, and @agnesbinagwaho at @OnebyOne2030. #UNGA https://t.co/GKcK7D6mcC"/>
    <m/>
    <m/>
    <x v="31"/>
    <s v="https://pbs.twimg.com/media/EFLlb3uWwAEEtZF.jpg"/>
    <s v="https://pbs.twimg.com/media/EFLlb3uWwAEEtZF.jpg"/>
    <x v="106"/>
    <s v="https://twitter.com/#!/merckformothers/status/1176254725416792064"/>
    <m/>
    <m/>
    <s v="1176254725416792064"/>
    <m/>
    <b v="0"/>
    <n v="11"/>
    <s v=""/>
    <b v="0"/>
    <s v="en"/>
    <m/>
    <s v=""/>
    <b v="0"/>
    <n v="4"/>
    <s v=""/>
    <s v="Twitter for iPhone"/>
    <b v="0"/>
    <s v="1176254725416792064"/>
    <s v="Retweet"/>
    <n v="0"/>
    <n v="0"/>
    <m/>
    <m/>
    <m/>
    <m/>
    <m/>
    <m/>
    <m/>
    <m/>
    <n v="1"/>
    <s v="1"/>
    <s v="1"/>
    <m/>
    <m/>
    <m/>
    <m/>
    <m/>
    <m/>
    <m/>
    <m/>
    <m/>
  </r>
  <r>
    <s v="murtalamai"/>
    <s v="dourahsante"/>
    <m/>
    <m/>
    <m/>
    <m/>
    <m/>
    <m/>
    <m/>
    <m/>
    <s v="No"/>
    <n v="350"/>
    <m/>
    <m/>
    <x v="0"/>
    <d v="2019-09-27T20:10:37.000"/>
    <s v="RT @MerckforMothers: How can we create responsive and resilient communities and primary health systems? Hear from @MEtiebetMD, @dourahsante…"/>
    <m/>
    <m/>
    <x v="0"/>
    <m/>
    <s v="http://pbs.twimg.com/profile_images/1130431419589758984/xc44_Kw2_normal.jpg"/>
    <x v="107"/>
    <s v="https://twitter.com/#!/murtalamai/status/1177676940012146688"/>
    <m/>
    <m/>
    <s v="1177676940012146688"/>
    <m/>
    <b v="0"/>
    <n v="0"/>
    <s v=""/>
    <b v="0"/>
    <s v="en"/>
    <m/>
    <s v=""/>
    <b v="0"/>
    <n v="4"/>
    <s v="1176254725416792064"/>
    <s v="Twitter for iPhone"/>
    <b v="0"/>
    <s v="1176254725416792064"/>
    <s v="Tweet"/>
    <n v="0"/>
    <n v="0"/>
    <m/>
    <m/>
    <m/>
    <m/>
    <m/>
    <m/>
    <m/>
    <m/>
    <n v="1"/>
    <s v="1"/>
    <s v="1"/>
    <m/>
    <m/>
    <m/>
    <m/>
    <m/>
    <m/>
    <m/>
    <m/>
    <m/>
  </r>
  <r>
    <s v="eleni_z_tsigas"/>
    <s v="everymomcounts"/>
    <m/>
    <m/>
    <m/>
    <m/>
    <m/>
    <m/>
    <m/>
    <m/>
    <s v="No"/>
    <n v="358"/>
    <m/>
    <m/>
    <x v="0"/>
    <d v="2019-09-25T18:05:51.000"/>
    <s v="@MerckforMothers @preeclampsia @everymomcounts @MommasVoices Thank you for your support and partnership in this important work. It takes all of us to solve big hairy audacious problems!"/>
    <m/>
    <m/>
    <x v="0"/>
    <m/>
    <s v="http://pbs.twimg.com/profile_images/989702179224043520/J-1QkA2s_normal.jpg"/>
    <x v="108"/>
    <s v="https://twitter.com/#!/eleni_z_tsigas/status/1176920765956022279"/>
    <m/>
    <m/>
    <s v="1176920765956022279"/>
    <s v="1176850712619302913"/>
    <b v="0"/>
    <n v="0"/>
    <s v="2798555951"/>
    <b v="0"/>
    <s v="en"/>
    <m/>
    <s v=""/>
    <b v="0"/>
    <n v="0"/>
    <s v=""/>
    <s v="Twitter for iPhone"/>
    <b v="0"/>
    <s v="1176850712619302913"/>
    <s v="Tweet"/>
    <n v="0"/>
    <n v="0"/>
    <m/>
    <m/>
    <m/>
    <m/>
    <m/>
    <m/>
    <m/>
    <m/>
    <n v="1"/>
    <s v="1"/>
    <s v="2"/>
    <m/>
    <m/>
    <m/>
    <m/>
    <m/>
    <m/>
    <m/>
    <m/>
    <m/>
  </r>
  <r>
    <s v="merckformothers"/>
    <s v="everymomcounts"/>
    <m/>
    <m/>
    <m/>
    <m/>
    <m/>
    <m/>
    <m/>
    <m/>
    <s v="Yes"/>
    <n v="359"/>
    <m/>
    <m/>
    <x v="0"/>
    <d v="2019-09-25T13:27:29.000"/>
    <s v="Join our #maternalhealth collaborators @preeclampsia foundation with @everymomcounts, and more advocates at the @MommasVoices Summit to learn about how we can play a role in helping to reduce health disparities and #EndMaternalMortality in the US. https://t.co/jQW0HP3ybf"/>
    <s v="https://twitter.com/Eleni_Z_Tsigas/status/1176657689402892288"/>
    <s v="twitter.com"/>
    <x v="32"/>
    <m/>
    <s v="http://pbs.twimg.com/profile_images/524676185851064320/UqZU4ptd_normal.jpeg"/>
    <x v="109"/>
    <s v="https://twitter.com/#!/merckformothers/status/1176850712619302913"/>
    <m/>
    <m/>
    <s v="1176850712619302913"/>
    <m/>
    <b v="0"/>
    <n v="12"/>
    <s v=""/>
    <b v="1"/>
    <s v="en"/>
    <m/>
    <s v="1176657689402892288"/>
    <b v="0"/>
    <n v="2"/>
    <s v=""/>
    <s v="Twitter Web App"/>
    <b v="0"/>
    <s v="1176850712619302913"/>
    <s v="Tweet"/>
    <n v="0"/>
    <n v="0"/>
    <m/>
    <m/>
    <m/>
    <m/>
    <m/>
    <m/>
    <m/>
    <m/>
    <n v="1"/>
    <s v="1"/>
    <s v="2"/>
    <m/>
    <m/>
    <m/>
    <m/>
    <m/>
    <m/>
    <m/>
    <m/>
    <m/>
  </r>
  <r>
    <s v="merckformothers"/>
    <s v="preeclampsia"/>
    <m/>
    <m/>
    <m/>
    <m/>
    <m/>
    <m/>
    <m/>
    <m/>
    <s v="No"/>
    <n v="362"/>
    <m/>
    <m/>
    <x v="0"/>
    <d v="2019-09-26T19:25:37.000"/>
    <s v="@Eleni_Z_Tsigas Thank you for working with us through the @Preeclampsia Foundation to help #EndMaternalMortality!"/>
    <m/>
    <m/>
    <x v="2"/>
    <m/>
    <s v="http://pbs.twimg.com/profile_images/524676185851064320/UqZU4ptd_normal.jpeg"/>
    <x v="110"/>
    <s v="https://twitter.com/#!/merckformothers/status/1177303227408297985"/>
    <m/>
    <m/>
    <s v="1177303227408297985"/>
    <s v="1176920765956022279"/>
    <b v="0"/>
    <n v="1"/>
    <s v="93695469"/>
    <b v="0"/>
    <s v="en"/>
    <m/>
    <s v=""/>
    <b v="0"/>
    <n v="0"/>
    <s v=""/>
    <s v="Twitter Web App"/>
    <b v="0"/>
    <s v="1176920765956022279"/>
    <s v="Tweet"/>
    <n v="0"/>
    <n v="0"/>
    <m/>
    <m/>
    <m/>
    <m/>
    <m/>
    <m/>
    <m/>
    <m/>
    <n v="2"/>
    <s v="1"/>
    <s v="1"/>
    <n v="1"/>
    <n v="7.142857142857143"/>
    <n v="0"/>
    <n v="0"/>
    <n v="0"/>
    <n v="0"/>
    <n v="13"/>
    <n v="92.85714285714286"/>
    <n v="14"/>
  </r>
  <r>
    <s v="4thtriproject"/>
    <s v="eleni_z_tsigas"/>
    <m/>
    <m/>
    <m/>
    <m/>
    <m/>
    <m/>
    <m/>
    <m/>
    <s v="No"/>
    <n v="363"/>
    <m/>
    <m/>
    <x v="0"/>
    <d v="2019-09-26T00:38:54.000"/>
    <s v="RT @Eleni_Z_Tsigas: Hey #citymatch2019 #useyourmomvoice Champions for Change Summit is upon us!  Register now to learn how to channel your…"/>
    <m/>
    <m/>
    <x v="33"/>
    <m/>
    <s v="http://pbs.twimg.com/profile_images/684118985089089536/6NFBpQCi_normal.jpg"/>
    <x v="111"/>
    <s v="https://twitter.com/#!/4thtriproject/status/1177019682160861184"/>
    <m/>
    <m/>
    <s v="1177019682160861184"/>
    <m/>
    <b v="0"/>
    <n v="0"/>
    <s v=""/>
    <b v="0"/>
    <s v="en"/>
    <m/>
    <s v=""/>
    <b v="0"/>
    <n v="1"/>
    <s v="1176657689402892288"/>
    <s v="Twitter for iPhone"/>
    <b v="0"/>
    <s v="1176657689402892288"/>
    <s v="Tweet"/>
    <n v="0"/>
    <n v="0"/>
    <m/>
    <m/>
    <m/>
    <m/>
    <m/>
    <m/>
    <m/>
    <m/>
    <n v="1"/>
    <s v="1"/>
    <s v="1"/>
    <n v="0"/>
    <n v="0"/>
    <n v="0"/>
    <n v="0"/>
    <n v="0"/>
    <n v="0"/>
    <n v="20"/>
    <n v="100"/>
    <n v="20"/>
  </r>
  <r>
    <s v="eleni_z_tsigas"/>
    <s v="merckformothers"/>
    <m/>
    <m/>
    <m/>
    <m/>
    <m/>
    <m/>
    <m/>
    <m/>
    <s v="Yes"/>
    <n v="364"/>
    <m/>
    <m/>
    <x v="0"/>
    <d v="2019-09-25T00:40:29.000"/>
    <s v="Hey #citymatch2019 #useyourmomvoice Champions for Change Summit is upon us!  Register now to learn how to channel your lived experience w/ maternal mortality and morbidity.  With thanks to @MerckforMothers https://t.co/HKUZf7mt63"/>
    <s v="https://www.mommasvoices.org/event"/>
    <s v="mommasvoices.org"/>
    <x v="33"/>
    <m/>
    <s v="http://pbs.twimg.com/profile_images/989702179224043520/J-1QkA2s_normal.jpg"/>
    <x v="112"/>
    <s v="https://twitter.com/#!/eleni_z_tsigas/status/1176657689402892288"/>
    <m/>
    <m/>
    <s v="1176657689402892288"/>
    <m/>
    <b v="0"/>
    <n v="1"/>
    <s v=""/>
    <b v="0"/>
    <s v="en"/>
    <m/>
    <s v=""/>
    <b v="0"/>
    <n v="0"/>
    <s v=""/>
    <s v="Twitter Web App"/>
    <b v="0"/>
    <s v="1176657689402892288"/>
    <s v="Tweet"/>
    <n v="0"/>
    <n v="0"/>
    <m/>
    <m/>
    <m/>
    <m/>
    <m/>
    <m/>
    <m/>
    <m/>
    <n v="2"/>
    <s v="1"/>
    <s v="1"/>
    <n v="0"/>
    <n v="0"/>
    <n v="0"/>
    <n v="0"/>
    <n v="0"/>
    <n v="0"/>
    <n v="29"/>
    <n v="100"/>
    <n v="29"/>
  </r>
  <r>
    <s v="eleni_z_tsigas"/>
    <s v="merckformothers"/>
    <m/>
    <m/>
    <m/>
    <m/>
    <m/>
    <m/>
    <m/>
    <m/>
    <s v="Yes"/>
    <n v="367"/>
    <m/>
    <m/>
    <x v="0"/>
    <d v="2019-10-08T01:26:37.000"/>
    <s v="RT @MerckforMothers: Problem: The U.S. ranks 47 out of 195 countries worldwide in maternal mortality.​_x000a_Solution: Act now and #UseYourMomVoi…"/>
    <m/>
    <m/>
    <x v="0"/>
    <m/>
    <s v="http://pbs.twimg.com/profile_images/989702179224043520/J-1QkA2s_normal.jpg"/>
    <x v="113"/>
    <s v="https://twitter.com/#!/eleni_z_tsigas/status/1181380344588750848"/>
    <m/>
    <m/>
    <s v="1181380344588750848"/>
    <m/>
    <b v="0"/>
    <n v="0"/>
    <s v=""/>
    <b v="0"/>
    <s v="en"/>
    <m/>
    <s v=""/>
    <b v="0"/>
    <n v="10"/>
    <s v="1181222645787963392"/>
    <s v="Twitter for iPhone"/>
    <b v="0"/>
    <s v="1181222645787963392"/>
    <s v="Tweet"/>
    <n v="0"/>
    <n v="0"/>
    <m/>
    <m/>
    <m/>
    <m/>
    <m/>
    <m/>
    <m/>
    <m/>
    <n v="2"/>
    <s v="1"/>
    <s v="1"/>
    <n v="0"/>
    <n v="0"/>
    <n v="1"/>
    <n v="4.761904761904762"/>
    <n v="0"/>
    <n v="0"/>
    <n v="20"/>
    <n v="95.23809523809524"/>
    <n v="21"/>
  </r>
  <r>
    <s v="merckformothers"/>
    <s v="nraomd"/>
    <m/>
    <m/>
    <m/>
    <m/>
    <m/>
    <m/>
    <m/>
    <m/>
    <s v="No"/>
    <n v="370"/>
    <m/>
    <m/>
    <x v="0"/>
    <d v="2019-09-26T19:32:53.000"/>
    <s v="RT @MEtiebetMD: Exciting to see that one of the last frontiers of the #DigitalTransformation -health-is finally being broken with ⁦@NRaoMD⁩…"/>
    <m/>
    <m/>
    <x v="34"/>
    <m/>
    <s v="http://pbs.twimg.com/profile_images/524676185851064320/UqZU4ptd_normal.jpeg"/>
    <x v="114"/>
    <s v="https://twitter.com/#!/merckformothers/status/1177305057211092994"/>
    <m/>
    <m/>
    <s v="1177305057211092994"/>
    <m/>
    <b v="0"/>
    <n v="0"/>
    <s v=""/>
    <b v="0"/>
    <s v="en"/>
    <m/>
    <s v=""/>
    <b v="0"/>
    <n v="3"/>
    <s v="1177210276971798528"/>
    <s v="Twitter Web App"/>
    <b v="0"/>
    <s v="1177210276971798528"/>
    <s v="Tweet"/>
    <n v="0"/>
    <n v="0"/>
    <m/>
    <m/>
    <m/>
    <m/>
    <m/>
    <m/>
    <m/>
    <m/>
    <n v="1"/>
    <s v="1"/>
    <s v="2"/>
    <n v="1"/>
    <n v="4.761904761904762"/>
    <n v="1"/>
    <n v="4.761904761904762"/>
    <n v="0"/>
    <n v="0"/>
    <n v="19"/>
    <n v="90.47619047619048"/>
    <n v="21"/>
  </r>
  <r>
    <s v="mayorbcyoung"/>
    <s v="bmohealthystart"/>
    <m/>
    <m/>
    <m/>
    <m/>
    <m/>
    <m/>
    <m/>
    <m/>
    <s v="Yes"/>
    <n v="371"/>
    <m/>
    <m/>
    <x v="0"/>
    <d v="2019-10-01T16:16:10.000"/>
    <s v="I would like to congratulate @Bmohealthystart on being named one of Merckâ€™s nine awardees for the Safer Childbirth Cities Initiative. This award will allows us to conduct Severe Maternal Morbidity reviews and understand how best to improve postpartum care for mothers in the City. https://t.co/k0pt3Soofx"/>
    <m/>
    <m/>
    <x v="0"/>
    <s v="https://pbs.twimg.com/media/EFzjoUCWoAMYKfm.jpg"/>
    <s v="https://pbs.twimg.com/media/EFzjoUCWoAMYKfm.jpg"/>
    <x v="115"/>
    <s v="https://twitter.com/#!/mayorbcyoung/status/1179067491311669253"/>
    <m/>
    <m/>
    <s v="1179067491311669253"/>
    <m/>
    <b v="0"/>
    <n v="19"/>
    <s v=""/>
    <b v="0"/>
    <s v="en"/>
    <m/>
    <s v=""/>
    <b v="0"/>
    <n v="6"/>
    <s v=""/>
    <s v="Twitter for iPhone"/>
    <b v="0"/>
    <s v="1179067491311669253"/>
    <s v="Retweet"/>
    <n v="0"/>
    <n v="0"/>
    <m/>
    <m/>
    <m/>
    <m/>
    <m/>
    <m/>
    <m/>
    <m/>
    <n v="1"/>
    <s v="1"/>
    <s v="1"/>
    <n v="5"/>
    <n v="11.11111111111111"/>
    <n v="1"/>
    <n v="2.2222222222222223"/>
    <n v="0"/>
    <n v="0"/>
    <n v="39"/>
    <n v="86.66666666666667"/>
    <n v="45"/>
  </r>
  <r>
    <s v="neel_shah"/>
    <s v="mayorbcyoung"/>
    <m/>
    <m/>
    <m/>
    <m/>
    <m/>
    <m/>
    <m/>
    <m/>
    <s v="No"/>
    <n v="372"/>
    <m/>
    <m/>
    <x v="0"/>
    <d v="2019-10-02T01:05:45.000"/>
    <s v="@MEtiebetMD @mayorbcyoung @Bmohealthystart @MerckforMothers ðŸ’ªðŸ½ðŸ¤±ðŸ½"/>
    <m/>
    <m/>
    <x v="0"/>
    <m/>
    <s v="http://pbs.twimg.com/profile_images/1017592184034521088/5SB1rijr_normal.jpg"/>
    <x v="116"/>
    <s v="https://twitter.com/#!/neel_shah/status/1179200765933412352"/>
    <m/>
    <m/>
    <s v="1179200765933412352"/>
    <s v="1179199451782664192"/>
    <b v="0"/>
    <n v="0"/>
    <s v="785915888364990464"/>
    <b v="0"/>
    <s v="und"/>
    <m/>
    <s v=""/>
    <b v="0"/>
    <n v="0"/>
    <s v=""/>
    <s v="Twitter for iPhone"/>
    <b v="0"/>
    <s v="1179199451782664192"/>
    <s v="Tweet"/>
    <n v="0"/>
    <n v="0"/>
    <m/>
    <m/>
    <m/>
    <m/>
    <m/>
    <m/>
    <m/>
    <m/>
    <n v="1"/>
    <s v="1"/>
    <s v="1"/>
    <m/>
    <m/>
    <m/>
    <m/>
    <m/>
    <m/>
    <m/>
    <m/>
    <m/>
  </r>
  <r>
    <s v="bmohealthystart"/>
    <s v="mayorbcyoung"/>
    <m/>
    <m/>
    <m/>
    <m/>
    <m/>
    <m/>
    <m/>
    <m/>
    <s v="Yes"/>
    <n v="373"/>
    <m/>
    <m/>
    <x v="0"/>
    <d v="2019-10-03T03:23:42.000"/>
    <s v="RT @MEtiebetMD: Thank you @mayorbcyoung @Bmohealthystart and #maternalhealth champions in #Baltimore for your leadership on this issue. @Meâ€¦"/>
    <m/>
    <m/>
    <x v="18"/>
    <m/>
    <s v="http://pbs.twimg.com/profile_images/763834569061756928/9eQvOkYO_normal.jpg"/>
    <x v="117"/>
    <s v="https://twitter.com/#!/bmohealthystart/status/1179597866949648384"/>
    <m/>
    <m/>
    <s v="1179597866949648384"/>
    <m/>
    <b v="0"/>
    <n v="0"/>
    <s v=""/>
    <b v="1"/>
    <s v="en"/>
    <m/>
    <s v="1179067491311669253"/>
    <b v="0"/>
    <n v="4"/>
    <s v="1179199451782664192"/>
    <s v="Twitter for iPhone"/>
    <b v="0"/>
    <s v="1179199451782664192"/>
    <s v="Tweet"/>
    <n v="0"/>
    <n v="0"/>
    <m/>
    <m/>
    <m/>
    <m/>
    <m/>
    <m/>
    <m/>
    <m/>
    <n v="2"/>
    <s v="1"/>
    <s v="1"/>
    <n v="1"/>
    <n v="5.555555555555555"/>
    <n v="1"/>
    <n v="5.555555555555555"/>
    <n v="0"/>
    <n v="0"/>
    <n v="16"/>
    <n v="88.88888888888889"/>
    <n v="18"/>
  </r>
  <r>
    <s v="bmohealthystart"/>
    <s v="mayorbcyoung"/>
    <m/>
    <m/>
    <m/>
    <m/>
    <m/>
    <m/>
    <m/>
    <m/>
    <s v="Yes"/>
    <n v="374"/>
    <m/>
    <m/>
    <x v="0"/>
    <d v="2019-10-03T03:27:21.000"/>
    <s v="@MEtiebetMD @mayorbcyoung @MerckforMothers @MEtiebetMD we are honored to partner with @MerckforMothers to make Baltimore a Safer City for Childbirth. Thank you"/>
    <m/>
    <m/>
    <x v="0"/>
    <m/>
    <s v="http://pbs.twimg.com/profile_images/763834569061756928/9eQvOkYO_normal.jpg"/>
    <x v="118"/>
    <s v="https://twitter.com/#!/bmohealthystart/status/1179598787628716032"/>
    <m/>
    <m/>
    <s v="1179598787628716032"/>
    <s v="1179199451782664192"/>
    <b v="0"/>
    <n v="0"/>
    <s v="785915888364990464"/>
    <b v="0"/>
    <s v="en"/>
    <m/>
    <s v=""/>
    <b v="0"/>
    <n v="0"/>
    <s v=""/>
    <s v="Twitter for iPhone"/>
    <b v="0"/>
    <s v="1179199451782664192"/>
    <s v="Tweet"/>
    <n v="0"/>
    <n v="0"/>
    <m/>
    <m/>
    <m/>
    <m/>
    <m/>
    <m/>
    <m/>
    <m/>
    <n v="2"/>
    <s v="1"/>
    <s v="1"/>
    <n v="2"/>
    <n v="9.523809523809524"/>
    <n v="0"/>
    <n v="0"/>
    <n v="0"/>
    <n v="0"/>
    <n v="19"/>
    <n v="90.47619047619048"/>
    <n v="21"/>
  </r>
  <r>
    <s v="metiebetmd"/>
    <s v="mayorbcyoung"/>
    <m/>
    <m/>
    <m/>
    <m/>
    <m/>
    <m/>
    <m/>
    <m/>
    <s v="No"/>
    <n v="375"/>
    <m/>
    <m/>
    <x v="0"/>
    <d v="2019-10-02T01:00:32.000"/>
    <s v="Thank you @mayorbcyoung @Bmohealthystart and #maternalhealth champions in #Baltimore for your leadership on this issue. @MerckforMothers and #SaferChildbirthCities funders are excited to see these collaborative efforts to #EndMaternalMortality https://t.co/4CbUGjtCbL"/>
    <s v="https://twitter.com/mayorbcyoung/status/1179067491311669253"/>
    <s v="twitter.com"/>
    <x v="35"/>
    <m/>
    <s v="http://pbs.twimg.com/profile_images/842828809501999104/8ylacT5l_normal.jpg"/>
    <x v="119"/>
    <s v="https://twitter.com/#!/metiebetmd/status/1179199451782664192"/>
    <m/>
    <m/>
    <s v="1179199451782664192"/>
    <m/>
    <b v="0"/>
    <n v="4"/>
    <s v=""/>
    <b v="1"/>
    <s v="en"/>
    <m/>
    <s v="1179067491311669253"/>
    <b v="0"/>
    <n v="1"/>
    <s v=""/>
    <s v="Twitter for iPhone"/>
    <b v="0"/>
    <s v="1179199451782664192"/>
    <s v="Tweet"/>
    <n v="0"/>
    <n v="0"/>
    <m/>
    <m/>
    <m/>
    <m/>
    <m/>
    <m/>
    <m/>
    <m/>
    <n v="1"/>
    <s v="2"/>
    <s v="1"/>
    <n v="2"/>
    <n v="7.142857142857143"/>
    <n v="1"/>
    <n v="3.5714285714285716"/>
    <n v="0"/>
    <n v="0"/>
    <n v="25"/>
    <n v="89.28571428571429"/>
    <n v="28"/>
  </r>
  <r>
    <s v="merckformothers"/>
    <s v="mayorbcyoung"/>
    <m/>
    <m/>
    <m/>
    <m/>
    <m/>
    <m/>
    <m/>
    <m/>
    <s v="No"/>
    <n v="376"/>
    <m/>
    <m/>
    <x v="0"/>
    <d v="2019-10-02T14:23:46.000"/>
    <s v="RT @mayorbcyoung: I would like to congratulate @Bmohealthystart on being named one of Merckâ€™s nine awardees for the Safer Childbirth Citiesâ€¦"/>
    <m/>
    <m/>
    <x v="0"/>
    <m/>
    <s v="http://pbs.twimg.com/profile_images/524676185851064320/UqZU4ptd_normal.jpeg"/>
    <x v="120"/>
    <s v="https://twitter.com/#!/merckformothers/status/1179401592866516998"/>
    <m/>
    <m/>
    <s v="1179401592866516998"/>
    <m/>
    <b v="0"/>
    <n v="0"/>
    <s v=""/>
    <b v="0"/>
    <s v="en"/>
    <m/>
    <s v=""/>
    <b v="0"/>
    <n v="6"/>
    <s v="1179067491311669253"/>
    <s v="Twitter Web App"/>
    <b v="0"/>
    <s v="1179067491311669253"/>
    <s v="Tweet"/>
    <n v="0"/>
    <n v="0"/>
    <m/>
    <m/>
    <m/>
    <m/>
    <m/>
    <m/>
    <m/>
    <m/>
    <n v="2"/>
    <s v="1"/>
    <s v="1"/>
    <n v="2"/>
    <n v="9.090909090909092"/>
    <n v="0"/>
    <n v="0"/>
    <n v="0"/>
    <n v="0"/>
    <n v="20"/>
    <n v="90.9090909090909"/>
    <n v="22"/>
  </r>
  <r>
    <s v="merckformothers"/>
    <s v="mayorbcyoung"/>
    <m/>
    <m/>
    <m/>
    <m/>
    <m/>
    <m/>
    <m/>
    <m/>
    <s v="No"/>
    <n v="377"/>
    <m/>
    <m/>
    <x v="0"/>
    <d v="2019-10-02T14:24:31.000"/>
    <s v="RT @MEtiebetMD: Thank you @mayorbcyoung @Bmohealthystart and #maternalhealth champions in #Baltimore for your leadership on this issue. @Meâ€¦"/>
    <m/>
    <m/>
    <x v="18"/>
    <m/>
    <s v="http://pbs.twimg.com/profile_images/524676185851064320/UqZU4ptd_normal.jpeg"/>
    <x v="121"/>
    <s v="https://twitter.com/#!/merckformothers/status/1179401780746170368"/>
    <m/>
    <m/>
    <s v="1179401780746170368"/>
    <m/>
    <b v="0"/>
    <n v="0"/>
    <s v=""/>
    <b v="1"/>
    <s v="en"/>
    <m/>
    <s v="1179067491311669253"/>
    <b v="0"/>
    <n v="4"/>
    <s v="1179199451782664192"/>
    <s v="Twitter Web App"/>
    <b v="0"/>
    <s v="1179199451782664192"/>
    <s v="Tweet"/>
    <n v="0"/>
    <n v="0"/>
    <m/>
    <m/>
    <m/>
    <m/>
    <m/>
    <m/>
    <m/>
    <m/>
    <n v="2"/>
    <s v="1"/>
    <s v="1"/>
    <n v="1"/>
    <n v="5.555555555555555"/>
    <n v="1"/>
    <n v="5.555555555555555"/>
    <n v="0"/>
    <n v="0"/>
    <n v="16"/>
    <n v="88.88888888888889"/>
    <n v="18"/>
  </r>
  <r>
    <s v="bmohealthystart"/>
    <s v="merckformothers"/>
    <m/>
    <m/>
    <m/>
    <m/>
    <m/>
    <m/>
    <m/>
    <m/>
    <s v="Yes"/>
    <n v="380"/>
    <m/>
    <m/>
    <x v="0"/>
    <d v="2019-10-01T16:06:24.000"/>
    <s v="Press Conference today announcing Baltimore Healthy Start as a grantee for @MerckforMothers #SaferChildbirthCities Initiative!!! The funding will help in our fight to reduce maternal morbidity, maternal mortality and associated racial disparities. https://t.co/gWtroYHuDL"/>
    <m/>
    <m/>
    <x v="7"/>
    <s v="https://pbs.twimg.com/media/EFzhXqTX0AU6377.jpg"/>
    <s v="https://pbs.twimg.com/media/EFzhXqTX0AU6377.jpg"/>
    <x v="122"/>
    <s v="https://twitter.com/#!/bmohealthystart/status/1179065031574654976"/>
    <m/>
    <m/>
    <s v="1179065031574654976"/>
    <m/>
    <b v="0"/>
    <n v="4"/>
    <s v=""/>
    <b v="0"/>
    <s v="en"/>
    <m/>
    <s v=""/>
    <b v="0"/>
    <n v="0"/>
    <s v=""/>
    <s v="Twitter for iPhone"/>
    <b v="0"/>
    <s v="1179065031574654976"/>
    <s v="Tweet"/>
    <n v="0"/>
    <n v="0"/>
    <m/>
    <m/>
    <m/>
    <m/>
    <m/>
    <m/>
    <m/>
    <m/>
    <n v="4"/>
    <s v="1"/>
    <s v="1"/>
    <n v="1"/>
    <n v="3.225806451612903"/>
    <n v="0"/>
    <n v="0"/>
    <n v="0"/>
    <n v="0"/>
    <n v="30"/>
    <n v="96.7741935483871"/>
    <n v="31"/>
  </r>
  <r>
    <s v="bmohealthystart"/>
    <s v="bmohealthystart"/>
    <m/>
    <m/>
    <m/>
    <m/>
    <m/>
    <m/>
    <m/>
    <m/>
    <s v="No"/>
    <n v="381"/>
    <m/>
    <m/>
    <x v="2"/>
    <d v="2019-10-01T16:07:07.000"/>
    <s v="Baltimore Healthy Start is honored to be selected as a grantee by Merck for Mothers as a part of the #SaferChildbirthCities initiative! We join the vision to foster local solutions that help cities become safer-and more equitable places to give birth. https://t.co/m9lH1yaHCp"/>
    <s v="https://www.merckformothers.com/SaferChildbirthCities/"/>
    <s v="merckformothers.com"/>
    <x v="7"/>
    <m/>
    <s v="http://pbs.twimg.com/profile_images/763834569061756928/9eQvOkYO_normal.jpg"/>
    <x v="123"/>
    <s v="https://twitter.com/#!/bmohealthystart/status/1179065212361723905"/>
    <m/>
    <m/>
    <s v="1179065212361723905"/>
    <m/>
    <b v="0"/>
    <n v="1"/>
    <s v=""/>
    <b v="0"/>
    <s v="en"/>
    <m/>
    <s v=""/>
    <b v="0"/>
    <n v="0"/>
    <s v=""/>
    <s v="Twitter for iPhone"/>
    <b v="0"/>
    <s v="1179065212361723905"/>
    <s v="Tweet"/>
    <n v="0"/>
    <n v="0"/>
    <m/>
    <m/>
    <m/>
    <m/>
    <m/>
    <m/>
    <m/>
    <m/>
    <n v="1"/>
    <s v="1"/>
    <s v="1"/>
    <n v="3"/>
    <n v="7.142857142857143"/>
    <n v="0"/>
    <n v="0"/>
    <n v="0"/>
    <n v="0"/>
    <n v="39"/>
    <n v="92.85714285714286"/>
    <n v="42"/>
  </r>
  <r>
    <s v="bmohealthystart"/>
    <s v="merckformothers"/>
    <m/>
    <m/>
    <m/>
    <m/>
    <m/>
    <m/>
    <m/>
    <m/>
    <s v="Yes"/>
    <n v="385"/>
    <m/>
    <m/>
    <x v="0"/>
    <d v="2019-10-03T03:27:35.000"/>
    <s v="RT @MerckforMothers: Today we joined @BMOhealthystart in Baltimore to spread the word about #SaferChildbirthCities and the local solutionsâ€¦"/>
    <m/>
    <m/>
    <x v="7"/>
    <m/>
    <s v="http://pbs.twimg.com/profile_images/763834569061756928/9eQvOkYO_normal.jpg"/>
    <x v="124"/>
    <s v="https://twitter.com/#!/bmohealthystart/status/1179598844566413314"/>
    <m/>
    <m/>
    <s v="1179598844566413314"/>
    <m/>
    <b v="0"/>
    <n v="0"/>
    <s v=""/>
    <b v="0"/>
    <s v="en"/>
    <m/>
    <s v=""/>
    <b v="0"/>
    <n v="2"/>
    <s v="1179156724453916672"/>
    <s v="Twitter for iPhone"/>
    <b v="0"/>
    <s v="1179156724453916672"/>
    <s v="Tweet"/>
    <n v="0"/>
    <n v="0"/>
    <m/>
    <m/>
    <m/>
    <m/>
    <m/>
    <m/>
    <m/>
    <m/>
    <n v="4"/>
    <s v="1"/>
    <s v="1"/>
    <n v="0"/>
    <n v="0"/>
    <n v="0"/>
    <n v="0"/>
    <n v="0"/>
    <n v="0"/>
    <n v="18"/>
    <n v="100"/>
    <n v="18"/>
  </r>
  <r>
    <s v="bmohealthystart"/>
    <s v="merckformothers"/>
    <m/>
    <m/>
    <m/>
    <m/>
    <m/>
    <m/>
    <m/>
    <m/>
    <s v="Yes"/>
    <n v="386"/>
    <m/>
    <m/>
    <x v="0"/>
    <d v="2019-10-03T03:27:49.000"/>
    <s v="RT @MerckforMothers: Through #SaferChildbirthCities, we can help implement evidence-based interventions and innovative approaches to reversâ€¦"/>
    <m/>
    <m/>
    <x v="7"/>
    <m/>
    <s v="http://pbs.twimg.com/profile_images/763834569061756928/9eQvOkYO_normal.jpg"/>
    <x v="125"/>
    <s v="https://twitter.com/#!/bmohealthystart/status/1179598905417355264"/>
    <m/>
    <m/>
    <s v="1179598905417355264"/>
    <m/>
    <b v="0"/>
    <n v="0"/>
    <s v=""/>
    <b v="1"/>
    <s v="en"/>
    <m/>
    <s v="1179065031574654976"/>
    <b v="0"/>
    <n v="4"/>
    <s v="1179135113185153024"/>
    <s v="Twitter for iPhone"/>
    <b v="0"/>
    <s v="1179135113185153024"/>
    <s v="Tweet"/>
    <n v="0"/>
    <n v="0"/>
    <m/>
    <m/>
    <m/>
    <m/>
    <m/>
    <m/>
    <m/>
    <m/>
    <n v="4"/>
    <s v="1"/>
    <s v="1"/>
    <n v="1"/>
    <n v="6.25"/>
    <n v="0"/>
    <n v="0"/>
    <n v="0"/>
    <n v="0"/>
    <n v="15"/>
    <n v="93.75"/>
    <n v="16"/>
  </r>
  <r>
    <s v="metiebetmd"/>
    <s v="bmohealthystart"/>
    <m/>
    <m/>
    <m/>
    <m/>
    <m/>
    <m/>
    <m/>
    <m/>
    <s v="Yes"/>
    <n v="387"/>
    <m/>
    <m/>
    <x v="0"/>
    <d v="2019-10-01T23:06:34.000"/>
    <s v="RT @MerckforMothers: Today we joined @BMOhealthystart in Baltimore to spread the word about #SaferChildbirthCities and the local solutionsâ€¦"/>
    <m/>
    <m/>
    <x v="7"/>
    <m/>
    <s v="http://pbs.twimg.com/profile_images/842828809501999104/8ylacT5l_normal.jpg"/>
    <x v="126"/>
    <s v="https://twitter.com/#!/metiebetmd/status/1179170771400310789"/>
    <m/>
    <m/>
    <s v="1179170771400310789"/>
    <m/>
    <b v="0"/>
    <n v="0"/>
    <s v=""/>
    <b v="0"/>
    <s v="en"/>
    <m/>
    <s v=""/>
    <b v="0"/>
    <n v="1"/>
    <s v="1179156724453916672"/>
    <s v="Twitter for iPhone"/>
    <b v="0"/>
    <s v="1179156724453916672"/>
    <s v="Tweet"/>
    <n v="0"/>
    <n v="0"/>
    <m/>
    <m/>
    <m/>
    <m/>
    <m/>
    <m/>
    <m/>
    <m/>
    <n v="2"/>
    <s v="2"/>
    <s v="1"/>
    <n v="0"/>
    <n v="0"/>
    <n v="0"/>
    <n v="0"/>
    <n v="0"/>
    <n v="0"/>
    <n v="18"/>
    <n v="100"/>
    <n v="18"/>
  </r>
  <r>
    <s v="merckformothers"/>
    <s v="bmohealthystart"/>
    <m/>
    <m/>
    <m/>
    <m/>
    <m/>
    <m/>
    <m/>
    <m/>
    <s v="Yes"/>
    <n v="389"/>
    <m/>
    <m/>
    <x v="0"/>
    <d v="2019-10-01T22:10:45.000"/>
    <s v="Today we joined @BMOhealthystart in Baltimore to spread the word about #SaferChildbirthCities and the local solutions they are developing to make the city of Baltimore a safer and more equitable place to give birth. #EndMaternalMortality https://t.co/oNJNYS3fIi https://t.co/AIRJcLJvaR"/>
    <s v="https://www.merckformothers.com/SaferChildbirthCities/"/>
    <s v="merckformothers.com"/>
    <x v="30"/>
    <s v="https://pbs.twimg.com/media/EF00yc-XoAAGyp6.jpg"/>
    <s v="https://pbs.twimg.com/media/EF00yc-XoAAGyp6.jpg"/>
    <x v="127"/>
    <s v="https://twitter.com/#!/merckformothers/status/1179156724453916672"/>
    <m/>
    <m/>
    <s v="1179156724453916672"/>
    <m/>
    <b v="0"/>
    <n v="3"/>
    <s v=""/>
    <b v="0"/>
    <s v="en"/>
    <m/>
    <s v=""/>
    <b v="0"/>
    <n v="1"/>
    <s v=""/>
    <s v="Twitter Web App"/>
    <b v="0"/>
    <s v="1179156724453916672"/>
    <s v="Tweet"/>
    <n v="0"/>
    <n v="0"/>
    <m/>
    <m/>
    <m/>
    <m/>
    <m/>
    <m/>
    <m/>
    <m/>
    <n v="4"/>
    <s v="1"/>
    <s v="1"/>
    <n v="1"/>
    <n v="2.857142857142857"/>
    <n v="0"/>
    <n v="0"/>
    <n v="0"/>
    <n v="0"/>
    <n v="34"/>
    <n v="97.14285714285714"/>
    <n v="35"/>
  </r>
  <r>
    <s v="merckformothers"/>
    <s v="bmohealthystart"/>
    <m/>
    <m/>
    <m/>
    <m/>
    <m/>
    <m/>
    <m/>
    <m/>
    <s v="Yes"/>
    <n v="392"/>
    <m/>
    <m/>
    <x v="0"/>
    <d v="2019-10-02T14:24:41.000"/>
    <s v="RT @BurkeFoundation: Bravo, Baltimore and @Bmohealthystart! We are excited for you to be part of this movement to reduce #maternalmortalityâ€¦"/>
    <m/>
    <m/>
    <x v="19"/>
    <m/>
    <s v="http://pbs.twimg.com/profile_images/524676185851064320/UqZU4ptd_normal.jpeg"/>
    <x v="128"/>
    <s v="https://twitter.com/#!/merckformothers/status/1179401824530571264"/>
    <m/>
    <m/>
    <s v="1179401824530571264"/>
    <m/>
    <b v="0"/>
    <n v="0"/>
    <s v=""/>
    <b v="0"/>
    <s v="en"/>
    <m/>
    <s v=""/>
    <b v="0"/>
    <n v="1"/>
    <s v="1179389602270007297"/>
    <s v="Twitter Web App"/>
    <b v="0"/>
    <s v="1179389602270007297"/>
    <s v="Tweet"/>
    <n v="0"/>
    <n v="0"/>
    <m/>
    <m/>
    <m/>
    <m/>
    <m/>
    <m/>
    <m/>
    <m/>
    <n v="4"/>
    <s v="1"/>
    <s v="1"/>
    <n v="2"/>
    <n v="10"/>
    <n v="0"/>
    <n v="0"/>
    <n v="0"/>
    <n v="0"/>
    <n v="18"/>
    <n v="90"/>
    <n v="20"/>
  </r>
  <r>
    <s v="merckformothers"/>
    <s v="newarkhealth"/>
    <m/>
    <m/>
    <m/>
    <m/>
    <m/>
    <m/>
    <m/>
    <m/>
    <s v="No"/>
    <n v="397"/>
    <m/>
    <m/>
    <x v="0"/>
    <d v="2019-10-03T19:07:59.000"/>
    <s v="We envision New Jersey as a safer and more equitable place to give birth. Through collaboration with @camdenhealth and @NewarkHealth, we’re creating programs to make it happen. #SaferChildbirthCities_x000a_https://t.co/LqcmIOzz1s https://t.co/QVKSnL7Wpt"/>
    <s v="https://www.njtvonline.org/news/video/ranked-45th-in-nation-for-maternal-mortality-nj-aims-for-safer-childbirth-cities/ https://twitter.com/NJTVNews/status/1179682758320427008"/>
    <s v="njtvonline.org twitter.com"/>
    <x v="7"/>
    <m/>
    <s v="http://pbs.twimg.com/profile_images/524676185851064320/UqZU4ptd_normal.jpeg"/>
    <x v="129"/>
    <s v="https://twitter.com/#!/merckformothers/status/1179835505485238273"/>
    <m/>
    <m/>
    <s v="1179835505485238273"/>
    <m/>
    <b v="0"/>
    <n v="8"/>
    <s v=""/>
    <b v="1"/>
    <s v="en"/>
    <m/>
    <s v="1179682758320427008"/>
    <b v="0"/>
    <n v="1"/>
    <s v=""/>
    <s v="Twitter Web App"/>
    <b v="0"/>
    <s v="1179835505485238273"/>
    <s v="Tweet"/>
    <n v="0"/>
    <n v="0"/>
    <m/>
    <m/>
    <m/>
    <m/>
    <m/>
    <m/>
    <m/>
    <m/>
    <n v="1"/>
    <s v="1"/>
    <s v="1"/>
    <m/>
    <m/>
    <m/>
    <m/>
    <m/>
    <m/>
    <m/>
    <m/>
    <m/>
  </r>
  <r>
    <s v="metiebetmd"/>
    <s v="merckformothers"/>
    <m/>
    <m/>
    <m/>
    <m/>
    <m/>
    <m/>
    <m/>
    <m/>
    <s v="Yes"/>
    <n v="401"/>
    <m/>
    <m/>
    <x v="0"/>
    <d v="2019-09-25T00:26:41.000"/>
    <s v="As we gather in #NYC for #UNGA74 let’s not forget the work we need to do to #EndMaternalMortality #SDG3 &amp;amp; make sure every city in🇺🇸is a safe&amp;amp;equitable place to give birth #SDG11. ⁦@MerckforMothers⁩ &amp;amp; partners proud to support #SaferChildbirthCities https://t.co/0pFzDiAqSW"/>
    <s v="https://www.inquirer.com/health/camden-philadelphia-merck-grants-maternal-mortality-20190917.html"/>
    <s v="inquirer.com"/>
    <x v="36"/>
    <m/>
    <s v="http://pbs.twimg.com/profile_images/842828809501999104/8ylacT5l_normal.jpg"/>
    <x v="130"/>
    <s v="https://twitter.com/#!/metiebetmd/status/1176654220440850432"/>
    <m/>
    <m/>
    <s v="1176654220440850432"/>
    <m/>
    <b v="0"/>
    <n v="15"/>
    <s v=""/>
    <b v="0"/>
    <s v="en"/>
    <m/>
    <s v=""/>
    <b v="0"/>
    <n v="4"/>
    <s v=""/>
    <s v="Twitter for iPhone"/>
    <b v="0"/>
    <s v="1176654220440850432"/>
    <s v="Retweet"/>
    <n v="0"/>
    <n v="0"/>
    <m/>
    <m/>
    <m/>
    <m/>
    <m/>
    <m/>
    <m/>
    <m/>
    <n v="10"/>
    <s v="2"/>
    <s v="1"/>
    <n v="5"/>
    <n v="11.627906976744185"/>
    <n v="0"/>
    <n v="0"/>
    <n v="0"/>
    <n v="0"/>
    <n v="38"/>
    <n v="88.37209302325581"/>
    <n v="43"/>
  </r>
  <r>
    <s v="metiebetmd"/>
    <s v="merckformothers"/>
    <m/>
    <m/>
    <m/>
    <m/>
    <m/>
    <m/>
    <m/>
    <m/>
    <s v="Yes"/>
    <n v="402"/>
    <m/>
    <m/>
    <x v="0"/>
    <d v="2019-10-01T23:06:28.000"/>
    <s v="RT @MerckforMothers: Through #SaferChildbirthCities, we can help implement evidence-based interventions and innovative approaches to reversâ€¦"/>
    <m/>
    <m/>
    <x v="7"/>
    <m/>
    <s v="http://pbs.twimg.com/profile_images/842828809501999104/8ylacT5l_normal.jpg"/>
    <x v="131"/>
    <s v="https://twitter.com/#!/metiebetmd/status/1179170747396362240"/>
    <m/>
    <m/>
    <s v="1179170747396362240"/>
    <m/>
    <b v="0"/>
    <n v="0"/>
    <s v=""/>
    <b v="1"/>
    <s v="en"/>
    <m/>
    <s v="1179065031574654976"/>
    <b v="0"/>
    <n v="2"/>
    <s v="1179135113185153024"/>
    <s v="Twitter for iPhone"/>
    <b v="0"/>
    <s v="1179135113185153024"/>
    <s v="Tweet"/>
    <n v="0"/>
    <n v="0"/>
    <m/>
    <m/>
    <m/>
    <m/>
    <m/>
    <m/>
    <m/>
    <m/>
    <n v="10"/>
    <s v="2"/>
    <s v="1"/>
    <n v="1"/>
    <n v="6.25"/>
    <n v="0"/>
    <n v="0"/>
    <n v="0"/>
    <n v="0"/>
    <n v="15"/>
    <n v="93.75"/>
    <n v="16"/>
  </r>
  <r>
    <s v="metiebetmd"/>
    <s v="merckformothers"/>
    <m/>
    <m/>
    <m/>
    <m/>
    <m/>
    <m/>
    <m/>
    <m/>
    <s v="Yes"/>
    <n v="405"/>
    <m/>
    <m/>
    <x v="0"/>
    <d v="2019-10-03T02:42:37.000"/>
    <s v="My key takeaway - there is no such thing as too much collaboration! Going #thelastmile to understand the issues and co-create solutions leads to resilient sustainable impact. @MerckforMothers is about #inventingforlife across sectors and silos to #endmaternalmortality https://t.co/hWe0TOISAP"/>
    <s v="https://twitter.com/merckiminspired/status/1179154093102813184"/>
    <s v="twitter.com"/>
    <x v="37"/>
    <m/>
    <s v="http://pbs.twimg.com/profile_images/842828809501999104/8ylacT5l_normal.jpg"/>
    <x v="132"/>
    <s v="https://twitter.com/#!/metiebetmd/status/1179587530213208067"/>
    <m/>
    <m/>
    <s v="1179587530213208067"/>
    <m/>
    <b v="0"/>
    <n v="15"/>
    <s v=""/>
    <b v="1"/>
    <s v="en"/>
    <m/>
    <s v="1179154093102813184"/>
    <b v="0"/>
    <n v="3"/>
    <s v=""/>
    <s v="Twitter for iPhone"/>
    <b v="0"/>
    <s v="1179587530213208067"/>
    <s v="Tweet"/>
    <n v="0"/>
    <n v="0"/>
    <m/>
    <m/>
    <m/>
    <m/>
    <m/>
    <m/>
    <m/>
    <m/>
    <n v="10"/>
    <s v="2"/>
    <s v="1"/>
    <n v="3"/>
    <n v="8.108108108108109"/>
    <n v="1"/>
    <n v="2.7027027027027026"/>
    <n v="0"/>
    <n v="0"/>
    <n v="33"/>
    <n v="89.1891891891892"/>
    <n v="37"/>
  </r>
  <r>
    <s v="metiebetmd"/>
    <s v="merckformothers"/>
    <m/>
    <m/>
    <m/>
    <m/>
    <m/>
    <m/>
    <m/>
    <m/>
    <s v="Yes"/>
    <n v="408"/>
    <m/>
    <m/>
    <x v="0"/>
    <d v="2019-10-04T11:37:42.000"/>
    <s v="So excited @MerckforMothers could be part of this celebration of women’s voices and experiences. Thank you to all @MerckforMothers ambassadors who joined and are raising awareness of the women in communities fighting everyday to #EndMaternalMortality. https://t.co/WG02GygtrG"/>
    <s v="https://twitter.com/crwdiversity/status/1179552379752108032"/>
    <s v="twitter.com"/>
    <x v="2"/>
    <m/>
    <s v="http://pbs.twimg.com/profile_images/842828809501999104/8ylacT5l_normal.jpg"/>
    <x v="133"/>
    <s v="https://twitter.com/#!/metiebetmd/status/1180084577072816129"/>
    <m/>
    <m/>
    <s v="1180084577072816129"/>
    <m/>
    <b v="0"/>
    <n v="8"/>
    <s v=""/>
    <b v="1"/>
    <s v="en"/>
    <m/>
    <s v="1179552379752108032"/>
    <b v="0"/>
    <n v="2"/>
    <s v=""/>
    <s v="Twitter for iPhone"/>
    <b v="0"/>
    <s v="1180084577072816129"/>
    <s v="Tweet"/>
    <n v="0"/>
    <n v="0"/>
    <m/>
    <m/>
    <m/>
    <m/>
    <m/>
    <m/>
    <m/>
    <m/>
    <n v="10"/>
    <s v="2"/>
    <s v="1"/>
    <n v="3"/>
    <n v="8.333333333333334"/>
    <n v="0"/>
    <n v="0"/>
    <n v="0"/>
    <n v="0"/>
    <n v="33"/>
    <n v="91.66666666666667"/>
    <n v="36"/>
  </r>
  <r>
    <s v="metiebetmd"/>
    <s v="merckformothers"/>
    <m/>
    <m/>
    <m/>
    <m/>
    <m/>
    <m/>
    <m/>
    <m/>
    <s v="Yes"/>
    <n v="409"/>
    <m/>
    <m/>
    <x v="0"/>
    <d v="2019-10-07T22:50:43.000"/>
    <s v="RT @MerckforMothers: Problem: The U.S. ranks 47 out of 195 countries worldwide in maternal mortality.​_x000a_Solution: Act now and #UseYourMomVoi…"/>
    <m/>
    <m/>
    <x v="0"/>
    <m/>
    <s v="http://pbs.twimg.com/profile_images/842828809501999104/8ylacT5l_normal.jpg"/>
    <x v="134"/>
    <s v="https://twitter.com/#!/metiebetmd/status/1181341110574170112"/>
    <m/>
    <m/>
    <s v="1181341110574170112"/>
    <m/>
    <b v="0"/>
    <n v="0"/>
    <s v=""/>
    <b v="0"/>
    <s v="en"/>
    <m/>
    <s v=""/>
    <b v="0"/>
    <n v="10"/>
    <s v="1181222645787963392"/>
    <s v="Twitter for iPhone"/>
    <b v="0"/>
    <s v="1181222645787963392"/>
    <s v="Tweet"/>
    <n v="0"/>
    <n v="0"/>
    <m/>
    <m/>
    <m/>
    <m/>
    <m/>
    <m/>
    <m/>
    <m/>
    <n v="10"/>
    <s v="2"/>
    <s v="1"/>
    <n v="0"/>
    <n v="0"/>
    <n v="1"/>
    <n v="4.761904761904762"/>
    <n v="0"/>
    <n v="0"/>
    <n v="20"/>
    <n v="95.23809523809524"/>
    <n v="21"/>
  </r>
  <r>
    <s v="merckformothers"/>
    <s v="metiebetmd"/>
    <m/>
    <m/>
    <m/>
    <m/>
    <m/>
    <m/>
    <m/>
    <m/>
    <s v="Yes"/>
    <n v="411"/>
    <m/>
    <m/>
    <x v="0"/>
    <d v="2019-09-25T19:25:07.000"/>
    <s v="RT @MEtiebetMD: As we gather in #NYC for #UNGA74 let’s not forget the work we need to do to #EndMaternalMortality #SDG3 &amp;amp; make sure every c…"/>
    <m/>
    <m/>
    <x v="38"/>
    <m/>
    <s v="http://pbs.twimg.com/profile_images/524676185851064320/UqZU4ptd_normal.jpeg"/>
    <x v="135"/>
    <s v="https://twitter.com/#!/merckformothers/status/1176940714401435648"/>
    <m/>
    <m/>
    <s v="1176940714401435648"/>
    <m/>
    <b v="0"/>
    <n v="0"/>
    <s v=""/>
    <b v="0"/>
    <s v="en"/>
    <m/>
    <s v=""/>
    <b v="0"/>
    <n v="4"/>
    <s v="1176654220440850432"/>
    <s v="Twitter Web App"/>
    <b v="0"/>
    <s v="1176654220440850432"/>
    <s v="Tweet"/>
    <n v="0"/>
    <n v="0"/>
    <m/>
    <m/>
    <m/>
    <m/>
    <m/>
    <m/>
    <m/>
    <m/>
    <n v="6"/>
    <s v="1"/>
    <s v="2"/>
    <n v="1"/>
    <n v="3.7037037037037037"/>
    <n v="0"/>
    <n v="0"/>
    <n v="0"/>
    <n v="0"/>
    <n v="26"/>
    <n v="96.29629629629629"/>
    <n v="27"/>
  </r>
  <r>
    <s v="merckformothers"/>
    <s v="metiebetmd"/>
    <m/>
    <m/>
    <m/>
    <m/>
    <m/>
    <m/>
    <m/>
    <m/>
    <s v="Yes"/>
    <n v="414"/>
    <m/>
    <m/>
    <x v="0"/>
    <d v="2019-10-03T18:43:35.000"/>
    <s v="RT @MEtiebetMD: My key takeaway - there is no such thing as too much collaboration! Going #thelastmile to understand the issues and co-crea…"/>
    <m/>
    <m/>
    <x v="20"/>
    <m/>
    <s v="http://pbs.twimg.com/profile_images/524676185851064320/UqZU4ptd_normal.jpeg"/>
    <x v="136"/>
    <s v="https://twitter.com/#!/merckformothers/status/1179829365024153600"/>
    <m/>
    <m/>
    <s v="1179829365024153600"/>
    <m/>
    <b v="0"/>
    <n v="0"/>
    <s v=""/>
    <b v="1"/>
    <s v="en"/>
    <m/>
    <s v="1179154093102813184"/>
    <b v="0"/>
    <n v="4"/>
    <s v="1179587530213208067"/>
    <s v="Twitter Web App"/>
    <b v="0"/>
    <s v="1179587530213208067"/>
    <s v="Tweet"/>
    <n v="0"/>
    <n v="0"/>
    <m/>
    <m/>
    <m/>
    <m/>
    <m/>
    <m/>
    <m/>
    <m/>
    <n v="6"/>
    <s v="1"/>
    <s v="2"/>
    <n v="0"/>
    <n v="0"/>
    <n v="1"/>
    <n v="4.3478260869565215"/>
    <n v="0"/>
    <n v="0"/>
    <n v="22"/>
    <n v="95.65217391304348"/>
    <n v="23"/>
  </r>
  <r>
    <s v="merckformothers"/>
    <s v="metiebetmd"/>
    <m/>
    <m/>
    <m/>
    <m/>
    <m/>
    <m/>
    <m/>
    <m/>
    <s v="Yes"/>
    <n v="415"/>
    <m/>
    <m/>
    <x v="0"/>
    <d v="2019-10-04T16:42:39.000"/>
    <s v="RT @MEtiebetMD: So excited @MerckforMothers could be part of this celebration of women’s voices and experiences. Thank you to all @Merckfor…"/>
    <m/>
    <m/>
    <x v="0"/>
    <m/>
    <s v="http://pbs.twimg.com/profile_images/524676185851064320/UqZU4ptd_normal.jpeg"/>
    <x v="137"/>
    <s v="https://twitter.com/#!/merckformothers/status/1180161319942676481"/>
    <m/>
    <m/>
    <s v="1180161319942676481"/>
    <m/>
    <b v="0"/>
    <n v="0"/>
    <s v=""/>
    <b v="1"/>
    <s v="en"/>
    <m/>
    <s v="1179552379752108032"/>
    <b v="0"/>
    <n v="2"/>
    <s v="1180084577072816129"/>
    <s v="Twitter Web App"/>
    <b v="0"/>
    <s v="1180084577072816129"/>
    <s v="Tweet"/>
    <n v="0"/>
    <n v="0"/>
    <m/>
    <m/>
    <m/>
    <m/>
    <m/>
    <m/>
    <m/>
    <m/>
    <n v="6"/>
    <s v="1"/>
    <s v="2"/>
    <n v="3"/>
    <n v="13.636363636363637"/>
    <n v="0"/>
    <n v="0"/>
    <n v="0"/>
    <n v="0"/>
    <n v="19"/>
    <n v="86.36363636363636"/>
    <n v="22"/>
  </r>
  <r>
    <s v="merckformothers"/>
    <s v="mommasvoices"/>
    <m/>
    <m/>
    <m/>
    <m/>
    <m/>
    <m/>
    <m/>
    <m/>
    <s v="No"/>
    <n v="417"/>
    <m/>
    <m/>
    <x v="0"/>
    <d v="2019-10-07T14:59:59.000"/>
    <s v="Problem: The U.S. ranks 47 out of 195 countries worldwide in maternal mortality.​_x000a_Solution: Act now and #UseYourMomVoice.​ This October 18–20, join @MommasVoices and other like-minded champions of #maternalhealth in making changes to #EndMaternalMortality. https://t.co/EHi7BcDjvV"/>
    <m/>
    <m/>
    <x v="39"/>
    <s v="https://pbs.twimg.com/media/EGSLvAzWsAAfaEw.jpg"/>
    <s v="https://pbs.twimg.com/media/EGSLvAzWsAAfaEw.jpg"/>
    <x v="138"/>
    <s v="https://twitter.com/#!/merckformothers/status/1181222645787963392"/>
    <m/>
    <m/>
    <s v="1181222645787963392"/>
    <m/>
    <b v="0"/>
    <n v="12"/>
    <s v=""/>
    <b v="0"/>
    <s v="en"/>
    <m/>
    <s v=""/>
    <b v="0"/>
    <n v="10"/>
    <s v=""/>
    <s v="Twitter Web App"/>
    <b v="0"/>
    <s v="1181222645787963392"/>
    <s v="Tweet"/>
    <n v="0"/>
    <n v="0"/>
    <m/>
    <m/>
    <m/>
    <m/>
    <m/>
    <m/>
    <m/>
    <m/>
    <n v="2"/>
    <s v="1"/>
    <s v="1"/>
    <n v="1"/>
    <n v="2.7027027027027026"/>
    <n v="1"/>
    <n v="2.7027027027027026"/>
    <n v="0"/>
    <n v="0"/>
    <n v="35"/>
    <n v="94.5945945945946"/>
    <n v="37"/>
  </r>
  <r>
    <s v="neel_shah"/>
    <s v="4thtriproject"/>
    <m/>
    <m/>
    <m/>
    <m/>
    <m/>
    <m/>
    <m/>
    <m/>
    <s v="No"/>
    <n v="418"/>
    <m/>
    <m/>
    <x v="0"/>
    <d v="2019-10-08T14:55:57.000"/>
    <s v="@AriadneLabs @HarvardChanSPH @acog @MySMFM @ACNMmidwives @DONAIntl @AWHONN @MarchForMoms @ExpectMore @4thTriProject We started #ExpectingMore motivated by a realization that childbirth in America is becoming increasingly dangerous, costly, and socially isolating over time – and that, collectively, we all deserve better https://t.co/8tQjCxpMMe https://t.co/LqaBf0SDUq"/>
    <s v="https://www.expectingmore.org/2019/10/04/growing-a-family-with-dignity/"/>
    <s v="expectingmore.org"/>
    <x v="40"/>
    <s v="https://pbs.twimg.com/media/EGXUZVtUUAAfK06.jpg"/>
    <s v="https://pbs.twimg.com/media/EGXUZVtUUAAfK06.jpg"/>
    <x v="139"/>
    <s v="https://twitter.com/#!/neel_shah/status/1181584016777940992"/>
    <m/>
    <m/>
    <s v="1181584016777940992"/>
    <s v="1181582304528883720"/>
    <b v="0"/>
    <n v="13"/>
    <s v="19866236"/>
    <b v="0"/>
    <s v="en"/>
    <m/>
    <s v=""/>
    <b v="0"/>
    <n v="7"/>
    <s v=""/>
    <s v="Twitter Web App"/>
    <b v="0"/>
    <s v="1181582304528883720"/>
    <s v="Retweet"/>
    <n v="0"/>
    <n v="0"/>
    <m/>
    <m/>
    <m/>
    <m/>
    <m/>
    <m/>
    <m/>
    <m/>
    <n v="1"/>
    <s v="1"/>
    <s v="1"/>
    <m/>
    <m/>
    <m/>
    <m/>
    <m/>
    <m/>
    <m/>
    <m/>
    <m/>
  </r>
  <r>
    <s v="merckformothers"/>
    <s v="4thtriproject"/>
    <m/>
    <m/>
    <m/>
    <m/>
    <m/>
    <m/>
    <m/>
    <m/>
    <s v="No"/>
    <n v="419"/>
    <m/>
    <m/>
    <x v="0"/>
    <d v="2019-10-08T20:49:38.000"/>
    <s v="RT @neel_shah: @AriadneLabs @HarvardChanSPH @acog @MySMFM @ACNMmidwives @DONAIntl @AWHONN @MarchForMoms @ExpectMore @4thTriProject We start…"/>
    <m/>
    <m/>
    <x v="0"/>
    <m/>
    <s v="http://pbs.twimg.com/profile_images/524676185851064320/UqZU4ptd_normal.jpeg"/>
    <x v="140"/>
    <s v="https://twitter.com/#!/merckformothers/status/1181673026250784768"/>
    <m/>
    <m/>
    <s v="1181673026250784768"/>
    <m/>
    <b v="0"/>
    <n v="0"/>
    <s v=""/>
    <b v="0"/>
    <s v="en"/>
    <m/>
    <s v=""/>
    <b v="0"/>
    <n v="7"/>
    <s v="1181584016777940992"/>
    <s v="Twitter Web App"/>
    <b v="0"/>
    <s v="1181584016777940992"/>
    <s v="Tweet"/>
    <n v="0"/>
    <n v="0"/>
    <m/>
    <m/>
    <m/>
    <m/>
    <m/>
    <m/>
    <m/>
    <m/>
    <n v="1"/>
    <s v="1"/>
    <s v="1"/>
    <m/>
    <m/>
    <m/>
    <m/>
    <m/>
    <m/>
    <m/>
    <m/>
    <m/>
  </r>
  <r>
    <s v="merckformothers"/>
    <s v="expectmore"/>
    <m/>
    <m/>
    <m/>
    <m/>
    <m/>
    <m/>
    <m/>
    <m/>
    <s v="No"/>
    <n v="440"/>
    <m/>
    <m/>
    <x v="0"/>
    <d v="2019-10-08T20:57:55.000"/>
    <s v="We’re welcoming @ExpectMore - a new community movement working to shift the narrative of childbirth in the US. Let’s start #ExpectingMore and amplifying all voices to help improve #maternalhealth outcomes across the country. #EndMaternalMortality https://t.co/RXa3m1VOeW https://t.co/hNxAmKPfuf"/>
    <s v="https://www.expectingmore.org/"/>
    <s v="expectingmore.org"/>
    <x v="41"/>
    <s v="https://pbs.twimg.com/media/EGYnPy-XoAEker-.jpg"/>
    <s v="https://pbs.twimg.com/media/EGYnPy-XoAEker-.jpg"/>
    <x v="141"/>
    <s v="https://twitter.com/#!/merckformothers/status/1181675110287249410"/>
    <m/>
    <m/>
    <s v="1181675110287249410"/>
    <m/>
    <b v="0"/>
    <n v="2"/>
    <s v=""/>
    <b v="0"/>
    <s v="en"/>
    <m/>
    <s v=""/>
    <b v="0"/>
    <n v="2"/>
    <s v=""/>
    <s v="Twitter Web App"/>
    <b v="0"/>
    <s v="1181675110287249410"/>
    <s v="Tweet"/>
    <n v="0"/>
    <n v="0"/>
    <m/>
    <m/>
    <m/>
    <m/>
    <m/>
    <m/>
    <m/>
    <m/>
    <n v="2"/>
    <s v="1"/>
    <s v="1"/>
    <n v="1"/>
    <n v="2.857142857142857"/>
    <n v="0"/>
    <n v="0"/>
    <n v="0"/>
    <n v="0"/>
    <n v="34"/>
    <n v="97.14285714285714"/>
    <n v="35"/>
  </r>
  <r>
    <s v="merckformothers"/>
    <s v="merckformothers"/>
    <m/>
    <m/>
    <m/>
    <m/>
    <m/>
    <m/>
    <m/>
    <m/>
    <s v="No"/>
    <n v="441"/>
    <m/>
    <m/>
    <x v="2"/>
    <d v="2019-09-12T15:28:19.000"/>
    <s v="Vision: A world where all cities are equitable places for childbirth._x000a_Action: Helping coalitions foster local solutions that help #EndMaternalMortality one city at a time. https://t.co/vt3RXm1oM1 https://t.co/rh1f12wtwn"/>
    <s v="http://merckformothers.com/SaferChildbirthCities"/>
    <s v="merckformothers.com"/>
    <x v="2"/>
    <s v="https://pbs.twimg.com/ext_tw_video_thumb/1172170044647849984/pu/img/nur51rWSExWmlynN.jpg"/>
    <s v="https://pbs.twimg.com/ext_tw_video_thumb/1172170044647849984/pu/img/nur51rWSExWmlynN.jpg"/>
    <x v="142"/>
    <s v="https://twitter.com/#!/merckformothers/status/1172170079431266304"/>
    <m/>
    <m/>
    <s v="1172170079431266304"/>
    <m/>
    <b v="0"/>
    <n v="84"/>
    <s v=""/>
    <b v="0"/>
    <s v="en"/>
    <m/>
    <s v=""/>
    <b v="0"/>
    <n v="17"/>
    <s v=""/>
    <s v="Twitter Web App"/>
    <b v="0"/>
    <s v="1172170079431266304"/>
    <s v="Retweet"/>
    <n v="0"/>
    <n v="0"/>
    <m/>
    <m/>
    <m/>
    <m/>
    <m/>
    <m/>
    <m/>
    <m/>
    <n v="2"/>
    <s v="1"/>
    <s v="1"/>
    <n v="2"/>
    <n v="8"/>
    <n v="0"/>
    <n v="0"/>
    <n v="0"/>
    <n v="0"/>
    <n v="23"/>
    <n v="92"/>
    <n v="25"/>
  </r>
  <r>
    <s v="merckformothers"/>
    <s v="merckformothers"/>
    <m/>
    <m/>
    <m/>
    <m/>
    <m/>
    <m/>
    <m/>
    <m/>
    <s v="No"/>
    <n v="442"/>
    <m/>
    <m/>
    <x v="2"/>
    <d v="2019-10-01T20:44:52.000"/>
    <s v="Through #SaferChildbirthCities, we can help implement evidence-based interventions and innovative approaches to reverse the countryâ€™s maternal health trends, starting in Baltimore. Learn more about @BMOhealthystartâ€™s programs:  https://t.co/oNJNYS3fIi https://t.co/uDmcM6PN69"/>
    <s v="https://www.merckformothers.com/SaferChildbirthCities/ https://twitter.com/Bmohealthystart/status/1179065031574654976"/>
    <s v="merckformothers.com twitter.com"/>
    <x v="7"/>
    <m/>
    <s v="http://pbs.twimg.com/profile_images/524676185851064320/UqZU4ptd_normal.jpeg"/>
    <x v="143"/>
    <s v="https://twitter.com/#!/merckformothers/status/1179135113185153024"/>
    <m/>
    <m/>
    <s v="1179135113185153024"/>
    <m/>
    <b v="0"/>
    <n v="9"/>
    <s v=""/>
    <b v="1"/>
    <s v="en"/>
    <m/>
    <s v="1179065031574654976"/>
    <b v="0"/>
    <n v="2"/>
    <s v=""/>
    <s v="Twitter Web App"/>
    <b v="0"/>
    <s v="1179135113185153024"/>
    <s v="Tweet"/>
    <n v="0"/>
    <n v="0"/>
    <m/>
    <m/>
    <m/>
    <m/>
    <m/>
    <m/>
    <m/>
    <m/>
    <n v="2"/>
    <s v="1"/>
    <s v="1"/>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19">
    <i>
      <x v="1"/>
    </i>
    <i r="1">
      <x v="6"/>
    </i>
    <i r="2">
      <x v="175"/>
    </i>
    <i r="3">
      <x v="15"/>
    </i>
    <i>
      <x v="2"/>
    </i>
    <i r="1">
      <x v="9"/>
    </i>
    <i r="2">
      <x v="265"/>
    </i>
    <i r="3">
      <x v="19"/>
    </i>
    <i>
      <x v="3"/>
    </i>
    <i r="1">
      <x v="9"/>
    </i>
    <i r="2">
      <x v="254"/>
    </i>
    <i r="3">
      <x v="13"/>
    </i>
    <i r="3">
      <x v="19"/>
    </i>
    <i r="3">
      <x v="21"/>
    </i>
    <i r="2">
      <x v="256"/>
    </i>
    <i r="3">
      <x v="16"/>
    </i>
    <i r="2">
      <x v="266"/>
    </i>
    <i r="3">
      <x v="21"/>
    </i>
    <i r="2">
      <x v="267"/>
    </i>
    <i r="3">
      <x v="15"/>
    </i>
    <i r="3">
      <x v="22"/>
    </i>
    <i r="2">
      <x v="268"/>
    </i>
    <i r="3">
      <x v="14"/>
    </i>
    <i r="2">
      <x v="269"/>
    </i>
    <i r="3">
      <x v="1"/>
    </i>
    <i r="3">
      <x v="11"/>
    </i>
    <i r="3">
      <x v="14"/>
    </i>
    <i r="3">
      <x v="19"/>
    </i>
    <i r="3">
      <x v="20"/>
    </i>
    <i r="3">
      <x v="22"/>
    </i>
    <i r="2">
      <x v="270"/>
    </i>
    <i r="3">
      <x v="1"/>
    </i>
    <i r="3">
      <x v="10"/>
    </i>
    <i r="3">
      <x v="13"/>
    </i>
    <i r="3">
      <x v="14"/>
    </i>
    <i r="3">
      <x v="16"/>
    </i>
    <i r="3">
      <x v="18"/>
    </i>
    <i r="3">
      <x v="19"/>
    </i>
    <i r="3">
      <x v="20"/>
    </i>
    <i r="3">
      <x v="21"/>
    </i>
    <i r="3">
      <x v="22"/>
    </i>
    <i r="2">
      <x v="271"/>
    </i>
    <i r="3">
      <x v="16"/>
    </i>
    <i r="3">
      <x v="19"/>
    </i>
    <i r="3">
      <x v="21"/>
    </i>
    <i r="3">
      <x v="22"/>
    </i>
    <i r="2">
      <x v="272"/>
    </i>
    <i r="3">
      <x v="1"/>
    </i>
    <i r="3">
      <x v="13"/>
    </i>
    <i r="3">
      <x v="19"/>
    </i>
    <i r="2">
      <x v="273"/>
    </i>
    <i r="3">
      <x v="12"/>
    </i>
    <i r="2">
      <x v="274"/>
    </i>
    <i r="3">
      <x v="7"/>
    </i>
    <i r="3">
      <x v="8"/>
    </i>
    <i r="3">
      <x v="10"/>
    </i>
    <i r="3">
      <x v="24"/>
    </i>
    <i r="1">
      <x v="10"/>
    </i>
    <i r="2">
      <x v="275"/>
    </i>
    <i r="3">
      <x v="1"/>
    </i>
    <i r="3">
      <x v="3"/>
    </i>
    <i r="3">
      <x v="11"/>
    </i>
    <i r="3">
      <x v="12"/>
    </i>
    <i r="3">
      <x v="17"/>
    </i>
    <i r="3">
      <x v="18"/>
    </i>
    <i r="3">
      <x v="21"/>
    </i>
    <i r="3">
      <x v="22"/>
    </i>
    <i r="3">
      <x v="23"/>
    </i>
    <i r="3">
      <x v="24"/>
    </i>
    <i r="2">
      <x v="276"/>
    </i>
    <i r="3">
      <x v="2"/>
    </i>
    <i r="3">
      <x v="3"/>
    </i>
    <i r="3">
      <x v="6"/>
    </i>
    <i r="3">
      <x v="7"/>
    </i>
    <i r="3">
      <x v="9"/>
    </i>
    <i r="3">
      <x v="14"/>
    </i>
    <i r="3">
      <x v="15"/>
    </i>
    <i r="3">
      <x v="23"/>
    </i>
    <i r="3">
      <x v="24"/>
    </i>
    <i r="2">
      <x v="277"/>
    </i>
    <i r="3">
      <x v="3"/>
    </i>
    <i r="3">
      <x v="4"/>
    </i>
    <i r="3">
      <x v="7"/>
    </i>
    <i r="3">
      <x v="10"/>
    </i>
    <i r="3">
      <x v="12"/>
    </i>
    <i r="3">
      <x v="19"/>
    </i>
    <i r="3">
      <x v="20"/>
    </i>
    <i r="2">
      <x v="278"/>
    </i>
    <i r="3">
      <x v="1"/>
    </i>
    <i r="3">
      <x v="4"/>
    </i>
    <i r="3">
      <x v="5"/>
    </i>
    <i r="3">
      <x v="7"/>
    </i>
    <i r="3">
      <x v="11"/>
    </i>
    <i r="3">
      <x v="12"/>
    </i>
    <i r="3">
      <x v="16"/>
    </i>
    <i r="3">
      <x v="17"/>
    </i>
    <i r="2">
      <x v="279"/>
    </i>
    <i r="3">
      <x v="18"/>
    </i>
    <i r="3">
      <x v="24"/>
    </i>
    <i r="2">
      <x v="280"/>
    </i>
    <i r="3">
      <x v="3"/>
    </i>
    <i r="3">
      <x v="4"/>
    </i>
    <i r="3">
      <x v="20"/>
    </i>
    <i r="2">
      <x v="281"/>
    </i>
    <i r="3">
      <x v="15"/>
    </i>
    <i r="3">
      <x v="16"/>
    </i>
    <i r="3">
      <x v="17"/>
    </i>
    <i r="3">
      <x v="20"/>
    </i>
    <i r="3">
      <x v="21"/>
    </i>
    <i r="3">
      <x v="23"/>
    </i>
    <i r="2">
      <x v="282"/>
    </i>
    <i r="3">
      <x v="2"/>
    </i>
    <i r="3">
      <x v="7"/>
    </i>
    <i r="3">
      <x v="8"/>
    </i>
    <i r="3">
      <x v="11"/>
    </i>
    <i r="3">
      <x v="13"/>
    </i>
    <i r="3">
      <x v="1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2">
        <i x="17" s="1"/>
        <i x="23" s="1"/>
        <i x="33" s="1"/>
        <i x="14" s="1"/>
        <i x="34" s="1"/>
        <i x="28" s="1"/>
        <i x="2" s="1"/>
        <i x="24" s="1"/>
        <i x="16" s="1"/>
        <i x="40" s="1"/>
        <i x="41" s="1"/>
        <i x="11" s="1"/>
        <i x="6" s="1"/>
        <i x="10" s="1"/>
        <i x="12" s="1"/>
        <i x="9" s="1"/>
        <i x="18" s="1"/>
        <i x="35" s="1"/>
        <i x="32" s="1"/>
        <i x="19" s="1"/>
        <i x="1" s="1"/>
        <i x="5" s="1"/>
        <i x="29" s="1"/>
        <i x="26" s="1"/>
        <i x="38" s="1"/>
        <i x="36" s="1"/>
        <i x="22" s="1"/>
        <i x="21" s="1"/>
        <i x="7" s="1"/>
        <i x="30" s="1"/>
        <i x="4" s="1"/>
        <i x="15" s="1"/>
        <i x="13" s="1"/>
        <i x="20" s="1"/>
        <i x="37" s="1"/>
        <i x="8" s="1"/>
        <i x="3" s="1"/>
        <i x="31" s="1"/>
        <i x="27" s="1"/>
        <i x="39" s="1"/>
        <i x="2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2" totalsRowShown="0" headerRowDxfId="496" dataDxfId="495">
  <autoFilter ref="A2:BL44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19" totalsRowShown="0" headerRowDxfId="141" dataDxfId="140">
  <autoFilter ref="A1:G81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9" totalsRowShown="0" headerRowDxfId="443" dataDxfId="442">
  <autoFilter ref="A2:BS19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81" totalsRowShown="0" headerRowDxfId="132" dataDxfId="131">
  <autoFilter ref="A1:L78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3" totalsRowShown="0" headerRowDxfId="88" dataDxfId="87">
  <autoFilter ref="A2:C4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6" totalsRowShown="0" headerRowDxfId="64" dataDxfId="63">
  <autoFilter ref="A2:BL1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8" totalsRowShown="0" headerRowDxfId="397" dataDxfId="396">
  <autoFilter ref="A1:C19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ternitywaitinghomes.org/" TargetMode="External" /><Relationship Id="rId2" Type="http://schemas.openxmlformats.org/officeDocument/2006/relationships/hyperlink" Target="https://twitter.com/MerckforMothers/status/1176212724281425920" TargetMode="External" /><Relationship Id="rId3" Type="http://schemas.openxmlformats.org/officeDocument/2006/relationships/hyperlink" Target="https://twitter.com/MerckforMothers/status/1176568207282511872" TargetMode="External" /><Relationship Id="rId4" Type="http://schemas.openxmlformats.org/officeDocument/2006/relationships/hyperlink" Target="https://www.aha.org/2019-09-12-better-maternal-outcomes-ihi-rapid-improvement-network?hootPostID=e77253b092784d165c9e857bd04093a9" TargetMode="External" /><Relationship Id="rId5" Type="http://schemas.openxmlformats.org/officeDocument/2006/relationships/hyperlink" Target="https://www.facebook.com/1020495073/posts/10217822383324187/" TargetMode="External" /><Relationship Id="rId6" Type="http://schemas.openxmlformats.org/officeDocument/2006/relationships/hyperlink" Target="https://www.facebook.com/1020495073/posts/10217822383324187/" TargetMode="External" /><Relationship Id="rId7" Type="http://schemas.openxmlformats.org/officeDocument/2006/relationships/hyperlink" Target="https://www.facebook.com/1020495073/posts/10217822383324187/" TargetMode="External" /><Relationship Id="rId8" Type="http://schemas.openxmlformats.org/officeDocument/2006/relationships/hyperlink" Target="https://www.facebook.com/1020495073/posts/10217822383324187/" TargetMode="External" /><Relationship Id="rId9" Type="http://schemas.openxmlformats.org/officeDocument/2006/relationships/hyperlink" Target="https://www.facebook.com/1020495073/posts/10217822383324187/" TargetMode="External" /><Relationship Id="rId10" Type="http://schemas.openxmlformats.org/officeDocument/2006/relationships/hyperlink" Target="https://www.facebook.com/1020495073/posts/10217822383324187/" TargetMode="External" /><Relationship Id="rId11" Type="http://schemas.openxmlformats.org/officeDocument/2006/relationships/hyperlink" Target="https://www.facebook.com/1020495073/posts/10217822383324187/" TargetMode="External" /><Relationship Id="rId12" Type="http://schemas.openxmlformats.org/officeDocument/2006/relationships/hyperlink" Target="https://www.facebook.com/1020495073/posts/10217822383324187/" TargetMode="External" /><Relationship Id="rId13" Type="http://schemas.openxmlformats.org/officeDocument/2006/relationships/hyperlink" Target="https://www.facebook.com/1020495073/posts/10217822383324187/" TargetMode="External" /><Relationship Id="rId14" Type="http://schemas.openxmlformats.org/officeDocument/2006/relationships/hyperlink" Target="https://www.facebook.com/1020495073/posts/10217822383324187/" TargetMode="External" /><Relationship Id="rId15" Type="http://schemas.openxmlformats.org/officeDocument/2006/relationships/hyperlink" Target="https://www.facebook.com/1020495073/posts/10217822383324187/" TargetMode="External" /><Relationship Id="rId16" Type="http://schemas.openxmlformats.org/officeDocument/2006/relationships/hyperlink" Target="https://www.facebook.com/1020495073/posts/10217822383324187/" TargetMode="External" /><Relationship Id="rId17" Type="http://schemas.openxmlformats.org/officeDocument/2006/relationships/hyperlink" Target="https://www.facebook.com/1020495073/posts/10217822383324187/" TargetMode="External" /><Relationship Id="rId18" Type="http://schemas.openxmlformats.org/officeDocument/2006/relationships/hyperlink" Target="https://www.facebook.com/1020495073/posts/10217822383324187/" TargetMode="External" /><Relationship Id="rId19" Type="http://schemas.openxmlformats.org/officeDocument/2006/relationships/hyperlink" Target="https://www.facebook.com/1020495073/posts/10217822383324187/" TargetMode="External" /><Relationship Id="rId20" Type="http://schemas.openxmlformats.org/officeDocument/2006/relationships/hyperlink" Target="https://www.facebook.com/1020495073/posts/10217822383324187/" TargetMode="External" /><Relationship Id="rId21" Type="http://schemas.openxmlformats.org/officeDocument/2006/relationships/hyperlink" Target="https://www.facebook.com/1020495073/posts/10217822383324187/" TargetMode="External" /><Relationship Id="rId22" Type="http://schemas.openxmlformats.org/officeDocument/2006/relationships/hyperlink" Target="https://www.facebook.com/1020495073/posts/10217822383324187/" TargetMode="External" /><Relationship Id="rId23" Type="http://schemas.openxmlformats.org/officeDocument/2006/relationships/hyperlink" Target="https://www.facebook.com/1020495073/posts/10217822383324187/" TargetMode="External" /><Relationship Id="rId24" Type="http://schemas.openxmlformats.org/officeDocument/2006/relationships/hyperlink" Target="https://www.facebook.com/1020495073/posts/10217822383324187/" TargetMode="External" /><Relationship Id="rId25" Type="http://schemas.openxmlformats.org/officeDocument/2006/relationships/hyperlink" Target="https://www.aha.org/2019-09-12-better-maternal-outcomes-ihi-rapid-improvement-network?hootPostID=e77253b092784d165c9e857bd04093a9" TargetMode="External" /><Relationship Id="rId26" Type="http://schemas.openxmlformats.org/officeDocument/2006/relationships/hyperlink" Target="https://www.maternitywaitinghomes.org/" TargetMode="External" /><Relationship Id="rId27" Type="http://schemas.openxmlformats.org/officeDocument/2006/relationships/hyperlink" Target="https://www.maternitywaitinghomes.org/" TargetMode="External" /><Relationship Id="rId28" Type="http://schemas.openxmlformats.org/officeDocument/2006/relationships/hyperlink" Target="http://clios.com/awards/winner/68831?utm_source=twitter&amp;utm_medium=social&amp;utm_campaign=winners_buffer" TargetMode="External" /><Relationship Id="rId29" Type="http://schemas.openxmlformats.org/officeDocument/2006/relationships/hyperlink" Target="https://www.njspotlight.com/2019/09/op-ed-nj-needs-improved-tools-to-help-people-decide-best-place-to-give-birth/" TargetMode="External" /><Relationship Id="rId30" Type="http://schemas.openxmlformats.org/officeDocument/2006/relationships/hyperlink" Target="https://www.njspotlight.com/2019/09/op-ed-nj-needs-improved-tools-to-help-people-decide-best-place-to-give-birth/" TargetMode="External" /><Relationship Id="rId31" Type="http://schemas.openxmlformats.org/officeDocument/2006/relationships/hyperlink" Target="https://www.njspotlight.com/2019/09/op-ed-nj-needs-improved-tools-to-help-people-decide-best-place-to-give-birth/" TargetMode="External" /><Relationship Id="rId32" Type="http://schemas.openxmlformats.org/officeDocument/2006/relationships/hyperlink" Target="https://www.njspotlight.com/2019/09/op-ed-nj-needs-improved-tools-to-help-people-decide-best-place-to-give-birth/" TargetMode="External" /><Relationship Id="rId33" Type="http://schemas.openxmlformats.org/officeDocument/2006/relationships/hyperlink" Target="https://twitter.com/JillGW/status/1179012163173863424" TargetMode="External" /><Relationship Id="rId34" Type="http://schemas.openxmlformats.org/officeDocument/2006/relationships/hyperlink" Target="https://twitter.com/JillGW/status/1179012163173863424" TargetMode="External" /><Relationship Id="rId35" Type="http://schemas.openxmlformats.org/officeDocument/2006/relationships/hyperlink" Target="https://www.njspotlight.com/2019/09/op-ed-nj-needs-improved-tools-to-help-people-decide-best-place-to-give-birth/" TargetMode="External" /><Relationship Id="rId36" Type="http://schemas.openxmlformats.org/officeDocument/2006/relationships/hyperlink" Target="https://www.njspotlight.com/2019/09/op-ed-nj-needs-improved-tools-to-help-people-decide-best-place-to-give-birth/" TargetMode="External" /><Relationship Id="rId37" Type="http://schemas.openxmlformats.org/officeDocument/2006/relationships/hyperlink" Target="https://www.njspotlight.com/2019/09/op-ed-nj-needs-improved-tools-to-help-people-decide-best-place-to-give-birth/" TargetMode="External" /><Relationship Id="rId38" Type="http://schemas.openxmlformats.org/officeDocument/2006/relationships/hyperlink" Target="https://twitter.com/JillGW/status/1179012163173863424" TargetMode="External" /><Relationship Id="rId39" Type="http://schemas.openxmlformats.org/officeDocument/2006/relationships/hyperlink" Target="https://twitter.com/JillGW/status/1179012163173863424" TargetMode="External" /><Relationship Id="rId40" Type="http://schemas.openxmlformats.org/officeDocument/2006/relationships/hyperlink" Target="https://twitter.com/JillGW/status/1179012163173863424" TargetMode="External" /><Relationship Id="rId41" Type="http://schemas.openxmlformats.org/officeDocument/2006/relationships/hyperlink" Target="https://twitter.com/JillGW/status/1179012163173863424" TargetMode="External" /><Relationship Id="rId42" Type="http://schemas.openxmlformats.org/officeDocument/2006/relationships/hyperlink" Target="https://health4naija.com/what-to-do-for-a-successful-pregnancy/" TargetMode="External" /><Relationship Id="rId43" Type="http://schemas.openxmlformats.org/officeDocument/2006/relationships/hyperlink" Target="https://health4naija.com/what-to-do-for-a-successful-pregnancy/" TargetMode="External" /><Relationship Id="rId44" Type="http://schemas.openxmlformats.org/officeDocument/2006/relationships/hyperlink" Target="https://health4naija.com/what-to-do-for-a-successful-pregnancy/" TargetMode="External" /><Relationship Id="rId45" Type="http://schemas.openxmlformats.org/officeDocument/2006/relationships/hyperlink" Target="https://health4naija.com/what-to-do-for-a-successful-pregnancy/" TargetMode="External" /><Relationship Id="rId46" Type="http://schemas.openxmlformats.org/officeDocument/2006/relationships/hyperlink" Target="https://health4naija.com/what-to-do-for-a-successful-pregnancy/" TargetMode="External" /><Relationship Id="rId47" Type="http://schemas.openxmlformats.org/officeDocument/2006/relationships/hyperlink" Target="https://health4naija.com/what-to-do-for-a-successful-pregnancy/" TargetMode="External" /><Relationship Id="rId48" Type="http://schemas.openxmlformats.org/officeDocument/2006/relationships/hyperlink" Target="https://health4naija.com/what-to-do-for-a-successful-pregnancy/" TargetMode="External" /><Relationship Id="rId49" Type="http://schemas.openxmlformats.org/officeDocument/2006/relationships/hyperlink" Target="https://health4naija.com/what-to-do-for-a-successful-pregnancy/" TargetMode="External" /><Relationship Id="rId50" Type="http://schemas.openxmlformats.org/officeDocument/2006/relationships/hyperlink" Target="https://health4naija.com/what-to-do-for-a-successful-pregnancy/" TargetMode="External" /><Relationship Id="rId51" Type="http://schemas.openxmlformats.org/officeDocument/2006/relationships/hyperlink" Target="https://health4naija.com/what-to-do-for-a-successful-pregnancy/" TargetMode="External" /><Relationship Id="rId52" Type="http://schemas.openxmlformats.org/officeDocument/2006/relationships/hyperlink" Target="https://health4naija.com/what-to-do-for-a-successful-pregnancy/" TargetMode="External" /><Relationship Id="rId53" Type="http://schemas.openxmlformats.org/officeDocument/2006/relationships/hyperlink" Target="https://health4naija.com/what-to-do-for-a-successful-pregnancy/" TargetMode="External" /><Relationship Id="rId54" Type="http://schemas.openxmlformats.org/officeDocument/2006/relationships/hyperlink" Target="https://twitter.com/MerckforMothers/status/1179156724453916672" TargetMode="External" /><Relationship Id="rId55" Type="http://schemas.openxmlformats.org/officeDocument/2006/relationships/hyperlink" Target="https://twitter.com/MerckforMothers/status/1171455209270210560" TargetMode="External" /><Relationship Id="rId56" Type="http://schemas.openxmlformats.org/officeDocument/2006/relationships/hyperlink" Target="https://twitter.com/MerckforMothers/status/1171455209270210560" TargetMode="External" /><Relationship Id="rId57" Type="http://schemas.openxmlformats.org/officeDocument/2006/relationships/hyperlink" Target="https://twitter.com/MerckforMothers/status/1171455209270210560" TargetMode="External" /><Relationship Id="rId58" Type="http://schemas.openxmlformats.org/officeDocument/2006/relationships/hyperlink" Target="https://www.ksdk.com/article/news/investigations/mothers-matter/moms-of-color-say-theyre-terrified-of-dying-in-childbirth-and-no-one-is-listening/63-607056009" TargetMode="External" /><Relationship Id="rId59" Type="http://schemas.openxmlformats.org/officeDocument/2006/relationships/hyperlink" Target="https://www.ksdk.com/article/news/investigations/mothers-matter/moms-of-color-say-theyre-terrified-of-dying-in-childbirth-and-no-one-is-listening/63-607056009" TargetMode="External" /><Relationship Id="rId60" Type="http://schemas.openxmlformats.org/officeDocument/2006/relationships/hyperlink" Target="https://www.merckformothers.com/SaferChildbirthCities/" TargetMode="External" /><Relationship Id="rId61" Type="http://schemas.openxmlformats.org/officeDocument/2006/relationships/hyperlink" Target="https://www.merckformothers.com/SaferChildbirthCities/" TargetMode="External" /><Relationship Id="rId62" Type="http://schemas.openxmlformats.org/officeDocument/2006/relationships/hyperlink" Target="https://www.ksdk.com/article/news/investigations/mothers-matter/moms-of-color-say-theyre-terrified-of-dying-in-childbirth-and-no-one-is-listening/63-607056009" TargetMode="External" /><Relationship Id="rId63" Type="http://schemas.openxmlformats.org/officeDocument/2006/relationships/hyperlink" Target="https://www.ksdk.com/article/news/investigations/mothers-matter/moms-of-color-say-theyre-terrified-of-dying-in-childbirth-and-no-one-is-listening/63-607056009" TargetMode="External" /><Relationship Id="rId64" Type="http://schemas.openxmlformats.org/officeDocument/2006/relationships/hyperlink" Target="https://twitter.com/pmnch/status/1175780176409575427" TargetMode="External" /><Relationship Id="rId65" Type="http://schemas.openxmlformats.org/officeDocument/2006/relationships/hyperlink" Target="https://twitter.com/pmnch/status/1175780176409575427" TargetMode="External" /><Relationship Id="rId66" Type="http://schemas.openxmlformats.org/officeDocument/2006/relationships/hyperlink" Target="https://twitter.com/pmnch/status/1175780176409575427" TargetMode="External" /><Relationship Id="rId67" Type="http://schemas.openxmlformats.org/officeDocument/2006/relationships/hyperlink" Target="https://www.usaid.gov/nigeria/news/%E2%80%98saving-mothers-giving-life%E2%80%99-reduces-deaths-children-66-percent-southern" TargetMode="External" /><Relationship Id="rId68" Type="http://schemas.openxmlformats.org/officeDocument/2006/relationships/hyperlink" Target="https://twitter.com/thegff/status/1181317127409750016" TargetMode="External" /><Relationship Id="rId69" Type="http://schemas.openxmlformats.org/officeDocument/2006/relationships/hyperlink" Target="https://twitter.com/thegff/status/1181317127409750016" TargetMode="External" /><Relationship Id="rId70" Type="http://schemas.openxmlformats.org/officeDocument/2006/relationships/hyperlink" Target="https://twitter.com/thegff/status/1181317127409750016" TargetMode="External" /><Relationship Id="rId71" Type="http://schemas.openxmlformats.org/officeDocument/2006/relationships/hyperlink" Target="https://www.rockefellerfoundation.org/blog/precision-public-health-leveraging-data-unlock-health/" TargetMode="External" /><Relationship Id="rId72" Type="http://schemas.openxmlformats.org/officeDocument/2006/relationships/hyperlink" Target="https://twitter.com/thegff/status/1181317127409750016" TargetMode="External" /><Relationship Id="rId73" Type="http://schemas.openxmlformats.org/officeDocument/2006/relationships/hyperlink" Target="https://twitter.com/thegff/status/1181317127409750016" TargetMode="External" /><Relationship Id="rId74" Type="http://schemas.openxmlformats.org/officeDocument/2006/relationships/hyperlink" Target="https://www.usaid.gov/nigeria/news/%E2%80%98saving-mothers-giving-life%E2%80%99-reduces-deaths-children-66-percent-southern" TargetMode="External" /><Relationship Id="rId75" Type="http://schemas.openxmlformats.org/officeDocument/2006/relationships/hyperlink" Target="https://www.usaid.gov/nigeria/news/%E2%80%98saving-mothers-giving-life%E2%80%99-reduces-deaths-children-66-percent-southern" TargetMode="External" /><Relationship Id="rId76" Type="http://schemas.openxmlformats.org/officeDocument/2006/relationships/hyperlink" Target="https://www.usaid.gov/nigeria/news/%E2%80%98saving-mothers-giving-life%E2%80%99-reduces-deaths-children-66-percent-southern" TargetMode="External" /><Relationship Id="rId77" Type="http://schemas.openxmlformats.org/officeDocument/2006/relationships/hyperlink" Target="https://twitter.com/thegff/status/1181317127409750016" TargetMode="External" /><Relationship Id="rId78" Type="http://schemas.openxmlformats.org/officeDocument/2006/relationships/hyperlink" Target="https://twitter.com/thegff/status/1181317127409750016" TargetMode="External" /><Relationship Id="rId79" Type="http://schemas.openxmlformats.org/officeDocument/2006/relationships/hyperlink" Target="https://twitter.com/thegff/status/1181317127409750016" TargetMode="External" /><Relationship Id="rId80" Type="http://schemas.openxmlformats.org/officeDocument/2006/relationships/hyperlink" Target="https://twitter.com/thegff/status/1181317127409750016" TargetMode="External" /><Relationship Id="rId81" Type="http://schemas.openxmlformats.org/officeDocument/2006/relationships/hyperlink" Target="https://www.mrknewsroom.com/news-release/corporate-news/merck-announces-first-nine-safer-childbirth-cities-committed-reducing-ma" TargetMode="External" /><Relationship Id="rId82" Type="http://schemas.openxmlformats.org/officeDocument/2006/relationships/hyperlink" Target="https://www.njspotlight.com/2019/09/op-ed-nj-needs-improved-tools-to-help-people-decide-best-place-to-give-birth/" TargetMode="External" /><Relationship Id="rId83" Type="http://schemas.openxmlformats.org/officeDocument/2006/relationships/hyperlink" Target="https://www.usaid.gov/nigeria/news/%E2%80%98saving-mothers-giving-life%E2%80%99-reduces-deaths-children-66-percent-southern" TargetMode="External" /><Relationship Id="rId84" Type="http://schemas.openxmlformats.org/officeDocument/2006/relationships/hyperlink" Target="https://twitter.com/Eleni_Z_Tsigas/status/1176657689402892288" TargetMode="External" /><Relationship Id="rId85" Type="http://schemas.openxmlformats.org/officeDocument/2006/relationships/hyperlink" Target="https://twitter.com/Eleni_Z_Tsigas/status/1176657689402892288" TargetMode="External" /><Relationship Id="rId86" Type="http://schemas.openxmlformats.org/officeDocument/2006/relationships/hyperlink" Target="https://www.mommasvoices.org/event" TargetMode="External" /><Relationship Id="rId87" Type="http://schemas.openxmlformats.org/officeDocument/2006/relationships/hyperlink" Target="https://www.rockefellerfoundation.org/blog/precision-public-health-leveraging-data-unlock-health/" TargetMode="External" /><Relationship Id="rId88" Type="http://schemas.openxmlformats.org/officeDocument/2006/relationships/hyperlink" Target="https://twitter.com/mayorbcyoung/status/1179067491311669253" TargetMode="External" /><Relationship Id="rId89" Type="http://schemas.openxmlformats.org/officeDocument/2006/relationships/hyperlink" Target="https://twitter.com/MerckforMothers/status/1179156724453916672" TargetMode="External" /><Relationship Id="rId90" Type="http://schemas.openxmlformats.org/officeDocument/2006/relationships/hyperlink" Target="https://www.merckformothers.com/SaferChildbirthCities/" TargetMode="External" /><Relationship Id="rId91" Type="http://schemas.openxmlformats.org/officeDocument/2006/relationships/hyperlink" Target="https://twitter.com/mayorbcyoung/status/1179067491311669253" TargetMode="External" /><Relationship Id="rId92" Type="http://schemas.openxmlformats.org/officeDocument/2006/relationships/hyperlink" Target="https://www.merckformothers.com/SaferChildbirthCities/" TargetMode="External" /><Relationship Id="rId93" Type="http://schemas.openxmlformats.org/officeDocument/2006/relationships/hyperlink" Target="https://twitter.com/MerckforMothers/status/1179156724453916672" TargetMode="External" /><Relationship Id="rId94" Type="http://schemas.openxmlformats.org/officeDocument/2006/relationships/hyperlink" Target="https://twitter.com/MerckforMothers/status/1179156724453916672" TargetMode="External" /><Relationship Id="rId95" Type="http://schemas.openxmlformats.org/officeDocument/2006/relationships/hyperlink" Target="https://twitter.com/MerckforMothers/status/1179156724453916672" TargetMode="External" /><Relationship Id="rId96" Type="http://schemas.openxmlformats.org/officeDocument/2006/relationships/hyperlink" Target="https://twitter.com/pmnch/status/1175780176409575427" TargetMode="External" /><Relationship Id="rId97" Type="http://schemas.openxmlformats.org/officeDocument/2006/relationships/hyperlink" Target="https://www.inquirer.com/health/camden-philadelphia-merck-grants-maternal-mortality-20190917.html" TargetMode="External" /><Relationship Id="rId98" Type="http://schemas.openxmlformats.org/officeDocument/2006/relationships/hyperlink" Target="https://twitter.com/mayorbcyoung/status/1179067491311669253" TargetMode="External" /><Relationship Id="rId99" Type="http://schemas.openxmlformats.org/officeDocument/2006/relationships/hyperlink" Target="https://twitter.com/merckiminspired/status/1179154093102813184" TargetMode="External" /><Relationship Id="rId100" Type="http://schemas.openxmlformats.org/officeDocument/2006/relationships/hyperlink" Target="https://www.usaid.gov/nigeria/news/%E2%80%98saving-mothers-giving-life%E2%80%99-reduces-deaths-children-66-percent-southern" TargetMode="External" /><Relationship Id="rId101" Type="http://schemas.openxmlformats.org/officeDocument/2006/relationships/hyperlink" Target="https://twitter.com/crwdiversity/status/1179552379752108032" TargetMode="External" /><Relationship Id="rId102" Type="http://schemas.openxmlformats.org/officeDocument/2006/relationships/hyperlink" Target="https://twitter.com/Eleni_Z_Tsigas/status/1176657689402892288" TargetMode="External" /><Relationship Id="rId103" Type="http://schemas.openxmlformats.org/officeDocument/2006/relationships/hyperlink" Target="https://www.expectingmore.org/2019/10/04/growing-a-family-with-dignity/" TargetMode="External" /><Relationship Id="rId104" Type="http://schemas.openxmlformats.org/officeDocument/2006/relationships/hyperlink" Target="https://www.expectingmore.org/2019/10/04/growing-a-family-with-dignity/" TargetMode="External" /><Relationship Id="rId105" Type="http://schemas.openxmlformats.org/officeDocument/2006/relationships/hyperlink" Target="https://www.expectingmore.org/2019/10/04/growing-a-family-with-dignity/" TargetMode="External" /><Relationship Id="rId106" Type="http://schemas.openxmlformats.org/officeDocument/2006/relationships/hyperlink" Target="https://www.expectingmore.org/2019/10/04/growing-a-family-with-dignity/" TargetMode="External" /><Relationship Id="rId107" Type="http://schemas.openxmlformats.org/officeDocument/2006/relationships/hyperlink" Target="https://www.expectingmore.org/2019/10/04/growing-a-family-with-dignity/" TargetMode="External" /><Relationship Id="rId108" Type="http://schemas.openxmlformats.org/officeDocument/2006/relationships/hyperlink" Target="https://www.expectingmore.org/2019/10/04/growing-a-family-with-dignity/" TargetMode="External" /><Relationship Id="rId109" Type="http://schemas.openxmlformats.org/officeDocument/2006/relationships/hyperlink" Target="https://www.expectingmore.org/2019/10/04/growing-a-family-with-dignity/" TargetMode="External" /><Relationship Id="rId110" Type="http://schemas.openxmlformats.org/officeDocument/2006/relationships/hyperlink" Target="https://www.expectingmore.org/2019/10/04/growing-a-family-with-dignity/" TargetMode="External" /><Relationship Id="rId111" Type="http://schemas.openxmlformats.org/officeDocument/2006/relationships/hyperlink" Target="https://www.expectingmore.org/2019/10/04/growing-a-family-with-dignity/" TargetMode="External" /><Relationship Id="rId112" Type="http://schemas.openxmlformats.org/officeDocument/2006/relationships/hyperlink" Target="https://www.expectingmore.org/2019/10/04/growing-a-family-with-dignity/" TargetMode="External" /><Relationship Id="rId113" Type="http://schemas.openxmlformats.org/officeDocument/2006/relationships/hyperlink" Target="https://www.expectingmore.org/" TargetMode="External" /><Relationship Id="rId114" Type="http://schemas.openxmlformats.org/officeDocument/2006/relationships/hyperlink" Target="http://merckformothers.com/SaferChildbirthCities" TargetMode="External" /><Relationship Id="rId115" Type="http://schemas.openxmlformats.org/officeDocument/2006/relationships/hyperlink" Target="https://pbs.twimg.com/media/Dno6XkhVsAEYDCQ.jpg" TargetMode="External" /><Relationship Id="rId116" Type="http://schemas.openxmlformats.org/officeDocument/2006/relationships/hyperlink" Target="https://pbs.twimg.com/media/EFO1EeIWwAESSuV.jpg" TargetMode="External" /><Relationship Id="rId117" Type="http://schemas.openxmlformats.org/officeDocument/2006/relationships/hyperlink" Target="https://pbs.twimg.com/media/EFO1EeIWwAESSuV.jpg" TargetMode="External" /><Relationship Id="rId118" Type="http://schemas.openxmlformats.org/officeDocument/2006/relationships/hyperlink" Target="https://pbs.twimg.com/media/EFO1EeIWwAESSuV.jpg" TargetMode="External" /><Relationship Id="rId119" Type="http://schemas.openxmlformats.org/officeDocument/2006/relationships/hyperlink" Target="https://pbs.twimg.com/media/EFaaXf_XoAE3C1P.jpg" TargetMode="External" /><Relationship Id="rId120" Type="http://schemas.openxmlformats.org/officeDocument/2006/relationships/hyperlink" Target="https://pbs.twimg.com/media/EFZCkS-XkAc3I2h.jpg" TargetMode="External" /><Relationship Id="rId121" Type="http://schemas.openxmlformats.org/officeDocument/2006/relationships/hyperlink" Target="https://pbs.twimg.com/media/EFZCkS-XkAc3I2h.jpg" TargetMode="External" /><Relationship Id="rId122" Type="http://schemas.openxmlformats.org/officeDocument/2006/relationships/hyperlink" Target="https://pbs.twimg.com/media/EFZCkS-XkAc3I2h.jpg" TargetMode="External" /><Relationship Id="rId123" Type="http://schemas.openxmlformats.org/officeDocument/2006/relationships/hyperlink" Target="https://pbs.twimg.com/media/EFZCkS-XkAc3I2h.jpg" TargetMode="External" /><Relationship Id="rId124" Type="http://schemas.openxmlformats.org/officeDocument/2006/relationships/hyperlink" Target="https://pbs.twimg.com/media/EFfcBDzW4AATx0J.jpg" TargetMode="External" /><Relationship Id="rId125" Type="http://schemas.openxmlformats.org/officeDocument/2006/relationships/hyperlink" Target="https://pbs.twimg.com/media/EFfcBDzW4AATx0J.jpg" TargetMode="External" /><Relationship Id="rId126" Type="http://schemas.openxmlformats.org/officeDocument/2006/relationships/hyperlink" Target="https://pbs.twimg.com/media/EFfcBDzW4AATx0J.jpg" TargetMode="External" /><Relationship Id="rId127" Type="http://schemas.openxmlformats.org/officeDocument/2006/relationships/hyperlink" Target="https://pbs.twimg.com/media/Dno6XkhVsAEYDCQ.jpg" TargetMode="External" /><Relationship Id="rId128" Type="http://schemas.openxmlformats.org/officeDocument/2006/relationships/hyperlink" Target="https://pbs.twimg.com/media/Dno6XkhVsAEYDCQ.jpg" TargetMode="External" /><Relationship Id="rId129" Type="http://schemas.openxmlformats.org/officeDocument/2006/relationships/hyperlink" Target="https://pbs.twimg.com/media/Dno6XkhVsAEYDCQ.jpg" TargetMode="External" /><Relationship Id="rId130" Type="http://schemas.openxmlformats.org/officeDocument/2006/relationships/hyperlink" Target="https://pbs.twimg.com/media/EFsRTCVX0AEpzW0.jpg" TargetMode="External" /><Relationship Id="rId131" Type="http://schemas.openxmlformats.org/officeDocument/2006/relationships/hyperlink" Target="https://pbs.twimg.com/media/EFsRTCVX0AEpzW0.jpg" TargetMode="External" /><Relationship Id="rId132" Type="http://schemas.openxmlformats.org/officeDocument/2006/relationships/hyperlink" Target="https://pbs.twimg.com/media/EFsRTCVX0AEpzW0.jpg" TargetMode="External" /><Relationship Id="rId133" Type="http://schemas.openxmlformats.org/officeDocument/2006/relationships/hyperlink" Target="https://pbs.twimg.com/media/EFsRTCVX0AEpzW0.jpg" TargetMode="External" /><Relationship Id="rId134" Type="http://schemas.openxmlformats.org/officeDocument/2006/relationships/hyperlink" Target="https://pbs.twimg.com/media/EFsRTCVX0AEpzW0.jpg" TargetMode="External" /><Relationship Id="rId135" Type="http://schemas.openxmlformats.org/officeDocument/2006/relationships/hyperlink" Target="https://pbs.twimg.com/media/EFsRTCVX0AEpzW0.jpg" TargetMode="External" /><Relationship Id="rId136" Type="http://schemas.openxmlformats.org/officeDocument/2006/relationships/hyperlink" Target="https://pbs.twimg.com/media/EFsRTCVX0AEpzW0.jpg" TargetMode="External" /><Relationship Id="rId137" Type="http://schemas.openxmlformats.org/officeDocument/2006/relationships/hyperlink" Target="https://pbs.twimg.com/media/EFsRTCVX0AEpzW0.jpg" TargetMode="External" /><Relationship Id="rId138" Type="http://schemas.openxmlformats.org/officeDocument/2006/relationships/hyperlink" Target="https://pbs.twimg.com/media/EFsRTCVX0AEpzW0.jpg" TargetMode="External" /><Relationship Id="rId139" Type="http://schemas.openxmlformats.org/officeDocument/2006/relationships/hyperlink" Target="https://pbs.twimg.com/media/EFaaXf_XoAE3C1P.jpg" TargetMode="External" /><Relationship Id="rId140" Type="http://schemas.openxmlformats.org/officeDocument/2006/relationships/hyperlink" Target="https://pbs.twimg.com/media/EFygi3rWwAAFeo7.jpg" TargetMode="External" /><Relationship Id="rId141" Type="http://schemas.openxmlformats.org/officeDocument/2006/relationships/hyperlink" Target="https://pbs.twimg.com/media/EFz0C-oX0AASDz_.jpg" TargetMode="External" /><Relationship Id="rId142" Type="http://schemas.openxmlformats.org/officeDocument/2006/relationships/hyperlink" Target="https://pbs.twimg.com/media/EFz0C-oX0AASDz_.jpg" TargetMode="External" /><Relationship Id="rId143" Type="http://schemas.openxmlformats.org/officeDocument/2006/relationships/hyperlink" Target="https://pbs.twimg.com/media/EFz0C-oX0AASDz_.jpg" TargetMode="External" /><Relationship Id="rId144" Type="http://schemas.openxmlformats.org/officeDocument/2006/relationships/hyperlink" Target="https://pbs.twimg.com/media/EFz0C-oX0AASDz_.jpg" TargetMode="External" /><Relationship Id="rId145" Type="http://schemas.openxmlformats.org/officeDocument/2006/relationships/hyperlink" Target="https://pbs.twimg.com/media/EFz0C-oX0AASDz_.jpg" TargetMode="External" /><Relationship Id="rId146" Type="http://schemas.openxmlformats.org/officeDocument/2006/relationships/hyperlink" Target="https://pbs.twimg.com/media/EFz0C-oX0AASDz_.jpg" TargetMode="External" /><Relationship Id="rId147" Type="http://schemas.openxmlformats.org/officeDocument/2006/relationships/hyperlink" Target="https://pbs.twimg.com/media/EF5_XFYXoAIYAOU.jpg" TargetMode="External" /><Relationship Id="rId148" Type="http://schemas.openxmlformats.org/officeDocument/2006/relationships/hyperlink" Target="https://pbs.twimg.com/media/EF8TN0_W4AAN7hn.jpg" TargetMode="External" /><Relationship Id="rId149" Type="http://schemas.openxmlformats.org/officeDocument/2006/relationships/hyperlink" Target="https://pbs.twimg.com/media/EF5_XFYXoAIYAOU.jpg" TargetMode="External" /><Relationship Id="rId150" Type="http://schemas.openxmlformats.org/officeDocument/2006/relationships/hyperlink" Target="https://pbs.twimg.com/media/EF8TN0_W4AAN7hn.jpg" TargetMode="External" /><Relationship Id="rId151" Type="http://schemas.openxmlformats.org/officeDocument/2006/relationships/hyperlink" Target="https://pbs.twimg.com/media/EF5_XFYXoAIYAOU.jpg" TargetMode="External" /><Relationship Id="rId152" Type="http://schemas.openxmlformats.org/officeDocument/2006/relationships/hyperlink" Target="https://pbs.twimg.com/media/EF8TN0_W4AAN7hn.jpg" TargetMode="External" /><Relationship Id="rId153" Type="http://schemas.openxmlformats.org/officeDocument/2006/relationships/hyperlink" Target="https://pbs.twimg.com/media/EFZCkS-XkAc3I2h.jpg" TargetMode="External" /><Relationship Id="rId154" Type="http://schemas.openxmlformats.org/officeDocument/2006/relationships/hyperlink" Target="https://pbs.twimg.com/media/EFfcBDzW4AATx0J.jpg" TargetMode="External" /><Relationship Id="rId155" Type="http://schemas.openxmlformats.org/officeDocument/2006/relationships/hyperlink" Target="https://pbs.twimg.com/media/EFgo4yaW4AExUgb.jpg" TargetMode="External" /><Relationship Id="rId156" Type="http://schemas.openxmlformats.org/officeDocument/2006/relationships/hyperlink" Target="https://pbs.twimg.com/media/EF6_m4EWoAEBg8S.jpg" TargetMode="External" /><Relationship Id="rId157" Type="http://schemas.openxmlformats.org/officeDocument/2006/relationships/hyperlink" Target="https://pbs.twimg.com/media/EF6_m4EWoAEBg8S.jpg" TargetMode="External" /><Relationship Id="rId158" Type="http://schemas.openxmlformats.org/officeDocument/2006/relationships/hyperlink" Target="https://pbs.twimg.com/media/EF6_m4EWoAEBg8S.jpg" TargetMode="External" /><Relationship Id="rId159" Type="http://schemas.openxmlformats.org/officeDocument/2006/relationships/hyperlink" Target="https://pbs.twimg.com/media/EF6OGpBWsAAD3TX.jpg" TargetMode="External" /><Relationship Id="rId160" Type="http://schemas.openxmlformats.org/officeDocument/2006/relationships/hyperlink" Target="https://pbs.twimg.com/media/EEGg8MUWsAABamR.jpg" TargetMode="External" /><Relationship Id="rId161" Type="http://schemas.openxmlformats.org/officeDocument/2006/relationships/hyperlink" Target="https://pbs.twimg.com/media/EF6_m4EWoAEBg8S.jpg" TargetMode="External" /><Relationship Id="rId162" Type="http://schemas.openxmlformats.org/officeDocument/2006/relationships/hyperlink" Target="https://pbs.twimg.com/media/EF6OGpBWsAAD3TX.jpg" TargetMode="External" /><Relationship Id="rId163" Type="http://schemas.openxmlformats.org/officeDocument/2006/relationships/hyperlink" Target="https://pbs.twimg.com/media/EF6OGpBWsAAD3TX.jpg" TargetMode="External" /><Relationship Id="rId164" Type="http://schemas.openxmlformats.org/officeDocument/2006/relationships/hyperlink" Target="https://pbs.twimg.com/media/DDAxfNCXgAANnF7.jpg" TargetMode="External" /><Relationship Id="rId165" Type="http://schemas.openxmlformats.org/officeDocument/2006/relationships/hyperlink" Target="https://pbs.twimg.com/media/EFLlb3uWwAEEtZF.jpg" TargetMode="External" /><Relationship Id="rId166" Type="http://schemas.openxmlformats.org/officeDocument/2006/relationships/hyperlink" Target="https://pbs.twimg.com/media/EFLlb3uWwAEEtZF.jpg" TargetMode="External" /><Relationship Id="rId167" Type="http://schemas.openxmlformats.org/officeDocument/2006/relationships/hyperlink" Target="https://pbs.twimg.com/media/EFLlb3uWwAEEtZF.jpg" TargetMode="External" /><Relationship Id="rId168" Type="http://schemas.openxmlformats.org/officeDocument/2006/relationships/hyperlink" Target="https://pbs.twimg.com/media/EFLlb3uWwAEEtZF.jpg" TargetMode="External" /><Relationship Id="rId169" Type="http://schemas.openxmlformats.org/officeDocument/2006/relationships/hyperlink" Target="https://pbs.twimg.com/media/EFLlb3uWwAEEtZF.jpg" TargetMode="External" /><Relationship Id="rId170" Type="http://schemas.openxmlformats.org/officeDocument/2006/relationships/hyperlink" Target="https://pbs.twimg.com/media/EFLlb3uWwAEEtZF.jpg" TargetMode="External" /><Relationship Id="rId171" Type="http://schemas.openxmlformats.org/officeDocument/2006/relationships/hyperlink" Target="https://pbs.twimg.com/media/EFLlb3uWwAEEtZF.jpg" TargetMode="External" /><Relationship Id="rId172" Type="http://schemas.openxmlformats.org/officeDocument/2006/relationships/hyperlink" Target="https://pbs.twimg.com/media/EFzjoUCWoAMYKfm.jpg" TargetMode="External" /><Relationship Id="rId173" Type="http://schemas.openxmlformats.org/officeDocument/2006/relationships/hyperlink" Target="https://pbs.twimg.com/media/EFzhXqTX0AU6377.jpg" TargetMode="External" /><Relationship Id="rId174" Type="http://schemas.openxmlformats.org/officeDocument/2006/relationships/hyperlink" Target="https://pbs.twimg.com/media/EF00yc-XoAAGyp6.jpg" TargetMode="External" /><Relationship Id="rId175" Type="http://schemas.openxmlformats.org/officeDocument/2006/relationships/hyperlink" Target="https://pbs.twimg.com/media/EF6_m4EWoAEBg8S.jpg" TargetMode="External" /><Relationship Id="rId176" Type="http://schemas.openxmlformats.org/officeDocument/2006/relationships/hyperlink" Target="https://pbs.twimg.com/media/EFLlb3uWwAEEtZF.jpg" TargetMode="External" /><Relationship Id="rId177" Type="http://schemas.openxmlformats.org/officeDocument/2006/relationships/hyperlink" Target="https://pbs.twimg.com/media/EGSLvAzWsAAfaEw.jpg" TargetMode="External" /><Relationship Id="rId178" Type="http://schemas.openxmlformats.org/officeDocument/2006/relationships/hyperlink" Target="https://pbs.twimg.com/media/EGXUZVtUUAAfK06.jpg" TargetMode="External" /><Relationship Id="rId179" Type="http://schemas.openxmlformats.org/officeDocument/2006/relationships/hyperlink" Target="https://pbs.twimg.com/media/EGXUZVtUUAAfK06.jpg" TargetMode="External" /><Relationship Id="rId180" Type="http://schemas.openxmlformats.org/officeDocument/2006/relationships/hyperlink" Target="https://pbs.twimg.com/media/EGXUZVtUUAAfK06.jpg" TargetMode="External" /><Relationship Id="rId181" Type="http://schemas.openxmlformats.org/officeDocument/2006/relationships/hyperlink" Target="https://pbs.twimg.com/media/EGXUZVtUUAAfK06.jpg" TargetMode="External" /><Relationship Id="rId182" Type="http://schemas.openxmlformats.org/officeDocument/2006/relationships/hyperlink" Target="https://pbs.twimg.com/media/EGXUZVtUUAAfK06.jpg" TargetMode="External" /><Relationship Id="rId183" Type="http://schemas.openxmlformats.org/officeDocument/2006/relationships/hyperlink" Target="https://pbs.twimg.com/media/EGXUZVtUUAAfK06.jpg" TargetMode="External" /><Relationship Id="rId184" Type="http://schemas.openxmlformats.org/officeDocument/2006/relationships/hyperlink" Target="https://pbs.twimg.com/media/EGXUZVtUUAAfK06.jpg" TargetMode="External" /><Relationship Id="rId185" Type="http://schemas.openxmlformats.org/officeDocument/2006/relationships/hyperlink" Target="https://pbs.twimg.com/media/EGXUZVtUUAAfK06.jpg" TargetMode="External" /><Relationship Id="rId186" Type="http://schemas.openxmlformats.org/officeDocument/2006/relationships/hyperlink" Target="https://pbs.twimg.com/media/EGXUZVtUUAAfK06.jpg" TargetMode="External" /><Relationship Id="rId187" Type="http://schemas.openxmlformats.org/officeDocument/2006/relationships/hyperlink" Target="https://pbs.twimg.com/media/EGXUZVtUUAAfK06.jpg" TargetMode="External" /><Relationship Id="rId188" Type="http://schemas.openxmlformats.org/officeDocument/2006/relationships/hyperlink" Target="https://pbs.twimg.com/media/EGYnPy-XoAEker-.jpg" TargetMode="External" /><Relationship Id="rId189" Type="http://schemas.openxmlformats.org/officeDocument/2006/relationships/hyperlink" Target="https://pbs.twimg.com/ext_tw_video_thumb/1172170044647849984/pu/img/nur51rWSExWmlynN.jpg" TargetMode="External" /><Relationship Id="rId190" Type="http://schemas.openxmlformats.org/officeDocument/2006/relationships/hyperlink" Target="https://pbs.twimg.com/media/Dno6XkhVsAEYDCQ.jpg" TargetMode="External" /><Relationship Id="rId191" Type="http://schemas.openxmlformats.org/officeDocument/2006/relationships/hyperlink" Target="http://pbs.twimg.com/profile_images/559705140903428096/pNUD8ksm_normal.jpeg" TargetMode="External" /><Relationship Id="rId192" Type="http://schemas.openxmlformats.org/officeDocument/2006/relationships/hyperlink" Target="http://pbs.twimg.com/profile_images/448413749339095041/wy5fGcQ7_normal.jpeg" TargetMode="External" /><Relationship Id="rId193" Type="http://schemas.openxmlformats.org/officeDocument/2006/relationships/hyperlink" Target="http://pbs.twimg.com/profile_images/1107639334293901312/nZDoWR4h_normal.jpg" TargetMode="External" /><Relationship Id="rId194" Type="http://schemas.openxmlformats.org/officeDocument/2006/relationships/hyperlink" Target="http://pbs.twimg.com/profile_images/1107639334293901312/nZDoWR4h_normal.jpg" TargetMode="External" /><Relationship Id="rId195" Type="http://schemas.openxmlformats.org/officeDocument/2006/relationships/hyperlink" Target="http://pbs.twimg.com/profile_images/1112293262906134528/mkMGKN9G_normal.jpg" TargetMode="External" /><Relationship Id="rId196" Type="http://schemas.openxmlformats.org/officeDocument/2006/relationships/hyperlink" Target="http://pbs.twimg.com/profile_images/931429493385846784/8b1uu497_normal.jpg" TargetMode="External" /><Relationship Id="rId197" Type="http://schemas.openxmlformats.org/officeDocument/2006/relationships/hyperlink" Target="http://pbs.twimg.com/profile_images/1177653027047526400/Z7EZZ4sk_normal.jpg" TargetMode="External" /><Relationship Id="rId198" Type="http://schemas.openxmlformats.org/officeDocument/2006/relationships/hyperlink" Target="http://pbs.twimg.com/profile_images/1177653027047526400/Z7EZZ4sk_normal.jpg" TargetMode="External" /><Relationship Id="rId199" Type="http://schemas.openxmlformats.org/officeDocument/2006/relationships/hyperlink" Target="http://pbs.twimg.com/profile_images/1177653027047526400/Z7EZZ4sk_normal.jpg" TargetMode="External" /><Relationship Id="rId200" Type="http://schemas.openxmlformats.org/officeDocument/2006/relationships/hyperlink" Target="http://pbs.twimg.com/profile_images/1177653027047526400/Z7EZZ4sk_normal.jpg" TargetMode="External" /><Relationship Id="rId201" Type="http://schemas.openxmlformats.org/officeDocument/2006/relationships/hyperlink" Target="http://pbs.twimg.com/profile_images/3557322452/cb4421802548c9daf175401862b58300_normal.jpeg" TargetMode="External" /><Relationship Id="rId202" Type="http://schemas.openxmlformats.org/officeDocument/2006/relationships/hyperlink" Target="http://pbs.twimg.com/profile_images/3557322452/cb4421802548c9daf175401862b58300_normal.jpeg" TargetMode="External" /><Relationship Id="rId203" Type="http://schemas.openxmlformats.org/officeDocument/2006/relationships/hyperlink" Target="http://pbs.twimg.com/profile_images/3557322452/cb4421802548c9daf175401862b58300_normal.jpeg" TargetMode="External" /><Relationship Id="rId204" Type="http://schemas.openxmlformats.org/officeDocument/2006/relationships/hyperlink" Target="http://pbs.twimg.com/profile_images/1177233694005661696/3C1IMhjO_normal.jpg" TargetMode="External" /><Relationship Id="rId205" Type="http://schemas.openxmlformats.org/officeDocument/2006/relationships/hyperlink" Target="https://pbs.twimg.com/media/EFO1EeIWwAESSuV.jpg" TargetMode="External" /><Relationship Id="rId206" Type="http://schemas.openxmlformats.org/officeDocument/2006/relationships/hyperlink" Target="https://pbs.twimg.com/media/EFO1EeIWwAESSuV.jpg" TargetMode="External" /><Relationship Id="rId207" Type="http://schemas.openxmlformats.org/officeDocument/2006/relationships/hyperlink" Target="https://pbs.twimg.com/media/EFO1EeIWwAESSuV.jpg" TargetMode="External" /><Relationship Id="rId208" Type="http://schemas.openxmlformats.org/officeDocument/2006/relationships/hyperlink" Target="http://pbs.twimg.com/profile_images/1018835315304345600/aTxA9Dtd_normal.jpg" TargetMode="External" /><Relationship Id="rId209" Type="http://schemas.openxmlformats.org/officeDocument/2006/relationships/hyperlink" Target="http://pbs.twimg.com/profile_images/1018835315304345600/aTxA9Dtd_normal.jpg" TargetMode="External" /><Relationship Id="rId210" Type="http://schemas.openxmlformats.org/officeDocument/2006/relationships/hyperlink" Target="http://pbs.twimg.com/profile_images/528124442396733441/XqDPT_lL_normal.jpeg" TargetMode="External" /><Relationship Id="rId211" Type="http://schemas.openxmlformats.org/officeDocument/2006/relationships/hyperlink" Target="http://pbs.twimg.com/profile_images/997093015427735552/HItuuFE3_normal.jpg" TargetMode="External" /><Relationship Id="rId212" Type="http://schemas.openxmlformats.org/officeDocument/2006/relationships/hyperlink" Target="http://pbs.twimg.com/profile_images/1175869809340375041/YHl3-DCH_normal.jpg" TargetMode="External" /><Relationship Id="rId213" Type="http://schemas.openxmlformats.org/officeDocument/2006/relationships/hyperlink" Target="http://pbs.twimg.com/profile_images/591131097607643136/J0-mivGC_normal.jpg" TargetMode="External" /><Relationship Id="rId214" Type="http://schemas.openxmlformats.org/officeDocument/2006/relationships/hyperlink" Target="http://pbs.twimg.com/profile_images/1153444559084511232/EWHW1dp0_normal.jpg" TargetMode="External" /><Relationship Id="rId215" Type="http://schemas.openxmlformats.org/officeDocument/2006/relationships/hyperlink" Target="http://pbs.twimg.com/profile_images/1153444559084511232/EWHW1dp0_normal.jpg" TargetMode="External" /><Relationship Id="rId216" Type="http://schemas.openxmlformats.org/officeDocument/2006/relationships/hyperlink" Target="http://pbs.twimg.com/profile_images/629378638878744576/kDdDTIWH_normal.png" TargetMode="External" /><Relationship Id="rId217" Type="http://schemas.openxmlformats.org/officeDocument/2006/relationships/hyperlink" Target="http://pbs.twimg.com/profile_images/596174657818001408/0wI2Slt__normal.jpg" TargetMode="External" /><Relationship Id="rId218" Type="http://schemas.openxmlformats.org/officeDocument/2006/relationships/hyperlink" Target="https://pbs.twimg.com/media/EFaaXf_XoAE3C1P.jpg" TargetMode="External" /><Relationship Id="rId219" Type="http://schemas.openxmlformats.org/officeDocument/2006/relationships/hyperlink" Target="http://pbs.twimg.com/profile_images/1170050664292114433/cnN9GQqz_normal.jpg" TargetMode="External" /><Relationship Id="rId220" Type="http://schemas.openxmlformats.org/officeDocument/2006/relationships/hyperlink" Target="http://pbs.twimg.com/profile_images/1140704492834435072/PBq0B-BC_normal.jpg" TargetMode="External" /><Relationship Id="rId221" Type="http://schemas.openxmlformats.org/officeDocument/2006/relationships/hyperlink" Target="http://pbs.twimg.com/profile_images/1116362756964458497/tMWasG92_normal.jpg" TargetMode="External" /><Relationship Id="rId222" Type="http://schemas.openxmlformats.org/officeDocument/2006/relationships/hyperlink" Target="http://pbs.twimg.com/profile_images/668082064235761664/NIwTiPyT_normal.jpg" TargetMode="External" /><Relationship Id="rId223" Type="http://schemas.openxmlformats.org/officeDocument/2006/relationships/hyperlink" Target="http://pbs.twimg.com/profile_images/980955116982407168/ecrpQ03L_normal.jpg" TargetMode="External" /><Relationship Id="rId224" Type="http://schemas.openxmlformats.org/officeDocument/2006/relationships/hyperlink" Target="https://pbs.twimg.com/media/EFZCkS-XkAc3I2h.jpg" TargetMode="External" /><Relationship Id="rId225" Type="http://schemas.openxmlformats.org/officeDocument/2006/relationships/hyperlink" Target="https://pbs.twimg.com/media/EFZCkS-XkAc3I2h.jpg" TargetMode="External" /><Relationship Id="rId226" Type="http://schemas.openxmlformats.org/officeDocument/2006/relationships/hyperlink" Target="https://pbs.twimg.com/media/EFZCkS-XkAc3I2h.jpg" TargetMode="External" /><Relationship Id="rId227" Type="http://schemas.openxmlformats.org/officeDocument/2006/relationships/hyperlink" Target="http://pbs.twimg.com/profile_images/954041930253348864/f626Blxo_normal.jpg" TargetMode="External" /><Relationship Id="rId228" Type="http://schemas.openxmlformats.org/officeDocument/2006/relationships/hyperlink" Target="https://pbs.twimg.com/media/EFZCkS-XkAc3I2h.jpg" TargetMode="External" /><Relationship Id="rId229" Type="http://schemas.openxmlformats.org/officeDocument/2006/relationships/hyperlink" Target="http://pbs.twimg.com/profile_images/954041930253348864/f626Blxo_normal.jpg" TargetMode="External" /><Relationship Id="rId230" Type="http://schemas.openxmlformats.org/officeDocument/2006/relationships/hyperlink" Target="https://pbs.twimg.com/media/EFfcBDzW4AATx0J.jpg" TargetMode="External" /><Relationship Id="rId231" Type="http://schemas.openxmlformats.org/officeDocument/2006/relationships/hyperlink" Target="https://pbs.twimg.com/media/EFfcBDzW4AATx0J.jpg" TargetMode="External" /><Relationship Id="rId232" Type="http://schemas.openxmlformats.org/officeDocument/2006/relationships/hyperlink" Target="https://pbs.twimg.com/media/EFfcBDzW4AATx0J.jpg" TargetMode="External" /><Relationship Id="rId233" Type="http://schemas.openxmlformats.org/officeDocument/2006/relationships/hyperlink" Target="http://pbs.twimg.com/profile_images/2874972244/5e4e5223a12ed52f18b7afd5f25a9846_normal.jpeg" TargetMode="External" /><Relationship Id="rId234" Type="http://schemas.openxmlformats.org/officeDocument/2006/relationships/hyperlink" Target="https://pbs.twimg.com/media/Dno6XkhVsAEYDCQ.jpg" TargetMode="External" /><Relationship Id="rId235" Type="http://schemas.openxmlformats.org/officeDocument/2006/relationships/hyperlink" Target="http://pbs.twimg.com/profile_images/886659208757874688/_QS1LU5R_normal.jpg" TargetMode="External" /><Relationship Id="rId236" Type="http://schemas.openxmlformats.org/officeDocument/2006/relationships/hyperlink" Target="https://pbs.twimg.com/media/Dno6XkhVsAEYDCQ.jpg" TargetMode="External" /><Relationship Id="rId237" Type="http://schemas.openxmlformats.org/officeDocument/2006/relationships/hyperlink" Target="https://pbs.twimg.com/media/Dno6XkhVsAEYDCQ.jpg" TargetMode="External" /><Relationship Id="rId238" Type="http://schemas.openxmlformats.org/officeDocument/2006/relationships/hyperlink" Target="http://pbs.twimg.com/profile_images/886659208757874688/_QS1LU5R_normal.jpg" TargetMode="External" /><Relationship Id="rId239" Type="http://schemas.openxmlformats.org/officeDocument/2006/relationships/hyperlink" Target="http://pbs.twimg.com/profile_images/872284920940572673/i1tZROHr_normal.jpg" TargetMode="External" /><Relationship Id="rId240" Type="http://schemas.openxmlformats.org/officeDocument/2006/relationships/hyperlink" Target="http://pbs.twimg.com/profile_images/855749782509375490/zlUz8p8q_normal.jpg" TargetMode="External" /><Relationship Id="rId241" Type="http://schemas.openxmlformats.org/officeDocument/2006/relationships/hyperlink" Target="https://pbs.twimg.com/media/EFsRTCVX0AEpzW0.jpg" TargetMode="External" /><Relationship Id="rId242" Type="http://schemas.openxmlformats.org/officeDocument/2006/relationships/hyperlink" Target="https://pbs.twimg.com/media/EFsRTCVX0AEpzW0.jpg" TargetMode="External" /><Relationship Id="rId243" Type="http://schemas.openxmlformats.org/officeDocument/2006/relationships/hyperlink" Target="https://pbs.twimg.com/media/EFsRTCVX0AEpzW0.jpg" TargetMode="External" /><Relationship Id="rId244" Type="http://schemas.openxmlformats.org/officeDocument/2006/relationships/hyperlink" Target="https://pbs.twimg.com/media/EFsRTCVX0AEpzW0.jpg" TargetMode="External" /><Relationship Id="rId245" Type="http://schemas.openxmlformats.org/officeDocument/2006/relationships/hyperlink" Target="https://pbs.twimg.com/media/EFsRTCVX0AEpzW0.jpg" TargetMode="External" /><Relationship Id="rId246" Type="http://schemas.openxmlformats.org/officeDocument/2006/relationships/hyperlink" Target="http://pbs.twimg.com/profile_images/1132639603142352896/UqTM93QL_normal.png" TargetMode="External" /><Relationship Id="rId247" Type="http://schemas.openxmlformats.org/officeDocument/2006/relationships/hyperlink" Target="http://pbs.twimg.com/profile_images/1132639603142352896/UqTM93QL_normal.png" TargetMode="External" /><Relationship Id="rId248" Type="http://schemas.openxmlformats.org/officeDocument/2006/relationships/hyperlink" Target="http://pbs.twimg.com/profile_images/1177824866285826048/omGwLPl4_normal.jpg" TargetMode="External" /><Relationship Id="rId249" Type="http://schemas.openxmlformats.org/officeDocument/2006/relationships/hyperlink" Target="http://pbs.twimg.com/profile_images/1177824866285826048/omGwLPl4_normal.jpg" TargetMode="External" /><Relationship Id="rId250" Type="http://schemas.openxmlformats.org/officeDocument/2006/relationships/hyperlink" Target="https://pbs.twimg.com/media/EFsRTCVX0AEpzW0.jpg" TargetMode="External" /><Relationship Id="rId251" Type="http://schemas.openxmlformats.org/officeDocument/2006/relationships/hyperlink" Target="http://pbs.twimg.com/profile_images/863003280758255616/Y-otdiwz_normal.jpg" TargetMode="External" /><Relationship Id="rId252" Type="http://schemas.openxmlformats.org/officeDocument/2006/relationships/hyperlink" Target="https://pbs.twimg.com/media/EFsRTCVX0AEpzW0.jpg" TargetMode="External" /><Relationship Id="rId253" Type="http://schemas.openxmlformats.org/officeDocument/2006/relationships/hyperlink" Target="https://pbs.twimg.com/media/EFsRTCVX0AEpzW0.jpg" TargetMode="External" /><Relationship Id="rId254" Type="http://schemas.openxmlformats.org/officeDocument/2006/relationships/hyperlink" Target="https://pbs.twimg.com/media/EFsRTCVX0AEpzW0.jpg" TargetMode="External" /><Relationship Id="rId255" Type="http://schemas.openxmlformats.org/officeDocument/2006/relationships/hyperlink" Target="http://pbs.twimg.com/profile_images/863003280758255616/Y-otdiwz_normal.jpg" TargetMode="External" /><Relationship Id="rId256" Type="http://schemas.openxmlformats.org/officeDocument/2006/relationships/hyperlink" Target="http://pbs.twimg.com/profile_images/1094437714185793536/kUwPkY50_normal.jpg" TargetMode="External" /><Relationship Id="rId257" Type="http://schemas.openxmlformats.org/officeDocument/2006/relationships/hyperlink" Target="http://pbs.twimg.com/profile_images/1094437714185793536/kUwPkY50_normal.jpg" TargetMode="External" /><Relationship Id="rId258" Type="http://schemas.openxmlformats.org/officeDocument/2006/relationships/hyperlink" Target="http://pbs.twimg.com/profile_images/1094437714185793536/kUwPkY50_normal.jpg" TargetMode="External" /><Relationship Id="rId259" Type="http://schemas.openxmlformats.org/officeDocument/2006/relationships/hyperlink" Target="http://pbs.twimg.com/profile_images/1094437714185793536/kUwPkY50_normal.jpg" TargetMode="External" /><Relationship Id="rId260" Type="http://schemas.openxmlformats.org/officeDocument/2006/relationships/hyperlink" Target="http://pbs.twimg.com/profile_images/1094437714185793536/kUwPkY50_normal.jpg" TargetMode="External" /><Relationship Id="rId261" Type="http://schemas.openxmlformats.org/officeDocument/2006/relationships/hyperlink" Target="http://pbs.twimg.com/profile_images/1094437714185793536/kUwPkY50_normal.jpg" TargetMode="External" /><Relationship Id="rId262" Type="http://schemas.openxmlformats.org/officeDocument/2006/relationships/hyperlink" Target="http://pbs.twimg.com/profile_images/1094437714185793536/kUwPkY50_normal.jpg" TargetMode="External" /><Relationship Id="rId263" Type="http://schemas.openxmlformats.org/officeDocument/2006/relationships/hyperlink" Target="http://pbs.twimg.com/profile_images/1094437714185793536/kUwPkY50_normal.jpg" TargetMode="External" /><Relationship Id="rId264" Type="http://schemas.openxmlformats.org/officeDocument/2006/relationships/hyperlink" Target="http://pbs.twimg.com/profile_images/1094437714185793536/kUwPkY50_normal.jpg" TargetMode="External" /><Relationship Id="rId265" Type="http://schemas.openxmlformats.org/officeDocument/2006/relationships/hyperlink" Target="http://pbs.twimg.com/profile_images/1094437714185793536/kUwPkY50_normal.jpg" TargetMode="External" /><Relationship Id="rId266" Type="http://schemas.openxmlformats.org/officeDocument/2006/relationships/hyperlink" Target="http://pbs.twimg.com/profile_images/1094437714185793536/kUwPkY50_normal.jpg" TargetMode="External" /><Relationship Id="rId267" Type="http://schemas.openxmlformats.org/officeDocument/2006/relationships/hyperlink" Target="http://pbs.twimg.com/profile_images/1094437714185793536/kUwPkY50_normal.jpg" TargetMode="External" /><Relationship Id="rId268" Type="http://schemas.openxmlformats.org/officeDocument/2006/relationships/hyperlink" Target="http://pbs.twimg.com/profile_images/1094437714185793536/kUwPkY50_normal.jpg" TargetMode="External" /><Relationship Id="rId269" Type="http://schemas.openxmlformats.org/officeDocument/2006/relationships/hyperlink" Target="http://pbs.twimg.com/profile_images/1094437714185793536/kUwPkY50_normal.jpg" TargetMode="External" /><Relationship Id="rId270" Type="http://schemas.openxmlformats.org/officeDocument/2006/relationships/hyperlink" Target="http://pbs.twimg.com/profile_images/1094437714185793536/kUwPkY50_normal.jpg" TargetMode="External" /><Relationship Id="rId271" Type="http://schemas.openxmlformats.org/officeDocument/2006/relationships/hyperlink" Target="http://pbs.twimg.com/profile_images/1094437714185793536/kUwPkY50_normal.jpg" TargetMode="External" /><Relationship Id="rId272" Type="http://schemas.openxmlformats.org/officeDocument/2006/relationships/hyperlink" Target="http://pbs.twimg.com/profile_images/1094437714185793536/kUwPkY50_normal.jpg" TargetMode="External" /><Relationship Id="rId273" Type="http://schemas.openxmlformats.org/officeDocument/2006/relationships/hyperlink" Target="http://pbs.twimg.com/profile_images/1094437714185793536/kUwPkY50_normal.jpg" TargetMode="External" /><Relationship Id="rId274" Type="http://schemas.openxmlformats.org/officeDocument/2006/relationships/hyperlink" Target="http://pbs.twimg.com/profile_images/1094437714185793536/kUwPkY50_normal.jpg" TargetMode="External" /><Relationship Id="rId275" Type="http://schemas.openxmlformats.org/officeDocument/2006/relationships/hyperlink" Target="http://pbs.twimg.com/profile_images/1094437714185793536/kUwPkY50_normal.jpg" TargetMode="External" /><Relationship Id="rId276" Type="http://schemas.openxmlformats.org/officeDocument/2006/relationships/hyperlink" Target="https://pbs.twimg.com/media/EFaaXf_XoAE3C1P.jpg" TargetMode="External" /><Relationship Id="rId277" Type="http://schemas.openxmlformats.org/officeDocument/2006/relationships/hyperlink" Target="http://pbs.twimg.com/profile_images/611277775945646080/kqduVZR3_normal.jpg" TargetMode="External" /><Relationship Id="rId278" Type="http://schemas.openxmlformats.org/officeDocument/2006/relationships/hyperlink" Target="http://pbs.twimg.com/profile_images/559705140903428096/pNUD8ksm_normal.jpeg" TargetMode="External" /><Relationship Id="rId279" Type="http://schemas.openxmlformats.org/officeDocument/2006/relationships/hyperlink" Target="http://pbs.twimg.com/profile_images/559705140903428096/pNUD8ksm_normal.jpeg" TargetMode="External" /><Relationship Id="rId280" Type="http://schemas.openxmlformats.org/officeDocument/2006/relationships/hyperlink" Target="http://pbs.twimg.com/profile_images/665395759806857216/UdfSMoZv_normal.jpg" TargetMode="External" /><Relationship Id="rId281" Type="http://schemas.openxmlformats.org/officeDocument/2006/relationships/hyperlink" Target="https://pbs.twimg.com/media/EFygi3rWwAAFeo7.jpg" TargetMode="External" /><Relationship Id="rId282" Type="http://schemas.openxmlformats.org/officeDocument/2006/relationships/hyperlink" Target="http://pbs.twimg.com/profile_images/591575412880191490/eVU41ZDR_normal.jpg" TargetMode="External" /><Relationship Id="rId283" Type="http://schemas.openxmlformats.org/officeDocument/2006/relationships/hyperlink" Target="https://pbs.twimg.com/media/EFz0C-oX0AASDz_.jpg" TargetMode="External" /><Relationship Id="rId284" Type="http://schemas.openxmlformats.org/officeDocument/2006/relationships/hyperlink" Target="https://pbs.twimg.com/media/EFz0C-oX0AASDz_.jpg" TargetMode="External" /><Relationship Id="rId285" Type="http://schemas.openxmlformats.org/officeDocument/2006/relationships/hyperlink" Target="https://pbs.twimg.com/media/EFz0C-oX0AASDz_.jpg" TargetMode="External" /><Relationship Id="rId286" Type="http://schemas.openxmlformats.org/officeDocument/2006/relationships/hyperlink" Target="http://pbs.twimg.com/profile_images/964544383788953601/bn4ppp7W_normal.jpg" TargetMode="External" /><Relationship Id="rId287" Type="http://schemas.openxmlformats.org/officeDocument/2006/relationships/hyperlink" Target="http://pbs.twimg.com/profile_images/964544383788953601/bn4ppp7W_normal.jpg" TargetMode="External" /><Relationship Id="rId288" Type="http://schemas.openxmlformats.org/officeDocument/2006/relationships/hyperlink" Target="http://pbs.twimg.com/profile_images/591575412880191490/eVU41ZDR_normal.jpg" TargetMode="External" /><Relationship Id="rId289" Type="http://schemas.openxmlformats.org/officeDocument/2006/relationships/hyperlink" Target="http://pbs.twimg.com/profile_images/1059501799961321472/Ci0VSaJj_normal.jpg" TargetMode="External" /><Relationship Id="rId290" Type="http://schemas.openxmlformats.org/officeDocument/2006/relationships/hyperlink" Target="http://pbs.twimg.com/profile_images/591575412880191490/eVU41ZDR_normal.jpg" TargetMode="External" /><Relationship Id="rId291" Type="http://schemas.openxmlformats.org/officeDocument/2006/relationships/hyperlink" Target="http://pbs.twimg.com/profile_images/1059501799961321472/Ci0VSaJj_normal.jpg" TargetMode="External" /><Relationship Id="rId292" Type="http://schemas.openxmlformats.org/officeDocument/2006/relationships/hyperlink" Target="http://pbs.twimg.com/profile_images/1113568298673811456/SXV6tyDl_normal.jpg" TargetMode="External" /><Relationship Id="rId293" Type="http://schemas.openxmlformats.org/officeDocument/2006/relationships/hyperlink" Target="https://pbs.twimg.com/media/EFz0C-oX0AASDz_.jpg" TargetMode="External" /><Relationship Id="rId294" Type="http://schemas.openxmlformats.org/officeDocument/2006/relationships/hyperlink" Target="http://pbs.twimg.com/profile_images/921020997985357824/pHOwN9OO_normal.jpg" TargetMode="External" /><Relationship Id="rId295" Type="http://schemas.openxmlformats.org/officeDocument/2006/relationships/hyperlink" Target="http://pbs.twimg.com/profile_images/921020997985357824/pHOwN9OO_normal.jpg" TargetMode="External" /><Relationship Id="rId296" Type="http://schemas.openxmlformats.org/officeDocument/2006/relationships/hyperlink" Target="http://pbs.twimg.com/profile_images/591575412880191490/eVU41ZDR_normal.jpg" TargetMode="External" /><Relationship Id="rId297" Type="http://schemas.openxmlformats.org/officeDocument/2006/relationships/hyperlink" Target="http://pbs.twimg.com/profile_images/591575412880191490/eVU41ZDR_normal.jpg" TargetMode="External" /><Relationship Id="rId298" Type="http://schemas.openxmlformats.org/officeDocument/2006/relationships/hyperlink" Target="http://pbs.twimg.com/profile_images/591575412880191490/eVU41ZDR_normal.jpg" TargetMode="External" /><Relationship Id="rId299" Type="http://schemas.openxmlformats.org/officeDocument/2006/relationships/hyperlink" Target="http://pbs.twimg.com/profile_images/591575412880191490/eVU41ZDR_normal.jpg" TargetMode="External" /><Relationship Id="rId300" Type="http://schemas.openxmlformats.org/officeDocument/2006/relationships/hyperlink" Target="https://pbs.twimg.com/media/EFz0C-oX0AASDz_.jpg" TargetMode="External" /><Relationship Id="rId301" Type="http://schemas.openxmlformats.org/officeDocument/2006/relationships/hyperlink" Target="https://pbs.twimg.com/media/EFz0C-oX0AASDz_.jpg" TargetMode="External" /><Relationship Id="rId302" Type="http://schemas.openxmlformats.org/officeDocument/2006/relationships/hyperlink" Target="http://pbs.twimg.com/profile_images/1059501799961321472/Ci0VSaJj_normal.jpg" TargetMode="External" /><Relationship Id="rId303" Type="http://schemas.openxmlformats.org/officeDocument/2006/relationships/hyperlink" Target="http://pbs.twimg.com/profile_images/921020997985357824/pHOwN9OO_normal.jpg" TargetMode="External" /><Relationship Id="rId304" Type="http://schemas.openxmlformats.org/officeDocument/2006/relationships/hyperlink" Target="http://pbs.twimg.com/profile_images/921020997985357824/pHOwN9OO_normal.jpg" TargetMode="External" /><Relationship Id="rId305" Type="http://schemas.openxmlformats.org/officeDocument/2006/relationships/hyperlink" Target="http://pbs.twimg.com/profile_images/921020997985357824/pHOwN9OO_normal.jpg" TargetMode="External" /><Relationship Id="rId306" Type="http://schemas.openxmlformats.org/officeDocument/2006/relationships/hyperlink" Target="http://pbs.twimg.com/profile_images/921020997985357824/pHOwN9OO_normal.jpg" TargetMode="External" /><Relationship Id="rId307" Type="http://schemas.openxmlformats.org/officeDocument/2006/relationships/hyperlink" Target="http://pbs.twimg.com/profile_images/921020997985357824/pHOwN9OO_normal.jpg" TargetMode="External" /><Relationship Id="rId308" Type="http://schemas.openxmlformats.org/officeDocument/2006/relationships/hyperlink" Target="http://pbs.twimg.com/profile_images/921020997985357824/pHOwN9OO_normal.jpg" TargetMode="External" /><Relationship Id="rId309" Type="http://schemas.openxmlformats.org/officeDocument/2006/relationships/hyperlink" Target="http://pbs.twimg.com/profile_images/921020997985357824/pHOwN9OO_normal.jpg" TargetMode="External" /><Relationship Id="rId310" Type="http://schemas.openxmlformats.org/officeDocument/2006/relationships/hyperlink" Target="http://pbs.twimg.com/profile_images/921020997985357824/pHOwN9OO_normal.jpg" TargetMode="External" /><Relationship Id="rId311" Type="http://schemas.openxmlformats.org/officeDocument/2006/relationships/hyperlink" Target="http://pbs.twimg.com/profile_images/921020997985357824/pHOwN9OO_normal.jpg" TargetMode="External" /><Relationship Id="rId312" Type="http://schemas.openxmlformats.org/officeDocument/2006/relationships/hyperlink" Target="http://pbs.twimg.com/profile_images/1137828793874288640/n0jeHk2u_normal.jpg" TargetMode="External" /><Relationship Id="rId313" Type="http://schemas.openxmlformats.org/officeDocument/2006/relationships/hyperlink" Target="http://pbs.twimg.com/profile_images/1137828793874288640/n0jeHk2u_normal.jpg" TargetMode="External" /><Relationship Id="rId314" Type="http://schemas.openxmlformats.org/officeDocument/2006/relationships/hyperlink" Target="http://pbs.twimg.com/profile_images/1137828793874288640/n0jeHk2u_normal.jpg" TargetMode="External" /><Relationship Id="rId315" Type="http://schemas.openxmlformats.org/officeDocument/2006/relationships/hyperlink" Target="http://pbs.twimg.com/profile_images/1137828793874288640/n0jeHk2u_normal.jpg" TargetMode="External" /><Relationship Id="rId316" Type="http://schemas.openxmlformats.org/officeDocument/2006/relationships/hyperlink" Target="http://pbs.twimg.com/profile_images/1137828793874288640/n0jeHk2u_normal.jpg" TargetMode="External" /><Relationship Id="rId317" Type="http://schemas.openxmlformats.org/officeDocument/2006/relationships/hyperlink" Target="http://pbs.twimg.com/profile_images/1137828793874288640/n0jeHk2u_normal.jpg" TargetMode="External" /><Relationship Id="rId318" Type="http://schemas.openxmlformats.org/officeDocument/2006/relationships/hyperlink" Target="http://pbs.twimg.com/profile_images/1137828793874288640/n0jeHk2u_normal.jpg" TargetMode="External" /><Relationship Id="rId319" Type="http://schemas.openxmlformats.org/officeDocument/2006/relationships/hyperlink" Target="http://pbs.twimg.com/profile_images/1137828793874288640/n0jeHk2u_normal.jpg" TargetMode="External" /><Relationship Id="rId320" Type="http://schemas.openxmlformats.org/officeDocument/2006/relationships/hyperlink" Target="http://pbs.twimg.com/profile_images/1137828793874288640/n0jeHk2u_normal.jpg" TargetMode="External" /><Relationship Id="rId321" Type="http://schemas.openxmlformats.org/officeDocument/2006/relationships/hyperlink" Target="http://pbs.twimg.com/profile_images/915080369581342720/3X_tvRmI_normal.jpg" TargetMode="External" /><Relationship Id="rId322" Type="http://schemas.openxmlformats.org/officeDocument/2006/relationships/hyperlink" Target="http://pbs.twimg.com/profile_images/915080369581342720/3X_tvRmI_normal.jpg" TargetMode="External" /><Relationship Id="rId323" Type="http://schemas.openxmlformats.org/officeDocument/2006/relationships/hyperlink" Target="http://pbs.twimg.com/profile_images/915080369581342720/3X_tvRmI_normal.jpg" TargetMode="External" /><Relationship Id="rId324" Type="http://schemas.openxmlformats.org/officeDocument/2006/relationships/hyperlink" Target="http://pbs.twimg.com/profile_images/1116398203258195969/MJjJpWRr_normal.jpg" TargetMode="External" /><Relationship Id="rId325" Type="http://schemas.openxmlformats.org/officeDocument/2006/relationships/hyperlink" Target="http://pbs.twimg.com/profile_images/1177151756138156033/G31ZB-z9_normal.jpg" TargetMode="External" /><Relationship Id="rId326" Type="http://schemas.openxmlformats.org/officeDocument/2006/relationships/hyperlink" Target="http://pbs.twimg.com/profile_images/718571768038817793/22_THsnY_normal.jpg" TargetMode="External" /><Relationship Id="rId327" Type="http://schemas.openxmlformats.org/officeDocument/2006/relationships/hyperlink" Target="http://pbs.twimg.com/profile_images/1116398203258195969/MJjJpWRr_normal.jpg" TargetMode="External" /><Relationship Id="rId328" Type="http://schemas.openxmlformats.org/officeDocument/2006/relationships/hyperlink" Target="http://pbs.twimg.com/profile_images/1177151756138156033/G31ZB-z9_normal.jpg" TargetMode="External" /><Relationship Id="rId329" Type="http://schemas.openxmlformats.org/officeDocument/2006/relationships/hyperlink" Target="http://pbs.twimg.com/profile_images/718571768038817793/22_THsnY_normal.jpg" TargetMode="External" /><Relationship Id="rId330" Type="http://schemas.openxmlformats.org/officeDocument/2006/relationships/hyperlink" Target="http://pbs.twimg.com/profile_images/1116398203258195969/MJjJpWRr_normal.jpg" TargetMode="External" /><Relationship Id="rId331" Type="http://schemas.openxmlformats.org/officeDocument/2006/relationships/hyperlink" Target="http://pbs.twimg.com/profile_images/912284126824288256/KgSwm3M7_normal.jpg" TargetMode="External" /><Relationship Id="rId332" Type="http://schemas.openxmlformats.org/officeDocument/2006/relationships/hyperlink" Target="http://pbs.twimg.com/profile_images/912284126824288256/KgSwm3M7_normal.jpg" TargetMode="External" /><Relationship Id="rId333" Type="http://schemas.openxmlformats.org/officeDocument/2006/relationships/hyperlink" Target="http://pbs.twimg.com/profile_images/912284126824288256/KgSwm3M7_normal.jpg" TargetMode="External" /><Relationship Id="rId334" Type="http://schemas.openxmlformats.org/officeDocument/2006/relationships/hyperlink" Target="http://pbs.twimg.com/profile_images/912284126824288256/KgSwm3M7_normal.jpg" TargetMode="External" /><Relationship Id="rId335" Type="http://schemas.openxmlformats.org/officeDocument/2006/relationships/hyperlink" Target="http://pbs.twimg.com/profile_images/912284126824288256/KgSwm3M7_normal.jpg" TargetMode="External" /><Relationship Id="rId336" Type="http://schemas.openxmlformats.org/officeDocument/2006/relationships/hyperlink" Target="http://pbs.twimg.com/profile_images/912284126824288256/KgSwm3M7_normal.jpg" TargetMode="External" /><Relationship Id="rId337" Type="http://schemas.openxmlformats.org/officeDocument/2006/relationships/hyperlink" Target="http://pbs.twimg.com/profile_images/912284126824288256/KgSwm3M7_normal.jpg" TargetMode="External" /><Relationship Id="rId338" Type="http://schemas.openxmlformats.org/officeDocument/2006/relationships/hyperlink" Target="http://pbs.twimg.com/profile_images/912284126824288256/KgSwm3M7_normal.jpg" TargetMode="External" /><Relationship Id="rId339" Type="http://schemas.openxmlformats.org/officeDocument/2006/relationships/hyperlink" Target="http://pbs.twimg.com/profile_images/912284126824288256/KgSwm3M7_normal.jpg" TargetMode="External" /><Relationship Id="rId340" Type="http://schemas.openxmlformats.org/officeDocument/2006/relationships/hyperlink" Target="http://pbs.twimg.com/profile_images/1177151756138156033/G31ZB-z9_normal.jpg" TargetMode="External" /><Relationship Id="rId341" Type="http://schemas.openxmlformats.org/officeDocument/2006/relationships/hyperlink" Target="http://pbs.twimg.com/profile_images/718571768038817793/22_THsnY_normal.jpg" TargetMode="External" /><Relationship Id="rId342" Type="http://schemas.openxmlformats.org/officeDocument/2006/relationships/hyperlink" Target="http://pbs.twimg.com/profile_images/1116398203258195969/MJjJpWRr_normal.jpg" TargetMode="External" /><Relationship Id="rId343" Type="http://schemas.openxmlformats.org/officeDocument/2006/relationships/hyperlink" Target="http://pbs.twimg.com/profile_images/1177151756138156033/G31ZB-z9_normal.jpg" TargetMode="External" /><Relationship Id="rId344" Type="http://schemas.openxmlformats.org/officeDocument/2006/relationships/hyperlink" Target="http://pbs.twimg.com/profile_images/718571768038817793/22_THsnY_normal.jpg" TargetMode="External" /><Relationship Id="rId345" Type="http://schemas.openxmlformats.org/officeDocument/2006/relationships/hyperlink" Target="http://pbs.twimg.com/profile_images/1169901282548568065/znh3qvY9_normal.jpg" TargetMode="External" /><Relationship Id="rId346" Type="http://schemas.openxmlformats.org/officeDocument/2006/relationships/hyperlink" Target="http://pbs.twimg.com/profile_images/1116398203258195969/MJjJpWRr_normal.jpg" TargetMode="External" /><Relationship Id="rId347" Type="http://schemas.openxmlformats.org/officeDocument/2006/relationships/hyperlink" Target="http://pbs.twimg.com/profile_images/1177151756138156033/G31ZB-z9_normal.jpg" TargetMode="External" /><Relationship Id="rId348" Type="http://schemas.openxmlformats.org/officeDocument/2006/relationships/hyperlink" Target="http://pbs.twimg.com/profile_images/718571768038817793/22_THsnY_normal.jpg" TargetMode="External" /><Relationship Id="rId349" Type="http://schemas.openxmlformats.org/officeDocument/2006/relationships/hyperlink" Target="http://pbs.twimg.com/profile_images/1169901282548568065/znh3qvY9_normal.jpg" TargetMode="External" /><Relationship Id="rId350" Type="http://schemas.openxmlformats.org/officeDocument/2006/relationships/hyperlink" Target="http://pbs.twimg.com/profile_images/1116398203258195969/MJjJpWRr_normal.jpg" TargetMode="External" /><Relationship Id="rId351" Type="http://schemas.openxmlformats.org/officeDocument/2006/relationships/hyperlink" Target="http://pbs.twimg.com/profile_images/1177151756138156033/G31ZB-z9_normal.jpg" TargetMode="External" /><Relationship Id="rId352" Type="http://schemas.openxmlformats.org/officeDocument/2006/relationships/hyperlink" Target="http://pbs.twimg.com/profile_images/718571768038817793/22_THsnY_normal.jpg" TargetMode="External" /><Relationship Id="rId353" Type="http://schemas.openxmlformats.org/officeDocument/2006/relationships/hyperlink" Target="http://pbs.twimg.com/profile_images/1169901282548568065/znh3qvY9_normal.jpg" TargetMode="External" /><Relationship Id="rId354" Type="http://schemas.openxmlformats.org/officeDocument/2006/relationships/hyperlink" Target="http://pbs.twimg.com/profile_images/1116398203258195969/MJjJpWRr_normal.jpg" TargetMode="External" /><Relationship Id="rId355" Type="http://schemas.openxmlformats.org/officeDocument/2006/relationships/hyperlink" Target="http://pbs.twimg.com/profile_images/1177151756138156033/G31ZB-z9_normal.jpg" TargetMode="External" /><Relationship Id="rId356" Type="http://schemas.openxmlformats.org/officeDocument/2006/relationships/hyperlink" Target="http://pbs.twimg.com/profile_images/718571768038817793/22_THsnY_normal.jpg" TargetMode="External" /><Relationship Id="rId357" Type="http://schemas.openxmlformats.org/officeDocument/2006/relationships/hyperlink" Target="http://pbs.twimg.com/profile_images/1169901282548568065/znh3qvY9_normal.jpg" TargetMode="External" /><Relationship Id="rId358" Type="http://schemas.openxmlformats.org/officeDocument/2006/relationships/hyperlink" Target="http://pbs.twimg.com/profile_images/1116398203258195969/MJjJpWRr_normal.jpg" TargetMode="External" /><Relationship Id="rId359" Type="http://schemas.openxmlformats.org/officeDocument/2006/relationships/hyperlink" Target="http://pbs.twimg.com/profile_images/1177151756138156033/G31ZB-z9_normal.jpg" TargetMode="External" /><Relationship Id="rId360" Type="http://schemas.openxmlformats.org/officeDocument/2006/relationships/hyperlink" Target="http://pbs.twimg.com/profile_images/718571768038817793/22_THsnY_normal.jpg" TargetMode="External" /><Relationship Id="rId361" Type="http://schemas.openxmlformats.org/officeDocument/2006/relationships/hyperlink" Target="http://pbs.twimg.com/profile_images/718571768038817793/22_THsnY_normal.jpg" TargetMode="External" /><Relationship Id="rId362" Type="http://schemas.openxmlformats.org/officeDocument/2006/relationships/hyperlink" Target="http://pbs.twimg.com/profile_images/718571768038817793/22_THsnY_normal.jpg" TargetMode="External" /><Relationship Id="rId363" Type="http://schemas.openxmlformats.org/officeDocument/2006/relationships/hyperlink" Target="http://pbs.twimg.com/profile_images/718571768038817793/22_THsnY_normal.jpg" TargetMode="External" /><Relationship Id="rId364" Type="http://schemas.openxmlformats.org/officeDocument/2006/relationships/hyperlink" Target="http://pbs.twimg.com/profile_images/718571768038817793/22_THsnY_normal.jpg" TargetMode="External" /><Relationship Id="rId365" Type="http://schemas.openxmlformats.org/officeDocument/2006/relationships/hyperlink" Target="http://pbs.twimg.com/profile_images/718571768038817793/22_THsnY_normal.jpg" TargetMode="External" /><Relationship Id="rId366" Type="http://schemas.openxmlformats.org/officeDocument/2006/relationships/hyperlink" Target="http://pbs.twimg.com/profile_images/1169901282548568065/znh3qvY9_normal.jpg" TargetMode="External" /><Relationship Id="rId367" Type="http://schemas.openxmlformats.org/officeDocument/2006/relationships/hyperlink" Target="http://pbs.twimg.com/profile_images/1116398203258195969/MJjJpWRr_normal.jpg" TargetMode="External" /><Relationship Id="rId368" Type="http://schemas.openxmlformats.org/officeDocument/2006/relationships/hyperlink" Target="http://pbs.twimg.com/profile_images/1177151756138156033/G31ZB-z9_normal.jpg" TargetMode="External" /><Relationship Id="rId369" Type="http://schemas.openxmlformats.org/officeDocument/2006/relationships/hyperlink" Target="http://pbs.twimg.com/profile_images/1169901282548568065/znh3qvY9_normal.jpg" TargetMode="External" /><Relationship Id="rId370" Type="http://schemas.openxmlformats.org/officeDocument/2006/relationships/hyperlink" Target="http://pbs.twimg.com/profile_images/1116398203258195969/MJjJpWRr_normal.jpg" TargetMode="External" /><Relationship Id="rId371" Type="http://schemas.openxmlformats.org/officeDocument/2006/relationships/hyperlink" Target="http://pbs.twimg.com/profile_images/1177151756138156033/G31ZB-z9_normal.jpg" TargetMode="External" /><Relationship Id="rId372" Type="http://schemas.openxmlformats.org/officeDocument/2006/relationships/hyperlink" Target="http://pbs.twimg.com/profile_images/1169901282548568065/znh3qvY9_normal.jpg" TargetMode="External" /><Relationship Id="rId373" Type="http://schemas.openxmlformats.org/officeDocument/2006/relationships/hyperlink" Target="http://pbs.twimg.com/profile_images/1116398203258195969/MJjJpWRr_normal.jpg" TargetMode="External" /><Relationship Id="rId374" Type="http://schemas.openxmlformats.org/officeDocument/2006/relationships/hyperlink" Target="http://pbs.twimg.com/profile_images/1116398203258195969/MJjJpWRr_normal.jpg" TargetMode="External" /><Relationship Id="rId375" Type="http://schemas.openxmlformats.org/officeDocument/2006/relationships/hyperlink" Target="http://pbs.twimg.com/profile_images/1177151756138156033/G31ZB-z9_normal.jpg" TargetMode="External" /><Relationship Id="rId376" Type="http://schemas.openxmlformats.org/officeDocument/2006/relationships/hyperlink" Target="http://pbs.twimg.com/profile_images/1169901282548568065/znh3qvY9_normal.jpg" TargetMode="External" /><Relationship Id="rId377" Type="http://schemas.openxmlformats.org/officeDocument/2006/relationships/hyperlink" Target="http://pbs.twimg.com/profile_images/1177151756138156033/G31ZB-z9_normal.jpg" TargetMode="External" /><Relationship Id="rId378" Type="http://schemas.openxmlformats.org/officeDocument/2006/relationships/hyperlink" Target="http://pbs.twimg.com/profile_images/1177151756138156033/G31ZB-z9_normal.jpg" TargetMode="External" /><Relationship Id="rId379" Type="http://schemas.openxmlformats.org/officeDocument/2006/relationships/hyperlink" Target="http://pbs.twimg.com/profile_images/1169901282548568065/znh3qvY9_normal.jpg" TargetMode="External" /><Relationship Id="rId380" Type="http://schemas.openxmlformats.org/officeDocument/2006/relationships/hyperlink" Target="http://pbs.twimg.com/profile_images/1169901282548568065/znh3qvY9_normal.jpg" TargetMode="External" /><Relationship Id="rId381" Type="http://schemas.openxmlformats.org/officeDocument/2006/relationships/hyperlink" Target="http://pbs.twimg.com/profile_images/1083462442011766784/PM4aDiJS_normal.jpg" TargetMode="External" /><Relationship Id="rId382" Type="http://schemas.openxmlformats.org/officeDocument/2006/relationships/hyperlink" Target="http://pbs.twimg.com/profile_images/835053935903793152/EFVrm8tW_normal.jpg" TargetMode="External" /><Relationship Id="rId383" Type="http://schemas.openxmlformats.org/officeDocument/2006/relationships/hyperlink" Target="https://pbs.twimg.com/media/EF5_XFYXoAIYAOU.jpg" TargetMode="External" /><Relationship Id="rId384" Type="http://schemas.openxmlformats.org/officeDocument/2006/relationships/hyperlink" Target="https://pbs.twimg.com/media/EF8TN0_W4AAN7hn.jpg" TargetMode="External" /><Relationship Id="rId385" Type="http://schemas.openxmlformats.org/officeDocument/2006/relationships/hyperlink" Target="https://pbs.twimg.com/media/EF5_XFYXoAIYAOU.jpg" TargetMode="External" /><Relationship Id="rId386" Type="http://schemas.openxmlformats.org/officeDocument/2006/relationships/hyperlink" Target="https://pbs.twimg.com/media/EF8TN0_W4AAN7hn.jpg" TargetMode="External" /><Relationship Id="rId387" Type="http://schemas.openxmlformats.org/officeDocument/2006/relationships/hyperlink" Target="https://pbs.twimg.com/media/EF5_XFYXoAIYAOU.jpg" TargetMode="External" /><Relationship Id="rId388" Type="http://schemas.openxmlformats.org/officeDocument/2006/relationships/hyperlink" Target="https://pbs.twimg.com/media/EF8TN0_W4AAN7hn.jpg" TargetMode="External" /><Relationship Id="rId389" Type="http://schemas.openxmlformats.org/officeDocument/2006/relationships/hyperlink" Target="http://pbs.twimg.com/profile_images/1115258035344113664/tjadkBmL_normal.png" TargetMode="External" /><Relationship Id="rId390" Type="http://schemas.openxmlformats.org/officeDocument/2006/relationships/hyperlink" Target="http://pbs.twimg.com/profile_images/1115258035344113664/tjadkBmL_normal.png" TargetMode="External" /><Relationship Id="rId391" Type="http://schemas.openxmlformats.org/officeDocument/2006/relationships/hyperlink" Target="http://pbs.twimg.com/profile_images/1115258035344113664/tjadkBmL_normal.png" TargetMode="External" /><Relationship Id="rId392" Type="http://schemas.openxmlformats.org/officeDocument/2006/relationships/hyperlink" Target="http://pbs.twimg.com/profile_images/1115258035344113664/tjadkBmL_normal.png" TargetMode="External" /><Relationship Id="rId393" Type="http://schemas.openxmlformats.org/officeDocument/2006/relationships/hyperlink" Target="http://pbs.twimg.com/profile_images/928978092646912000/eeYladuT_normal.jpg" TargetMode="External" /><Relationship Id="rId394" Type="http://schemas.openxmlformats.org/officeDocument/2006/relationships/hyperlink" Target="http://pbs.twimg.com/profile_images/913859201507536896/GyznWQLC_normal.jpg" TargetMode="External" /><Relationship Id="rId395" Type="http://schemas.openxmlformats.org/officeDocument/2006/relationships/hyperlink" Target="http://pbs.twimg.com/profile_images/913859201507536896/GyznWQLC_normal.jpg" TargetMode="External" /><Relationship Id="rId396" Type="http://schemas.openxmlformats.org/officeDocument/2006/relationships/hyperlink" Target="http://pbs.twimg.com/profile_images/913859201507536896/GyznWQLC_normal.jpg" TargetMode="External" /><Relationship Id="rId397" Type="http://schemas.openxmlformats.org/officeDocument/2006/relationships/hyperlink" Target="http://pbs.twimg.com/profile_images/913859201507536896/GyznWQLC_normal.jpg" TargetMode="External" /><Relationship Id="rId398" Type="http://schemas.openxmlformats.org/officeDocument/2006/relationships/hyperlink" Target="http://pbs.twimg.com/profile_images/913859201507536896/GyznWQLC_normal.jpg" TargetMode="External" /><Relationship Id="rId399" Type="http://schemas.openxmlformats.org/officeDocument/2006/relationships/hyperlink" Target="http://pbs.twimg.com/profile_images/913859201507536896/GyznWQLC_normal.jpg" TargetMode="External" /><Relationship Id="rId400" Type="http://schemas.openxmlformats.org/officeDocument/2006/relationships/hyperlink" Target="http://pbs.twimg.com/profile_images/913859201507536896/GyznWQLC_normal.jpg" TargetMode="External" /><Relationship Id="rId401" Type="http://schemas.openxmlformats.org/officeDocument/2006/relationships/hyperlink" Target="http://pbs.twimg.com/profile_images/954041930253348864/f626Blxo_normal.jpg" TargetMode="External" /><Relationship Id="rId402" Type="http://schemas.openxmlformats.org/officeDocument/2006/relationships/hyperlink" Target="http://pbs.twimg.com/profile_images/1083033739117121536/0Qv4am91_normal.jpg" TargetMode="External" /><Relationship Id="rId403" Type="http://schemas.openxmlformats.org/officeDocument/2006/relationships/hyperlink" Target="http://pbs.twimg.com/profile_images/1083033739117121536/0Qv4am91_normal.jpg" TargetMode="External" /><Relationship Id="rId404" Type="http://schemas.openxmlformats.org/officeDocument/2006/relationships/hyperlink" Target="http://pbs.twimg.com/profile_images/1083033739117121536/0Qv4am91_normal.jpg" TargetMode="External" /><Relationship Id="rId405" Type="http://schemas.openxmlformats.org/officeDocument/2006/relationships/hyperlink" Target="http://pbs.twimg.com/profile_images/1083033739117121536/0Qv4am91_normal.jpg" TargetMode="External" /><Relationship Id="rId406" Type="http://schemas.openxmlformats.org/officeDocument/2006/relationships/hyperlink" Target="http://pbs.twimg.com/profile_images/1083033739117121536/0Qv4am91_normal.jpg" TargetMode="External" /><Relationship Id="rId407" Type="http://schemas.openxmlformats.org/officeDocument/2006/relationships/hyperlink" Target="http://pbs.twimg.com/profile_images/1083033739117121536/0Qv4am91_normal.jpg" TargetMode="External" /><Relationship Id="rId408" Type="http://schemas.openxmlformats.org/officeDocument/2006/relationships/hyperlink" Target="http://pbs.twimg.com/profile_images/1083033739117121536/0Qv4am91_normal.jpg" TargetMode="External" /><Relationship Id="rId409" Type="http://schemas.openxmlformats.org/officeDocument/2006/relationships/hyperlink" Target="http://pbs.twimg.com/profile_images/1083033739117121536/0Qv4am91_normal.jpg" TargetMode="External" /><Relationship Id="rId410" Type="http://schemas.openxmlformats.org/officeDocument/2006/relationships/hyperlink" Target="http://pbs.twimg.com/profile_images/813389097721069568/bte_AmS0_normal.jpg" TargetMode="External" /><Relationship Id="rId411" Type="http://schemas.openxmlformats.org/officeDocument/2006/relationships/hyperlink" Target="http://pbs.twimg.com/profile_images/813389097721069568/bte_AmS0_normal.jpg" TargetMode="External" /><Relationship Id="rId412" Type="http://schemas.openxmlformats.org/officeDocument/2006/relationships/hyperlink" Target="http://pbs.twimg.com/profile_images/813389097721069568/bte_AmS0_normal.jpg" TargetMode="External" /><Relationship Id="rId413" Type="http://schemas.openxmlformats.org/officeDocument/2006/relationships/hyperlink" Target="http://pbs.twimg.com/profile_images/813389097721069568/bte_AmS0_normal.jpg" TargetMode="External" /><Relationship Id="rId414" Type="http://schemas.openxmlformats.org/officeDocument/2006/relationships/hyperlink" Target="http://pbs.twimg.com/profile_images/813389097721069568/bte_AmS0_normal.jpg" TargetMode="External" /><Relationship Id="rId415" Type="http://schemas.openxmlformats.org/officeDocument/2006/relationships/hyperlink" Target="http://pbs.twimg.com/profile_images/813389097721069568/bte_AmS0_normal.jpg" TargetMode="External" /><Relationship Id="rId416" Type="http://schemas.openxmlformats.org/officeDocument/2006/relationships/hyperlink" Target="http://pbs.twimg.com/profile_images/813389097721069568/bte_AmS0_normal.jpg" TargetMode="External" /><Relationship Id="rId417" Type="http://schemas.openxmlformats.org/officeDocument/2006/relationships/hyperlink" Target="http://pbs.twimg.com/profile_images/813389097721069568/bte_AmS0_normal.jpg" TargetMode="External" /><Relationship Id="rId418" Type="http://schemas.openxmlformats.org/officeDocument/2006/relationships/hyperlink" Target="https://pbs.twimg.com/media/EFZCkS-XkAc3I2h.jpg" TargetMode="External" /><Relationship Id="rId419" Type="http://schemas.openxmlformats.org/officeDocument/2006/relationships/hyperlink" Target="http://pbs.twimg.com/profile_images/954041930253348864/f626Blxo_normal.jpg" TargetMode="External" /><Relationship Id="rId420" Type="http://schemas.openxmlformats.org/officeDocument/2006/relationships/hyperlink" Target="https://pbs.twimg.com/media/EFfcBDzW4AATx0J.jpg" TargetMode="External" /><Relationship Id="rId421" Type="http://schemas.openxmlformats.org/officeDocument/2006/relationships/hyperlink" Target="http://pbs.twimg.com/profile_images/1177178468653699072/H4LHn9_T_normal.jpg" TargetMode="External" /><Relationship Id="rId422" Type="http://schemas.openxmlformats.org/officeDocument/2006/relationships/hyperlink" Target="http://pbs.twimg.com/profile_images/1177178468653699072/H4LHn9_T_normal.jpg" TargetMode="External" /><Relationship Id="rId423" Type="http://schemas.openxmlformats.org/officeDocument/2006/relationships/hyperlink" Target="http://pbs.twimg.com/profile_images/1177178468653699072/H4LHn9_T_normal.jpg" TargetMode="External" /><Relationship Id="rId424" Type="http://schemas.openxmlformats.org/officeDocument/2006/relationships/hyperlink" Target="http://pbs.twimg.com/profile_images/1177178468653699072/H4LHn9_T_normal.jpg" TargetMode="External" /><Relationship Id="rId425" Type="http://schemas.openxmlformats.org/officeDocument/2006/relationships/hyperlink" Target="http://pbs.twimg.com/profile_images/1177178468653699072/H4LHn9_T_normal.jpg" TargetMode="External" /><Relationship Id="rId426" Type="http://schemas.openxmlformats.org/officeDocument/2006/relationships/hyperlink" Target="http://pbs.twimg.com/profile_images/1177178468653699072/H4LHn9_T_normal.jpg" TargetMode="External" /><Relationship Id="rId427" Type="http://schemas.openxmlformats.org/officeDocument/2006/relationships/hyperlink" Target="http://pbs.twimg.com/profile_images/1177178468653699072/H4LHn9_T_normal.jpg" TargetMode="External" /><Relationship Id="rId428" Type="http://schemas.openxmlformats.org/officeDocument/2006/relationships/hyperlink" Target="http://pbs.twimg.com/profile_images/1177178468653699072/H4LHn9_T_normal.jpg" TargetMode="External" /><Relationship Id="rId429" Type="http://schemas.openxmlformats.org/officeDocument/2006/relationships/hyperlink" Target="http://pbs.twimg.com/profile_images/729282524438929409/u5oglyAv_normal.jpg" TargetMode="External" /><Relationship Id="rId430" Type="http://schemas.openxmlformats.org/officeDocument/2006/relationships/hyperlink" Target="http://pbs.twimg.com/profile_images/729282524438929409/u5oglyAv_normal.jpg" TargetMode="External" /><Relationship Id="rId431" Type="http://schemas.openxmlformats.org/officeDocument/2006/relationships/hyperlink" Target="http://pbs.twimg.com/profile_images/566279601345667073/WD18FuyV_normal.jpeg" TargetMode="External" /><Relationship Id="rId432" Type="http://schemas.openxmlformats.org/officeDocument/2006/relationships/hyperlink" Target="http://pbs.twimg.com/profile_images/566279601345667073/WD18FuyV_normal.jpeg" TargetMode="External" /><Relationship Id="rId433" Type="http://schemas.openxmlformats.org/officeDocument/2006/relationships/hyperlink" Target="http://pbs.twimg.com/profile_images/566279601345667073/WD18FuyV_normal.jpeg" TargetMode="External" /><Relationship Id="rId434" Type="http://schemas.openxmlformats.org/officeDocument/2006/relationships/hyperlink" Target="http://pbs.twimg.com/profile_images/566279601345667073/WD18FuyV_normal.jpeg" TargetMode="External" /><Relationship Id="rId435" Type="http://schemas.openxmlformats.org/officeDocument/2006/relationships/hyperlink" Target="http://pbs.twimg.com/profile_images/566279601345667073/WD18FuyV_normal.jpeg" TargetMode="External" /><Relationship Id="rId436" Type="http://schemas.openxmlformats.org/officeDocument/2006/relationships/hyperlink" Target="http://pbs.twimg.com/profile_images/566279601345667073/WD18FuyV_normal.jpeg" TargetMode="External" /><Relationship Id="rId437" Type="http://schemas.openxmlformats.org/officeDocument/2006/relationships/hyperlink" Target="http://pbs.twimg.com/profile_images/566279601345667073/WD18FuyV_normal.jpeg" TargetMode="External" /><Relationship Id="rId438" Type="http://schemas.openxmlformats.org/officeDocument/2006/relationships/hyperlink" Target="http://pbs.twimg.com/profile_images/1084833259475759104/BqawRmZx_normal.jpg" TargetMode="External" /><Relationship Id="rId439" Type="http://schemas.openxmlformats.org/officeDocument/2006/relationships/hyperlink" Target="http://pbs.twimg.com/profile_images/1084833259475759104/BqawRmZx_normal.jpg" TargetMode="External" /><Relationship Id="rId440" Type="http://schemas.openxmlformats.org/officeDocument/2006/relationships/hyperlink" Target="http://pbs.twimg.com/profile_images/1084833259475759104/BqawRmZx_normal.jpg" TargetMode="External" /><Relationship Id="rId441" Type="http://schemas.openxmlformats.org/officeDocument/2006/relationships/hyperlink" Target="http://pbs.twimg.com/profile_images/1144228003297320960/sgny33tB_normal.jpg" TargetMode="External" /><Relationship Id="rId442" Type="http://schemas.openxmlformats.org/officeDocument/2006/relationships/hyperlink" Target="http://pbs.twimg.com/profile_images/1144228003297320960/sgny33tB_normal.jpg" TargetMode="External" /><Relationship Id="rId443" Type="http://schemas.openxmlformats.org/officeDocument/2006/relationships/hyperlink" Target="http://pbs.twimg.com/profile_images/1089980988690714624/9gfaoooE_normal.jpg" TargetMode="External" /><Relationship Id="rId444" Type="http://schemas.openxmlformats.org/officeDocument/2006/relationships/hyperlink" Target="http://pbs.twimg.com/profile_images/1089980988690714624/9gfaoooE_normal.jpg" TargetMode="External" /><Relationship Id="rId445" Type="http://schemas.openxmlformats.org/officeDocument/2006/relationships/hyperlink" Target="http://pbs.twimg.com/profile_images/797106039162277888/Vta9cgvh_normal.jpg" TargetMode="External" /><Relationship Id="rId446" Type="http://schemas.openxmlformats.org/officeDocument/2006/relationships/hyperlink" Target="http://pbs.twimg.com/profile_images/1116023782613897217/Hku92WbV_normal.jpg" TargetMode="External" /><Relationship Id="rId447" Type="http://schemas.openxmlformats.org/officeDocument/2006/relationships/hyperlink" Target="http://pbs.twimg.com/profile_images/1180898195167047680/TkYGWs-j_normal.jpg" TargetMode="External" /><Relationship Id="rId448" Type="http://schemas.openxmlformats.org/officeDocument/2006/relationships/hyperlink" Target="http://pbs.twimg.com/profile_images/1089980988690714624/9gfaoooE_normal.jpg" TargetMode="External" /><Relationship Id="rId449" Type="http://schemas.openxmlformats.org/officeDocument/2006/relationships/hyperlink" Target="http://pbs.twimg.com/profile_images/1089980988690714624/9gfaoooE_normal.jpg" TargetMode="External" /><Relationship Id="rId450" Type="http://schemas.openxmlformats.org/officeDocument/2006/relationships/hyperlink" Target="http://pbs.twimg.com/profile_images/1006210854122029066/v4wd4fQB_normal.jpg" TargetMode="External" /><Relationship Id="rId451" Type="http://schemas.openxmlformats.org/officeDocument/2006/relationships/hyperlink" Target="https://pbs.twimg.com/media/EFgo4yaW4AExUgb.jpg" TargetMode="External" /><Relationship Id="rId452" Type="http://schemas.openxmlformats.org/officeDocument/2006/relationships/hyperlink" Target="http://pbs.twimg.com/profile_images/1282899422/email_logo_iwes2_normal.jpg" TargetMode="External" /><Relationship Id="rId453" Type="http://schemas.openxmlformats.org/officeDocument/2006/relationships/hyperlink" Target="http://pbs.twimg.com/profile_images/1282899422/email_logo_iwes2_normal.jpg" TargetMode="External" /><Relationship Id="rId454" Type="http://schemas.openxmlformats.org/officeDocument/2006/relationships/hyperlink" Target="http://pbs.twimg.com/profile_images/1178519437076361217/PaVpUrxq_normal.jpg" TargetMode="External" /><Relationship Id="rId455" Type="http://schemas.openxmlformats.org/officeDocument/2006/relationships/hyperlink" Target="http://pbs.twimg.com/profile_images/1094934045602050048/0v5IgpXP_normal.jpg" TargetMode="External" /><Relationship Id="rId456" Type="http://schemas.openxmlformats.org/officeDocument/2006/relationships/hyperlink" Target="http://pbs.twimg.com/profile_images/1094934045602050048/0v5IgpXP_normal.jpg" TargetMode="External" /><Relationship Id="rId457" Type="http://schemas.openxmlformats.org/officeDocument/2006/relationships/hyperlink" Target="http://pbs.twimg.com/profile_images/895954822280564736/dFBEy0cF_normal.jpg" TargetMode="External" /><Relationship Id="rId458" Type="http://schemas.openxmlformats.org/officeDocument/2006/relationships/hyperlink" Target="http://pbs.twimg.com/profile_images/973251173879877632/Ovxk_ODB_normal.jpg" TargetMode="External" /><Relationship Id="rId459" Type="http://schemas.openxmlformats.org/officeDocument/2006/relationships/hyperlink" Target="http://pbs.twimg.com/profile_images/1639812575/SDC_Cherry_Blossom_normal.JPG" TargetMode="External" /><Relationship Id="rId460" Type="http://schemas.openxmlformats.org/officeDocument/2006/relationships/hyperlink" Target="http://pbs.twimg.com/profile_images/1156960343098310656/QIQl2Csj_normal.jpg" TargetMode="External" /><Relationship Id="rId461" Type="http://schemas.openxmlformats.org/officeDocument/2006/relationships/hyperlink" Target="http://pbs.twimg.com/profile_images/842828809501999104/8ylacT5l_normal.jpg" TargetMode="External" /><Relationship Id="rId462" Type="http://schemas.openxmlformats.org/officeDocument/2006/relationships/hyperlink" Target="http://pbs.twimg.com/profile_images/842828809501999104/8ylacT5l_normal.jpg" TargetMode="External" /><Relationship Id="rId463" Type="http://schemas.openxmlformats.org/officeDocument/2006/relationships/hyperlink" Target="http://pbs.twimg.com/profile_images/842828809501999104/8ylacT5l_normal.jpg" TargetMode="External" /><Relationship Id="rId464" Type="http://schemas.openxmlformats.org/officeDocument/2006/relationships/hyperlink" Target="https://pbs.twimg.com/media/EF6_m4EWoAEBg8S.jpg" TargetMode="External" /><Relationship Id="rId465" Type="http://schemas.openxmlformats.org/officeDocument/2006/relationships/hyperlink" Target="https://pbs.twimg.com/media/EF6_m4EWoAEBg8S.jpg" TargetMode="External" /><Relationship Id="rId466" Type="http://schemas.openxmlformats.org/officeDocument/2006/relationships/hyperlink" Target="https://pbs.twimg.com/media/EF6_m4EWoAEBg8S.jpg" TargetMode="External" /><Relationship Id="rId467" Type="http://schemas.openxmlformats.org/officeDocument/2006/relationships/hyperlink" Target="http://pbs.twimg.com/profile_images/842828809501999104/8ylacT5l_normal.jpg" TargetMode="External" /><Relationship Id="rId468" Type="http://schemas.openxmlformats.org/officeDocument/2006/relationships/hyperlink" Target="http://pbs.twimg.com/profile_images/1145507303355027456/dnIan1BQ_normal.jpg" TargetMode="External" /><Relationship Id="rId469" Type="http://schemas.openxmlformats.org/officeDocument/2006/relationships/hyperlink" Target="http://pbs.twimg.com/profile_images/1145507303355027456/dnIan1BQ_normal.jpg" TargetMode="External" /><Relationship Id="rId470" Type="http://schemas.openxmlformats.org/officeDocument/2006/relationships/hyperlink" Target="http://pbs.twimg.com/profile_images/1145507303355027456/dnIan1BQ_normal.jpg" TargetMode="External" /><Relationship Id="rId471" Type="http://schemas.openxmlformats.org/officeDocument/2006/relationships/hyperlink" Target="http://pbs.twimg.com/profile_images/842828809501999104/8ylacT5l_normal.jpg" TargetMode="External" /><Relationship Id="rId472" Type="http://schemas.openxmlformats.org/officeDocument/2006/relationships/hyperlink" Target="http://pbs.twimg.com/profile_images/1145507303355027456/dnIan1BQ_normal.jpg" TargetMode="External" /><Relationship Id="rId473" Type="http://schemas.openxmlformats.org/officeDocument/2006/relationships/hyperlink" Target="http://pbs.twimg.com/profile_images/1145507303355027456/dnIan1BQ_normal.jpg" TargetMode="External" /><Relationship Id="rId474" Type="http://schemas.openxmlformats.org/officeDocument/2006/relationships/hyperlink" Target="http://pbs.twimg.com/profile_images/979433109178417153/kUJHy8kV_normal.jpg" TargetMode="External" /><Relationship Id="rId475" Type="http://schemas.openxmlformats.org/officeDocument/2006/relationships/hyperlink" Target="http://pbs.twimg.com/profile_images/979433109178417153/kUJHy8kV_normal.jpg" TargetMode="External" /><Relationship Id="rId476" Type="http://schemas.openxmlformats.org/officeDocument/2006/relationships/hyperlink" Target="http://pbs.twimg.com/profile_images/979433109178417153/kUJHy8kV_normal.jpg" TargetMode="External" /><Relationship Id="rId477" Type="http://schemas.openxmlformats.org/officeDocument/2006/relationships/hyperlink" Target="http://pbs.twimg.com/profile_images/979433109178417153/kUJHy8kV_normal.jpg" TargetMode="External" /><Relationship Id="rId478" Type="http://schemas.openxmlformats.org/officeDocument/2006/relationships/hyperlink" Target="http://pbs.twimg.com/profile_images/1176950191385174018/yKkTPqEf_normal.jpg" TargetMode="External" /><Relationship Id="rId479" Type="http://schemas.openxmlformats.org/officeDocument/2006/relationships/hyperlink" Target="http://pbs.twimg.com/profile_images/949368602569904129/0l-sl1ET_normal.jpg" TargetMode="External" /><Relationship Id="rId480" Type="http://schemas.openxmlformats.org/officeDocument/2006/relationships/hyperlink" Target="http://pbs.twimg.com/profile_images/378800000830963435/2f09f03dd7d8f43bfadac777788b3b16_normal.jpeg" TargetMode="External" /><Relationship Id="rId481" Type="http://schemas.openxmlformats.org/officeDocument/2006/relationships/hyperlink" Target="http://pbs.twimg.com/profile_images/842828809501999104/8ylacT5l_normal.jpg" TargetMode="External" /><Relationship Id="rId482" Type="http://schemas.openxmlformats.org/officeDocument/2006/relationships/hyperlink" Target="http://pbs.twimg.com/profile_images/378800000830963435/2f09f03dd7d8f43bfadac777788b3b16_normal.jpeg" TargetMode="External" /><Relationship Id="rId483" Type="http://schemas.openxmlformats.org/officeDocument/2006/relationships/hyperlink" Target="http://pbs.twimg.com/profile_images/842828809501999104/8ylacT5l_normal.jpg" TargetMode="External" /><Relationship Id="rId484" Type="http://schemas.openxmlformats.org/officeDocument/2006/relationships/hyperlink" Target="http://pbs.twimg.com/profile_images/378800000830963435/2f09f03dd7d8f43bfadac777788b3b16_normal.jpeg" TargetMode="External" /><Relationship Id="rId485" Type="http://schemas.openxmlformats.org/officeDocument/2006/relationships/hyperlink" Target="http://pbs.twimg.com/profile_images/842828809501999104/8ylacT5l_normal.jpg" TargetMode="External" /><Relationship Id="rId486" Type="http://schemas.openxmlformats.org/officeDocument/2006/relationships/hyperlink" Target="http://pbs.twimg.com/profile_images/378800000830963435/2f09f03dd7d8f43bfadac777788b3b16_normal.jpeg" TargetMode="External" /><Relationship Id="rId487" Type="http://schemas.openxmlformats.org/officeDocument/2006/relationships/hyperlink" Target="http://pbs.twimg.com/profile_images/378800000830963435/2f09f03dd7d8f43bfadac777788b3b16_normal.jpeg" TargetMode="External" /><Relationship Id="rId488" Type="http://schemas.openxmlformats.org/officeDocument/2006/relationships/hyperlink" Target="http://pbs.twimg.com/profile_images/378800000830963435/2f09f03dd7d8f43bfadac777788b3b16_normal.jpeg" TargetMode="External" /><Relationship Id="rId489" Type="http://schemas.openxmlformats.org/officeDocument/2006/relationships/hyperlink" Target="http://pbs.twimg.com/profile_images/378800000830963435/2f09f03dd7d8f43bfadac777788b3b16_normal.jpeg" TargetMode="External" /><Relationship Id="rId490" Type="http://schemas.openxmlformats.org/officeDocument/2006/relationships/hyperlink" Target="http://pbs.twimg.com/profile_images/378800000830963435/2f09f03dd7d8f43bfadac777788b3b16_normal.jpeg" TargetMode="External" /><Relationship Id="rId491" Type="http://schemas.openxmlformats.org/officeDocument/2006/relationships/hyperlink" Target="http://pbs.twimg.com/profile_images/1145507303355027456/dnIan1BQ_normal.jpg" TargetMode="External" /><Relationship Id="rId492" Type="http://schemas.openxmlformats.org/officeDocument/2006/relationships/hyperlink" Target="http://pbs.twimg.com/profile_images/855695654982733828/_tvgudCK_normal.jpg" TargetMode="External" /><Relationship Id="rId493" Type="http://schemas.openxmlformats.org/officeDocument/2006/relationships/hyperlink" Target="http://pbs.twimg.com/profile_images/956838519082713089/LazSi9yH_normal.jpg" TargetMode="External" /><Relationship Id="rId494" Type="http://schemas.openxmlformats.org/officeDocument/2006/relationships/hyperlink" Target="http://pbs.twimg.com/profile_images/1145507303355027456/dnIan1BQ_normal.jpg" TargetMode="External" /><Relationship Id="rId495" Type="http://schemas.openxmlformats.org/officeDocument/2006/relationships/hyperlink" Target="http://pbs.twimg.com/profile_images/855695654982733828/_tvgudCK_normal.jpg" TargetMode="External" /><Relationship Id="rId496" Type="http://schemas.openxmlformats.org/officeDocument/2006/relationships/hyperlink" Target="http://pbs.twimg.com/profile_images/855695654982733828/_tvgudCK_normal.jpg" TargetMode="External" /><Relationship Id="rId497" Type="http://schemas.openxmlformats.org/officeDocument/2006/relationships/hyperlink" Target="http://pbs.twimg.com/profile_images/956838519082713089/LazSi9yH_normal.jpg" TargetMode="External" /><Relationship Id="rId498" Type="http://schemas.openxmlformats.org/officeDocument/2006/relationships/hyperlink" Target="http://pbs.twimg.com/profile_images/1145507303355027456/dnIan1BQ_normal.jpg" TargetMode="External" /><Relationship Id="rId499" Type="http://schemas.openxmlformats.org/officeDocument/2006/relationships/hyperlink" Target="http://pbs.twimg.com/profile_images/956838519082713089/LazSi9yH_normal.jpg" TargetMode="External" /><Relationship Id="rId500" Type="http://schemas.openxmlformats.org/officeDocument/2006/relationships/hyperlink" Target="http://pbs.twimg.com/profile_images/1145507303355027456/dnIan1BQ_normal.jpg" TargetMode="External" /><Relationship Id="rId501" Type="http://schemas.openxmlformats.org/officeDocument/2006/relationships/hyperlink" Target="http://pbs.twimg.com/profile_images/956838519082713089/LazSi9yH_normal.jpg" TargetMode="External" /><Relationship Id="rId502" Type="http://schemas.openxmlformats.org/officeDocument/2006/relationships/hyperlink" Target="http://pbs.twimg.com/profile_images/1042032978245955589/V3-7nX1W_normal.jpg" TargetMode="External" /><Relationship Id="rId503" Type="http://schemas.openxmlformats.org/officeDocument/2006/relationships/hyperlink" Target="http://pbs.twimg.com/profile_images/949368602569904129/0l-sl1ET_normal.jpg" TargetMode="External" /><Relationship Id="rId504" Type="http://schemas.openxmlformats.org/officeDocument/2006/relationships/hyperlink" Target="http://pbs.twimg.com/profile_images/1042032978245955589/V3-7nX1W_normal.jpg" TargetMode="External" /><Relationship Id="rId505" Type="http://schemas.openxmlformats.org/officeDocument/2006/relationships/hyperlink" Target="http://pbs.twimg.com/profile_images/949368602569904129/0l-sl1ET_normal.jpg" TargetMode="External" /><Relationship Id="rId506" Type="http://schemas.openxmlformats.org/officeDocument/2006/relationships/hyperlink" Target="http://pbs.twimg.com/profile_images/1042032978245955589/V3-7nX1W_normal.jpg" TargetMode="External" /><Relationship Id="rId507" Type="http://schemas.openxmlformats.org/officeDocument/2006/relationships/hyperlink" Target="http://pbs.twimg.com/profile_images/949368602569904129/0l-sl1ET_normal.jpg" TargetMode="External" /><Relationship Id="rId508" Type="http://schemas.openxmlformats.org/officeDocument/2006/relationships/hyperlink" Target="http://pbs.twimg.com/profile_images/1042032978245955589/V3-7nX1W_normal.jpg" TargetMode="External" /><Relationship Id="rId509" Type="http://schemas.openxmlformats.org/officeDocument/2006/relationships/hyperlink" Target="http://pbs.twimg.com/profile_images/949368602569904129/0l-sl1ET_normal.jpg" TargetMode="External" /><Relationship Id="rId510" Type="http://schemas.openxmlformats.org/officeDocument/2006/relationships/hyperlink" Target="http://pbs.twimg.com/profile_images/949368602569904129/0l-sl1ET_normal.jpg" TargetMode="External" /><Relationship Id="rId511" Type="http://schemas.openxmlformats.org/officeDocument/2006/relationships/hyperlink" Target="https://pbs.twimg.com/media/EF6OGpBWsAAD3TX.jpg" TargetMode="External" /><Relationship Id="rId512" Type="http://schemas.openxmlformats.org/officeDocument/2006/relationships/hyperlink" Target="http://pbs.twimg.com/profile_images/1042032978245955589/V3-7nX1W_normal.jpg" TargetMode="External" /><Relationship Id="rId513" Type="http://schemas.openxmlformats.org/officeDocument/2006/relationships/hyperlink" Target="http://pbs.twimg.com/profile_images/1042032978245955589/V3-7nX1W_normal.jpg" TargetMode="External" /><Relationship Id="rId514" Type="http://schemas.openxmlformats.org/officeDocument/2006/relationships/hyperlink" Target="https://pbs.twimg.com/media/EEGg8MUWsAABamR.jpg" TargetMode="External" /><Relationship Id="rId515" Type="http://schemas.openxmlformats.org/officeDocument/2006/relationships/hyperlink" Target="https://pbs.twimg.com/media/EF6_m4EWoAEBg8S.jpg" TargetMode="External" /><Relationship Id="rId516" Type="http://schemas.openxmlformats.org/officeDocument/2006/relationships/hyperlink" Target="http://pbs.twimg.com/profile_images/949368602569904129/0l-sl1ET_normal.jpg" TargetMode="External" /><Relationship Id="rId517" Type="http://schemas.openxmlformats.org/officeDocument/2006/relationships/hyperlink" Target="http://pbs.twimg.com/profile_images/949368602569904129/0l-sl1ET_normal.jpg" TargetMode="External" /><Relationship Id="rId518" Type="http://schemas.openxmlformats.org/officeDocument/2006/relationships/hyperlink" Target="https://pbs.twimg.com/media/EF6OGpBWsAAD3TX.jpg" TargetMode="External" /><Relationship Id="rId519" Type="http://schemas.openxmlformats.org/officeDocument/2006/relationships/hyperlink" Target="http://pbs.twimg.com/profile_images/1042032978245955589/V3-7nX1W_normal.jpg" TargetMode="External" /><Relationship Id="rId520" Type="http://schemas.openxmlformats.org/officeDocument/2006/relationships/hyperlink" Target="http://pbs.twimg.com/profile_images/1042032978245955589/V3-7nX1W_normal.jpg" TargetMode="External" /><Relationship Id="rId521" Type="http://schemas.openxmlformats.org/officeDocument/2006/relationships/hyperlink" Target="http://pbs.twimg.com/profile_images/949368602569904129/0l-sl1ET_normal.jpg" TargetMode="External" /><Relationship Id="rId522" Type="http://schemas.openxmlformats.org/officeDocument/2006/relationships/hyperlink" Target="http://pbs.twimg.com/profile_images/949368602569904129/0l-sl1ET_normal.jpg" TargetMode="External" /><Relationship Id="rId523" Type="http://schemas.openxmlformats.org/officeDocument/2006/relationships/hyperlink" Target="http://pbs.twimg.com/profile_images/949368602569904129/0l-sl1ET_normal.jpg" TargetMode="External" /><Relationship Id="rId524" Type="http://schemas.openxmlformats.org/officeDocument/2006/relationships/hyperlink" Target="http://pbs.twimg.com/profile_images/949368602569904129/0l-sl1ET_normal.jpg" TargetMode="External" /><Relationship Id="rId525" Type="http://schemas.openxmlformats.org/officeDocument/2006/relationships/hyperlink" Target="http://pbs.twimg.com/profile_images/1042032978245955589/V3-7nX1W_normal.jpg" TargetMode="External" /><Relationship Id="rId526" Type="http://schemas.openxmlformats.org/officeDocument/2006/relationships/hyperlink" Target="https://pbs.twimg.com/media/EF6OGpBWsAAD3TX.jpg" TargetMode="External" /><Relationship Id="rId527" Type="http://schemas.openxmlformats.org/officeDocument/2006/relationships/hyperlink" Target="http://pbs.twimg.com/profile_images/1042032978245955589/V3-7nX1W_normal.jpg" TargetMode="External" /><Relationship Id="rId528" Type="http://schemas.openxmlformats.org/officeDocument/2006/relationships/hyperlink" Target="http://pbs.twimg.com/profile_images/1042032978245955589/V3-7nX1W_normal.jpg" TargetMode="External" /><Relationship Id="rId529" Type="http://schemas.openxmlformats.org/officeDocument/2006/relationships/hyperlink" Target="https://pbs.twimg.com/media/DDAxfNCXgAANnF7.jpg" TargetMode="External" /><Relationship Id="rId530" Type="http://schemas.openxmlformats.org/officeDocument/2006/relationships/hyperlink" Target="http://pbs.twimg.com/profile_images/1128295202861604864/pYcFgVxw_normal.jpg" TargetMode="External" /><Relationship Id="rId531" Type="http://schemas.openxmlformats.org/officeDocument/2006/relationships/hyperlink" Target="http://pbs.twimg.com/profile_images/1128295202861604864/pYcFgVxw_normal.jpg" TargetMode="External" /><Relationship Id="rId532" Type="http://schemas.openxmlformats.org/officeDocument/2006/relationships/hyperlink" Target="http://pbs.twimg.com/profile_images/1128295202861604864/pYcFgVxw_normal.jpg" TargetMode="External" /><Relationship Id="rId533" Type="http://schemas.openxmlformats.org/officeDocument/2006/relationships/hyperlink" Target="https://pbs.twimg.com/media/EFLlb3uWwAEEtZF.jpg" TargetMode="External" /><Relationship Id="rId534" Type="http://schemas.openxmlformats.org/officeDocument/2006/relationships/hyperlink" Target="https://pbs.twimg.com/media/EFLlb3uWwAEEtZF.jpg" TargetMode="External" /><Relationship Id="rId535" Type="http://schemas.openxmlformats.org/officeDocument/2006/relationships/hyperlink" Target="https://pbs.twimg.com/media/EFLlb3uWwAEEtZF.jpg" TargetMode="External" /><Relationship Id="rId536" Type="http://schemas.openxmlformats.org/officeDocument/2006/relationships/hyperlink" Target="https://pbs.twimg.com/media/EFLlb3uWwAEEtZF.jpg" TargetMode="External" /><Relationship Id="rId537" Type="http://schemas.openxmlformats.org/officeDocument/2006/relationships/hyperlink" Target="http://pbs.twimg.com/profile_images/1130431419589758984/xc44_Kw2_normal.jpg" TargetMode="External" /><Relationship Id="rId538" Type="http://schemas.openxmlformats.org/officeDocument/2006/relationships/hyperlink" Target="http://pbs.twimg.com/profile_images/1130431419589758984/xc44_Kw2_normal.jpg" TargetMode="External" /><Relationship Id="rId539" Type="http://schemas.openxmlformats.org/officeDocument/2006/relationships/hyperlink" Target="http://pbs.twimg.com/profile_images/1130431419589758984/xc44_Kw2_normal.jpg" TargetMode="External" /><Relationship Id="rId540" Type="http://schemas.openxmlformats.org/officeDocument/2006/relationships/hyperlink" Target="https://pbs.twimg.com/media/EFLlb3uWwAEEtZF.jpg" TargetMode="External" /><Relationship Id="rId541" Type="http://schemas.openxmlformats.org/officeDocument/2006/relationships/hyperlink" Target="https://pbs.twimg.com/media/EFLlb3uWwAEEtZF.jpg" TargetMode="External" /><Relationship Id="rId542" Type="http://schemas.openxmlformats.org/officeDocument/2006/relationships/hyperlink" Target="https://pbs.twimg.com/media/EFLlb3uWwAEEtZF.jpg" TargetMode="External" /><Relationship Id="rId543" Type="http://schemas.openxmlformats.org/officeDocument/2006/relationships/hyperlink" Target="http://pbs.twimg.com/profile_images/1059501799961321472/Ci0VSaJj_normal.jpg" TargetMode="External" /><Relationship Id="rId544" Type="http://schemas.openxmlformats.org/officeDocument/2006/relationships/hyperlink" Target="http://pbs.twimg.com/profile_images/842828809501999104/8ylacT5l_normal.jpg" TargetMode="External" /><Relationship Id="rId545" Type="http://schemas.openxmlformats.org/officeDocument/2006/relationships/hyperlink" Target="http://pbs.twimg.com/profile_images/989702179224043520/J-1QkA2s_normal.jpg" TargetMode="External" /><Relationship Id="rId546" Type="http://schemas.openxmlformats.org/officeDocument/2006/relationships/hyperlink" Target="http://pbs.twimg.com/profile_images/524676185851064320/UqZU4ptd_normal.jpeg" TargetMode="External" /><Relationship Id="rId547" Type="http://schemas.openxmlformats.org/officeDocument/2006/relationships/hyperlink" Target="http://pbs.twimg.com/profile_images/989702179224043520/J-1QkA2s_normal.jpg" TargetMode="External" /><Relationship Id="rId548" Type="http://schemas.openxmlformats.org/officeDocument/2006/relationships/hyperlink" Target="http://pbs.twimg.com/profile_images/524676185851064320/UqZU4ptd_normal.jpeg" TargetMode="External" /><Relationship Id="rId549" Type="http://schemas.openxmlformats.org/officeDocument/2006/relationships/hyperlink" Target="http://pbs.twimg.com/profile_images/524676185851064320/UqZU4ptd_normal.jpeg" TargetMode="External" /><Relationship Id="rId550" Type="http://schemas.openxmlformats.org/officeDocument/2006/relationships/hyperlink" Target="http://pbs.twimg.com/profile_images/684118985089089536/6NFBpQCi_normal.jpg" TargetMode="External" /><Relationship Id="rId551" Type="http://schemas.openxmlformats.org/officeDocument/2006/relationships/hyperlink" Target="http://pbs.twimg.com/profile_images/989702179224043520/J-1QkA2s_normal.jpg" TargetMode="External" /><Relationship Id="rId552" Type="http://schemas.openxmlformats.org/officeDocument/2006/relationships/hyperlink" Target="http://pbs.twimg.com/profile_images/989702179224043520/J-1QkA2s_normal.jpg" TargetMode="External" /><Relationship Id="rId553" Type="http://schemas.openxmlformats.org/officeDocument/2006/relationships/hyperlink" Target="http://pbs.twimg.com/profile_images/989702179224043520/J-1QkA2s_normal.jpg" TargetMode="External" /><Relationship Id="rId554" Type="http://schemas.openxmlformats.org/officeDocument/2006/relationships/hyperlink" Target="http://pbs.twimg.com/profile_images/989702179224043520/J-1QkA2s_normal.jpg" TargetMode="External" /><Relationship Id="rId555" Type="http://schemas.openxmlformats.org/officeDocument/2006/relationships/hyperlink" Target="http://pbs.twimg.com/profile_images/524676185851064320/UqZU4ptd_normal.jpeg" TargetMode="External" /><Relationship Id="rId556" Type="http://schemas.openxmlformats.org/officeDocument/2006/relationships/hyperlink" Target="http://pbs.twimg.com/profile_images/842828809501999104/8ylacT5l_normal.jpg" TargetMode="External" /><Relationship Id="rId557" Type="http://schemas.openxmlformats.org/officeDocument/2006/relationships/hyperlink" Target="http://pbs.twimg.com/profile_images/524676185851064320/UqZU4ptd_normal.jpeg" TargetMode="External" /><Relationship Id="rId558" Type="http://schemas.openxmlformats.org/officeDocument/2006/relationships/hyperlink" Target="https://pbs.twimg.com/media/EFzjoUCWoAMYKfm.jpg" TargetMode="External" /><Relationship Id="rId559" Type="http://schemas.openxmlformats.org/officeDocument/2006/relationships/hyperlink" Target="http://pbs.twimg.com/profile_images/1017592184034521088/5SB1rijr_normal.jpg" TargetMode="External" /><Relationship Id="rId560" Type="http://schemas.openxmlformats.org/officeDocument/2006/relationships/hyperlink" Target="http://pbs.twimg.com/profile_images/763834569061756928/9eQvOkYO_normal.jpg" TargetMode="External" /><Relationship Id="rId561" Type="http://schemas.openxmlformats.org/officeDocument/2006/relationships/hyperlink" Target="http://pbs.twimg.com/profile_images/763834569061756928/9eQvOkYO_normal.jpg" TargetMode="External" /><Relationship Id="rId562" Type="http://schemas.openxmlformats.org/officeDocument/2006/relationships/hyperlink" Target="http://pbs.twimg.com/profile_images/842828809501999104/8ylacT5l_normal.jpg" TargetMode="External" /><Relationship Id="rId563" Type="http://schemas.openxmlformats.org/officeDocument/2006/relationships/hyperlink" Target="http://pbs.twimg.com/profile_images/524676185851064320/UqZU4ptd_normal.jpeg" TargetMode="External" /><Relationship Id="rId564" Type="http://schemas.openxmlformats.org/officeDocument/2006/relationships/hyperlink" Target="http://pbs.twimg.com/profile_images/524676185851064320/UqZU4ptd_normal.jpeg" TargetMode="External" /><Relationship Id="rId565" Type="http://schemas.openxmlformats.org/officeDocument/2006/relationships/hyperlink" Target="http://pbs.twimg.com/profile_images/1017592184034521088/5SB1rijr_normal.jpg" TargetMode="External" /><Relationship Id="rId566" Type="http://schemas.openxmlformats.org/officeDocument/2006/relationships/hyperlink" Target="http://pbs.twimg.com/profile_images/1083462442011766784/PM4aDiJS_normal.jpg" TargetMode="External" /><Relationship Id="rId567" Type="http://schemas.openxmlformats.org/officeDocument/2006/relationships/hyperlink" Target="https://pbs.twimg.com/media/EFzhXqTX0AU6377.jpg" TargetMode="External" /><Relationship Id="rId568" Type="http://schemas.openxmlformats.org/officeDocument/2006/relationships/hyperlink" Target="http://pbs.twimg.com/profile_images/763834569061756928/9eQvOkYO_normal.jpg" TargetMode="External" /><Relationship Id="rId569" Type="http://schemas.openxmlformats.org/officeDocument/2006/relationships/hyperlink" Target="http://pbs.twimg.com/profile_images/763834569061756928/9eQvOkYO_normal.jpg" TargetMode="External" /><Relationship Id="rId570" Type="http://schemas.openxmlformats.org/officeDocument/2006/relationships/hyperlink" Target="http://pbs.twimg.com/profile_images/763834569061756928/9eQvOkYO_normal.jpg" TargetMode="External" /><Relationship Id="rId571" Type="http://schemas.openxmlformats.org/officeDocument/2006/relationships/hyperlink" Target="http://pbs.twimg.com/profile_images/763834569061756928/9eQvOkYO_normal.jpg" TargetMode="External" /><Relationship Id="rId572" Type="http://schemas.openxmlformats.org/officeDocument/2006/relationships/hyperlink" Target="http://pbs.twimg.com/profile_images/763834569061756928/9eQvOkYO_normal.jpg" TargetMode="External" /><Relationship Id="rId573" Type="http://schemas.openxmlformats.org/officeDocument/2006/relationships/hyperlink" Target="http://pbs.twimg.com/profile_images/763834569061756928/9eQvOkYO_normal.jpg" TargetMode="External" /><Relationship Id="rId574" Type="http://schemas.openxmlformats.org/officeDocument/2006/relationships/hyperlink" Target="http://pbs.twimg.com/profile_images/842828809501999104/8ylacT5l_normal.jpg" TargetMode="External" /><Relationship Id="rId575" Type="http://schemas.openxmlformats.org/officeDocument/2006/relationships/hyperlink" Target="http://pbs.twimg.com/profile_images/842828809501999104/8ylacT5l_normal.jpg" TargetMode="External" /><Relationship Id="rId576" Type="http://schemas.openxmlformats.org/officeDocument/2006/relationships/hyperlink" Target="https://pbs.twimg.com/media/EF00yc-XoAAGyp6.jpg" TargetMode="External" /><Relationship Id="rId577" Type="http://schemas.openxmlformats.org/officeDocument/2006/relationships/hyperlink" Target="http://pbs.twimg.com/profile_images/524676185851064320/UqZU4ptd_normal.jpeg" TargetMode="External" /><Relationship Id="rId578" Type="http://schemas.openxmlformats.org/officeDocument/2006/relationships/hyperlink" Target="http://pbs.twimg.com/profile_images/524676185851064320/UqZU4ptd_normal.jpeg" TargetMode="External" /><Relationship Id="rId579" Type="http://schemas.openxmlformats.org/officeDocument/2006/relationships/hyperlink" Target="http://pbs.twimg.com/profile_images/524676185851064320/UqZU4ptd_normal.jpeg" TargetMode="External" /><Relationship Id="rId580" Type="http://schemas.openxmlformats.org/officeDocument/2006/relationships/hyperlink" Target="http://pbs.twimg.com/profile_images/1083462442011766784/PM4aDiJS_normal.jpg" TargetMode="External" /><Relationship Id="rId581" Type="http://schemas.openxmlformats.org/officeDocument/2006/relationships/hyperlink" Target="http://pbs.twimg.com/profile_images/1083462442011766784/PM4aDiJS_normal.jpg" TargetMode="External" /><Relationship Id="rId582" Type="http://schemas.openxmlformats.org/officeDocument/2006/relationships/hyperlink" Target="http://pbs.twimg.com/profile_images/1083462442011766784/PM4aDiJS_normal.jpg" TargetMode="External" /><Relationship Id="rId583" Type="http://schemas.openxmlformats.org/officeDocument/2006/relationships/hyperlink" Target="http://pbs.twimg.com/profile_images/524676185851064320/UqZU4ptd_normal.jpeg" TargetMode="External" /><Relationship Id="rId584" Type="http://schemas.openxmlformats.org/officeDocument/2006/relationships/hyperlink" Target="http://pbs.twimg.com/profile_images/524676185851064320/UqZU4ptd_normal.jpeg" TargetMode="External" /><Relationship Id="rId585" Type="http://schemas.openxmlformats.org/officeDocument/2006/relationships/hyperlink" Target="http://pbs.twimg.com/profile_images/524676185851064320/UqZU4ptd_normal.jpeg" TargetMode="External" /><Relationship Id="rId586" Type="http://schemas.openxmlformats.org/officeDocument/2006/relationships/hyperlink" Target="http://pbs.twimg.com/profile_images/1017592184034521088/5SB1rijr_normal.jpg" TargetMode="External" /><Relationship Id="rId587" Type="http://schemas.openxmlformats.org/officeDocument/2006/relationships/hyperlink" Target="http://pbs.twimg.com/profile_images/842828809501999104/8ylacT5l_normal.jpg" TargetMode="External" /><Relationship Id="rId588" Type="http://schemas.openxmlformats.org/officeDocument/2006/relationships/hyperlink" Target="http://pbs.twimg.com/profile_images/842828809501999104/8ylacT5l_normal.jpg" TargetMode="External" /><Relationship Id="rId589" Type="http://schemas.openxmlformats.org/officeDocument/2006/relationships/hyperlink" Target="http://pbs.twimg.com/profile_images/842828809501999104/8ylacT5l_normal.jpg" TargetMode="External" /><Relationship Id="rId590" Type="http://schemas.openxmlformats.org/officeDocument/2006/relationships/hyperlink" Target="http://pbs.twimg.com/profile_images/842828809501999104/8ylacT5l_normal.jpg" TargetMode="External" /><Relationship Id="rId591" Type="http://schemas.openxmlformats.org/officeDocument/2006/relationships/hyperlink" Target="http://pbs.twimg.com/profile_images/842828809501999104/8ylacT5l_normal.jpg" TargetMode="External" /><Relationship Id="rId592" Type="http://schemas.openxmlformats.org/officeDocument/2006/relationships/hyperlink" Target="http://pbs.twimg.com/profile_images/842828809501999104/8ylacT5l_normal.jpg" TargetMode="External" /><Relationship Id="rId593" Type="http://schemas.openxmlformats.org/officeDocument/2006/relationships/hyperlink" Target="https://pbs.twimg.com/media/EF6_m4EWoAEBg8S.jpg" TargetMode="External" /><Relationship Id="rId594" Type="http://schemas.openxmlformats.org/officeDocument/2006/relationships/hyperlink" Target="http://pbs.twimg.com/profile_images/842828809501999104/8ylacT5l_normal.jpg" TargetMode="External" /><Relationship Id="rId595" Type="http://schemas.openxmlformats.org/officeDocument/2006/relationships/hyperlink" Target="http://pbs.twimg.com/profile_images/842828809501999104/8ylacT5l_normal.jpg" TargetMode="External" /><Relationship Id="rId596" Type="http://schemas.openxmlformats.org/officeDocument/2006/relationships/hyperlink" Target="http://pbs.twimg.com/profile_images/842828809501999104/8ylacT5l_normal.jpg" TargetMode="External" /><Relationship Id="rId597" Type="http://schemas.openxmlformats.org/officeDocument/2006/relationships/hyperlink" Target="https://pbs.twimg.com/media/EFLlb3uWwAEEtZF.jpg" TargetMode="External" /><Relationship Id="rId598" Type="http://schemas.openxmlformats.org/officeDocument/2006/relationships/hyperlink" Target="http://pbs.twimg.com/profile_images/524676185851064320/UqZU4ptd_normal.jpeg" TargetMode="External" /><Relationship Id="rId599" Type="http://schemas.openxmlformats.org/officeDocument/2006/relationships/hyperlink" Target="http://pbs.twimg.com/profile_images/524676185851064320/UqZU4ptd_normal.jpeg" TargetMode="External" /><Relationship Id="rId600" Type="http://schemas.openxmlformats.org/officeDocument/2006/relationships/hyperlink" Target="http://pbs.twimg.com/profile_images/524676185851064320/UqZU4ptd_normal.jpeg" TargetMode="External" /><Relationship Id="rId601" Type="http://schemas.openxmlformats.org/officeDocument/2006/relationships/hyperlink" Target="http://pbs.twimg.com/profile_images/524676185851064320/UqZU4ptd_normal.jpeg" TargetMode="External" /><Relationship Id="rId602" Type="http://schemas.openxmlformats.org/officeDocument/2006/relationships/hyperlink" Target="http://pbs.twimg.com/profile_images/524676185851064320/UqZU4ptd_normal.jpeg" TargetMode="External" /><Relationship Id="rId603" Type="http://schemas.openxmlformats.org/officeDocument/2006/relationships/hyperlink" Target="http://pbs.twimg.com/profile_images/524676185851064320/UqZU4ptd_normal.jpeg" TargetMode="External" /><Relationship Id="rId604" Type="http://schemas.openxmlformats.org/officeDocument/2006/relationships/hyperlink" Target="https://pbs.twimg.com/media/EGSLvAzWsAAfaEw.jpg" TargetMode="External" /><Relationship Id="rId605" Type="http://schemas.openxmlformats.org/officeDocument/2006/relationships/hyperlink" Target="https://pbs.twimg.com/media/EGXUZVtUUAAfK06.jpg" TargetMode="External" /><Relationship Id="rId606" Type="http://schemas.openxmlformats.org/officeDocument/2006/relationships/hyperlink" Target="http://pbs.twimg.com/profile_images/524676185851064320/UqZU4ptd_normal.jpeg" TargetMode="External" /><Relationship Id="rId607" Type="http://schemas.openxmlformats.org/officeDocument/2006/relationships/hyperlink" Target="https://pbs.twimg.com/media/EGXUZVtUUAAfK06.jpg" TargetMode="External" /><Relationship Id="rId608" Type="http://schemas.openxmlformats.org/officeDocument/2006/relationships/hyperlink" Target="http://pbs.twimg.com/profile_images/524676185851064320/UqZU4ptd_normal.jpeg" TargetMode="External" /><Relationship Id="rId609" Type="http://schemas.openxmlformats.org/officeDocument/2006/relationships/hyperlink" Target="https://pbs.twimg.com/media/EGXUZVtUUAAfK06.jpg" TargetMode="External" /><Relationship Id="rId610" Type="http://schemas.openxmlformats.org/officeDocument/2006/relationships/hyperlink" Target="http://pbs.twimg.com/profile_images/524676185851064320/UqZU4ptd_normal.jpeg" TargetMode="External" /><Relationship Id="rId611" Type="http://schemas.openxmlformats.org/officeDocument/2006/relationships/hyperlink" Target="https://pbs.twimg.com/media/EGXUZVtUUAAfK06.jpg" TargetMode="External" /><Relationship Id="rId612" Type="http://schemas.openxmlformats.org/officeDocument/2006/relationships/hyperlink" Target="http://pbs.twimg.com/profile_images/524676185851064320/UqZU4ptd_normal.jpeg" TargetMode="External" /><Relationship Id="rId613" Type="http://schemas.openxmlformats.org/officeDocument/2006/relationships/hyperlink" Target="https://pbs.twimg.com/media/EGXUZVtUUAAfK06.jpg" TargetMode="External" /><Relationship Id="rId614" Type="http://schemas.openxmlformats.org/officeDocument/2006/relationships/hyperlink" Target="http://pbs.twimg.com/profile_images/524676185851064320/UqZU4ptd_normal.jpeg" TargetMode="External" /><Relationship Id="rId615" Type="http://schemas.openxmlformats.org/officeDocument/2006/relationships/hyperlink" Target="https://pbs.twimg.com/media/EGXUZVtUUAAfK06.jpg" TargetMode="External" /><Relationship Id="rId616" Type="http://schemas.openxmlformats.org/officeDocument/2006/relationships/hyperlink" Target="http://pbs.twimg.com/profile_images/524676185851064320/UqZU4ptd_normal.jpeg" TargetMode="External" /><Relationship Id="rId617" Type="http://schemas.openxmlformats.org/officeDocument/2006/relationships/hyperlink" Target="https://pbs.twimg.com/media/EGXUZVtUUAAfK06.jpg" TargetMode="External" /><Relationship Id="rId618" Type="http://schemas.openxmlformats.org/officeDocument/2006/relationships/hyperlink" Target="http://pbs.twimg.com/profile_images/524676185851064320/UqZU4ptd_normal.jpeg" TargetMode="External" /><Relationship Id="rId619" Type="http://schemas.openxmlformats.org/officeDocument/2006/relationships/hyperlink" Target="https://pbs.twimg.com/media/EGXUZVtUUAAfK06.jpg" TargetMode="External" /><Relationship Id="rId620" Type="http://schemas.openxmlformats.org/officeDocument/2006/relationships/hyperlink" Target="http://pbs.twimg.com/profile_images/524676185851064320/UqZU4ptd_normal.jpeg" TargetMode="External" /><Relationship Id="rId621" Type="http://schemas.openxmlformats.org/officeDocument/2006/relationships/hyperlink" Target="https://pbs.twimg.com/media/EGXUZVtUUAAfK06.jpg" TargetMode="External" /><Relationship Id="rId622" Type="http://schemas.openxmlformats.org/officeDocument/2006/relationships/hyperlink" Target="http://pbs.twimg.com/profile_images/524676185851064320/UqZU4ptd_normal.jpeg" TargetMode="External" /><Relationship Id="rId623" Type="http://schemas.openxmlformats.org/officeDocument/2006/relationships/hyperlink" Target="https://pbs.twimg.com/media/EGXUZVtUUAAfK06.jpg" TargetMode="External" /><Relationship Id="rId624" Type="http://schemas.openxmlformats.org/officeDocument/2006/relationships/hyperlink" Target="http://pbs.twimg.com/profile_images/1017592184034521088/5SB1rijr_normal.jpg" TargetMode="External" /><Relationship Id="rId625" Type="http://schemas.openxmlformats.org/officeDocument/2006/relationships/hyperlink" Target="http://pbs.twimg.com/profile_images/524676185851064320/UqZU4ptd_normal.jpeg" TargetMode="External" /><Relationship Id="rId626" Type="http://schemas.openxmlformats.org/officeDocument/2006/relationships/hyperlink" Target="http://pbs.twimg.com/profile_images/524676185851064320/UqZU4ptd_normal.jpeg" TargetMode="External" /><Relationship Id="rId627" Type="http://schemas.openxmlformats.org/officeDocument/2006/relationships/hyperlink" Target="https://pbs.twimg.com/media/EGYnPy-XoAEker-.jpg" TargetMode="External" /><Relationship Id="rId628" Type="http://schemas.openxmlformats.org/officeDocument/2006/relationships/hyperlink" Target="https://pbs.twimg.com/ext_tw_video_thumb/1172170044647849984/pu/img/nur51rWSExWmlynN.jpg" TargetMode="External" /><Relationship Id="rId629" Type="http://schemas.openxmlformats.org/officeDocument/2006/relationships/hyperlink" Target="http://pbs.twimg.com/profile_images/524676185851064320/UqZU4ptd_normal.jpeg" TargetMode="External" /><Relationship Id="rId630" Type="http://schemas.openxmlformats.org/officeDocument/2006/relationships/hyperlink" Target="https://twitter.com/#!/mmctweets/status/1043210485112291328" TargetMode="External" /><Relationship Id="rId631" Type="http://schemas.openxmlformats.org/officeDocument/2006/relationships/hyperlink" Target="https://twitter.com/#!/africare/status/1176141670519332865" TargetMode="External" /><Relationship Id="rId632" Type="http://schemas.openxmlformats.org/officeDocument/2006/relationships/hyperlink" Target="https://twitter.com/#!/akudoglobal/status/1176804592702672897" TargetMode="External" /><Relationship Id="rId633" Type="http://schemas.openxmlformats.org/officeDocument/2006/relationships/hyperlink" Target="https://twitter.com/#!/leminemoujtaba/status/1176804697560309760" TargetMode="External" /><Relationship Id="rId634" Type="http://schemas.openxmlformats.org/officeDocument/2006/relationships/hyperlink" Target="https://twitter.com/#!/leminemoujtaba/status/1176804697560309760" TargetMode="External" /><Relationship Id="rId635" Type="http://schemas.openxmlformats.org/officeDocument/2006/relationships/hyperlink" Target="https://twitter.com/#!/natashagarcha/status/1176852795464527873" TargetMode="External" /><Relationship Id="rId636" Type="http://schemas.openxmlformats.org/officeDocument/2006/relationships/hyperlink" Target="https://twitter.com/#!/manyata4mothers/status/1176853813778472967" TargetMode="External" /><Relationship Id="rId637" Type="http://schemas.openxmlformats.org/officeDocument/2006/relationships/hyperlink" Target="https://twitter.com/#!/subhasree_sai/status/1176935578543243267" TargetMode="External" /><Relationship Id="rId638" Type="http://schemas.openxmlformats.org/officeDocument/2006/relationships/hyperlink" Target="https://twitter.com/#!/subhasree_sai/status/1176935578543243267" TargetMode="External" /><Relationship Id="rId639" Type="http://schemas.openxmlformats.org/officeDocument/2006/relationships/hyperlink" Target="https://twitter.com/#!/subhasree_sai/status/1176935578543243267" TargetMode="External" /><Relationship Id="rId640" Type="http://schemas.openxmlformats.org/officeDocument/2006/relationships/hyperlink" Target="https://twitter.com/#!/subhasree_sai/status/1176935578543243267" TargetMode="External" /><Relationship Id="rId641" Type="http://schemas.openxmlformats.org/officeDocument/2006/relationships/hyperlink" Target="https://twitter.com/#!/eybsimmons/status/1176967920750092288" TargetMode="External" /><Relationship Id="rId642" Type="http://schemas.openxmlformats.org/officeDocument/2006/relationships/hyperlink" Target="https://twitter.com/#!/eybsimmons/status/1176968087498842118" TargetMode="External" /><Relationship Id="rId643" Type="http://schemas.openxmlformats.org/officeDocument/2006/relationships/hyperlink" Target="https://twitter.com/#!/eybsimmons/status/1176968087498842118" TargetMode="External" /><Relationship Id="rId644" Type="http://schemas.openxmlformats.org/officeDocument/2006/relationships/hyperlink" Target="https://twitter.com/#!/hades_2098/status/1177020241743732736" TargetMode="External" /><Relationship Id="rId645" Type="http://schemas.openxmlformats.org/officeDocument/2006/relationships/hyperlink" Target="https://twitter.com/#!/benoitkalasa/status/1176483042359238656" TargetMode="External" /><Relationship Id="rId646" Type="http://schemas.openxmlformats.org/officeDocument/2006/relationships/hyperlink" Target="https://twitter.com/#!/benoitkalasa/status/1176483042359238656" TargetMode="External" /><Relationship Id="rId647" Type="http://schemas.openxmlformats.org/officeDocument/2006/relationships/hyperlink" Target="https://twitter.com/#!/benoitkalasa/status/1176483042359238656" TargetMode="External" /><Relationship Id="rId648" Type="http://schemas.openxmlformats.org/officeDocument/2006/relationships/hyperlink" Target="https://twitter.com/#!/orkoum/status/1177147072094625792" TargetMode="External" /><Relationship Id="rId649" Type="http://schemas.openxmlformats.org/officeDocument/2006/relationships/hyperlink" Target="https://twitter.com/#!/orkoum/status/1177147072094625792" TargetMode="External" /><Relationship Id="rId650" Type="http://schemas.openxmlformats.org/officeDocument/2006/relationships/hyperlink" Target="https://twitter.com/#!/ncpd_kenya/status/1177205859337850882" TargetMode="External" /><Relationship Id="rId651" Type="http://schemas.openxmlformats.org/officeDocument/2006/relationships/hyperlink" Target="https://twitter.com/#!/chris_cnnaji/status/1177210935422967808" TargetMode="External" /><Relationship Id="rId652" Type="http://schemas.openxmlformats.org/officeDocument/2006/relationships/hyperlink" Target="https://twitter.com/#!/magarya/status/1177215390876884994" TargetMode="External" /><Relationship Id="rId653" Type="http://schemas.openxmlformats.org/officeDocument/2006/relationships/hyperlink" Target="https://twitter.com/#!/healthnews_ng/status/1177241312954867712" TargetMode="External" /><Relationship Id="rId654" Type="http://schemas.openxmlformats.org/officeDocument/2006/relationships/hyperlink" Target="https://twitter.com/#!/angelbo75655793/status/1177272112819724288" TargetMode="External" /><Relationship Id="rId655" Type="http://schemas.openxmlformats.org/officeDocument/2006/relationships/hyperlink" Target="https://twitter.com/#!/angelbo75655793/status/1177272112819724288" TargetMode="External" /><Relationship Id="rId656" Type="http://schemas.openxmlformats.org/officeDocument/2006/relationships/hyperlink" Target="https://twitter.com/#!/firdug2015/status/1177279649342210050" TargetMode="External" /><Relationship Id="rId657" Type="http://schemas.openxmlformats.org/officeDocument/2006/relationships/hyperlink" Target="https://twitter.com/#!/supplychainsn/status/1177299059763138565" TargetMode="External" /><Relationship Id="rId658" Type="http://schemas.openxmlformats.org/officeDocument/2006/relationships/hyperlink" Target="https://twitter.com/#!/ahahospitals/status/1177298084583419909" TargetMode="External" /><Relationship Id="rId659" Type="http://schemas.openxmlformats.org/officeDocument/2006/relationships/hyperlink" Target="https://twitter.com/#!/theihi/status/1177315154050146309" TargetMode="External" /><Relationship Id="rId660" Type="http://schemas.openxmlformats.org/officeDocument/2006/relationships/hyperlink" Target="https://twitter.com/#!/sujas15/status/1177316820929437696" TargetMode="External" /><Relationship Id="rId661" Type="http://schemas.openxmlformats.org/officeDocument/2006/relationships/hyperlink" Target="https://twitter.com/#!/tweetaonl/status/1177325986066632736" TargetMode="External" /><Relationship Id="rId662" Type="http://schemas.openxmlformats.org/officeDocument/2006/relationships/hyperlink" Target="https://twitter.com/#!/pmrosey2/status/1177331552646291456" TargetMode="External" /><Relationship Id="rId663" Type="http://schemas.openxmlformats.org/officeDocument/2006/relationships/hyperlink" Target="https://twitter.com/#!/terriwh109/status/1177602622859165698" TargetMode="External" /><Relationship Id="rId664" Type="http://schemas.openxmlformats.org/officeDocument/2006/relationships/hyperlink" Target="https://twitter.com/#!/temitayoe/status/1177201555201810435" TargetMode="External" /><Relationship Id="rId665" Type="http://schemas.openxmlformats.org/officeDocument/2006/relationships/hyperlink" Target="https://twitter.com/#!/temitayoe/status/1177201555201810435" TargetMode="External" /><Relationship Id="rId666" Type="http://schemas.openxmlformats.org/officeDocument/2006/relationships/hyperlink" Target="https://twitter.com/#!/temitayoe/status/1177201555201810435" TargetMode="External" /><Relationship Id="rId667" Type="http://schemas.openxmlformats.org/officeDocument/2006/relationships/hyperlink" Target="https://twitter.com/#!/temitayoe/status/1177209996435697664" TargetMode="External" /><Relationship Id="rId668" Type="http://schemas.openxmlformats.org/officeDocument/2006/relationships/hyperlink" Target="https://twitter.com/#!/temitayoe/status/1177201555201810435" TargetMode="External" /><Relationship Id="rId669" Type="http://schemas.openxmlformats.org/officeDocument/2006/relationships/hyperlink" Target="https://twitter.com/#!/temitayoe/status/1177209996435697664" TargetMode="External" /><Relationship Id="rId670" Type="http://schemas.openxmlformats.org/officeDocument/2006/relationships/hyperlink" Target="https://twitter.com/#!/temitayoe/status/1177651743469047809" TargetMode="External" /><Relationship Id="rId671" Type="http://schemas.openxmlformats.org/officeDocument/2006/relationships/hyperlink" Target="https://twitter.com/#!/temitayoe/status/1177651743469047809" TargetMode="External" /><Relationship Id="rId672" Type="http://schemas.openxmlformats.org/officeDocument/2006/relationships/hyperlink" Target="https://twitter.com/#!/temitayoe/status/1177651743469047809" TargetMode="External" /><Relationship Id="rId673" Type="http://schemas.openxmlformats.org/officeDocument/2006/relationships/hyperlink" Target="https://twitter.com/#!/directorcelsjr/status/1177744702164144136" TargetMode="External" /><Relationship Id="rId674" Type="http://schemas.openxmlformats.org/officeDocument/2006/relationships/hyperlink" Target="https://twitter.com/#!/mmctweets/status/1043210485112291328" TargetMode="External" /><Relationship Id="rId675" Type="http://schemas.openxmlformats.org/officeDocument/2006/relationships/hyperlink" Target="https://twitter.com/#!/marzooqalyami6/status/1177917119788470273" TargetMode="External" /><Relationship Id="rId676" Type="http://schemas.openxmlformats.org/officeDocument/2006/relationships/hyperlink" Target="https://twitter.com/#!/mmctweets/status/1043210485112291328" TargetMode="External" /><Relationship Id="rId677" Type="http://schemas.openxmlformats.org/officeDocument/2006/relationships/hyperlink" Target="https://twitter.com/#!/mmctweets/status/1043210485112291328" TargetMode="External" /><Relationship Id="rId678" Type="http://schemas.openxmlformats.org/officeDocument/2006/relationships/hyperlink" Target="https://twitter.com/#!/marzooqalyami6/status/1177917119788470273" TargetMode="External" /><Relationship Id="rId679" Type="http://schemas.openxmlformats.org/officeDocument/2006/relationships/hyperlink" Target="https://twitter.com/#!/coldbean/status/1178008789217419267" TargetMode="External" /><Relationship Id="rId680" Type="http://schemas.openxmlformats.org/officeDocument/2006/relationships/hyperlink" Target="https://twitter.com/#!/birthequity/status/1178270875721850881" TargetMode="External" /><Relationship Id="rId681" Type="http://schemas.openxmlformats.org/officeDocument/2006/relationships/hyperlink" Target="https://twitter.com/#!/gavimag/status/1178554793377325057" TargetMode="External" /><Relationship Id="rId682" Type="http://schemas.openxmlformats.org/officeDocument/2006/relationships/hyperlink" Target="https://twitter.com/#!/gavimag/status/1178554793377325057" TargetMode="External" /><Relationship Id="rId683" Type="http://schemas.openxmlformats.org/officeDocument/2006/relationships/hyperlink" Target="https://twitter.com/#!/gavimag/status/1178554793377325057" TargetMode="External" /><Relationship Id="rId684" Type="http://schemas.openxmlformats.org/officeDocument/2006/relationships/hyperlink" Target="https://twitter.com/#!/gavimag/status/1178554793377325057" TargetMode="External" /><Relationship Id="rId685" Type="http://schemas.openxmlformats.org/officeDocument/2006/relationships/hyperlink" Target="https://twitter.com/#!/gavimag/status/1178554793377325057" TargetMode="External" /><Relationship Id="rId686" Type="http://schemas.openxmlformats.org/officeDocument/2006/relationships/hyperlink" Target="https://twitter.com/#!/faryus88/status/1178568208346947585" TargetMode="External" /><Relationship Id="rId687" Type="http://schemas.openxmlformats.org/officeDocument/2006/relationships/hyperlink" Target="https://twitter.com/#!/faryus88/status/1178568208346947585" TargetMode="External" /><Relationship Id="rId688" Type="http://schemas.openxmlformats.org/officeDocument/2006/relationships/hyperlink" Target="https://twitter.com/#!/ftissandier/status/1178578270486319104" TargetMode="External" /><Relationship Id="rId689" Type="http://schemas.openxmlformats.org/officeDocument/2006/relationships/hyperlink" Target="https://twitter.com/#!/ftissandier/status/1178578270486319104" TargetMode="External" /><Relationship Id="rId690" Type="http://schemas.openxmlformats.org/officeDocument/2006/relationships/hyperlink" Target="https://twitter.com/#!/gavimag/status/1178554793377325057" TargetMode="External" /><Relationship Id="rId691" Type="http://schemas.openxmlformats.org/officeDocument/2006/relationships/hyperlink" Target="https://twitter.com/#!/pplthatdeliver/status/1178601355482664960" TargetMode="External" /><Relationship Id="rId692" Type="http://schemas.openxmlformats.org/officeDocument/2006/relationships/hyperlink" Target="https://twitter.com/#!/gavimag/status/1178554793377325057" TargetMode="External" /><Relationship Id="rId693" Type="http://schemas.openxmlformats.org/officeDocument/2006/relationships/hyperlink" Target="https://twitter.com/#!/gavimag/status/1178554793377325057" TargetMode="External" /><Relationship Id="rId694" Type="http://schemas.openxmlformats.org/officeDocument/2006/relationships/hyperlink" Target="https://twitter.com/#!/gavimag/status/1178554793377325057" TargetMode="External" /><Relationship Id="rId695" Type="http://schemas.openxmlformats.org/officeDocument/2006/relationships/hyperlink" Target="https://twitter.com/#!/pplthatdeliver/status/1178601355482664960" TargetMode="External" /><Relationship Id="rId696" Type="http://schemas.openxmlformats.org/officeDocument/2006/relationships/hyperlink" Target="https://twitter.com/#!/justicetwit/status/1178813570135535616" TargetMode="External" /><Relationship Id="rId697" Type="http://schemas.openxmlformats.org/officeDocument/2006/relationships/hyperlink" Target="https://twitter.com/#!/justicetwit/status/1178813570135535616" TargetMode="External" /><Relationship Id="rId698" Type="http://schemas.openxmlformats.org/officeDocument/2006/relationships/hyperlink" Target="https://twitter.com/#!/justicetwit/status/1178813570135535616" TargetMode="External" /><Relationship Id="rId699" Type="http://schemas.openxmlformats.org/officeDocument/2006/relationships/hyperlink" Target="https://twitter.com/#!/justicetwit/status/1178813570135535616" TargetMode="External" /><Relationship Id="rId700" Type="http://schemas.openxmlformats.org/officeDocument/2006/relationships/hyperlink" Target="https://twitter.com/#!/justicetwit/status/1178813570135535616" TargetMode="External" /><Relationship Id="rId701" Type="http://schemas.openxmlformats.org/officeDocument/2006/relationships/hyperlink" Target="https://twitter.com/#!/justicetwit/status/1178813570135535616" TargetMode="External" /><Relationship Id="rId702" Type="http://schemas.openxmlformats.org/officeDocument/2006/relationships/hyperlink" Target="https://twitter.com/#!/justicetwit/status/1178813570135535616" TargetMode="External" /><Relationship Id="rId703" Type="http://schemas.openxmlformats.org/officeDocument/2006/relationships/hyperlink" Target="https://twitter.com/#!/justicetwit/status/1178813570135535616" TargetMode="External" /><Relationship Id="rId704" Type="http://schemas.openxmlformats.org/officeDocument/2006/relationships/hyperlink" Target="https://twitter.com/#!/justicetwit/status/1178813570135535616" TargetMode="External" /><Relationship Id="rId705" Type="http://schemas.openxmlformats.org/officeDocument/2006/relationships/hyperlink" Target="https://twitter.com/#!/justicetwit/status/1178813570135535616" TargetMode="External" /><Relationship Id="rId706" Type="http://schemas.openxmlformats.org/officeDocument/2006/relationships/hyperlink" Target="https://twitter.com/#!/justicetwit/status/1178813570135535616" TargetMode="External" /><Relationship Id="rId707" Type="http://schemas.openxmlformats.org/officeDocument/2006/relationships/hyperlink" Target="https://twitter.com/#!/justicetwit/status/1178813570135535616" TargetMode="External" /><Relationship Id="rId708" Type="http://schemas.openxmlformats.org/officeDocument/2006/relationships/hyperlink" Target="https://twitter.com/#!/justicetwit/status/1178813570135535616" TargetMode="External" /><Relationship Id="rId709" Type="http://schemas.openxmlformats.org/officeDocument/2006/relationships/hyperlink" Target="https://twitter.com/#!/justicetwit/status/1178813570135535616" TargetMode="External" /><Relationship Id="rId710" Type="http://schemas.openxmlformats.org/officeDocument/2006/relationships/hyperlink" Target="https://twitter.com/#!/justicetwit/status/1178813570135535616" TargetMode="External" /><Relationship Id="rId711" Type="http://schemas.openxmlformats.org/officeDocument/2006/relationships/hyperlink" Target="https://twitter.com/#!/justicetwit/status/1178813570135535616" TargetMode="External" /><Relationship Id="rId712" Type="http://schemas.openxmlformats.org/officeDocument/2006/relationships/hyperlink" Target="https://twitter.com/#!/justicetwit/status/1178813570135535616" TargetMode="External" /><Relationship Id="rId713" Type="http://schemas.openxmlformats.org/officeDocument/2006/relationships/hyperlink" Target="https://twitter.com/#!/justicetwit/status/1178813570135535616" TargetMode="External" /><Relationship Id="rId714" Type="http://schemas.openxmlformats.org/officeDocument/2006/relationships/hyperlink" Target="https://twitter.com/#!/justicetwit/status/1178813570135535616" TargetMode="External" /><Relationship Id="rId715" Type="http://schemas.openxmlformats.org/officeDocument/2006/relationships/hyperlink" Target="https://twitter.com/#!/justicetwit/status/1178813570135535616" TargetMode="External" /><Relationship Id="rId716" Type="http://schemas.openxmlformats.org/officeDocument/2006/relationships/hyperlink" Target="https://twitter.com/#!/ahahospitals/status/1177298084583419909" TargetMode="External" /><Relationship Id="rId717" Type="http://schemas.openxmlformats.org/officeDocument/2006/relationships/hyperlink" Target="https://twitter.com/#!/janicewiitala/status/1178824193074515969" TargetMode="External" /><Relationship Id="rId718" Type="http://schemas.openxmlformats.org/officeDocument/2006/relationships/hyperlink" Target="https://twitter.com/#!/africare/status/1176141670519332865" TargetMode="External" /><Relationship Id="rId719" Type="http://schemas.openxmlformats.org/officeDocument/2006/relationships/hyperlink" Target="https://twitter.com/#!/africare/status/1176141670519332865" TargetMode="External" /><Relationship Id="rId720" Type="http://schemas.openxmlformats.org/officeDocument/2006/relationships/hyperlink" Target="https://twitter.com/#!/amagege/status/1178974745976623104" TargetMode="External" /><Relationship Id="rId721" Type="http://schemas.openxmlformats.org/officeDocument/2006/relationships/hyperlink" Target="https://twitter.com/#!/clioawards/status/1178993725835546624" TargetMode="External" /><Relationship Id="rId722" Type="http://schemas.openxmlformats.org/officeDocument/2006/relationships/hyperlink" Target="https://twitter.com/#!/jillgw/status/1176940105627557890" TargetMode="External" /><Relationship Id="rId723" Type="http://schemas.openxmlformats.org/officeDocument/2006/relationships/hyperlink" Target="https://twitter.com/#!/jillgw/status/1179085545726775297" TargetMode="External" /><Relationship Id="rId724" Type="http://schemas.openxmlformats.org/officeDocument/2006/relationships/hyperlink" Target="https://twitter.com/#!/jillgw/status/1179085545726775297" TargetMode="External" /><Relationship Id="rId725" Type="http://schemas.openxmlformats.org/officeDocument/2006/relationships/hyperlink" Target="https://twitter.com/#!/jillgw/status/1179085545726775297" TargetMode="External" /><Relationship Id="rId726" Type="http://schemas.openxmlformats.org/officeDocument/2006/relationships/hyperlink" Target="https://twitter.com/#!/melinatedmoms/status/1179088877258231809" TargetMode="External" /><Relationship Id="rId727" Type="http://schemas.openxmlformats.org/officeDocument/2006/relationships/hyperlink" Target="https://twitter.com/#!/melinatedmoms/status/1179088877258231809" TargetMode="External" /><Relationship Id="rId728" Type="http://schemas.openxmlformats.org/officeDocument/2006/relationships/hyperlink" Target="https://twitter.com/#!/jillgw/status/1178855890197372929" TargetMode="External" /><Relationship Id="rId729" Type="http://schemas.openxmlformats.org/officeDocument/2006/relationships/hyperlink" Target="https://twitter.com/#!/everymomcounts/status/1179092374934433792" TargetMode="External" /><Relationship Id="rId730" Type="http://schemas.openxmlformats.org/officeDocument/2006/relationships/hyperlink" Target="https://twitter.com/#!/jillgw/status/1178855890197372929" TargetMode="External" /><Relationship Id="rId731" Type="http://schemas.openxmlformats.org/officeDocument/2006/relationships/hyperlink" Target="https://twitter.com/#!/everymomcounts/status/1179092374934433792" TargetMode="External" /><Relationship Id="rId732" Type="http://schemas.openxmlformats.org/officeDocument/2006/relationships/hyperlink" Target="https://twitter.com/#!/pooltable_mover/status/1179135237311340544" TargetMode="External" /><Relationship Id="rId733" Type="http://schemas.openxmlformats.org/officeDocument/2006/relationships/hyperlink" Target="https://twitter.com/#!/jillgw/status/1179085545726775297" TargetMode="External" /><Relationship Id="rId734" Type="http://schemas.openxmlformats.org/officeDocument/2006/relationships/hyperlink" Target="https://twitter.com/#!/kimboller1/status/1179064237370593282" TargetMode="External" /><Relationship Id="rId735" Type="http://schemas.openxmlformats.org/officeDocument/2006/relationships/hyperlink" Target="https://twitter.com/#!/kimboller1/status/1179064237370593282" TargetMode="External" /><Relationship Id="rId736" Type="http://schemas.openxmlformats.org/officeDocument/2006/relationships/hyperlink" Target="https://twitter.com/#!/jillgw/status/1176940105627557890" TargetMode="External" /><Relationship Id="rId737" Type="http://schemas.openxmlformats.org/officeDocument/2006/relationships/hyperlink" Target="https://twitter.com/#!/jillgw/status/1176940105627557890" TargetMode="External" /><Relationship Id="rId738" Type="http://schemas.openxmlformats.org/officeDocument/2006/relationships/hyperlink" Target="https://twitter.com/#!/jillgw/status/1178855890197372929" TargetMode="External" /><Relationship Id="rId739" Type="http://schemas.openxmlformats.org/officeDocument/2006/relationships/hyperlink" Target="https://twitter.com/#!/jillgw/status/1178855890197372929" TargetMode="External" /><Relationship Id="rId740" Type="http://schemas.openxmlformats.org/officeDocument/2006/relationships/hyperlink" Target="https://twitter.com/#!/jillgw/status/1179085545726775297" TargetMode="External" /><Relationship Id="rId741" Type="http://schemas.openxmlformats.org/officeDocument/2006/relationships/hyperlink" Target="https://twitter.com/#!/jillgw/status/1179085545726775297" TargetMode="External" /><Relationship Id="rId742" Type="http://schemas.openxmlformats.org/officeDocument/2006/relationships/hyperlink" Target="https://twitter.com/#!/everymomcounts/status/1179092374934433792" TargetMode="External" /><Relationship Id="rId743" Type="http://schemas.openxmlformats.org/officeDocument/2006/relationships/hyperlink" Target="https://twitter.com/#!/kimboller1/status/1179064237370593282" TargetMode="External" /><Relationship Id="rId744" Type="http://schemas.openxmlformats.org/officeDocument/2006/relationships/hyperlink" Target="https://twitter.com/#!/kimboller1/status/1179064237370593282" TargetMode="External" /><Relationship Id="rId745" Type="http://schemas.openxmlformats.org/officeDocument/2006/relationships/hyperlink" Target="https://twitter.com/#!/kimboller1/status/1179064237370593282" TargetMode="External" /><Relationship Id="rId746" Type="http://schemas.openxmlformats.org/officeDocument/2006/relationships/hyperlink" Target="https://twitter.com/#!/kimboller1/status/1179064237370593282" TargetMode="External" /><Relationship Id="rId747" Type="http://schemas.openxmlformats.org/officeDocument/2006/relationships/hyperlink" Target="https://twitter.com/#!/kimboller1/status/1179138622446096385" TargetMode="External" /><Relationship Id="rId748" Type="http://schemas.openxmlformats.org/officeDocument/2006/relationships/hyperlink" Target="https://twitter.com/#!/kimboller1/status/1179138622446096385" TargetMode="External" /><Relationship Id="rId749" Type="http://schemas.openxmlformats.org/officeDocument/2006/relationships/hyperlink" Target="https://twitter.com/#!/kimboller1/status/1179138622446096385" TargetMode="External" /><Relationship Id="rId750" Type="http://schemas.openxmlformats.org/officeDocument/2006/relationships/hyperlink" Target="https://twitter.com/#!/kimboller1/status/1179138622446096385" TargetMode="External" /><Relationship Id="rId751" Type="http://schemas.openxmlformats.org/officeDocument/2006/relationships/hyperlink" Target="https://twitter.com/#!/kimboller1/status/1179138622446096385" TargetMode="External" /><Relationship Id="rId752" Type="http://schemas.openxmlformats.org/officeDocument/2006/relationships/hyperlink" Target="https://twitter.com/#!/alubay2/status/1179146416167559171" TargetMode="External" /><Relationship Id="rId753" Type="http://schemas.openxmlformats.org/officeDocument/2006/relationships/hyperlink" Target="https://twitter.com/#!/alubay2/status/1179146416167559171" TargetMode="External" /><Relationship Id="rId754" Type="http://schemas.openxmlformats.org/officeDocument/2006/relationships/hyperlink" Target="https://twitter.com/#!/alubay2/status/1179146416167559171" TargetMode="External" /><Relationship Id="rId755" Type="http://schemas.openxmlformats.org/officeDocument/2006/relationships/hyperlink" Target="https://twitter.com/#!/alubay2/status/1179146416167559171" TargetMode="External" /><Relationship Id="rId756" Type="http://schemas.openxmlformats.org/officeDocument/2006/relationships/hyperlink" Target="https://twitter.com/#!/alubay2/status/1179146416167559171" TargetMode="External" /><Relationship Id="rId757" Type="http://schemas.openxmlformats.org/officeDocument/2006/relationships/hyperlink" Target="https://twitter.com/#!/alubay2/status/1179146416167559171" TargetMode="External" /><Relationship Id="rId758" Type="http://schemas.openxmlformats.org/officeDocument/2006/relationships/hyperlink" Target="https://twitter.com/#!/alubay2/status/1179146416167559171" TargetMode="External" /><Relationship Id="rId759" Type="http://schemas.openxmlformats.org/officeDocument/2006/relationships/hyperlink" Target="https://twitter.com/#!/alubay2/status/1179146416167559171" TargetMode="External" /><Relationship Id="rId760" Type="http://schemas.openxmlformats.org/officeDocument/2006/relationships/hyperlink" Target="https://twitter.com/#!/alubay2/status/1179146416167559171" TargetMode="External" /><Relationship Id="rId761" Type="http://schemas.openxmlformats.org/officeDocument/2006/relationships/hyperlink" Target="https://twitter.com/#!/lynn_ustw/status/1179225588151787526" TargetMode="External" /><Relationship Id="rId762" Type="http://schemas.openxmlformats.org/officeDocument/2006/relationships/hyperlink" Target="https://twitter.com/#!/lynn_ustw/status/1179225588151787526" TargetMode="External" /><Relationship Id="rId763" Type="http://schemas.openxmlformats.org/officeDocument/2006/relationships/hyperlink" Target="https://twitter.com/#!/lynn_ustw/status/1179225588151787526" TargetMode="External" /><Relationship Id="rId764" Type="http://schemas.openxmlformats.org/officeDocument/2006/relationships/hyperlink" Target="https://twitter.com/#!/drngozionuoha/status/1179140064175165441" TargetMode="External" /><Relationship Id="rId765" Type="http://schemas.openxmlformats.org/officeDocument/2006/relationships/hyperlink" Target="https://twitter.com/#!/aniediudo/status/1179274011169214465" TargetMode="External" /><Relationship Id="rId766" Type="http://schemas.openxmlformats.org/officeDocument/2006/relationships/hyperlink" Target="https://twitter.com/#!/realanifon/status/1179275783073865728" TargetMode="External" /><Relationship Id="rId767" Type="http://schemas.openxmlformats.org/officeDocument/2006/relationships/hyperlink" Target="https://twitter.com/#!/drngozionuoha/status/1179140064175165441" TargetMode="External" /><Relationship Id="rId768" Type="http://schemas.openxmlformats.org/officeDocument/2006/relationships/hyperlink" Target="https://twitter.com/#!/aniediudo/status/1179274011169214465" TargetMode="External" /><Relationship Id="rId769" Type="http://schemas.openxmlformats.org/officeDocument/2006/relationships/hyperlink" Target="https://twitter.com/#!/realanifon/status/1179275783073865728" TargetMode="External" /><Relationship Id="rId770" Type="http://schemas.openxmlformats.org/officeDocument/2006/relationships/hyperlink" Target="https://twitter.com/#!/drngozionuoha/status/1179140064175165441" TargetMode="External" /><Relationship Id="rId771" Type="http://schemas.openxmlformats.org/officeDocument/2006/relationships/hyperlink" Target="https://twitter.com/#!/mamaletteng/status/1179146842027761664" TargetMode="External" /><Relationship Id="rId772" Type="http://schemas.openxmlformats.org/officeDocument/2006/relationships/hyperlink" Target="https://twitter.com/#!/mamaletteng/status/1179146842027761664" TargetMode="External" /><Relationship Id="rId773" Type="http://schemas.openxmlformats.org/officeDocument/2006/relationships/hyperlink" Target="https://twitter.com/#!/mamaletteng/status/1179146842027761664" TargetMode="External" /><Relationship Id="rId774" Type="http://schemas.openxmlformats.org/officeDocument/2006/relationships/hyperlink" Target="https://twitter.com/#!/mamaletteng/status/1179146842027761664" TargetMode="External" /><Relationship Id="rId775" Type="http://schemas.openxmlformats.org/officeDocument/2006/relationships/hyperlink" Target="https://twitter.com/#!/mamaletteng/status/1179146842027761664" TargetMode="External" /><Relationship Id="rId776" Type="http://schemas.openxmlformats.org/officeDocument/2006/relationships/hyperlink" Target="https://twitter.com/#!/mamaletteng/status/1179146842027761664" TargetMode="External" /><Relationship Id="rId777" Type="http://schemas.openxmlformats.org/officeDocument/2006/relationships/hyperlink" Target="https://twitter.com/#!/mamaletteng/status/1179146842027761664" TargetMode="External" /><Relationship Id="rId778" Type="http://schemas.openxmlformats.org/officeDocument/2006/relationships/hyperlink" Target="https://twitter.com/#!/mamaletteng/status/1179146842027761664" TargetMode="External" /><Relationship Id="rId779" Type="http://schemas.openxmlformats.org/officeDocument/2006/relationships/hyperlink" Target="https://twitter.com/#!/mamaletteng/status/1179146842027761664" TargetMode="External" /><Relationship Id="rId780" Type="http://schemas.openxmlformats.org/officeDocument/2006/relationships/hyperlink" Target="https://twitter.com/#!/aniediudo/status/1179274011169214465" TargetMode="External" /><Relationship Id="rId781" Type="http://schemas.openxmlformats.org/officeDocument/2006/relationships/hyperlink" Target="https://twitter.com/#!/realanifon/status/1179275783073865728" TargetMode="External" /><Relationship Id="rId782" Type="http://schemas.openxmlformats.org/officeDocument/2006/relationships/hyperlink" Target="https://twitter.com/#!/drngozionuoha/status/1179140064175165441" TargetMode="External" /><Relationship Id="rId783" Type="http://schemas.openxmlformats.org/officeDocument/2006/relationships/hyperlink" Target="https://twitter.com/#!/aniediudo/status/1179274011169214465" TargetMode="External" /><Relationship Id="rId784" Type="http://schemas.openxmlformats.org/officeDocument/2006/relationships/hyperlink" Target="https://twitter.com/#!/realanifon/status/1179275783073865728" TargetMode="External" /><Relationship Id="rId785" Type="http://schemas.openxmlformats.org/officeDocument/2006/relationships/hyperlink" Target="https://twitter.com/#!/many_colors/status/1179309064842616832" TargetMode="External" /><Relationship Id="rId786" Type="http://schemas.openxmlformats.org/officeDocument/2006/relationships/hyperlink" Target="https://twitter.com/#!/drngozionuoha/status/1179140064175165441" TargetMode="External" /><Relationship Id="rId787" Type="http://schemas.openxmlformats.org/officeDocument/2006/relationships/hyperlink" Target="https://twitter.com/#!/aniediudo/status/1179274011169214465" TargetMode="External" /><Relationship Id="rId788" Type="http://schemas.openxmlformats.org/officeDocument/2006/relationships/hyperlink" Target="https://twitter.com/#!/realanifon/status/1179275783073865728" TargetMode="External" /><Relationship Id="rId789" Type="http://schemas.openxmlformats.org/officeDocument/2006/relationships/hyperlink" Target="https://twitter.com/#!/many_colors/status/1179309064842616832" TargetMode="External" /><Relationship Id="rId790" Type="http://schemas.openxmlformats.org/officeDocument/2006/relationships/hyperlink" Target="https://twitter.com/#!/drngozionuoha/status/1179140064175165441" TargetMode="External" /><Relationship Id="rId791" Type="http://schemas.openxmlformats.org/officeDocument/2006/relationships/hyperlink" Target="https://twitter.com/#!/aniediudo/status/1179274011169214465" TargetMode="External" /><Relationship Id="rId792" Type="http://schemas.openxmlformats.org/officeDocument/2006/relationships/hyperlink" Target="https://twitter.com/#!/realanifon/status/1179275783073865728" TargetMode="External" /><Relationship Id="rId793" Type="http://schemas.openxmlformats.org/officeDocument/2006/relationships/hyperlink" Target="https://twitter.com/#!/many_colors/status/1179309064842616832" TargetMode="External" /><Relationship Id="rId794" Type="http://schemas.openxmlformats.org/officeDocument/2006/relationships/hyperlink" Target="https://twitter.com/#!/drngozionuoha/status/1179140064175165441" TargetMode="External" /><Relationship Id="rId795" Type="http://schemas.openxmlformats.org/officeDocument/2006/relationships/hyperlink" Target="https://twitter.com/#!/aniediudo/status/1179274011169214465" TargetMode="External" /><Relationship Id="rId796" Type="http://schemas.openxmlformats.org/officeDocument/2006/relationships/hyperlink" Target="https://twitter.com/#!/realanifon/status/1179275783073865728" TargetMode="External" /><Relationship Id="rId797" Type="http://schemas.openxmlformats.org/officeDocument/2006/relationships/hyperlink" Target="https://twitter.com/#!/many_colors/status/1179309064842616832" TargetMode="External" /><Relationship Id="rId798" Type="http://schemas.openxmlformats.org/officeDocument/2006/relationships/hyperlink" Target="https://twitter.com/#!/drngozionuoha/status/1179140064175165441" TargetMode="External" /><Relationship Id="rId799" Type="http://schemas.openxmlformats.org/officeDocument/2006/relationships/hyperlink" Target="https://twitter.com/#!/aniediudo/status/1179274011169214465" TargetMode="External" /><Relationship Id="rId800" Type="http://schemas.openxmlformats.org/officeDocument/2006/relationships/hyperlink" Target="https://twitter.com/#!/realanifon/status/1179275783073865728" TargetMode="External" /><Relationship Id="rId801" Type="http://schemas.openxmlformats.org/officeDocument/2006/relationships/hyperlink" Target="https://twitter.com/#!/realanifon/status/1179275783073865728" TargetMode="External" /><Relationship Id="rId802" Type="http://schemas.openxmlformats.org/officeDocument/2006/relationships/hyperlink" Target="https://twitter.com/#!/realanifon/status/1179275783073865728" TargetMode="External" /><Relationship Id="rId803" Type="http://schemas.openxmlformats.org/officeDocument/2006/relationships/hyperlink" Target="https://twitter.com/#!/realanifon/status/1179275783073865728" TargetMode="External" /><Relationship Id="rId804" Type="http://schemas.openxmlformats.org/officeDocument/2006/relationships/hyperlink" Target="https://twitter.com/#!/realanifon/status/1179275783073865728" TargetMode="External" /><Relationship Id="rId805" Type="http://schemas.openxmlformats.org/officeDocument/2006/relationships/hyperlink" Target="https://twitter.com/#!/realanifon/status/1179275783073865728" TargetMode="External" /><Relationship Id="rId806" Type="http://schemas.openxmlformats.org/officeDocument/2006/relationships/hyperlink" Target="https://twitter.com/#!/many_colors/status/1179309064842616832" TargetMode="External" /><Relationship Id="rId807" Type="http://schemas.openxmlformats.org/officeDocument/2006/relationships/hyperlink" Target="https://twitter.com/#!/drngozionuoha/status/1179140064175165441" TargetMode="External" /><Relationship Id="rId808" Type="http://schemas.openxmlformats.org/officeDocument/2006/relationships/hyperlink" Target="https://twitter.com/#!/aniediudo/status/1179274011169214465" TargetMode="External" /><Relationship Id="rId809" Type="http://schemas.openxmlformats.org/officeDocument/2006/relationships/hyperlink" Target="https://twitter.com/#!/many_colors/status/1179309064842616832" TargetMode="External" /><Relationship Id="rId810" Type="http://schemas.openxmlformats.org/officeDocument/2006/relationships/hyperlink" Target="https://twitter.com/#!/drngozionuoha/status/1179140064175165441" TargetMode="External" /><Relationship Id="rId811" Type="http://schemas.openxmlformats.org/officeDocument/2006/relationships/hyperlink" Target="https://twitter.com/#!/aniediudo/status/1179274011169214465" TargetMode="External" /><Relationship Id="rId812" Type="http://schemas.openxmlformats.org/officeDocument/2006/relationships/hyperlink" Target="https://twitter.com/#!/many_colors/status/1179309064842616832" TargetMode="External" /><Relationship Id="rId813" Type="http://schemas.openxmlformats.org/officeDocument/2006/relationships/hyperlink" Target="https://twitter.com/#!/drngozionuoha/status/1179140064175165441" TargetMode="External" /><Relationship Id="rId814" Type="http://schemas.openxmlformats.org/officeDocument/2006/relationships/hyperlink" Target="https://twitter.com/#!/drngozionuoha/status/1179140064175165441" TargetMode="External" /><Relationship Id="rId815" Type="http://schemas.openxmlformats.org/officeDocument/2006/relationships/hyperlink" Target="https://twitter.com/#!/aniediudo/status/1179274011169214465" TargetMode="External" /><Relationship Id="rId816" Type="http://schemas.openxmlformats.org/officeDocument/2006/relationships/hyperlink" Target="https://twitter.com/#!/many_colors/status/1179309064842616832" TargetMode="External" /><Relationship Id="rId817" Type="http://schemas.openxmlformats.org/officeDocument/2006/relationships/hyperlink" Target="https://twitter.com/#!/aniediudo/status/1179274011169214465" TargetMode="External" /><Relationship Id="rId818" Type="http://schemas.openxmlformats.org/officeDocument/2006/relationships/hyperlink" Target="https://twitter.com/#!/aniediudo/status/1179274011169214465" TargetMode="External" /><Relationship Id="rId819" Type="http://schemas.openxmlformats.org/officeDocument/2006/relationships/hyperlink" Target="https://twitter.com/#!/many_colors/status/1179309064842616832" TargetMode="External" /><Relationship Id="rId820" Type="http://schemas.openxmlformats.org/officeDocument/2006/relationships/hyperlink" Target="https://twitter.com/#!/many_colors/status/1179309064842616832" TargetMode="External" /><Relationship Id="rId821" Type="http://schemas.openxmlformats.org/officeDocument/2006/relationships/hyperlink" Target="https://twitter.com/#!/burkefoundation/status/1179389602270007297" TargetMode="External" /><Relationship Id="rId822" Type="http://schemas.openxmlformats.org/officeDocument/2006/relationships/hyperlink" Target="https://twitter.com/#!/almatahealth/status/1179601966562832384" TargetMode="External" /><Relationship Id="rId823" Type="http://schemas.openxmlformats.org/officeDocument/2006/relationships/hyperlink" Target="https://twitter.com/#!/njtvnews/status/1179520190779932673" TargetMode="External" /><Relationship Id="rId824" Type="http://schemas.openxmlformats.org/officeDocument/2006/relationships/hyperlink" Target="https://twitter.com/#!/njtvnews/status/1179682758320427008" TargetMode="External" /><Relationship Id="rId825" Type="http://schemas.openxmlformats.org/officeDocument/2006/relationships/hyperlink" Target="https://twitter.com/#!/njtvnews/status/1179520190779932673" TargetMode="External" /><Relationship Id="rId826" Type="http://schemas.openxmlformats.org/officeDocument/2006/relationships/hyperlink" Target="https://twitter.com/#!/njtvnews/status/1179682758320427008" TargetMode="External" /><Relationship Id="rId827" Type="http://schemas.openxmlformats.org/officeDocument/2006/relationships/hyperlink" Target="https://twitter.com/#!/njtvnews/status/1179520190779932673" TargetMode="External" /><Relationship Id="rId828" Type="http://schemas.openxmlformats.org/officeDocument/2006/relationships/hyperlink" Target="https://twitter.com/#!/njtvnews/status/1179682758320427008" TargetMode="External" /><Relationship Id="rId829" Type="http://schemas.openxmlformats.org/officeDocument/2006/relationships/hyperlink" Target="https://twitter.com/#!/bmoreforbabies/status/1179697005465083905" TargetMode="External" /><Relationship Id="rId830" Type="http://schemas.openxmlformats.org/officeDocument/2006/relationships/hyperlink" Target="https://twitter.com/#!/bmoreforbabies/status/1179697128609910785" TargetMode="External" /><Relationship Id="rId831" Type="http://schemas.openxmlformats.org/officeDocument/2006/relationships/hyperlink" Target="https://twitter.com/#!/bmoreforbabies/status/1179697128609910785" TargetMode="External" /><Relationship Id="rId832" Type="http://schemas.openxmlformats.org/officeDocument/2006/relationships/hyperlink" Target="https://twitter.com/#!/bmoreforbabies/status/1179697128609910785" TargetMode="External" /><Relationship Id="rId833" Type="http://schemas.openxmlformats.org/officeDocument/2006/relationships/hyperlink" Target="https://twitter.com/#!/tedbabedegefie/status/1179721856779243521" TargetMode="External" /><Relationship Id="rId834" Type="http://schemas.openxmlformats.org/officeDocument/2006/relationships/hyperlink" Target="https://twitter.com/#!/lauriemyershl/status/1179919165458718720" TargetMode="External" /><Relationship Id="rId835" Type="http://schemas.openxmlformats.org/officeDocument/2006/relationships/hyperlink" Target="https://twitter.com/#!/lauriemyershl/status/1179919165458718720" TargetMode="External" /><Relationship Id="rId836" Type="http://schemas.openxmlformats.org/officeDocument/2006/relationships/hyperlink" Target="https://twitter.com/#!/lauriemyershl/status/1179919165458718720" TargetMode="External" /><Relationship Id="rId837" Type="http://schemas.openxmlformats.org/officeDocument/2006/relationships/hyperlink" Target="https://twitter.com/#!/lauriemyershl/status/1179919165458718720" TargetMode="External" /><Relationship Id="rId838" Type="http://schemas.openxmlformats.org/officeDocument/2006/relationships/hyperlink" Target="https://twitter.com/#!/lauriemyershl/status/1179919165458718720" TargetMode="External" /><Relationship Id="rId839" Type="http://schemas.openxmlformats.org/officeDocument/2006/relationships/hyperlink" Target="https://twitter.com/#!/lauriemyershl/status/1179919165458718720" TargetMode="External" /><Relationship Id="rId840" Type="http://schemas.openxmlformats.org/officeDocument/2006/relationships/hyperlink" Target="https://twitter.com/#!/lauriemyershl/status/1179919165458718720" TargetMode="External" /><Relationship Id="rId841" Type="http://schemas.openxmlformats.org/officeDocument/2006/relationships/hyperlink" Target="https://twitter.com/#!/temitayoe/status/1177209996435697664" TargetMode="External" /><Relationship Id="rId842" Type="http://schemas.openxmlformats.org/officeDocument/2006/relationships/hyperlink" Target="https://twitter.com/#!/nighealthwatch/status/1177210086617505792" TargetMode="External" /><Relationship Id="rId843" Type="http://schemas.openxmlformats.org/officeDocument/2006/relationships/hyperlink" Target="https://twitter.com/#!/nighealthwatch/status/1179964536243281921" TargetMode="External" /><Relationship Id="rId844" Type="http://schemas.openxmlformats.org/officeDocument/2006/relationships/hyperlink" Target="https://twitter.com/#!/nighealthwatch/status/1179964536243281921" TargetMode="External" /><Relationship Id="rId845" Type="http://schemas.openxmlformats.org/officeDocument/2006/relationships/hyperlink" Target="https://twitter.com/#!/nighealthwatch/status/1179964536243281921" TargetMode="External" /><Relationship Id="rId846" Type="http://schemas.openxmlformats.org/officeDocument/2006/relationships/hyperlink" Target="https://twitter.com/#!/nighealthwatch/status/1179964536243281921" TargetMode="External" /><Relationship Id="rId847" Type="http://schemas.openxmlformats.org/officeDocument/2006/relationships/hyperlink" Target="https://twitter.com/#!/nighealthwatch/status/1179964536243281921" TargetMode="External" /><Relationship Id="rId848" Type="http://schemas.openxmlformats.org/officeDocument/2006/relationships/hyperlink" Target="https://twitter.com/#!/nighealthwatch/status/1179964536243281921" TargetMode="External" /><Relationship Id="rId849" Type="http://schemas.openxmlformats.org/officeDocument/2006/relationships/hyperlink" Target="https://twitter.com/#!/nighealthwatch/status/1179964536243281921" TargetMode="External" /><Relationship Id="rId850" Type="http://schemas.openxmlformats.org/officeDocument/2006/relationships/hyperlink" Target="https://twitter.com/#!/alex148laughlin/status/1179984487272386560" TargetMode="External" /><Relationship Id="rId851" Type="http://schemas.openxmlformats.org/officeDocument/2006/relationships/hyperlink" Target="https://twitter.com/#!/alex148laughlin/status/1179984487272386560" TargetMode="External" /><Relationship Id="rId852" Type="http://schemas.openxmlformats.org/officeDocument/2006/relationships/hyperlink" Target="https://twitter.com/#!/alex148laughlin/status/1179984487272386560" TargetMode="External" /><Relationship Id="rId853" Type="http://schemas.openxmlformats.org/officeDocument/2006/relationships/hyperlink" Target="https://twitter.com/#!/alex148laughlin/status/1179984487272386560" TargetMode="External" /><Relationship Id="rId854" Type="http://schemas.openxmlformats.org/officeDocument/2006/relationships/hyperlink" Target="https://twitter.com/#!/alex148laughlin/status/1179984487272386560" TargetMode="External" /><Relationship Id="rId855" Type="http://schemas.openxmlformats.org/officeDocument/2006/relationships/hyperlink" Target="https://twitter.com/#!/alex148laughlin/status/1179984487272386560" TargetMode="External" /><Relationship Id="rId856" Type="http://schemas.openxmlformats.org/officeDocument/2006/relationships/hyperlink" Target="https://twitter.com/#!/alex148laughlin/status/1179984487272386560" TargetMode="External" /><Relationship Id="rId857" Type="http://schemas.openxmlformats.org/officeDocument/2006/relationships/hyperlink" Target="https://twitter.com/#!/alex148laughlin/status/1179984487272386560" TargetMode="External" /><Relationship Id="rId858" Type="http://schemas.openxmlformats.org/officeDocument/2006/relationships/hyperlink" Target="https://twitter.com/#!/temitayoe/status/1177201555201810435" TargetMode="External" /><Relationship Id="rId859" Type="http://schemas.openxmlformats.org/officeDocument/2006/relationships/hyperlink" Target="https://twitter.com/#!/temitayoe/status/1177209996435697664" TargetMode="External" /><Relationship Id="rId860" Type="http://schemas.openxmlformats.org/officeDocument/2006/relationships/hyperlink" Target="https://twitter.com/#!/temitayoe/status/1177651743469047809" TargetMode="External" /><Relationship Id="rId861" Type="http://schemas.openxmlformats.org/officeDocument/2006/relationships/hyperlink" Target="https://twitter.com/#!/utibe__ebong/status/1177283156518592512" TargetMode="External" /><Relationship Id="rId862" Type="http://schemas.openxmlformats.org/officeDocument/2006/relationships/hyperlink" Target="https://twitter.com/#!/utibe__ebong/status/1180012869418717187" TargetMode="External" /><Relationship Id="rId863" Type="http://schemas.openxmlformats.org/officeDocument/2006/relationships/hyperlink" Target="https://twitter.com/#!/utibe__ebong/status/1180012869418717187" TargetMode="External" /><Relationship Id="rId864" Type="http://schemas.openxmlformats.org/officeDocument/2006/relationships/hyperlink" Target="https://twitter.com/#!/utibe__ebong/status/1180012869418717187" TargetMode="External" /><Relationship Id="rId865" Type="http://schemas.openxmlformats.org/officeDocument/2006/relationships/hyperlink" Target="https://twitter.com/#!/utibe__ebong/status/1180012869418717187" TargetMode="External" /><Relationship Id="rId866" Type="http://schemas.openxmlformats.org/officeDocument/2006/relationships/hyperlink" Target="https://twitter.com/#!/utibe__ebong/status/1180012869418717187" TargetMode="External" /><Relationship Id="rId867" Type="http://schemas.openxmlformats.org/officeDocument/2006/relationships/hyperlink" Target="https://twitter.com/#!/utibe__ebong/status/1180012869418717187" TargetMode="External" /><Relationship Id="rId868" Type="http://schemas.openxmlformats.org/officeDocument/2006/relationships/hyperlink" Target="https://twitter.com/#!/utibe__ebong/status/1180012869418717187" TargetMode="External" /><Relationship Id="rId869" Type="http://schemas.openxmlformats.org/officeDocument/2006/relationships/hyperlink" Target="https://twitter.com/#!/monica_kerrigan/status/1180138962834399236" TargetMode="External" /><Relationship Id="rId870" Type="http://schemas.openxmlformats.org/officeDocument/2006/relationships/hyperlink" Target="https://twitter.com/#!/monica_kerrigan/status/1180138962834399236" TargetMode="External" /><Relationship Id="rId871" Type="http://schemas.openxmlformats.org/officeDocument/2006/relationships/hyperlink" Target="https://twitter.com/#!/emilywj/status/1180140670373285888" TargetMode="External" /><Relationship Id="rId872" Type="http://schemas.openxmlformats.org/officeDocument/2006/relationships/hyperlink" Target="https://twitter.com/#!/emilywj/status/1180140670373285888" TargetMode="External" /><Relationship Id="rId873" Type="http://schemas.openxmlformats.org/officeDocument/2006/relationships/hyperlink" Target="https://twitter.com/#!/emilywj/status/1180140670373285888" TargetMode="External" /><Relationship Id="rId874" Type="http://schemas.openxmlformats.org/officeDocument/2006/relationships/hyperlink" Target="https://twitter.com/#!/emilywj/status/1180140670373285888" TargetMode="External" /><Relationship Id="rId875" Type="http://schemas.openxmlformats.org/officeDocument/2006/relationships/hyperlink" Target="https://twitter.com/#!/emilywj/status/1180140670373285888" TargetMode="External" /><Relationship Id="rId876" Type="http://schemas.openxmlformats.org/officeDocument/2006/relationships/hyperlink" Target="https://twitter.com/#!/emilywj/status/1180140670373285888" TargetMode="External" /><Relationship Id="rId877" Type="http://schemas.openxmlformats.org/officeDocument/2006/relationships/hyperlink" Target="https://twitter.com/#!/emilywj/status/1180140670373285888" TargetMode="External" /><Relationship Id="rId878" Type="http://schemas.openxmlformats.org/officeDocument/2006/relationships/hyperlink" Target="https://twitter.com/#!/atiyaweiss/status/1171522286488182786" TargetMode="External" /><Relationship Id="rId879" Type="http://schemas.openxmlformats.org/officeDocument/2006/relationships/hyperlink" Target="https://twitter.com/#!/atiyaweiss/status/1171522286488182786" TargetMode="External" /><Relationship Id="rId880" Type="http://schemas.openxmlformats.org/officeDocument/2006/relationships/hyperlink" Target="https://twitter.com/#!/atiyaweiss/status/1171522286488182786" TargetMode="External" /><Relationship Id="rId881" Type="http://schemas.openxmlformats.org/officeDocument/2006/relationships/hyperlink" Target="https://twitter.com/#!/childhealthusa/status/1180531482097532928" TargetMode="External" /><Relationship Id="rId882" Type="http://schemas.openxmlformats.org/officeDocument/2006/relationships/hyperlink" Target="https://twitter.com/#!/childhealthusa/status/1180531482097532928" TargetMode="External" /><Relationship Id="rId883" Type="http://schemas.openxmlformats.org/officeDocument/2006/relationships/hyperlink" Target="https://twitter.com/#!/ppic_online/status/1180675450819010561" TargetMode="External" /><Relationship Id="rId884" Type="http://schemas.openxmlformats.org/officeDocument/2006/relationships/hyperlink" Target="https://twitter.com/#!/ppic_online/status/1180675450819010561" TargetMode="External" /><Relationship Id="rId885" Type="http://schemas.openxmlformats.org/officeDocument/2006/relationships/hyperlink" Target="https://twitter.com/#!/misssophiebot/status/1180684353434783744" TargetMode="External" /><Relationship Id="rId886" Type="http://schemas.openxmlformats.org/officeDocument/2006/relationships/hyperlink" Target="https://twitter.com/#!/familyubuntu/status/1171490270275227648" TargetMode="External" /><Relationship Id="rId887" Type="http://schemas.openxmlformats.org/officeDocument/2006/relationships/hyperlink" Target="https://twitter.com/#!/laceyemma1/status/1180925408914493440" TargetMode="External" /><Relationship Id="rId888" Type="http://schemas.openxmlformats.org/officeDocument/2006/relationships/hyperlink" Target="https://twitter.com/#!/ppic_online/status/1180675450819010561" TargetMode="External" /><Relationship Id="rId889" Type="http://schemas.openxmlformats.org/officeDocument/2006/relationships/hyperlink" Target="https://twitter.com/#!/ppic_online/status/1180675450819010561" TargetMode="External" /><Relationship Id="rId890" Type="http://schemas.openxmlformats.org/officeDocument/2006/relationships/hyperlink" Target="https://twitter.com/#!/wilson_mhi/status/1181210400148340736" TargetMode="External" /><Relationship Id="rId891" Type="http://schemas.openxmlformats.org/officeDocument/2006/relationships/hyperlink" Target="https://twitter.com/#!/doccrearperry/status/1177736309697331200" TargetMode="External" /><Relationship Id="rId892" Type="http://schemas.openxmlformats.org/officeDocument/2006/relationships/hyperlink" Target="https://twitter.com/#!/iwes_nola/status/1177738844382216192" TargetMode="External" /><Relationship Id="rId893" Type="http://schemas.openxmlformats.org/officeDocument/2006/relationships/hyperlink" Target="https://twitter.com/#!/iwes_nola/status/1181226236082737154" TargetMode="External" /><Relationship Id="rId894" Type="http://schemas.openxmlformats.org/officeDocument/2006/relationships/hyperlink" Target="https://twitter.com/#!/_magnoliashawty/status/1181226301962670081" TargetMode="External" /><Relationship Id="rId895" Type="http://schemas.openxmlformats.org/officeDocument/2006/relationships/hyperlink" Target="https://twitter.com/#!/avegenhealth/status/1179645138160832514" TargetMode="External" /><Relationship Id="rId896" Type="http://schemas.openxmlformats.org/officeDocument/2006/relationships/hyperlink" Target="https://twitter.com/#!/avegenhealth/status/1181230728660619269" TargetMode="External" /><Relationship Id="rId897" Type="http://schemas.openxmlformats.org/officeDocument/2006/relationships/hyperlink" Target="https://twitter.com/#!/preventaccreta/status/1181241424248897536" TargetMode="External" /><Relationship Id="rId898" Type="http://schemas.openxmlformats.org/officeDocument/2006/relationships/hyperlink" Target="https://twitter.com/#!/wwstansburyccfa/status/1181285901860659200" TargetMode="External" /><Relationship Id="rId899" Type="http://schemas.openxmlformats.org/officeDocument/2006/relationships/hyperlink" Target="https://twitter.com/#!/staceycpenny/status/1181310983538651141" TargetMode="External" /><Relationship Id="rId900" Type="http://schemas.openxmlformats.org/officeDocument/2006/relationships/hyperlink" Target="https://twitter.com/#!/shadesofblueprj/status/1181338625772019713" TargetMode="External" /><Relationship Id="rId901" Type="http://schemas.openxmlformats.org/officeDocument/2006/relationships/hyperlink" Target="https://twitter.com/#!/metiebetmd/status/1175876903628156928" TargetMode="External" /><Relationship Id="rId902" Type="http://schemas.openxmlformats.org/officeDocument/2006/relationships/hyperlink" Target="https://twitter.com/#!/metiebetmd/status/1175876903628156928" TargetMode="External" /><Relationship Id="rId903" Type="http://schemas.openxmlformats.org/officeDocument/2006/relationships/hyperlink" Target="https://twitter.com/#!/metiebetmd/status/1175876903628156928" TargetMode="External" /><Relationship Id="rId904" Type="http://schemas.openxmlformats.org/officeDocument/2006/relationships/hyperlink" Target="https://twitter.com/#!/metiebetmd/status/1179590836717309952" TargetMode="External" /><Relationship Id="rId905" Type="http://schemas.openxmlformats.org/officeDocument/2006/relationships/hyperlink" Target="https://twitter.com/#!/metiebetmd/status/1179590836717309952" TargetMode="External" /><Relationship Id="rId906" Type="http://schemas.openxmlformats.org/officeDocument/2006/relationships/hyperlink" Target="https://twitter.com/#!/metiebetmd/status/1179590836717309952" TargetMode="External" /><Relationship Id="rId907" Type="http://schemas.openxmlformats.org/officeDocument/2006/relationships/hyperlink" Target="https://twitter.com/#!/metiebetmd/status/1179918760892870656" TargetMode="External" /><Relationship Id="rId908" Type="http://schemas.openxmlformats.org/officeDocument/2006/relationships/hyperlink" Target="https://twitter.com/#!/katribertram/status/1181458771626860545" TargetMode="External" /><Relationship Id="rId909" Type="http://schemas.openxmlformats.org/officeDocument/2006/relationships/hyperlink" Target="https://twitter.com/#!/katribertram/status/1181458771626860545" TargetMode="External" /><Relationship Id="rId910" Type="http://schemas.openxmlformats.org/officeDocument/2006/relationships/hyperlink" Target="https://twitter.com/#!/katribertram/status/1181458771626860545" TargetMode="External" /><Relationship Id="rId911" Type="http://schemas.openxmlformats.org/officeDocument/2006/relationships/hyperlink" Target="https://twitter.com/#!/metiebetmd/status/1177210276971798528" TargetMode="External" /><Relationship Id="rId912" Type="http://schemas.openxmlformats.org/officeDocument/2006/relationships/hyperlink" Target="https://twitter.com/#!/katribertram/status/1181458771626860545" TargetMode="External" /><Relationship Id="rId913" Type="http://schemas.openxmlformats.org/officeDocument/2006/relationships/hyperlink" Target="https://twitter.com/#!/katribertram/status/1181458771626860545" TargetMode="External" /><Relationship Id="rId914" Type="http://schemas.openxmlformats.org/officeDocument/2006/relationships/hyperlink" Target="https://twitter.com/#!/aminumagashig/status/1181477320781111296" TargetMode="External" /><Relationship Id="rId915" Type="http://schemas.openxmlformats.org/officeDocument/2006/relationships/hyperlink" Target="https://twitter.com/#!/aminumagashig/status/1181477320781111296" TargetMode="External" /><Relationship Id="rId916" Type="http://schemas.openxmlformats.org/officeDocument/2006/relationships/hyperlink" Target="https://twitter.com/#!/aminumagashig/status/1181477320781111296" TargetMode="External" /><Relationship Id="rId917" Type="http://schemas.openxmlformats.org/officeDocument/2006/relationships/hyperlink" Target="https://twitter.com/#!/aminumagashig/status/1181477320781111296" TargetMode="External" /><Relationship Id="rId918" Type="http://schemas.openxmlformats.org/officeDocument/2006/relationships/hyperlink" Target="https://twitter.com/#!/sambernsteinrn/status/1181516469114429440" TargetMode="External" /><Relationship Id="rId919" Type="http://schemas.openxmlformats.org/officeDocument/2006/relationships/hyperlink" Target="https://twitter.com/#!/don2569603/status/1181521635444170753" TargetMode="External" /><Relationship Id="rId920" Type="http://schemas.openxmlformats.org/officeDocument/2006/relationships/hyperlink" Target="https://twitter.com/#!/tallduc/status/1179922509380161537" TargetMode="External" /><Relationship Id="rId921" Type="http://schemas.openxmlformats.org/officeDocument/2006/relationships/hyperlink" Target="https://twitter.com/#!/metiebetmd/status/1179918760892870656" TargetMode="External" /><Relationship Id="rId922" Type="http://schemas.openxmlformats.org/officeDocument/2006/relationships/hyperlink" Target="https://twitter.com/#!/tallduc/status/1179922509380161537" TargetMode="External" /><Relationship Id="rId923" Type="http://schemas.openxmlformats.org/officeDocument/2006/relationships/hyperlink" Target="https://twitter.com/#!/metiebetmd/status/1179918760892870656" TargetMode="External" /><Relationship Id="rId924" Type="http://schemas.openxmlformats.org/officeDocument/2006/relationships/hyperlink" Target="https://twitter.com/#!/tallduc/status/1179922509380161537" TargetMode="External" /><Relationship Id="rId925" Type="http://schemas.openxmlformats.org/officeDocument/2006/relationships/hyperlink" Target="https://twitter.com/#!/metiebetmd/status/1179918760892870656" TargetMode="External" /><Relationship Id="rId926" Type="http://schemas.openxmlformats.org/officeDocument/2006/relationships/hyperlink" Target="https://twitter.com/#!/tallduc/status/1179922509380161537" TargetMode="External" /><Relationship Id="rId927" Type="http://schemas.openxmlformats.org/officeDocument/2006/relationships/hyperlink" Target="https://twitter.com/#!/tallduc/status/1179922509380161537" TargetMode="External" /><Relationship Id="rId928" Type="http://schemas.openxmlformats.org/officeDocument/2006/relationships/hyperlink" Target="https://twitter.com/#!/tallduc/status/1179922509380161537" TargetMode="External" /><Relationship Id="rId929" Type="http://schemas.openxmlformats.org/officeDocument/2006/relationships/hyperlink" Target="https://twitter.com/#!/tallduc/status/1179922509380161537" TargetMode="External" /><Relationship Id="rId930" Type="http://schemas.openxmlformats.org/officeDocument/2006/relationships/hyperlink" Target="https://twitter.com/#!/tallduc/status/1181542594360348677" TargetMode="External" /><Relationship Id="rId931" Type="http://schemas.openxmlformats.org/officeDocument/2006/relationships/hyperlink" Target="https://twitter.com/#!/katribertram/status/1181458771626860545" TargetMode="External" /><Relationship Id="rId932" Type="http://schemas.openxmlformats.org/officeDocument/2006/relationships/hyperlink" Target="https://twitter.com/#!/uhc2030/status/1181468265677295616" TargetMode="External" /><Relationship Id="rId933" Type="http://schemas.openxmlformats.org/officeDocument/2006/relationships/hyperlink" Target="https://twitter.com/#!/fkolomoni/status/1181544735200202753" TargetMode="External" /><Relationship Id="rId934" Type="http://schemas.openxmlformats.org/officeDocument/2006/relationships/hyperlink" Target="https://twitter.com/#!/katribertram/status/1181458771626860545" TargetMode="External" /><Relationship Id="rId935" Type="http://schemas.openxmlformats.org/officeDocument/2006/relationships/hyperlink" Target="https://twitter.com/#!/uhc2030/status/1181468265677295616" TargetMode="External" /><Relationship Id="rId936" Type="http://schemas.openxmlformats.org/officeDocument/2006/relationships/hyperlink" Target="https://twitter.com/#!/uhc2030/status/1181468265677295616" TargetMode="External" /><Relationship Id="rId937" Type="http://schemas.openxmlformats.org/officeDocument/2006/relationships/hyperlink" Target="https://twitter.com/#!/fkolomoni/status/1181544735200202753" TargetMode="External" /><Relationship Id="rId938" Type="http://schemas.openxmlformats.org/officeDocument/2006/relationships/hyperlink" Target="https://twitter.com/#!/katribertram/status/1181458771626860545" TargetMode="External" /><Relationship Id="rId939" Type="http://schemas.openxmlformats.org/officeDocument/2006/relationships/hyperlink" Target="https://twitter.com/#!/fkolomoni/status/1181544735200202753" TargetMode="External" /><Relationship Id="rId940" Type="http://schemas.openxmlformats.org/officeDocument/2006/relationships/hyperlink" Target="https://twitter.com/#!/katribertram/status/1181458771626860545" TargetMode="External" /><Relationship Id="rId941" Type="http://schemas.openxmlformats.org/officeDocument/2006/relationships/hyperlink" Target="https://twitter.com/#!/fkolomoni/status/1181544735200202753" TargetMode="External" /><Relationship Id="rId942" Type="http://schemas.openxmlformats.org/officeDocument/2006/relationships/hyperlink" Target="https://twitter.com/#!/kistennoel/status/1181545060711768070" TargetMode="External" /><Relationship Id="rId943" Type="http://schemas.openxmlformats.org/officeDocument/2006/relationships/hyperlink" Target="https://twitter.com/#!/don2569603/status/1181521635444170753" TargetMode="External" /><Relationship Id="rId944" Type="http://schemas.openxmlformats.org/officeDocument/2006/relationships/hyperlink" Target="https://twitter.com/#!/kistennoel/status/1181545060711768070" TargetMode="External" /><Relationship Id="rId945" Type="http://schemas.openxmlformats.org/officeDocument/2006/relationships/hyperlink" Target="https://twitter.com/#!/don2569603/status/1181521635444170753" TargetMode="External" /><Relationship Id="rId946" Type="http://schemas.openxmlformats.org/officeDocument/2006/relationships/hyperlink" Target="https://twitter.com/#!/kistennoel/status/1181545060711768070" TargetMode="External" /><Relationship Id="rId947" Type="http://schemas.openxmlformats.org/officeDocument/2006/relationships/hyperlink" Target="https://twitter.com/#!/don2569603/status/1181521635444170753" TargetMode="External" /><Relationship Id="rId948" Type="http://schemas.openxmlformats.org/officeDocument/2006/relationships/hyperlink" Target="https://twitter.com/#!/kistennoel/status/1181545060711768070" TargetMode="External" /><Relationship Id="rId949" Type="http://schemas.openxmlformats.org/officeDocument/2006/relationships/hyperlink" Target="https://twitter.com/#!/don2569603/status/1180632051424415750" TargetMode="External" /><Relationship Id="rId950" Type="http://schemas.openxmlformats.org/officeDocument/2006/relationships/hyperlink" Target="https://twitter.com/#!/don2569603/status/1181521635444170753" TargetMode="External" /><Relationship Id="rId951" Type="http://schemas.openxmlformats.org/officeDocument/2006/relationships/hyperlink" Target="https://twitter.com/#!/kistennoel/status/1179536401739735040" TargetMode="External" /><Relationship Id="rId952" Type="http://schemas.openxmlformats.org/officeDocument/2006/relationships/hyperlink" Target="https://twitter.com/#!/kistennoel/status/1180067549934866432" TargetMode="External" /><Relationship Id="rId953" Type="http://schemas.openxmlformats.org/officeDocument/2006/relationships/hyperlink" Target="https://twitter.com/#!/kistennoel/status/1181545060711768070" TargetMode="External" /><Relationship Id="rId954" Type="http://schemas.openxmlformats.org/officeDocument/2006/relationships/hyperlink" Target="https://twitter.com/#!/merck/status/1171394337286045697" TargetMode="External" /><Relationship Id="rId955" Type="http://schemas.openxmlformats.org/officeDocument/2006/relationships/hyperlink" Target="https://twitter.com/#!/metiebetmd/status/1179590836717309952" TargetMode="External" /><Relationship Id="rId956" Type="http://schemas.openxmlformats.org/officeDocument/2006/relationships/hyperlink" Target="https://twitter.com/#!/don2569603/status/1180632051424415750" TargetMode="External" /><Relationship Id="rId957" Type="http://schemas.openxmlformats.org/officeDocument/2006/relationships/hyperlink" Target="https://twitter.com/#!/don2569603/status/1181521635444170753" TargetMode="External" /><Relationship Id="rId958" Type="http://schemas.openxmlformats.org/officeDocument/2006/relationships/hyperlink" Target="https://twitter.com/#!/kistennoel/status/1179536401739735040" TargetMode="External" /><Relationship Id="rId959" Type="http://schemas.openxmlformats.org/officeDocument/2006/relationships/hyperlink" Target="https://twitter.com/#!/kistennoel/status/1180067549934866432" TargetMode="External" /><Relationship Id="rId960" Type="http://schemas.openxmlformats.org/officeDocument/2006/relationships/hyperlink" Target="https://twitter.com/#!/kistennoel/status/1181545060711768070" TargetMode="External" /><Relationship Id="rId961" Type="http://schemas.openxmlformats.org/officeDocument/2006/relationships/hyperlink" Target="https://twitter.com/#!/don2569603/status/1180632051424415750" TargetMode="External" /><Relationship Id="rId962" Type="http://schemas.openxmlformats.org/officeDocument/2006/relationships/hyperlink" Target="https://twitter.com/#!/don2569603/status/1180632051424415750" TargetMode="External" /><Relationship Id="rId963" Type="http://schemas.openxmlformats.org/officeDocument/2006/relationships/hyperlink" Target="https://twitter.com/#!/don2569603/status/1181521635444170753" TargetMode="External" /><Relationship Id="rId964" Type="http://schemas.openxmlformats.org/officeDocument/2006/relationships/hyperlink" Target="https://twitter.com/#!/don2569603/status/1181521635444170753" TargetMode="External" /><Relationship Id="rId965" Type="http://schemas.openxmlformats.org/officeDocument/2006/relationships/hyperlink" Target="https://twitter.com/#!/kistennoel/status/1181545060711768070" TargetMode="External" /><Relationship Id="rId966" Type="http://schemas.openxmlformats.org/officeDocument/2006/relationships/hyperlink" Target="https://twitter.com/#!/kistennoel/status/1179536401739735040" TargetMode="External" /><Relationship Id="rId967" Type="http://schemas.openxmlformats.org/officeDocument/2006/relationships/hyperlink" Target="https://twitter.com/#!/kistennoel/status/1180067549934866432" TargetMode="External" /><Relationship Id="rId968" Type="http://schemas.openxmlformats.org/officeDocument/2006/relationships/hyperlink" Target="https://twitter.com/#!/kistennoel/status/1181545060711768070" TargetMode="External" /><Relationship Id="rId969" Type="http://schemas.openxmlformats.org/officeDocument/2006/relationships/hyperlink" Target="https://twitter.com/#!/merckformothers/status/878256344066920448" TargetMode="External" /><Relationship Id="rId970" Type="http://schemas.openxmlformats.org/officeDocument/2006/relationships/hyperlink" Target="https://twitter.com/#!/onebyone2030/status/1177692430050701315" TargetMode="External" /><Relationship Id="rId971" Type="http://schemas.openxmlformats.org/officeDocument/2006/relationships/hyperlink" Target="https://twitter.com/#!/onebyone2030/status/1177692430050701315" TargetMode="External" /><Relationship Id="rId972" Type="http://schemas.openxmlformats.org/officeDocument/2006/relationships/hyperlink" Target="https://twitter.com/#!/onebyone2030/status/1177692430050701315" TargetMode="External" /><Relationship Id="rId973" Type="http://schemas.openxmlformats.org/officeDocument/2006/relationships/hyperlink" Target="https://twitter.com/#!/merckformothers/status/1176254725416792064" TargetMode="External" /><Relationship Id="rId974" Type="http://schemas.openxmlformats.org/officeDocument/2006/relationships/hyperlink" Target="https://twitter.com/#!/merckformothers/status/1176254725416792064" TargetMode="External" /><Relationship Id="rId975" Type="http://schemas.openxmlformats.org/officeDocument/2006/relationships/hyperlink" Target="https://twitter.com/#!/merckformothers/status/1176254725416792064" TargetMode="External" /><Relationship Id="rId976" Type="http://schemas.openxmlformats.org/officeDocument/2006/relationships/hyperlink" Target="https://twitter.com/#!/merckformothers/status/1176254725416792064" TargetMode="External" /><Relationship Id="rId977" Type="http://schemas.openxmlformats.org/officeDocument/2006/relationships/hyperlink" Target="https://twitter.com/#!/murtalamai/status/1177676940012146688" TargetMode="External" /><Relationship Id="rId978" Type="http://schemas.openxmlformats.org/officeDocument/2006/relationships/hyperlink" Target="https://twitter.com/#!/murtalamai/status/1177676940012146688" TargetMode="External" /><Relationship Id="rId979" Type="http://schemas.openxmlformats.org/officeDocument/2006/relationships/hyperlink" Target="https://twitter.com/#!/murtalamai/status/1177676940012146688" TargetMode="External" /><Relationship Id="rId980" Type="http://schemas.openxmlformats.org/officeDocument/2006/relationships/hyperlink" Target="https://twitter.com/#!/merckformothers/status/1176254725416792064" TargetMode="External" /><Relationship Id="rId981" Type="http://schemas.openxmlformats.org/officeDocument/2006/relationships/hyperlink" Target="https://twitter.com/#!/merckformothers/status/1176254725416792064" TargetMode="External" /><Relationship Id="rId982" Type="http://schemas.openxmlformats.org/officeDocument/2006/relationships/hyperlink" Target="https://twitter.com/#!/merckformothers/status/1176254725416792064" TargetMode="External" /><Relationship Id="rId983" Type="http://schemas.openxmlformats.org/officeDocument/2006/relationships/hyperlink" Target="https://twitter.com/#!/everymomcounts/status/1179092374934433792" TargetMode="External" /><Relationship Id="rId984" Type="http://schemas.openxmlformats.org/officeDocument/2006/relationships/hyperlink" Target="https://twitter.com/#!/metiebetmd/status/1179918760892870656" TargetMode="External" /><Relationship Id="rId985" Type="http://schemas.openxmlformats.org/officeDocument/2006/relationships/hyperlink" Target="https://twitter.com/#!/eleni_z_tsigas/status/1176920765956022279" TargetMode="External" /><Relationship Id="rId986" Type="http://schemas.openxmlformats.org/officeDocument/2006/relationships/hyperlink" Target="https://twitter.com/#!/merckformothers/status/1176850712619302913" TargetMode="External" /><Relationship Id="rId987" Type="http://schemas.openxmlformats.org/officeDocument/2006/relationships/hyperlink" Target="https://twitter.com/#!/eleni_z_tsigas/status/1176920765956022279" TargetMode="External" /><Relationship Id="rId988" Type="http://schemas.openxmlformats.org/officeDocument/2006/relationships/hyperlink" Target="https://twitter.com/#!/merckformothers/status/1176850712619302913" TargetMode="External" /><Relationship Id="rId989" Type="http://schemas.openxmlformats.org/officeDocument/2006/relationships/hyperlink" Target="https://twitter.com/#!/merckformothers/status/1177303227408297985" TargetMode="External" /><Relationship Id="rId990" Type="http://schemas.openxmlformats.org/officeDocument/2006/relationships/hyperlink" Target="https://twitter.com/#!/4thtriproject/status/1177019682160861184" TargetMode="External" /><Relationship Id="rId991" Type="http://schemas.openxmlformats.org/officeDocument/2006/relationships/hyperlink" Target="https://twitter.com/#!/eleni_z_tsigas/status/1176657689402892288" TargetMode="External" /><Relationship Id="rId992" Type="http://schemas.openxmlformats.org/officeDocument/2006/relationships/hyperlink" Target="https://twitter.com/#!/eleni_z_tsigas/status/1176920765956022279" TargetMode="External" /><Relationship Id="rId993" Type="http://schemas.openxmlformats.org/officeDocument/2006/relationships/hyperlink" Target="https://twitter.com/#!/eleni_z_tsigas/status/1176920765956022279" TargetMode="External" /><Relationship Id="rId994" Type="http://schemas.openxmlformats.org/officeDocument/2006/relationships/hyperlink" Target="https://twitter.com/#!/eleni_z_tsigas/status/1181380344588750848" TargetMode="External" /><Relationship Id="rId995" Type="http://schemas.openxmlformats.org/officeDocument/2006/relationships/hyperlink" Target="https://twitter.com/#!/merckformothers/status/1177303227408297985" TargetMode="External" /><Relationship Id="rId996" Type="http://schemas.openxmlformats.org/officeDocument/2006/relationships/hyperlink" Target="https://twitter.com/#!/metiebetmd/status/1177210276971798528" TargetMode="External" /><Relationship Id="rId997" Type="http://schemas.openxmlformats.org/officeDocument/2006/relationships/hyperlink" Target="https://twitter.com/#!/merckformothers/status/1177305057211092994" TargetMode="External" /><Relationship Id="rId998" Type="http://schemas.openxmlformats.org/officeDocument/2006/relationships/hyperlink" Target="https://twitter.com/#!/mayorbcyoung/status/1179067491311669253" TargetMode="External" /><Relationship Id="rId999" Type="http://schemas.openxmlformats.org/officeDocument/2006/relationships/hyperlink" Target="https://twitter.com/#!/neel_shah/status/1179200765933412352" TargetMode="External" /><Relationship Id="rId1000" Type="http://schemas.openxmlformats.org/officeDocument/2006/relationships/hyperlink" Target="https://twitter.com/#!/bmohealthystart/status/1179597866949648384" TargetMode="External" /><Relationship Id="rId1001" Type="http://schemas.openxmlformats.org/officeDocument/2006/relationships/hyperlink" Target="https://twitter.com/#!/bmohealthystart/status/1179598787628716032" TargetMode="External" /><Relationship Id="rId1002" Type="http://schemas.openxmlformats.org/officeDocument/2006/relationships/hyperlink" Target="https://twitter.com/#!/metiebetmd/status/1179199451782664192" TargetMode="External" /><Relationship Id="rId1003" Type="http://schemas.openxmlformats.org/officeDocument/2006/relationships/hyperlink" Target="https://twitter.com/#!/merckformothers/status/1179401592866516998" TargetMode="External" /><Relationship Id="rId1004" Type="http://schemas.openxmlformats.org/officeDocument/2006/relationships/hyperlink" Target="https://twitter.com/#!/merckformothers/status/1179401780746170368" TargetMode="External" /><Relationship Id="rId1005" Type="http://schemas.openxmlformats.org/officeDocument/2006/relationships/hyperlink" Target="https://twitter.com/#!/neel_shah/status/1179200765933412352" TargetMode="External" /><Relationship Id="rId1006" Type="http://schemas.openxmlformats.org/officeDocument/2006/relationships/hyperlink" Target="https://twitter.com/#!/burkefoundation/status/1179389602270007297" TargetMode="External" /><Relationship Id="rId1007" Type="http://schemas.openxmlformats.org/officeDocument/2006/relationships/hyperlink" Target="https://twitter.com/#!/bmohealthystart/status/1179065031574654976" TargetMode="External" /><Relationship Id="rId1008" Type="http://schemas.openxmlformats.org/officeDocument/2006/relationships/hyperlink" Target="https://twitter.com/#!/bmohealthystart/status/1179065212361723905" TargetMode="External" /><Relationship Id="rId1009" Type="http://schemas.openxmlformats.org/officeDocument/2006/relationships/hyperlink" Target="https://twitter.com/#!/bmohealthystart/status/1179597866949648384" TargetMode="External" /><Relationship Id="rId1010" Type="http://schemas.openxmlformats.org/officeDocument/2006/relationships/hyperlink" Target="https://twitter.com/#!/bmohealthystart/status/1179598787628716032" TargetMode="External" /><Relationship Id="rId1011" Type="http://schemas.openxmlformats.org/officeDocument/2006/relationships/hyperlink" Target="https://twitter.com/#!/bmohealthystart/status/1179598787628716032" TargetMode="External" /><Relationship Id="rId1012" Type="http://schemas.openxmlformats.org/officeDocument/2006/relationships/hyperlink" Target="https://twitter.com/#!/bmohealthystart/status/1179598844566413314" TargetMode="External" /><Relationship Id="rId1013" Type="http://schemas.openxmlformats.org/officeDocument/2006/relationships/hyperlink" Target="https://twitter.com/#!/bmohealthystart/status/1179598905417355264" TargetMode="External" /><Relationship Id="rId1014" Type="http://schemas.openxmlformats.org/officeDocument/2006/relationships/hyperlink" Target="https://twitter.com/#!/metiebetmd/status/1179170771400310789" TargetMode="External" /><Relationship Id="rId1015" Type="http://schemas.openxmlformats.org/officeDocument/2006/relationships/hyperlink" Target="https://twitter.com/#!/metiebetmd/status/1179199451782664192" TargetMode="External" /><Relationship Id="rId1016" Type="http://schemas.openxmlformats.org/officeDocument/2006/relationships/hyperlink" Target="https://twitter.com/#!/merckformothers/status/1179156724453916672" TargetMode="External" /><Relationship Id="rId1017" Type="http://schemas.openxmlformats.org/officeDocument/2006/relationships/hyperlink" Target="https://twitter.com/#!/merckformothers/status/1179401592866516998" TargetMode="External" /><Relationship Id="rId1018" Type="http://schemas.openxmlformats.org/officeDocument/2006/relationships/hyperlink" Target="https://twitter.com/#!/merckformothers/status/1179401780746170368" TargetMode="External" /><Relationship Id="rId1019" Type="http://schemas.openxmlformats.org/officeDocument/2006/relationships/hyperlink" Target="https://twitter.com/#!/merckformothers/status/1179401824530571264" TargetMode="External" /><Relationship Id="rId1020" Type="http://schemas.openxmlformats.org/officeDocument/2006/relationships/hyperlink" Target="https://twitter.com/#!/burkefoundation/status/1179389602270007297" TargetMode="External" /><Relationship Id="rId1021" Type="http://schemas.openxmlformats.org/officeDocument/2006/relationships/hyperlink" Target="https://twitter.com/#!/burkefoundation/status/1179389602270007297" TargetMode="External" /><Relationship Id="rId1022" Type="http://schemas.openxmlformats.org/officeDocument/2006/relationships/hyperlink" Target="https://twitter.com/#!/burkefoundation/status/1179389602270007297" TargetMode="External" /><Relationship Id="rId1023" Type="http://schemas.openxmlformats.org/officeDocument/2006/relationships/hyperlink" Target="https://twitter.com/#!/merckformothers/status/1179401824530571264" TargetMode="External" /><Relationship Id="rId1024" Type="http://schemas.openxmlformats.org/officeDocument/2006/relationships/hyperlink" Target="https://twitter.com/#!/merckformothers/status/1179835505485238273" TargetMode="External" /><Relationship Id="rId1025" Type="http://schemas.openxmlformats.org/officeDocument/2006/relationships/hyperlink" Target="https://twitter.com/#!/merckformothers/status/1179835505485238273" TargetMode="External" /><Relationship Id="rId1026" Type="http://schemas.openxmlformats.org/officeDocument/2006/relationships/hyperlink" Target="https://twitter.com/#!/neel_shah/status/1179200765933412352" TargetMode="External" /><Relationship Id="rId1027" Type="http://schemas.openxmlformats.org/officeDocument/2006/relationships/hyperlink" Target="https://twitter.com/#!/metiebetmd/status/1175876903628156928" TargetMode="External" /><Relationship Id="rId1028" Type="http://schemas.openxmlformats.org/officeDocument/2006/relationships/hyperlink" Target="https://twitter.com/#!/metiebetmd/status/1176654220440850432" TargetMode="External" /><Relationship Id="rId1029" Type="http://schemas.openxmlformats.org/officeDocument/2006/relationships/hyperlink" Target="https://twitter.com/#!/metiebetmd/status/1179170747396362240" TargetMode="External" /><Relationship Id="rId1030" Type="http://schemas.openxmlformats.org/officeDocument/2006/relationships/hyperlink" Target="https://twitter.com/#!/metiebetmd/status/1179170771400310789" TargetMode="External" /><Relationship Id="rId1031" Type="http://schemas.openxmlformats.org/officeDocument/2006/relationships/hyperlink" Target="https://twitter.com/#!/metiebetmd/status/1179199451782664192" TargetMode="External" /><Relationship Id="rId1032" Type="http://schemas.openxmlformats.org/officeDocument/2006/relationships/hyperlink" Target="https://twitter.com/#!/metiebetmd/status/1179587530213208067" TargetMode="External" /><Relationship Id="rId1033" Type="http://schemas.openxmlformats.org/officeDocument/2006/relationships/hyperlink" Target="https://twitter.com/#!/metiebetmd/status/1179590836717309952" TargetMode="External" /><Relationship Id="rId1034" Type="http://schemas.openxmlformats.org/officeDocument/2006/relationships/hyperlink" Target="https://twitter.com/#!/metiebetmd/status/1179918760892870656" TargetMode="External" /><Relationship Id="rId1035" Type="http://schemas.openxmlformats.org/officeDocument/2006/relationships/hyperlink" Target="https://twitter.com/#!/metiebetmd/status/1180084577072816129" TargetMode="External" /><Relationship Id="rId1036" Type="http://schemas.openxmlformats.org/officeDocument/2006/relationships/hyperlink" Target="https://twitter.com/#!/metiebetmd/status/1181341110574170112" TargetMode="External" /><Relationship Id="rId1037" Type="http://schemas.openxmlformats.org/officeDocument/2006/relationships/hyperlink" Target="https://twitter.com/#!/merckformothers/status/1176254725416792064" TargetMode="External" /><Relationship Id="rId1038" Type="http://schemas.openxmlformats.org/officeDocument/2006/relationships/hyperlink" Target="https://twitter.com/#!/merckformothers/status/1176940714401435648" TargetMode="External" /><Relationship Id="rId1039" Type="http://schemas.openxmlformats.org/officeDocument/2006/relationships/hyperlink" Target="https://twitter.com/#!/merckformothers/status/1177305057211092994" TargetMode="External" /><Relationship Id="rId1040" Type="http://schemas.openxmlformats.org/officeDocument/2006/relationships/hyperlink" Target="https://twitter.com/#!/merckformothers/status/1179401780746170368" TargetMode="External" /><Relationship Id="rId1041" Type="http://schemas.openxmlformats.org/officeDocument/2006/relationships/hyperlink" Target="https://twitter.com/#!/merckformothers/status/1179829365024153600" TargetMode="External" /><Relationship Id="rId1042" Type="http://schemas.openxmlformats.org/officeDocument/2006/relationships/hyperlink" Target="https://twitter.com/#!/merckformothers/status/1180161319942676481" TargetMode="External" /><Relationship Id="rId1043" Type="http://schemas.openxmlformats.org/officeDocument/2006/relationships/hyperlink" Target="https://twitter.com/#!/merckformothers/status/1176850712619302913" TargetMode="External" /><Relationship Id="rId1044" Type="http://schemas.openxmlformats.org/officeDocument/2006/relationships/hyperlink" Target="https://twitter.com/#!/merckformothers/status/1181222645787963392" TargetMode="External" /><Relationship Id="rId1045" Type="http://schemas.openxmlformats.org/officeDocument/2006/relationships/hyperlink" Target="https://twitter.com/#!/neel_shah/status/1181584016777940992" TargetMode="External" /><Relationship Id="rId1046" Type="http://schemas.openxmlformats.org/officeDocument/2006/relationships/hyperlink" Target="https://twitter.com/#!/merckformothers/status/1181673026250784768" TargetMode="External" /><Relationship Id="rId1047" Type="http://schemas.openxmlformats.org/officeDocument/2006/relationships/hyperlink" Target="https://twitter.com/#!/neel_shah/status/1181584016777940992" TargetMode="External" /><Relationship Id="rId1048" Type="http://schemas.openxmlformats.org/officeDocument/2006/relationships/hyperlink" Target="https://twitter.com/#!/merckformothers/status/1181673026250784768" TargetMode="External" /><Relationship Id="rId1049" Type="http://schemas.openxmlformats.org/officeDocument/2006/relationships/hyperlink" Target="https://twitter.com/#!/neel_shah/status/1181584016777940992" TargetMode="External" /><Relationship Id="rId1050" Type="http://schemas.openxmlformats.org/officeDocument/2006/relationships/hyperlink" Target="https://twitter.com/#!/merckformothers/status/1181673026250784768" TargetMode="External" /><Relationship Id="rId1051" Type="http://schemas.openxmlformats.org/officeDocument/2006/relationships/hyperlink" Target="https://twitter.com/#!/neel_shah/status/1181584016777940992" TargetMode="External" /><Relationship Id="rId1052" Type="http://schemas.openxmlformats.org/officeDocument/2006/relationships/hyperlink" Target="https://twitter.com/#!/merckformothers/status/1181673026250784768" TargetMode="External" /><Relationship Id="rId1053" Type="http://schemas.openxmlformats.org/officeDocument/2006/relationships/hyperlink" Target="https://twitter.com/#!/neel_shah/status/1181584016777940992" TargetMode="External" /><Relationship Id="rId1054" Type="http://schemas.openxmlformats.org/officeDocument/2006/relationships/hyperlink" Target="https://twitter.com/#!/merckformothers/status/1181673026250784768" TargetMode="External" /><Relationship Id="rId1055" Type="http://schemas.openxmlformats.org/officeDocument/2006/relationships/hyperlink" Target="https://twitter.com/#!/neel_shah/status/1181584016777940992" TargetMode="External" /><Relationship Id="rId1056" Type="http://schemas.openxmlformats.org/officeDocument/2006/relationships/hyperlink" Target="https://twitter.com/#!/merckformothers/status/1181673026250784768" TargetMode="External" /><Relationship Id="rId1057" Type="http://schemas.openxmlformats.org/officeDocument/2006/relationships/hyperlink" Target="https://twitter.com/#!/neel_shah/status/1181584016777940992" TargetMode="External" /><Relationship Id="rId1058" Type="http://schemas.openxmlformats.org/officeDocument/2006/relationships/hyperlink" Target="https://twitter.com/#!/merckformothers/status/1181673026250784768" TargetMode="External" /><Relationship Id="rId1059" Type="http://schemas.openxmlformats.org/officeDocument/2006/relationships/hyperlink" Target="https://twitter.com/#!/neel_shah/status/1181584016777940992" TargetMode="External" /><Relationship Id="rId1060" Type="http://schemas.openxmlformats.org/officeDocument/2006/relationships/hyperlink" Target="https://twitter.com/#!/merckformothers/status/1181673026250784768" TargetMode="External" /><Relationship Id="rId1061" Type="http://schemas.openxmlformats.org/officeDocument/2006/relationships/hyperlink" Target="https://twitter.com/#!/neel_shah/status/1181584016777940992" TargetMode="External" /><Relationship Id="rId1062" Type="http://schemas.openxmlformats.org/officeDocument/2006/relationships/hyperlink" Target="https://twitter.com/#!/merckformothers/status/1181673026250784768" TargetMode="External" /><Relationship Id="rId1063" Type="http://schemas.openxmlformats.org/officeDocument/2006/relationships/hyperlink" Target="https://twitter.com/#!/neel_shah/status/1181584016777940992" TargetMode="External" /><Relationship Id="rId1064" Type="http://schemas.openxmlformats.org/officeDocument/2006/relationships/hyperlink" Target="https://twitter.com/#!/neel_shah/status/1179200765933412352" TargetMode="External" /><Relationship Id="rId1065" Type="http://schemas.openxmlformats.org/officeDocument/2006/relationships/hyperlink" Target="https://twitter.com/#!/merckformothers/status/1181673026250784768" TargetMode="External" /><Relationship Id="rId1066" Type="http://schemas.openxmlformats.org/officeDocument/2006/relationships/hyperlink" Target="https://twitter.com/#!/merckformothers/status/1181673026250784768" TargetMode="External" /><Relationship Id="rId1067" Type="http://schemas.openxmlformats.org/officeDocument/2006/relationships/hyperlink" Target="https://twitter.com/#!/merckformothers/status/1181675110287249410" TargetMode="External" /><Relationship Id="rId1068" Type="http://schemas.openxmlformats.org/officeDocument/2006/relationships/hyperlink" Target="https://twitter.com/#!/merckformothers/status/1172170079431266304" TargetMode="External" /><Relationship Id="rId1069" Type="http://schemas.openxmlformats.org/officeDocument/2006/relationships/hyperlink" Target="https://twitter.com/#!/merckformothers/status/1179135113185153024" TargetMode="External" /><Relationship Id="rId1070" Type="http://schemas.openxmlformats.org/officeDocument/2006/relationships/hyperlink" Target="https://api.twitter.com/1.1/geo/id/07d9f37d11883001.json" TargetMode="External" /><Relationship Id="rId1071" Type="http://schemas.openxmlformats.org/officeDocument/2006/relationships/hyperlink" Target="https://api.twitter.com/1.1/geo/id/07d9f37d11883001.json" TargetMode="External" /><Relationship Id="rId1072" Type="http://schemas.openxmlformats.org/officeDocument/2006/relationships/hyperlink" Target="https://api.twitter.com/1.1/geo/id/07d9f37d11883001.json" TargetMode="External" /><Relationship Id="rId1073" Type="http://schemas.openxmlformats.org/officeDocument/2006/relationships/hyperlink" Target="https://api.twitter.com/1.1/geo/id/b64dd3d6de94f13d.json" TargetMode="External" /><Relationship Id="rId1074" Type="http://schemas.openxmlformats.org/officeDocument/2006/relationships/hyperlink" Target="https://api.twitter.com/1.1/geo/id/b64dd3d6de94f13d.json" TargetMode="External" /><Relationship Id="rId1075" Type="http://schemas.openxmlformats.org/officeDocument/2006/relationships/hyperlink" Target="https://api.twitter.com/1.1/geo/id/b64dd3d6de94f13d.json" TargetMode="External" /><Relationship Id="rId1076" Type="http://schemas.openxmlformats.org/officeDocument/2006/relationships/hyperlink" Target="https://api.twitter.com/1.1/geo/id/b64dd3d6de94f13d.json" TargetMode="External" /><Relationship Id="rId1077" Type="http://schemas.openxmlformats.org/officeDocument/2006/relationships/hyperlink" Target="https://api.twitter.com/1.1/geo/id/b64dd3d6de94f13d.json" TargetMode="External" /><Relationship Id="rId1078" Type="http://schemas.openxmlformats.org/officeDocument/2006/relationships/hyperlink" Target="https://api.twitter.com/1.1/geo/id/b64dd3d6de94f13d.json" TargetMode="External" /><Relationship Id="rId1079" Type="http://schemas.openxmlformats.org/officeDocument/2006/relationships/hyperlink" Target="https://api.twitter.com/1.1/geo/id/b64dd3d6de94f13d.json" TargetMode="External" /><Relationship Id="rId1080" Type="http://schemas.openxmlformats.org/officeDocument/2006/relationships/hyperlink" Target="https://api.twitter.com/1.1/geo/id/b64dd3d6de94f13d.json" TargetMode="External" /><Relationship Id="rId1081" Type="http://schemas.openxmlformats.org/officeDocument/2006/relationships/hyperlink" Target="https://api.twitter.com/1.1/geo/id/b64dd3d6de94f13d.json" TargetMode="External" /><Relationship Id="rId1082" Type="http://schemas.openxmlformats.org/officeDocument/2006/relationships/hyperlink" Target="https://api.twitter.com/1.1/geo/id/4caafbe771809878.json" TargetMode="External" /><Relationship Id="rId1083" Type="http://schemas.openxmlformats.org/officeDocument/2006/relationships/hyperlink" Target="https://api.twitter.com/1.1/geo/id/4caafbe771809878.json" TargetMode="External" /><Relationship Id="rId1084" Type="http://schemas.openxmlformats.org/officeDocument/2006/relationships/hyperlink" Target="https://api.twitter.com/1.1/geo/id/4caafbe771809878.json" TargetMode="External" /><Relationship Id="rId1085" Type="http://schemas.openxmlformats.org/officeDocument/2006/relationships/hyperlink" Target="https://api.twitter.com/1.1/geo/id/4caafbe771809878.json" TargetMode="External" /><Relationship Id="rId1086" Type="http://schemas.openxmlformats.org/officeDocument/2006/relationships/hyperlink" Target="https://api.twitter.com/1.1/geo/id/4caafbe771809878.json" TargetMode="External" /><Relationship Id="rId1087" Type="http://schemas.openxmlformats.org/officeDocument/2006/relationships/hyperlink" Target="https://api.twitter.com/1.1/geo/id/4caafbe771809878.json" TargetMode="External" /><Relationship Id="rId1088" Type="http://schemas.openxmlformats.org/officeDocument/2006/relationships/hyperlink" Target="https://api.twitter.com/1.1/geo/id/4caafbe771809878.json" TargetMode="External" /><Relationship Id="rId1089" Type="http://schemas.openxmlformats.org/officeDocument/2006/relationships/hyperlink" Target="https://api.twitter.com/1.1/geo/id/4caafbe771809878.json" TargetMode="External" /><Relationship Id="rId1090" Type="http://schemas.openxmlformats.org/officeDocument/2006/relationships/hyperlink" Target="https://api.twitter.com/1.1/geo/id/4caafbe771809878.json" TargetMode="External" /><Relationship Id="rId1091" Type="http://schemas.openxmlformats.org/officeDocument/2006/relationships/hyperlink" Target="https://api.twitter.com/1.1/geo/id/4caafbe771809878.json" TargetMode="External" /><Relationship Id="rId1092" Type="http://schemas.openxmlformats.org/officeDocument/2006/relationships/hyperlink" Target="https://api.twitter.com/1.1/geo/id/4caafbe771809878.json" TargetMode="External" /><Relationship Id="rId1093" Type="http://schemas.openxmlformats.org/officeDocument/2006/relationships/hyperlink" Target="https://api.twitter.com/1.1/geo/id/4caafbe771809878.json" TargetMode="External" /><Relationship Id="rId1094" Type="http://schemas.openxmlformats.org/officeDocument/2006/relationships/hyperlink" Target="https://api.twitter.com/1.1/geo/id/4caafbe771809878.json" TargetMode="External" /><Relationship Id="rId1095" Type="http://schemas.openxmlformats.org/officeDocument/2006/relationships/hyperlink" Target="https://api.twitter.com/1.1/geo/id/4caafbe771809878.json" TargetMode="External" /><Relationship Id="rId1096" Type="http://schemas.openxmlformats.org/officeDocument/2006/relationships/hyperlink" Target="https://api.twitter.com/1.1/geo/id/4caafbe771809878.json" TargetMode="External" /><Relationship Id="rId1097" Type="http://schemas.openxmlformats.org/officeDocument/2006/relationships/hyperlink" Target="https://api.twitter.com/1.1/geo/id/4caafbe771809878.json" TargetMode="External" /><Relationship Id="rId1098" Type="http://schemas.openxmlformats.org/officeDocument/2006/relationships/hyperlink" Target="https://api.twitter.com/1.1/geo/id/4caafbe771809878.json" TargetMode="External" /><Relationship Id="rId1099" Type="http://schemas.openxmlformats.org/officeDocument/2006/relationships/hyperlink" Target="https://api.twitter.com/1.1/geo/id/4caafbe771809878.json" TargetMode="External" /><Relationship Id="rId1100" Type="http://schemas.openxmlformats.org/officeDocument/2006/relationships/hyperlink" Target="https://api.twitter.com/1.1/geo/id/4caafbe771809878.json" TargetMode="External" /><Relationship Id="rId1101" Type="http://schemas.openxmlformats.org/officeDocument/2006/relationships/hyperlink" Target="https://api.twitter.com/1.1/geo/id/4caafbe771809878.json" TargetMode="External" /><Relationship Id="rId1102" Type="http://schemas.openxmlformats.org/officeDocument/2006/relationships/hyperlink" Target="https://api.twitter.com/1.1/geo/id/07d9f37d11883001.json" TargetMode="External" /><Relationship Id="rId1103" Type="http://schemas.openxmlformats.org/officeDocument/2006/relationships/comments" Target="../comments1.xml" /><Relationship Id="rId1104" Type="http://schemas.openxmlformats.org/officeDocument/2006/relationships/vmlDrawing" Target="../drawings/vmlDrawing1.vml" /><Relationship Id="rId1105" Type="http://schemas.openxmlformats.org/officeDocument/2006/relationships/table" Target="../tables/table1.xml" /><Relationship Id="rId1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aternitywaitinghomes.org/" TargetMode="External" /><Relationship Id="rId2" Type="http://schemas.openxmlformats.org/officeDocument/2006/relationships/hyperlink" Target="https://twitter.com/MerckforMothers/status/1176212724281425920" TargetMode="External" /><Relationship Id="rId3" Type="http://schemas.openxmlformats.org/officeDocument/2006/relationships/hyperlink" Target="https://twitter.com/MerckforMothers/status/1176568207282511872" TargetMode="External" /><Relationship Id="rId4" Type="http://schemas.openxmlformats.org/officeDocument/2006/relationships/hyperlink" Target="https://www.aha.org/2019-09-12-better-maternal-outcomes-ihi-rapid-improvement-network?hootPostID=e77253b092784d165c9e857bd04093a9" TargetMode="External" /><Relationship Id="rId5" Type="http://schemas.openxmlformats.org/officeDocument/2006/relationships/hyperlink" Target="https://www.facebook.com/1020495073/posts/10217822383324187/" TargetMode="External" /><Relationship Id="rId6" Type="http://schemas.openxmlformats.org/officeDocument/2006/relationships/hyperlink" Target="http://clios.com/awards/winner/68831?utm_source=twitter&amp;utm_medium=social&amp;utm_campaign=winners_buffer" TargetMode="External" /><Relationship Id="rId7" Type="http://schemas.openxmlformats.org/officeDocument/2006/relationships/hyperlink" Target="https://www.njspotlight.com/2019/09/op-ed-nj-needs-improved-tools-to-help-people-decide-best-place-to-give-birth/" TargetMode="External" /><Relationship Id="rId8" Type="http://schemas.openxmlformats.org/officeDocument/2006/relationships/hyperlink" Target="https://www.njspotlight.com/2019/09/op-ed-nj-needs-improved-tools-to-help-people-decide-best-place-to-give-birth/" TargetMode="External" /><Relationship Id="rId9" Type="http://schemas.openxmlformats.org/officeDocument/2006/relationships/hyperlink" Target="https://twitter.com/JillGW/status/1179012163173863424" TargetMode="External" /><Relationship Id="rId10" Type="http://schemas.openxmlformats.org/officeDocument/2006/relationships/hyperlink" Target="https://health4naija.com/what-to-do-for-a-successful-pregnancy/" TargetMode="External" /><Relationship Id="rId11" Type="http://schemas.openxmlformats.org/officeDocument/2006/relationships/hyperlink" Target="https://twitter.com/MerckforMothers/status/1179156724453916672" TargetMode="External" /><Relationship Id="rId12" Type="http://schemas.openxmlformats.org/officeDocument/2006/relationships/hyperlink" Target="https://twitter.com/MerckforMothers/status/1171455209270210560" TargetMode="External" /><Relationship Id="rId13" Type="http://schemas.openxmlformats.org/officeDocument/2006/relationships/hyperlink" Target="https://www.ksdk.com/article/news/investigations/mothers-matter/moms-of-color-say-theyre-terrified-of-dying-in-childbirth-and-no-one-is-listening/63-607056009" TargetMode="External" /><Relationship Id="rId14" Type="http://schemas.openxmlformats.org/officeDocument/2006/relationships/hyperlink" Target="https://www.merckformothers.com/SaferChildbirthCities/" TargetMode="External" /><Relationship Id="rId15" Type="http://schemas.openxmlformats.org/officeDocument/2006/relationships/hyperlink" Target="https://www.merckformothers.com/SaferChildbirthCities/" TargetMode="External" /><Relationship Id="rId16" Type="http://schemas.openxmlformats.org/officeDocument/2006/relationships/hyperlink" Target="https://twitter.com/pmnch/status/1175780176409575427" TargetMode="External" /><Relationship Id="rId17" Type="http://schemas.openxmlformats.org/officeDocument/2006/relationships/hyperlink" Target="https://www.usaid.gov/nigeria/news/%E2%80%98saving-mothers-giving-life%E2%80%99-reduces-deaths-children-66-percent-southern" TargetMode="External" /><Relationship Id="rId18" Type="http://schemas.openxmlformats.org/officeDocument/2006/relationships/hyperlink" Target="https://twitter.com/thegff/status/1181317127409750016" TargetMode="External" /><Relationship Id="rId19" Type="http://schemas.openxmlformats.org/officeDocument/2006/relationships/hyperlink" Target="https://www.rockefellerfoundation.org/blog/precision-public-health-leveraging-data-unlock-health/" TargetMode="External" /><Relationship Id="rId20" Type="http://schemas.openxmlformats.org/officeDocument/2006/relationships/hyperlink" Target="https://www.mrknewsroom.com/news-release/corporate-news/merck-announces-first-nine-safer-childbirth-cities-committed-reducing-ma" TargetMode="External" /><Relationship Id="rId21" Type="http://schemas.openxmlformats.org/officeDocument/2006/relationships/hyperlink" Target="https://twitter.com/Eleni_Z_Tsigas/status/1176657689402892288" TargetMode="External" /><Relationship Id="rId22" Type="http://schemas.openxmlformats.org/officeDocument/2006/relationships/hyperlink" Target="https://www.mommasvoices.org/event" TargetMode="External" /><Relationship Id="rId23" Type="http://schemas.openxmlformats.org/officeDocument/2006/relationships/hyperlink" Target="https://twitter.com/mayorbcyoung/status/1179067491311669253" TargetMode="External" /><Relationship Id="rId24" Type="http://schemas.openxmlformats.org/officeDocument/2006/relationships/hyperlink" Target="https://www.merckformothers.com/SaferChildbirthCities/" TargetMode="External" /><Relationship Id="rId25" Type="http://schemas.openxmlformats.org/officeDocument/2006/relationships/hyperlink" Target="https://www.merckformothers.com/SaferChildbirthCities/" TargetMode="External" /><Relationship Id="rId26" Type="http://schemas.openxmlformats.org/officeDocument/2006/relationships/hyperlink" Target="https://www.inquirer.com/health/camden-philadelphia-merck-grants-maternal-mortality-20190917.html" TargetMode="External" /><Relationship Id="rId27" Type="http://schemas.openxmlformats.org/officeDocument/2006/relationships/hyperlink" Target="https://twitter.com/merckiminspired/status/1179154093102813184" TargetMode="External" /><Relationship Id="rId28" Type="http://schemas.openxmlformats.org/officeDocument/2006/relationships/hyperlink" Target="https://twitter.com/crwdiversity/status/1179552379752108032" TargetMode="External" /><Relationship Id="rId29" Type="http://schemas.openxmlformats.org/officeDocument/2006/relationships/hyperlink" Target="https://www.expectingmore.org/2019/10/04/growing-a-family-with-dignity/" TargetMode="External" /><Relationship Id="rId30" Type="http://schemas.openxmlformats.org/officeDocument/2006/relationships/hyperlink" Target="https://www.expectingmore.org/" TargetMode="External" /><Relationship Id="rId31" Type="http://schemas.openxmlformats.org/officeDocument/2006/relationships/hyperlink" Target="http://merckformothers.com/SaferChildbirthCities" TargetMode="External" /><Relationship Id="rId32" Type="http://schemas.openxmlformats.org/officeDocument/2006/relationships/hyperlink" Target="https://pbs.twimg.com/media/Dno6XkhVsAEYDCQ.jpg" TargetMode="External" /><Relationship Id="rId33" Type="http://schemas.openxmlformats.org/officeDocument/2006/relationships/hyperlink" Target="https://pbs.twimg.com/media/EFO1EeIWwAESSuV.jpg" TargetMode="External" /><Relationship Id="rId34" Type="http://schemas.openxmlformats.org/officeDocument/2006/relationships/hyperlink" Target="https://pbs.twimg.com/media/EFaaXf_XoAE3C1P.jpg" TargetMode="External" /><Relationship Id="rId35" Type="http://schemas.openxmlformats.org/officeDocument/2006/relationships/hyperlink" Target="https://pbs.twimg.com/media/EFZCkS-XkAc3I2h.jpg" TargetMode="External" /><Relationship Id="rId36" Type="http://schemas.openxmlformats.org/officeDocument/2006/relationships/hyperlink" Target="https://pbs.twimg.com/media/EFfcBDzW4AATx0J.jpg" TargetMode="External" /><Relationship Id="rId37" Type="http://schemas.openxmlformats.org/officeDocument/2006/relationships/hyperlink" Target="https://pbs.twimg.com/media/EFsRTCVX0AEpzW0.jpg" TargetMode="External" /><Relationship Id="rId38" Type="http://schemas.openxmlformats.org/officeDocument/2006/relationships/hyperlink" Target="https://pbs.twimg.com/media/EFygi3rWwAAFeo7.jpg" TargetMode="External" /><Relationship Id="rId39" Type="http://schemas.openxmlformats.org/officeDocument/2006/relationships/hyperlink" Target="https://pbs.twimg.com/media/EFz0C-oX0AASDz_.jpg" TargetMode="External" /><Relationship Id="rId40" Type="http://schemas.openxmlformats.org/officeDocument/2006/relationships/hyperlink" Target="https://pbs.twimg.com/media/EF5_XFYXoAIYAOU.jpg" TargetMode="External" /><Relationship Id="rId41" Type="http://schemas.openxmlformats.org/officeDocument/2006/relationships/hyperlink" Target="https://pbs.twimg.com/media/EF8TN0_W4AAN7hn.jpg" TargetMode="External" /><Relationship Id="rId42" Type="http://schemas.openxmlformats.org/officeDocument/2006/relationships/hyperlink" Target="https://pbs.twimg.com/media/EFgo4yaW4AExUgb.jpg" TargetMode="External" /><Relationship Id="rId43" Type="http://schemas.openxmlformats.org/officeDocument/2006/relationships/hyperlink" Target="https://pbs.twimg.com/media/EF6_m4EWoAEBg8S.jpg" TargetMode="External" /><Relationship Id="rId44" Type="http://schemas.openxmlformats.org/officeDocument/2006/relationships/hyperlink" Target="https://pbs.twimg.com/media/EF6OGpBWsAAD3TX.jpg" TargetMode="External" /><Relationship Id="rId45" Type="http://schemas.openxmlformats.org/officeDocument/2006/relationships/hyperlink" Target="https://pbs.twimg.com/media/EEGg8MUWsAABamR.jpg" TargetMode="External" /><Relationship Id="rId46" Type="http://schemas.openxmlformats.org/officeDocument/2006/relationships/hyperlink" Target="https://pbs.twimg.com/media/DDAxfNCXgAANnF7.jpg" TargetMode="External" /><Relationship Id="rId47" Type="http://schemas.openxmlformats.org/officeDocument/2006/relationships/hyperlink" Target="https://pbs.twimg.com/media/EFLlb3uWwAEEtZF.jpg" TargetMode="External" /><Relationship Id="rId48" Type="http://schemas.openxmlformats.org/officeDocument/2006/relationships/hyperlink" Target="https://pbs.twimg.com/media/EFzjoUCWoAMYKfm.jpg" TargetMode="External" /><Relationship Id="rId49" Type="http://schemas.openxmlformats.org/officeDocument/2006/relationships/hyperlink" Target="https://pbs.twimg.com/media/EFzhXqTX0AU6377.jpg" TargetMode="External" /><Relationship Id="rId50" Type="http://schemas.openxmlformats.org/officeDocument/2006/relationships/hyperlink" Target="https://pbs.twimg.com/media/EF00yc-XoAAGyp6.jpg" TargetMode="External" /><Relationship Id="rId51" Type="http://schemas.openxmlformats.org/officeDocument/2006/relationships/hyperlink" Target="https://pbs.twimg.com/media/EGSLvAzWsAAfaEw.jpg" TargetMode="External" /><Relationship Id="rId52" Type="http://schemas.openxmlformats.org/officeDocument/2006/relationships/hyperlink" Target="https://pbs.twimg.com/media/EGXUZVtUUAAfK06.jpg" TargetMode="External" /><Relationship Id="rId53" Type="http://schemas.openxmlformats.org/officeDocument/2006/relationships/hyperlink" Target="https://pbs.twimg.com/media/EGYnPy-XoAEker-.jpg" TargetMode="External" /><Relationship Id="rId54" Type="http://schemas.openxmlformats.org/officeDocument/2006/relationships/hyperlink" Target="https://pbs.twimg.com/ext_tw_video_thumb/1172170044647849984/pu/img/nur51rWSExWmlynN.jpg" TargetMode="External" /><Relationship Id="rId55" Type="http://schemas.openxmlformats.org/officeDocument/2006/relationships/hyperlink" Target="https://pbs.twimg.com/media/Dno6XkhVsAEYDCQ.jpg" TargetMode="External" /><Relationship Id="rId56" Type="http://schemas.openxmlformats.org/officeDocument/2006/relationships/hyperlink" Target="http://pbs.twimg.com/profile_images/559705140903428096/pNUD8ksm_normal.jpeg" TargetMode="External" /><Relationship Id="rId57" Type="http://schemas.openxmlformats.org/officeDocument/2006/relationships/hyperlink" Target="http://pbs.twimg.com/profile_images/448413749339095041/wy5fGcQ7_normal.jpeg" TargetMode="External" /><Relationship Id="rId58" Type="http://schemas.openxmlformats.org/officeDocument/2006/relationships/hyperlink" Target="http://pbs.twimg.com/profile_images/1107639334293901312/nZDoWR4h_normal.jpg" TargetMode="External" /><Relationship Id="rId59" Type="http://schemas.openxmlformats.org/officeDocument/2006/relationships/hyperlink" Target="http://pbs.twimg.com/profile_images/1112293262906134528/mkMGKN9G_normal.jpg" TargetMode="External" /><Relationship Id="rId60" Type="http://schemas.openxmlformats.org/officeDocument/2006/relationships/hyperlink" Target="http://pbs.twimg.com/profile_images/931429493385846784/8b1uu497_normal.jpg" TargetMode="External" /><Relationship Id="rId61" Type="http://schemas.openxmlformats.org/officeDocument/2006/relationships/hyperlink" Target="http://pbs.twimg.com/profile_images/1177653027047526400/Z7EZZ4sk_normal.jpg" TargetMode="External" /><Relationship Id="rId62" Type="http://schemas.openxmlformats.org/officeDocument/2006/relationships/hyperlink" Target="http://pbs.twimg.com/profile_images/3557322452/cb4421802548c9daf175401862b58300_normal.jpeg" TargetMode="External" /><Relationship Id="rId63" Type="http://schemas.openxmlformats.org/officeDocument/2006/relationships/hyperlink" Target="http://pbs.twimg.com/profile_images/3557322452/cb4421802548c9daf175401862b58300_normal.jpeg" TargetMode="External" /><Relationship Id="rId64" Type="http://schemas.openxmlformats.org/officeDocument/2006/relationships/hyperlink" Target="http://pbs.twimg.com/profile_images/1177233694005661696/3C1IMhjO_normal.jpg" TargetMode="External" /><Relationship Id="rId65" Type="http://schemas.openxmlformats.org/officeDocument/2006/relationships/hyperlink" Target="https://pbs.twimg.com/media/EFO1EeIWwAESSuV.jpg" TargetMode="External" /><Relationship Id="rId66" Type="http://schemas.openxmlformats.org/officeDocument/2006/relationships/hyperlink" Target="http://pbs.twimg.com/profile_images/1018835315304345600/aTxA9Dtd_normal.jpg" TargetMode="External" /><Relationship Id="rId67" Type="http://schemas.openxmlformats.org/officeDocument/2006/relationships/hyperlink" Target="http://pbs.twimg.com/profile_images/528124442396733441/XqDPT_lL_normal.jpeg" TargetMode="External" /><Relationship Id="rId68" Type="http://schemas.openxmlformats.org/officeDocument/2006/relationships/hyperlink" Target="http://pbs.twimg.com/profile_images/997093015427735552/HItuuFE3_normal.jpg" TargetMode="External" /><Relationship Id="rId69" Type="http://schemas.openxmlformats.org/officeDocument/2006/relationships/hyperlink" Target="http://pbs.twimg.com/profile_images/1175869809340375041/YHl3-DCH_normal.jpg" TargetMode="External" /><Relationship Id="rId70" Type="http://schemas.openxmlformats.org/officeDocument/2006/relationships/hyperlink" Target="http://pbs.twimg.com/profile_images/591131097607643136/J0-mivGC_normal.jpg" TargetMode="External" /><Relationship Id="rId71" Type="http://schemas.openxmlformats.org/officeDocument/2006/relationships/hyperlink" Target="http://pbs.twimg.com/profile_images/1153444559084511232/EWHW1dp0_normal.jpg" TargetMode="External" /><Relationship Id="rId72" Type="http://schemas.openxmlformats.org/officeDocument/2006/relationships/hyperlink" Target="http://pbs.twimg.com/profile_images/629378638878744576/kDdDTIWH_normal.png" TargetMode="External" /><Relationship Id="rId73" Type="http://schemas.openxmlformats.org/officeDocument/2006/relationships/hyperlink" Target="http://pbs.twimg.com/profile_images/596174657818001408/0wI2Slt__normal.jpg" TargetMode="External" /><Relationship Id="rId74" Type="http://schemas.openxmlformats.org/officeDocument/2006/relationships/hyperlink" Target="https://pbs.twimg.com/media/EFaaXf_XoAE3C1P.jpg" TargetMode="External" /><Relationship Id="rId75" Type="http://schemas.openxmlformats.org/officeDocument/2006/relationships/hyperlink" Target="http://pbs.twimg.com/profile_images/1170050664292114433/cnN9GQqz_normal.jpg" TargetMode="External" /><Relationship Id="rId76" Type="http://schemas.openxmlformats.org/officeDocument/2006/relationships/hyperlink" Target="http://pbs.twimg.com/profile_images/1140704492834435072/PBq0B-BC_normal.jpg" TargetMode="External" /><Relationship Id="rId77" Type="http://schemas.openxmlformats.org/officeDocument/2006/relationships/hyperlink" Target="http://pbs.twimg.com/profile_images/1116362756964458497/tMWasG92_normal.jpg" TargetMode="External" /><Relationship Id="rId78" Type="http://schemas.openxmlformats.org/officeDocument/2006/relationships/hyperlink" Target="http://pbs.twimg.com/profile_images/668082064235761664/NIwTiPyT_normal.jpg" TargetMode="External" /><Relationship Id="rId79" Type="http://schemas.openxmlformats.org/officeDocument/2006/relationships/hyperlink" Target="http://pbs.twimg.com/profile_images/980955116982407168/ecrpQ03L_normal.jpg" TargetMode="External" /><Relationship Id="rId80" Type="http://schemas.openxmlformats.org/officeDocument/2006/relationships/hyperlink" Target="https://pbs.twimg.com/media/EFZCkS-XkAc3I2h.jpg" TargetMode="External" /><Relationship Id="rId81" Type="http://schemas.openxmlformats.org/officeDocument/2006/relationships/hyperlink" Target="http://pbs.twimg.com/profile_images/954041930253348864/f626Blxo_normal.jpg" TargetMode="External" /><Relationship Id="rId82" Type="http://schemas.openxmlformats.org/officeDocument/2006/relationships/hyperlink" Target="https://pbs.twimg.com/media/EFfcBDzW4AATx0J.jpg" TargetMode="External" /><Relationship Id="rId83" Type="http://schemas.openxmlformats.org/officeDocument/2006/relationships/hyperlink" Target="http://pbs.twimg.com/profile_images/2874972244/5e4e5223a12ed52f18b7afd5f25a9846_normal.jpeg" TargetMode="External" /><Relationship Id="rId84" Type="http://schemas.openxmlformats.org/officeDocument/2006/relationships/hyperlink" Target="http://pbs.twimg.com/profile_images/886659208757874688/_QS1LU5R_normal.jpg" TargetMode="External" /><Relationship Id="rId85" Type="http://schemas.openxmlformats.org/officeDocument/2006/relationships/hyperlink" Target="http://pbs.twimg.com/profile_images/872284920940572673/i1tZROHr_normal.jpg" TargetMode="External" /><Relationship Id="rId86" Type="http://schemas.openxmlformats.org/officeDocument/2006/relationships/hyperlink" Target="http://pbs.twimg.com/profile_images/855749782509375490/zlUz8p8q_normal.jpg" TargetMode="External" /><Relationship Id="rId87" Type="http://schemas.openxmlformats.org/officeDocument/2006/relationships/hyperlink" Target="https://pbs.twimg.com/media/EFsRTCVX0AEpzW0.jpg" TargetMode="External" /><Relationship Id="rId88" Type="http://schemas.openxmlformats.org/officeDocument/2006/relationships/hyperlink" Target="http://pbs.twimg.com/profile_images/1132639603142352896/UqTM93QL_normal.png" TargetMode="External" /><Relationship Id="rId89" Type="http://schemas.openxmlformats.org/officeDocument/2006/relationships/hyperlink" Target="http://pbs.twimg.com/profile_images/1177824866285826048/omGwLPl4_normal.jpg" TargetMode="External" /><Relationship Id="rId90" Type="http://schemas.openxmlformats.org/officeDocument/2006/relationships/hyperlink" Target="http://pbs.twimg.com/profile_images/863003280758255616/Y-otdiwz_normal.jpg" TargetMode="External" /><Relationship Id="rId91" Type="http://schemas.openxmlformats.org/officeDocument/2006/relationships/hyperlink" Target="http://pbs.twimg.com/profile_images/1094437714185793536/kUwPkY50_normal.jpg" TargetMode="External" /><Relationship Id="rId92" Type="http://schemas.openxmlformats.org/officeDocument/2006/relationships/hyperlink" Target="http://pbs.twimg.com/profile_images/611277775945646080/kqduVZR3_normal.jpg" TargetMode="External" /><Relationship Id="rId93" Type="http://schemas.openxmlformats.org/officeDocument/2006/relationships/hyperlink" Target="http://pbs.twimg.com/profile_images/665395759806857216/UdfSMoZv_normal.jpg" TargetMode="External" /><Relationship Id="rId94" Type="http://schemas.openxmlformats.org/officeDocument/2006/relationships/hyperlink" Target="https://pbs.twimg.com/media/EFygi3rWwAAFeo7.jpg" TargetMode="External" /><Relationship Id="rId95" Type="http://schemas.openxmlformats.org/officeDocument/2006/relationships/hyperlink" Target="http://pbs.twimg.com/profile_images/591575412880191490/eVU41ZDR_normal.jpg" TargetMode="External" /><Relationship Id="rId96" Type="http://schemas.openxmlformats.org/officeDocument/2006/relationships/hyperlink" Target="https://pbs.twimg.com/media/EFz0C-oX0AASDz_.jpg" TargetMode="External" /><Relationship Id="rId97" Type="http://schemas.openxmlformats.org/officeDocument/2006/relationships/hyperlink" Target="http://pbs.twimg.com/profile_images/964544383788953601/bn4ppp7W_normal.jpg" TargetMode="External" /><Relationship Id="rId98" Type="http://schemas.openxmlformats.org/officeDocument/2006/relationships/hyperlink" Target="http://pbs.twimg.com/profile_images/591575412880191490/eVU41ZDR_normal.jpg" TargetMode="External" /><Relationship Id="rId99" Type="http://schemas.openxmlformats.org/officeDocument/2006/relationships/hyperlink" Target="http://pbs.twimg.com/profile_images/1059501799961321472/Ci0VSaJj_normal.jpg" TargetMode="External" /><Relationship Id="rId100" Type="http://schemas.openxmlformats.org/officeDocument/2006/relationships/hyperlink" Target="http://pbs.twimg.com/profile_images/1113568298673811456/SXV6tyDl_normal.jpg" TargetMode="External" /><Relationship Id="rId101" Type="http://schemas.openxmlformats.org/officeDocument/2006/relationships/hyperlink" Target="http://pbs.twimg.com/profile_images/921020997985357824/pHOwN9OO_normal.jpg" TargetMode="External" /><Relationship Id="rId102" Type="http://schemas.openxmlformats.org/officeDocument/2006/relationships/hyperlink" Target="http://pbs.twimg.com/profile_images/921020997985357824/pHOwN9OO_normal.jpg" TargetMode="External" /><Relationship Id="rId103" Type="http://schemas.openxmlformats.org/officeDocument/2006/relationships/hyperlink" Target="http://pbs.twimg.com/profile_images/1137828793874288640/n0jeHk2u_normal.jpg" TargetMode="External" /><Relationship Id="rId104" Type="http://schemas.openxmlformats.org/officeDocument/2006/relationships/hyperlink" Target="http://pbs.twimg.com/profile_images/915080369581342720/3X_tvRmI_normal.jpg" TargetMode="External" /><Relationship Id="rId105" Type="http://schemas.openxmlformats.org/officeDocument/2006/relationships/hyperlink" Target="http://pbs.twimg.com/profile_images/1116398203258195969/MJjJpWRr_normal.jpg" TargetMode="External" /><Relationship Id="rId106" Type="http://schemas.openxmlformats.org/officeDocument/2006/relationships/hyperlink" Target="http://pbs.twimg.com/profile_images/1177151756138156033/G31ZB-z9_normal.jpg" TargetMode="External" /><Relationship Id="rId107" Type="http://schemas.openxmlformats.org/officeDocument/2006/relationships/hyperlink" Target="http://pbs.twimg.com/profile_images/718571768038817793/22_THsnY_normal.jpg" TargetMode="External" /><Relationship Id="rId108" Type="http://schemas.openxmlformats.org/officeDocument/2006/relationships/hyperlink" Target="http://pbs.twimg.com/profile_images/912284126824288256/KgSwm3M7_normal.jpg" TargetMode="External" /><Relationship Id="rId109" Type="http://schemas.openxmlformats.org/officeDocument/2006/relationships/hyperlink" Target="http://pbs.twimg.com/profile_images/1169901282548568065/znh3qvY9_normal.jpg" TargetMode="External" /><Relationship Id="rId110" Type="http://schemas.openxmlformats.org/officeDocument/2006/relationships/hyperlink" Target="http://pbs.twimg.com/profile_images/1083462442011766784/PM4aDiJS_normal.jpg" TargetMode="External" /><Relationship Id="rId111" Type="http://schemas.openxmlformats.org/officeDocument/2006/relationships/hyperlink" Target="http://pbs.twimg.com/profile_images/835053935903793152/EFVrm8tW_normal.jpg" TargetMode="External" /><Relationship Id="rId112" Type="http://schemas.openxmlformats.org/officeDocument/2006/relationships/hyperlink" Target="https://pbs.twimg.com/media/EF5_XFYXoAIYAOU.jpg" TargetMode="External" /><Relationship Id="rId113" Type="http://schemas.openxmlformats.org/officeDocument/2006/relationships/hyperlink" Target="https://pbs.twimg.com/media/EF8TN0_W4AAN7hn.jpg" TargetMode="External" /><Relationship Id="rId114" Type="http://schemas.openxmlformats.org/officeDocument/2006/relationships/hyperlink" Target="http://pbs.twimg.com/profile_images/1115258035344113664/tjadkBmL_normal.png" TargetMode="External" /><Relationship Id="rId115" Type="http://schemas.openxmlformats.org/officeDocument/2006/relationships/hyperlink" Target="http://pbs.twimg.com/profile_images/1115258035344113664/tjadkBmL_normal.png" TargetMode="External" /><Relationship Id="rId116" Type="http://schemas.openxmlformats.org/officeDocument/2006/relationships/hyperlink" Target="http://pbs.twimg.com/profile_images/928978092646912000/eeYladuT_normal.jpg" TargetMode="External" /><Relationship Id="rId117" Type="http://schemas.openxmlformats.org/officeDocument/2006/relationships/hyperlink" Target="http://pbs.twimg.com/profile_images/913859201507536896/GyznWQLC_normal.jpg" TargetMode="External" /><Relationship Id="rId118" Type="http://schemas.openxmlformats.org/officeDocument/2006/relationships/hyperlink" Target="http://pbs.twimg.com/profile_images/1083033739117121536/0Qv4am91_normal.jpg" TargetMode="External" /><Relationship Id="rId119" Type="http://schemas.openxmlformats.org/officeDocument/2006/relationships/hyperlink" Target="http://pbs.twimg.com/profile_images/1083033739117121536/0Qv4am91_normal.jpg" TargetMode="External" /><Relationship Id="rId120" Type="http://schemas.openxmlformats.org/officeDocument/2006/relationships/hyperlink" Target="http://pbs.twimg.com/profile_images/813389097721069568/bte_AmS0_normal.jpg" TargetMode="External" /><Relationship Id="rId121" Type="http://schemas.openxmlformats.org/officeDocument/2006/relationships/hyperlink" Target="http://pbs.twimg.com/profile_images/1177178468653699072/H4LHn9_T_normal.jpg" TargetMode="External" /><Relationship Id="rId122" Type="http://schemas.openxmlformats.org/officeDocument/2006/relationships/hyperlink" Target="http://pbs.twimg.com/profile_images/1177178468653699072/H4LHn9_T_normal.jpg" TargetMode="External" /><Relationship Id="rId123" Type="http://schemas.openxmlformats.org/officeDocument/2006/relationships/hyperlink" Target="http://pbs.twimg.com/profile_images/729282524438929409/u5oglyAv_normal.jpg" TargetMode="External" /><Relationship Id="rId124" Type="http://schemas.openxmlformats.org/officeDocument/2006/relationships/hyperlink" Target="http://pbs.twimg.com/profile_images/566279601345667073/WD18FuyV_normal.jpeg" TargetMode="External" /><Relationship Id="rId125" Type="http://schemas.openxmlformats.org/officeDocument/2006/relationships/hyperlink" Target="http://pbs.twimg.com/profile_images/1084833259475759104/BqawRmZx_normal.jpg" TargetMode="External" /><Relationship Id="rId126" Type="http://schemas.openxmlformats.org/officeDocument/2006/relationships/hyperlink" Target="http://pbs.twimg.com/profile_images/1144228003297320960/sgny33tB_normal.jpg" TargetMode="External" /><Relationship Id="rId127" Type="http://schemas.openxmlformats.org/officeDocument/2006/relationships/hyperlink" Target="http://pbs.twimg.com/profile_images/1089980988690714624/9gfaoooE_normal.jpg" TargetMode="External" /><Relationship Id="rId128" Type="http://schemas.openxmlformats.org/officeDocument/2006/relationships/hyperlink" Target="http://pbs.twimg.com/profile_images/797106039162277888/Vta9cgvh_normal.jpg" TargetMode="External" /><Relationship Id="rId129" Type="http://schemas.openxmlformats.org/officeDocument/2006/relationships/hyperlink" Target="http://pbs.twimg.com/profile_images/1116023782613897217/Hku92WbV_normal.jpg" TargetMode="External" /><Relationship Id="rId130" Type="http://schemas.openxmlformats.org/officeDocument/2006/relationships/hyperlink" Target="http://pbs.twimg.com/profile_images/1180898195167047680/TkYGWs-j_normal.jpg" TargetMode="External" /><Relationship Id="rId131" Type="http://schemas.openxmlformats.org/officeDocument/2006/relationships/hyperlink" Target="http://pbs.twimg.com/profile_images/1006210854122029066/v4wd4fQB_normal.jpg" TargetMode="External" /><Relationship Id="rId132" Type="http://schemas.openxmlformats.org/officeDocument/2006/relationships/hyperlink" Target="https://pbs.twimg.com/media/EFgo4yaW4AExUgb.jpg" TargetMode="External" /><Relationship Id="rId133" Type="http://schemas.openxmlformats.org/officeDocument/2006/relationships/hyperlink" Target="http://pbs.twimg.com/profile_images/1282899422/email_logo_iwes2_normal.jpg" TargetMode="External" /><Relationship Id="rId134" Type="http://schemas.openxmlformats.org/officeDocument/2006/relationships/hyperlink" Target="http://pbs.twimg.com/profile_images/1282899422/email_logo_iwes2_normal.jpg" TargetMode="External" /><Relationship Id="rId135" Type="http://schemas.openxmlformats.org/officeDocument/2006/relationships/hyperlink" Target="http://pbs.twimg.com/profile_images/1178519437076361217/PaVpUrxq_normal.jpg" TargetMode="External" /><Relationship Id="rId136" Type="http://schemas.openxmlformats.org/officeDocument/2006/relationships/hyperlink" Target="http://pbs.twimg.com/profile_images/1094934045602050048/0v5IgpXP_normal.jpg" TargetMode="External" /><Relationship Id="rId137" Type="http://schemas.openxmlformats.org/officeDocument/2006/relationships/hyperlink" Target="http://pbs.twimg.com/profile_images/1094934045602050048/0v5IgpXP_normal.jpg" TargetMode="External" /><Relationship Id="rId138" Type="http://schemas.openxmlformats.org/officeDocument/2006/relationships/hyperlink" Target="http://pbs.twimg.com/profile_images/895954822280564736/dFBEy0cF_normal.jpg" TargetMode="External" /><Relationship Id="rId139" Type="http://schemas.openxmlformats.org/officeDocument/2006/relationships/hyperlink" Target="http://pbs.twimg.com/profile_images/973251173879877632/Ovxk_ODB_normal.jpg" TargetMode="External" /><Relationship Id="rId140" Type="http://schemas.openxmlformats.org/officeDocument/2006/relationships/hyperlink" Target="http://pbs.twimg.com/profile_images/1639812575/SDC_Cherry_Blossom_normal.JPG" TargetMode="External" /><Relationship Id="rId141" Type="http://schemas.openxmlformats.org/officeDocument/2006/relationships/hyperlink" Target="http://pbs.twimg.com/profile_images/1156960343098310656/QIQl2Csj_normal.jpg" TargetMode="External" /><Relationship Id="rId142" Type="http://schemas.openxmlformats.org/officeDocument/2006/relationships/hyperlink" Target="http://pbs.twimg.com/profile_images/842828809501999104/8ylacT5l_normal.jpg" TargetMode="External" /><Relationship Id="rId143" Type="http://schemas.openxmlformats.org/officeDocument/2006/relationships/hyperlink" Target="https://pbs.twimg.com/media/EF6_m4EWoAEBg8S.jpg" TargetMode="External" /><Relationship Id="rId144" Type="http://schemas.openxmlformats.org/officeDocument/2006/relationships/hyperlink" Target="http://pbs.twimg.com/profile_images/842828809501999104/8ylacT5l_normal.jpg" TargetMode="External" /><Relationship Id="rId145" Type="http://schemas.openxmlformats.org/officeDocument/2006/relationships/hyperlink" Target="http://pbs.twimg.com/profile_images/1145507303355027456/dnIan1BQ_normal.jpg" TargetMode="External" /><Relationship Id="rId146" Type="http://schemas.openxmlformats.org/officeDocument/2006/relationships/hyperlink" Target="http://pbs.twimg.com/profile_images/842828809501999104/8ylacT5l_normal.jpg" TargetMode="External" /><Relationship Id="rId147" Type="http://schemas.openxmlformats.org/officeDocument/2006/relationships/hyperlink" Target="http://pbs.twimg.com/profile_images/979433109178417153/kUJHy8kV_normal.jpg" TargetMode="External" /><Relationship Id="rId148" Type="http://schemas.openxmlformats.org/officeDocument/2006/relationships/hyperlink" Target="http://pbs.twimg.com/profile_images/1176950191385174018/yKkTPqEf_normal.jpg" TargetMode="External" /><Relationship Id="rId149" Type="http://schemas.openxmlformats.org/officeDocument/2006/relationships/hyperlink" Target="http://pbs.twimg.com/profile_images/949368602569904129/0l-sl1ET_normal.jpg" TargetMode="External" /><Relationship Id="rId150" Type="http://schemas.openxmlformats.org/officeDocument/2006/relationships/hyperlink" Target="http://pbs.twimg.com/profile_images/378800000830963435/2f09f03dd7d8f43bfadac777788b3b16_normal.jpeg" TargetMode="External" /><Relationship Id="rId151" Type="http://schemas.openxmlformats.org/officeDocument/2006/relationships/hyperlink" Target="http://pbs.twimg.com/profile_images/378800000830963435/2f09f03dd7d8f43bfadac777788b3b16_normal.jpeg" TargetMode="External" /><Relationship Id="rId152" Type="http://schemas.openxmlformats.org/officeDocument/2006/relationships/hyperlink" Target="http://pbs.twimg.com/profile_images/855695654982733828/_tvgudCK_normal.jpg" TargetMode="External" /><Relationship Id="rId153" Type="http://schemas.openxmlformats.org/officeDocument/2006/relationships/hyperlink" Target="http://pbs.twimg.com/profile_images/956838519082713089/LazSi9yH_normal.jpg" TargetMode="External" /><Relationship Id="rId154" Type="http://schemas.openxmlformats.org/officeDocument/2006/relationships/hyperlink" Target="http://pbs.twimg.com/profile_images/1042032978245955589/V3-7nX1W_normal.jpg" TargetMode="External" /><Relationship Id="rId155" Type="http://schemas.openxmlformats.org/officeDocument/2006/relationships/hyperlink" Target="http://pbs.twimg.com/profile_images/949368602569904129/0l-sl1ET_normal.jpg" TargetMode="External" /><Relationship Id="rId156" Type="http://schemas.openxmlformats.org/officeDocument/2006/relationships/hyperlink" Target="https://pbs.twimg.com/media/EF6OGpBWsAAD3TX.jpg" TargetMode="External" /><Relationship Id="rId157" Type="http://schemas.openxmlformats.org/officeDocument/2006/relationships/hyperlink" Target="http://pbs.twimg.com/profile_images/1042032978245955589/V3-7nX1W_normal.jpg" TargetMode="External" /><Relationship Id="rId158" Type="http://schemas.openxmlformats.org/officeDocument/2006/relationships/hyperlink" Target="https://pbs.twimg.com/media/EEGg8MUWsAABamR.jpg" TargetMode="External" /><Relationship Id="rId159" Type="http://schemas.openxmlformats.org/officeDocument/2006/relationships/hyperlink" Target="https://pbs.twimg.com/media/DDAxfNCXgAANnF7.jpg" TargetMode="External" /><Relationship Id="rId160" Type="http://schemas.openxmlformats.org/officeDocument/2006/relationships/hyperlink" Target="http://pbs.twimg.com/profile_images/1128295202861604864/pYcFgVxw_normal.jpg" TargetMode="External" /><Relationship Id="rId161" Type="http://schemas.openxmlformats.org/officeDocument/2006/relationships/hyperlink" Target="https://pbs.twimg.com/media/EFLlb3uWwAEEtZF.jpg" TargetMode="External" /><Relationship Id="rId162" Type="http://schemas.openxmlformats.org/officeDocument/2006/relationships/hyperlink" Target="http://pbs.twimg.com/profile_images/1130431419589758984/xc44_Kw2_normal.jpg" TargetMode="External" /><Relationship Id="rId163" Type="http://schemas.openxmlformats.org/officeDocument/2006/relationships/hyperlink" Target="http://pbs.twimg.com/profile_images/989702179224043520/J-1QkA2s_normal.jpg" TargetMode="External" /><Relationship Id="rId164" Type="http://schemas.openxmlformats.org/officeDocument/2006/relationships/hyperlink" Target="http://pbs.twimg.com/profile_images/524676185851064320/UqZU4ptd_normal.jpeg" TargetMode="External" /><Relationship Id="rId165" Type="http://schemas.openxmlformats.org/officeDocument/2006/relationships/hyperlink" Target="http://pbs.twimg.com/profile_images/524676185851064320/UqZU4ptd_normal.jpeg" TargetMode="External" /><Relationship Id="rId166" Type="http://schemas.openxmlformats.org/officeDocument/2006/relationships/hyperlink" Target="http://pbs.twimg.com/profile_images/684118985089089536/6NFBpQCi_normal.jpg" TargetMode="External" /><Relationship Id="rId167" Type="http://schemas.openxmlformats.org/officeDocument/2006/relationships/hyperlink" Target="http://pbs.twimg.com/profile_images/989702179224043520/J-1QkA2s_normal.jpg" TargetMode="External" /><Relationship Id="rId168" Type="http://schemas.openxmlformats.org/officeDocument/2006/relationships/hyperlink" Target="http://pbs.twimg.com/profile_images/989702179224043520/J-1QkA2s_normal.jpg" TargetMode="External" /><Relationship Id="rId169" Type="http://schemas.openxmlformats.org/officeDocument/2006/relationships/hyperlink" Target="http://pbs.twimg.com/profile_images/524676185851064320/UqZU4ptd_normal.jpeg" TargetMode="External" /><Relationship Id="rId170" Type="http://schemas.openxmlformats.org/officeDocument/2006/relationships/hyperlink" Target="https://pbs.twimg.com/media/EFzjoUCWoAMYKfm.jpg" TargetMode="External" /><Relationship Id="rId171" Type="http://schemas.openxmlformats.org/officeDocument/2006/relationships/hyperlink" Target="http://pbs.twimg.com/profile_images/1017592184034521088/5SB1rijr_normal.jpg" TargetMode="External" /><Relationship Id="rId172" Type="http://schemas.openxmlformats.org/officeDocument/2006/relationships/hyperlink" Target="http://pbs.twimg.com/profile_images/763834569061756928/9eQvOkYO_normal.jpg" TargetMode="External" /><Relationship Id="rId173" Type="http://schemas.openxmlformats.org/officeDocument/2006/relationships/hyperlink" Target="http://pbs.twimg.com/profile_images/763834569061756928/9eQvOkYO_normal.jpg" TargetMode="External" /><Relationship Id="rId174" Type="http://schemas.openxmlformats.org/officeDocument/2006/relationships/hyperlink" Target="http://pbs.twimg.com/profile_images/842828809501999104/8ylacT5l_normal.jpg" TargetMode="External" /><Relationship Id="rId175" Type="http://schemas.openxmlformats.org/officeDocument/2006/relationships/hyperlink" Target="http://pbs.twimg.com/profile_images/524676185851064320/UqZU4ptd_normal.jpeg" TargetMode="External" /><Relationship Id="rId176" Type="http://schemas.openxmlformats.org/officeDocument/2006/relationships/hyperlink" Target="http://pbs.twimg.com/profile_images/524676185851064320/UqZU4ptd_normal.jpeg" TargetMode="External" /><Relationship Id="rId177" Type="http://schemas.openxmlformats.org/officeDocument/2006/relationships/hyperlink" Target="https://pbs.twimg.com/media/EFzhXqTX0AU6377.jpg" TargetMode="External" /><Relationship Id="rId178" Type="http://schemas.openxmlformats.org/officeDocument/2006/relationships/hyperlink" Target="http://pbs.twimg.com/profile_images/763834569061756928/9eQvOkYO_normal.jpg" TargetMode="External" /><Relationship Id="rId179" Type="http://schemas.openxmlformats.org/officeDocument/2006/relationships/hyperlink" Target="http://pbs.twimg.com/profile_images/763834569061756928/9eQvOkYO_normal.jpg" TargetMode="External" /><Relationship Id="rId180" Type="http://schemas.openxmlformats.org/officeDocument/2006/relationships/hyperlink" Target="http://pbs.twimg.com/profile_images/763834569061756928/9eQvOkYO_normal.jpg" TargetMode="External" /><Relationship Id="rId181" Type="http://schemas.openxmlformats.org/officeDocument/2006/relationships/hyperlink" Target="http://pbs.twimg.com/profile_images/842828809501999104/8ylacT5l_normal.jpg" TargetMode="External" /><Relationship Id="rId182" Type="http://schemas.openxmlformats.org/officeDocument/2006/relationships/hyperlink" Target="https://pbs.twimg.com/media/EF00yc-XoAAGyp6.jpg" TargetMode="External" /><Relationship Id="rId183" Type="http://schemas.openxmlformats.org/officeDocument/2006/relationships/hyperlink" Target="http://pbs.twimg.com/profile_images/524676185851064320/UqZU4ptd_normal.jpeg" TargetMode="External" /><Relationship Id="rId184" Type="http://schemas.openxmlformats.org/officeDocument/2006/relationships/hyperlink" Target="http://pbs.twimg.com/profile_images/524676185851064320/UqZU4ptd_normal.jpeg" TargetMode="External" /><Relationship Id="rId185" Type="http://schemas.openxmlformats.org/officeDocument/2006/relationships/hyperlink" Target="http://pbs.twimg.com/profile_images/842828809501999104/8ylacT5l_normal.jpg" TargetMode="External" /><Relationship Id="rId186" Type="http://schemas.openxmlformats.org/officeDocument/2006/relationships/hyperlink" Target="http://pbs.twimg.com/profile_images/842828809501999104/8ylacT5l_normal.jpg" TargetMode="External" /><Relationship Id="rId187" Type="http://schemas.openxmlformats.org/officeDocument/2006/relationships/hyperlink" Target="http://pbs.twimg.com/profile_images/842828809501999104/8ylacT5l_normal.jpg" TargetMode="External" /><Relationship Id="rId188" Type="http://schemas.openxmlformats.org/officeDocument/2006/relationships/hyperlink" Target="http://pbs.twimg.com/profile_images/842828809501999104/8ylacT5l_normal.jpg" TargetMode="External" /><Relationship Id="rId189" Type="http://schemas.openxmlformats.org/officeDocument/2006/relationships/hyperlink" Target="http://pbs.twimg.com/profile_images/842828809501999104/8ylacT5l_normal.jpg" TargetMode="External" /><Relationship Id="rId190" Type="http://schemas.openxmlformats.org/officeDocument/2006/relationships/hyperlink" Target="http://pbs.twimg.com/profile_images/524676185851064320/UqZU4ptd_normal.jpeg" TargetMode="External" /><Relationship Id="rId191" Type="http://schemas.openxmlformats.org/officeDocument/2006/relationships/hyperlink" Target="http://pbs.twimg.com/profile_images/524676185851064320/UqZU4ptd_normal.jpeg" TargetMode="External" /><Relationship Id="rId192" Type="http://schemas.openxmlformats.org/officeDocument/2006/relationships/hyperlink" Target="http://pbs.twimg.com/profile_images/524676185851064320/UqZU4ptd_normal.jpeg" TargetMode="External" /><Relationship Id="rId193" Type="http://schemas.openxmlformats.org/officeDocument/2006/relationships/hyperlink" Target="https://pbs.twimg.com/media/EGSLvAzWsAAfaEw.jpg" TargetMode="External" /><Relationship Id="rId194" Type="http://schemas.openxmlformats.org/officeDocument/2006/relationships/hyperlink" Target="https://pbs.twimg.com/media/EGXUZVtUUAAfK06.jpg" TargetMode="External" /><Relationship Id="rId195" Type="http://schemas.openxmlformats.org/officeDocument/2006/relationships/hyperlink" Target="http://pbs.twimg.com/profile_images/524676185851064320/UqZU4ptd_normal.jpeg" TargetMode="External" /><Relationship Id="rId196" Type="http://schemas.openxmlformats.org/officeDocument/2006/relationships/hyperlink" Target="https://pbs.twimg.com/media/EGYnPy-XoAEker-.jpg" TargetMode="External" /><Relationship Id="rId197" Type="http://schemas.openxmlformats.org/officeDocument/2006/relationships/hyperlink" Target="https://pbs.twimg.com/ext_tw_video_thumb/1172170044647849984/pu/img/nur51rWSExWmlynN.jpg" TargetMode="External" /><Relationship Id="rId198" Type="http://schemas.openxmlformats.org/officeDocument/2006/relationships/hyperlink" Target="http://pbs.twimg.com/profile_images/524676185851064320/UqZU4ptd_normal.jpeg" TargetMode="External" /><Relationship Id="rId199" Type="http://schemas.openxmlformats.org/officeDocument/2006/relationships/hyperlink" Target="https://twitter.com/#!/mmctweets/status/1043210485112291328" TargetMode="External" /><Relationship Id="rId200" Type="http://schemas.openxmlformats.org/officeDocument/2006/relationships/hyperlink" Target="https://twitter.com/#!/africare/status/1176141670519332865" TargetMode="External" /><Relationship Id="rId201" Type="http://schemas.openxmlformats.org/officeDocument/2006/relationships/hyperlink" Target="https://twitter.com/#!/akudoglobal/status/1176804592702672897" TargetMode="External" /><Relationship Id="rId202" Type="http://schemas.openxmlformats.org/officeDocument/2006/relationships/hyperlink" Target="https://twitter.com/#!/leminemoujtaba/status/1176804697560309760" TargetMode="External" /><Relationship Id="rId203" Type="http://schemas.openxmlformats.org/officeDocument/2006/relationships/hyperlink" Target="https://twitter.com/#!/natashagarcha/status/1176852795464527873" TargetMode="External" /><Relationship Id="rId204" Type="http://schemas.openxmlformats.org/officeDocument/2006/relationships/hyperlink" Target="https://twitter.com/#!/manyata4mothers/status/1176853813778472967" TargetMode="External" /><Relationship Id="rId205" Type="http://schemas.openxmlformats.org/officeDocument/2006/relationships/hyperlink" Target="https://twitter.com/#!/subhasree_sai/status/1176935578543243267" TargetMode="External" /><Relationship Id="rId206" Type="http://schemas.openxmlformats.org/officeDocument/2006/relationships/hyperlink" Target="https://twitter.com/#!/eybsimmons/status/1176967920750092288" TargetMode="External" /><Relationship Id="rId207" Type="http://schemas.openxmlformats.org/officeDocument/2006/relationships/hyperlink" Target="https://twitter.com/#!/eybsimmons/status/1176968087498842118" TargetMode="External" /><Relationship Id="rId208" Type="http://schemas.openxmlformats.org/officeDocument/2006/relationships/hyperlink" Target="https://twitter.com/#!/hades_2098/status/1177020241743732736" TargetMode="External" /><Relationship Id="rId209" Type="http://schemas.openxmlformats.org/officeDocument/2006/relationships/hyperlink" Target="https://twitter.com/#!/benoitkalasa/status/1176483042359238656" TargetMode="External" /><Relationship Id="rId210" Type="http://schemas.openxmlformats.org/officeDocument/2006/relationships/hyperlink" Target="https://twitter.com/#!/orkoum/status/1177147072094625792" TargetMode="External" /><Relationship Id="rId211" Type="http://schemas.openxmlformats.org/officeDocument/2006/relationships/hyperlink" Target="https://twitter.com/#!/ncpd_kenya/status/1177205859337850882" TargetMode="External" /><Relationship Id="rId212" Type="http://schemas.openxmlformats.org/officeDocument/2006/relationships/hyperlink" Target="https://twitter.com/#!/chris_cnnaji/status/1177210935422967808" TargetMode="External" /><Relationship Id="rId213" Type="http://schemas.openxmlformats.org/officeDocument/2006/relationships/hyperlink" Target="https://twitter.com/#!/magarya/status/1177215390876884994" TargetMode="External" /><Relationship Id="rId214" Type="http://schemas.openxmlformats.org/officeDocument/2006/relationships/hyperlink" Target="https://twitter.com/#!/healthnews_ng/status/1177241312954867712" TargetMode="External" /><Relationship Id="rId215" Type="http://schemas.openxmlformats.org/officeDocument/2006/relationships/hyperlink" Target="https://twitter.com/#!/angelbo75655793/status/1177272112819724288" TargetMode="External" /><Relationship Id="rId216" Type="http://schemas.openxmlformats.org/officeDocument/2006/relationships/hyperlink" Target="https://twitter.com/#!/firdug2015/status/1177279649342210050" TargetMode="External" /><Relationship Id="rId217" Type="http://schemas.openxmlformats.org/officeDocument/2006/relationships/hyperlink" Target="https://twitter.com/#!/supplychainsn/status/1177299059763138565" TargetMode="External" /><Relationship Id="rId218" Type="http://schemas.openxmlformats.org/officeDocument/2006/relationships/hyperlink" Target="https://twitter.com/#!/ahahospitals/status/1177298084583419909" TargetMode="External" /><Relationship Id="rId219" Type="http://schemas.openxmlformats.org/officeDocument/2006/relationships/hyperlink" Target="https://twitter.com/#!/theihi/status/1177315154050146309" TargetMode="External" /><Relationship Id="rId220" Type="http://schemas.openxmlformats.org/officeDocument/2006/relationships/hyperlink" Target="https://twitter.com/#!/sujas15/status/1177316820929437696" TargetMode="External" /><Relationship Id="rId221" Type="http://schemas.openxmlformats.org/officeDocument/2006/relationships/hyperlink" Target="https://twitter.com/#!/tweetaonl/status/1177325986066632736" TargetMode="External" /><Relationship Id="rId222" Type="http://schemas.openxmlformats.org/officeDocument/2006/relationships/hyperlink" Target="https://twitter.com/#!/pmrosey2/status/1177331552646291456" TargetMode="External" /><Relationship Id="rId223" Type="http://schemas.openxmlformats.org/officeDocument/2006/relationships/hyperlink" Target="https://twitter.com/#!/terriwh109/status/1177602622859165698" TargetMode="External" /><Relationship Id="rId224" Type="http://schemas.openxmlformats.org/officeDocument/2006/relationships/hyperlink" Target="https://twitter.com/#!/temitayoe/status/1177201555201810435" TargetMode="External" /><Relationship Id="rId225" Type="http://schemas.openxmlformats.org/officeDocument/2006/relationships/hyperlink" Target="https://twitter.com/#!/temitayoe/status/1177209996435697664" TargetMode="External" /><Relationship Id="rId226" Type="http://schemas.openxmlformats.org/officeDocument/2006/relationships/hyperlink" Target="https://twitter.com/#!/temitayoe/status/1177651743469047809" TargetMode="External" /><Relationship Id="rId227" Type="http://schemas.openxmlformats.org/officeDocument/2006/relationships/hyperlink" Target="https://twitter.com/#!/directorcelsjr/status/1177744702164144136" TargetMode="External" /><Relationship Id="rId228" Type="http://schemas.openxmlformats.org/officeDocument/2006/relationships/hyperlink" Target="https://twitter.com/#!/marzooqalyami6/status/1177917119788470273" TargetMode="External" /><Relationship Id="rId229" Type="http://schemas.openxmlformats.org/officeDocument/2006/relationships/hyperlink" Target="https://twitter.com/#!/coldbean/status/1178008789217419267" TargetMode="External" /><Relationship Id="rId230" Type="http://schemas.openxmlformats.org/officeDocument/2006/relationships/hyperlink" Target="https://twitter.com/#!/birthequity/status/1178270875721850881" TargetMode="External" /><Relationship Id="rId231" Type="http://schemas.openxmlformats.org/officeDocument/2006/relationships/hyperlink" Target="https://twitter.com/#!/gavimag/status/1178554793377325057" TargetMode="External" /><Relationship Id="rId232" Type="http://schemas.openxmlformats.org/officeDocument/2006/relationships/hyperlink" Target="https://twitter.com/#!/faryus88/status/1178568208346947585" TargetMode="External" /><Relationship Id="rId233" Type="http://schemas.openxmlformats.org/officeDocument/2006/relationships/hyperlink" Target="https://twitter.com/#!/ftissandier/status/1178578270486319104" TargetMode="External" /><Relationship Id="rId234" Type="http://schemas.openxmlformats.org/officeDocument/2006/relationships/hyperlink" Target="https://twitter.com/#!/pplthatdeliver/status/1178601355482664960" TargetMode="External" /><Relationship Id="rId235" Type="http://schemas.openxmlformats.org/officeDocument/2006/relationships/hyperlink" Target="https://twitter.com/#!/justicetwit/status/1178813570135535616" TargetMode="External" /><Relationship Id="rId236" Type="http://schemas.openxmlformats.org/officeDocument/2006/relationships/hyperlink" Target="https://twitter.com/#!/janicewiitala/status/1178824193074515969" TargetMode="External" /><Relationship Id="rId237" Type="http://schemas.openxmlformats.org/officeDocument/2006/relationships/hyperlink" Target="https://twitter.com/#!/amagege/status/1178974745976623104" TargetMode="External" /><Relationship Id="rId238" Type="http://schemas.openxmlformats.org/officeDocument/2006/relationships/hyperlink" Target="https://twitter.com/#!/clioawards/status/1178993725835546624" TargetMode="External" /><Relationship Id="rId239" Type="http://schemas.openxmlformats.org/officeDocument/2006/relationships/hyperlink" Target="https://twitter.com/#!/jillgw/status/1176940105627557890" TargetMode="External" /><Relationship Id="rId240" Type="http://schemas.openxmlformats.org/officeDocument/2006/relationships/hyperlink" Target="https://twitter.com/#!/jillgw/status/1179085545726775297" TargetMode="External" /><Relationship Id="rId241" Type="http://schemas.openxmlformats.org/officeDocument/2006/relationships/hyperlink" Target="https://twitter.com/#!/melinatedmoms/status/1179088877258231809" TargetMode="External" /><Relationship Id="rId242" Type="http://schemas.openxmlformats.org/officeDocument/2006/relationships/hyperlink" Target="https://twitter.com/#!/jillgw/status/1178855890197372929" TargetMode="External" /><Relationship Id="rId243" Type="http://schemas.openxmlformats.org/officeDocument/2006/relationships/hyperlink" Target="https://twitter.com/#!/everymomcounts/status/1179092374934433792" TargetMode="External" /><Relationship Id="rId244" Type="http://schemas.openxmlformats.org/officeDocument/2006/relationships/hyperlink" Target="https://twitter.com/#!/pooltable_mover/status/1179135237311340544" TargetMode="External" /><Relationship Id="rId245" Type="http://schemas.openxmlformats.org/officeDocument/2006/relationships/hyperlink" Target="https://twitter.com/#!/kimboller1/status/1179064237370593282" TargetMode="External" /><Relationship Id="rId246" Type="http://schemas.openxmlformats.org/officeDocument/2006/relationships/hyperlink" Target="https://twitter.com/#!/kimboller1/status/1179138622446096385" TargetMode="External" /><Relationship Id="rId247" Type="http://schemas.openxmlformats.org/officeDocument/2006/relationships/hyperlink" Target="https://twitter.com/#!/alubay2/status/1179146416167559171" TargetMode="External" /><Relationship Id="rId248" Type="http://schemas.openxmlformats.org/officeDocument/2006/relationships/hyperlink" Target="https://twitter.com/#!/lynn_ustw/status/1179225588151787526" TargetMode="External" /><Relationship Id="rId249" Type="http://schemas.openxmlformats.org/officeDocument/2006/relationships/hyperlink" Target="https://twitter.com/#!/drngozionuoha/status/1179140064175165441" TargetMode="External" /><Relationship Id="rId250" Type="http://schemas.openxmlformats.org/officeDocument/2006/relationships/hyperlink" Target="https://twitter.com/#!/aniediudo/status/1179274011169214465" TargetMode="External" /><Relationship Id="rId251" Type="http://schemas.openxmlformats.org/officeDocument/2006/relationships/hyperlink" Target="https://twitter.com/#!/realanifon/status/1179275783073865728" TargetMode="External" /><Relationship Id="rId252" Type="http://schemas.openxmlformats.org/officeDocument/2006/relationships/hyperlink" Target="https://twitter.com/#!/mamaletteng/status/1179146842027761664" TargetMode="External" /><Relationship Id="rId253" Type="http://schemas.openxmlformats.org/officeDocument/2006/relationships/hyperlink" Target="https://twitter.com/#!/many_colors/status/1179309064842616832" TargetMode="External" /><Relationship Id="rId254" Type="http://schemas.openxmlformats.org/officeDocument/2006/relationships/hyperlink" Target="https://twitter.com/#!/burkefoundation/status/1179389602270007297" TargetMode="External" /><Relationship Id="rId255" Type="http://schemas.openxmlformats.org/officeDocument/2006/relationships/hyperlink" Target="https://twitter.com/#!/almatahealth/status/1179601966562832384" TargetMode="External" /><Relationship Id="rId256" Type="http://schemas.openxmlformats.org/officeDocument/2006/relationships/hyperlink" Target="https://twitter.com/#!/njtvnews/status/1179520190779932673" TargetMode="External" /><Relationship Id="rId257" Type="http://schemas.openxmlformats.org/officeDocument/2006/relationships/hyperlink" Target="https://twitter.com/#!/njtvnews/status/1179682758320427008" TargetMode="External" /><Relationship Id="rId258" Type="http://schemas.openxmlformats.org/officeDocument/2006/relationships/hyperlink" Target="https://twitter.com/#!/bmoreforbabies/status/1179697005465083905" TargetMode="External" /><Relationship Id="rId259" Type="http://schemas.openxmlformats.org/officeDocument/2006/relationships/hyperlink" Target="https://twitter.com/#!/bmoreforbabies/status/1179697128609910785" TargetMode="External" /><Relationship Id="rId260" Type="http://schemas.openxmlformats.org/officeDocument/2006/relationships/hyperlink" Target="https://twitter.com/#!/tedbabedegefie/status/1179721856779243521" TargetMode="External" /><Relationship Id="rId261" Type="http://schemas.openxmlformats.org/officeDocument/2006/relationships/hyperlink" Target="https://twitter.com/#!/lauriemyershl/status/1179919165458718720" TargetMode="External" /><Relationship Id="rId262" Type="http://schemas.openxmlformats.org/officeDocument/2006/relationships/hyperlink" Target="https://twitter.com/#!/nighealthwatch/status/1177210086617505792" TargetMode="External" /><Relationship Id="rId263" Type="http://schemas.openxmlformats.org/officeDocument/2006/relationships/hyperlink" Target="https://twitter.com/#!/nighealthwatch/status/1179964536243281921" TargetMode="External" /><Relationship Id="rId264" Type="http://schemas.openxmlformats.org/officeDocument/2006/relationships/hyperlink" Target="https://twitter.com/#!/alex148laughlin/status/1179984487272386560" TargetMode="External" /><Relationship Id="rId265" Type="http://schemas.openxmlformats.org/officeDocument/2006/relationships/hyperlink" Target="https://twitter.com/#!/utibe__ebong/status/1177283156518592512" TargetMode="External" /><Relationship Id="rId266" Type="http://schemas.openxmlformats.org/officeDocument/2006/relationships/hyperlink" Target="https://twitter.com/#!/utibe__ebong/status/1180012869418717187" TargetMode="External" /><Relationship Id="rId267" Type="http://schemas.openxmlformats.org/officeDocument/2006/relationships/hyperlink" Target="https://twitter.com/#!/monica_kerrigan/status/1180138962834399236" TargetMode="External" /><Relationship Id="rId268" Type="http://schemas.openxmlformats.org/officeDocument/2006/relationships/hyperlink" Target="https://twitter.com/#!/emilywj/status/1180140670373285888" TargetMode="External" /><Relationship Id="rId269" Type="http://schemas.openxmlformats.org/officeDocument/2006/relationships/hyperlink" Target="https://twitter.com/#!/atiyaweiss/status/1171522286488182786" TargetMode="External" /><Relationship Id="rId270" Type="http://schemas.openxmlformats.org/officeDocument/2006/relationships/hyperlink" Target="https://twitter.com/#!/childhealthusa/status/1180531482097532928" TargetMode="External" /><Relationship Id="rId271" Type="http://schemas.openxmlformats.org/officeDocument/2006/relationships/hyperlink" Target="https://twitter.com/#!/ppic_online/status/1180675450819010561" TargetMode="External" /><Relationship Id="rId272" Type="http://schemas.openxmlformats.org/officeDocument/2006/relationships/hyperlink" Target="https://twitter.com/#!/misssophiebot/status/1180684353434783744" TargetMode="External" /><Relationship Id="rId273" Type="http://schemas.openxmlformats.org/officeDocument/2006/relationships/hyperlink" Target="https://twitter.com/#!/familyubuntu/status/1171490270275227648" TargetMode="External" /><Relationship Id="rId274" Type="http://schemas.openxmlformats.org/officeDocument/2006/relationships/hyperlink" Target="https://twitter.com/#!/laceyemma1/status/1180925408914493440" TargetMode="External" /><Relationship Id="rId275" Type="http://schemas.openxmlformats.org/officeDocument/2006/relationships/hyperlink" Target="https://twitter.com/#!/wilson_mhi/status/1181210400148340736" TargetMode="External" /><Relationship Id="rId276" Type="http://schemas.openxmlformats.org/officeDocument/2006/relationships/hyperlink" Target="https://twitter.com/#!/doccrearperry/status/1177736309697331200" TargetMode="External" /><Relationship Id="rId277" Type="http://schemas.openxmlformats.org/officeDocument/2006/relationships/hyperlink" Target="https://twitter.com/#!/iwes_nola/status/1177738844382216192" TargetMode="External" /><Relationship Id="rId278" Type="http://schemas.openxmlformats.org/officeDocument/2006/relationships/hyperlink" Target="https://twitter.com/#!/iwes_nola/status/1181226236082737154" TargetMode="External" /><Relationship Id="rId279" Type="http://schemas.openxmlformats.org/officeDocument/2006/relationships/hyperlink" Target="https://twitter.com/#!/_magnoliashawty/status/1181226301962670081" TargetMode="External" /><Relationship Id="rId280" Type="http://schemas.openxmlformats.org/officeDocument/2006/relationships/hyperlink" Target="https://twitter.com/#!/avegenhealth/status/1179645138160832514" TargetMode="External" /><Relationship Id="rId281" Type="http://schemas.openxmlformats.org/officeDocument/2006/relationships/hyperlink" Target="https://twitter.com/#!/avegenhealth/status/1181230728660619269" TargetMode="External" /><Relationship Id="rId282" Type="http://schemas.openxmlformats.org/officeDocument/2006/relationships/hyperlink" Target="https://twitter.com/#!/preventaccreta/status/1181241424248897536" TargetMode="External" /><Relationship Id="rId283" Type="http://schemas.openxmlformats.org/officeDocument/2006/relationships/hyperlink" Target="https://twitter.com/#!/wwstansburyccfa/status/1181285901860659200" TargetMode="External" /><Relationship Id="rId284" Type="http://schemas.openxmlformats.org/officeDocument/2006/relationships/hyperlink" Target="https://twitter.com/#!/staceycpenny/status/1181310983538651141" TargetMode="External" /><Relationship Id="rId285" Type="http://schemas.openxmlformats.org/officeDocument/2006/relationships/hyperlink" Target="https://twitter.com/#!/shadesofblueprj/status/1181338625772019713" TargetMode="External" /><Relationship Id="rId286" Type="http://schemas.openxmlformats.org/officeDocument/2006/relationships/hyperlink" Target="https://twitter.com/#!/metiebetmd/status/1175876903628156928" TargetMode="External" /><Relationship Id="rId287" Type="http://schemas.openxmlformats.org/officeDocument/2006/relationships/hyperlink" Target="https://twitter.com/#!/metiebetmd/status/1179590836717309952" TargetMode="External" /><Relationship Id="rId288" Type="http://schemas.openxmlformats.org/officeDocument/2006/relationships/hyperlink" Target="https://twitter.com/#!/metiebetmd/status/1179918760892870656" TargetMode="External" /><Relationship Id="rId289" Type="http://schemas.openxmlformats.org/officeDocument/2006/relationships/hyperlink" Target="https://twitter.com/#!/katribertram/status/1181458771626860545" TargetMode="External" /><Relationship Id="rId290" Type="http://schemas.openxmlformats.org/officeDocument/2006/relationships/hyperlink" Target="https://twitter.com/#!/metiebetmd/status/1177210276971798528" TargetMode="External" /><Relationship Id="rId291" Type="http://schemas.openxmlformats.org/officeDocument/2006/relationships/hyperlink" Target="https://twitter.com/#!/aminumagashig/status/1181477320781111296" TargetMode="External" /><Relationship Id="rId292" Type="http://schemas.openxmlformats.org/officeDocument/2006/relationships/hyperlink" Target="https://twitter.com/#!/sambernsteinrn/status/1181516469114429440" TargetMode="External" /><Relationship Id="rId293" Type="http://schemas.openxmlformats.org/officeDocument/2006/relationships/hyperlink" Target="https://twitter.com/#!/don2569603/status/1181521635444170753" TargetMode="External" /><Relationship Id="rId294" Type="http://schemas.openxmlformats.org/officeDocument/2006/relationships/hyperlink" Target="https://twitter.com/#!/tallduc/status/1179922509380161537" TargetMode="External" /><Relationship Id="rId295" Type="http://schemas.openxmlformats.org/officeDocument/2006/relationships/hyperlink" Target="https://twitter.com/#!/tallduc/status/1181542594360348677" TargetMode="External" /><Relationship Id="rId296" Type="http://schemas.openxmlformats.org/officeDocument/2006/relationships/hyperlink" Target="https://twitter.com/#!/uhc2030/status/1181468265677295616" TargetMode="External" /><Relationship Id="rId297" Type="http://schemas.openxmlformats.org/officeDocument/2006/relationships/hyperlink" Target="https://twitter.com/#!/fkolomoni/status/1181544735200202753" TargetMode="External" /><Relationship Id="rId298" Type="http://schemas.openxmlformats.org/officeDocument/2006/relationships/hyperlink" Target="https://twitter.com/#!/kistennoel/status/1181545060711768070" TargetMode="External" /><Relationship Id="rId299" Type="http://schemas.openxmlformats.org/officeDocument/2006/relationships/hyperlink" Target="https://twitter.com/#!/don2569603/status/1180632051424415750" TargetMode="External" /><Relationship Id="rId300" Type="http://schemas.openxmlformats.org/officeDocument/2006/relationships/hyperlink" Target="https://twitter.com/#!/kistennoel/status/1179536401739735040" TargetMode="External" /><Relationship Id="rId301" Type="http://schemas.openxmlformats.org/officeDocument/2006/relationships/hyperlink" Target="https://twitter.com/#!/kistennoel/status/1180067549934866432" TargetMode="External" /><Relationship Id="rId302" Type="http://schemas.openxmlformats.org/officeDocument/2006/relationships/hyperlink" Target="https://twitter.com/#!/merck/status/1171394337286045697" TargetMode="External" /><Relationship Id="rId303" Type="http://schemas.openxmlformats.org/officeDocument/2006/relationships/hyperlink" Target="https://twitter.com/#!/merckformothers/status/878256344066920448" TargetMode="External" /><Relationship Id="rId304" Type="http://schemas.openxmlformats.org/officeDocument/2006/relationships/hyperlink" Target="https://twitter.com/#!/onebyone2030/status/1177692430050701315" TargetMode="External" /><Relationship Id="rId305" Type="http://schemas.openxmlformats.org/officeDocument/2006/relationships/hyperlink" Target="https://twitter.com/#!/merckformothers/status/1176254725416792064" TargetMode="External" /><Relationship Id="rId306" Type="http://schemas.openxmlformats.org/officeDocument/2006/relationships/hyperlink" Target="https://twitter.com/#!/murtalamai/status/1177676940012146688" TargetMode="External" /><Relationship Id="rId307" Type="http://schemas.openxmlformats.org/officeDocument/2006/relationships/hyperlink" Target="https://twitter.com/#!/eleni_z_tsigas/status/1176920765956022279" TargetMode="External" /><Relationship Id="rId308" Type="http://schemas.openxmlformats.org/officeDocument/2006/relationships/hyperlink" Target="https://twitter.com/#!/merckformothers/status/1176850712619302913" TargetMode="External" /><Relationship Id="rId309" Type="http://schemas.openxmlformats.org/officeDocument/2006/relationships/hyperlink" Target="https://twitter.com/#!/merckformothers/status/1177303227408297985" TargetMode="External" /><Relationship Id="rId310" Type="http://schemas.openxmlformats.org/officeDocument/2006/relationships/hyperlink" Target="https://twitter.com/#!/4thtriproject/status/1177019682160861184" TargetMode="External" /><Relationship Id="rId311" Type="http://schemas.openxmlformats.org/officeDocument/2006/relationships/hyperlink" Target="https://twitter.com/#!/eleni_z_tsigas/status/1176657689402892288" TargetMode="External" /><Relationship Id="rId312" Type="http://schemas.openxmlformats.org/officeDocument/2006/relationships/hyperlink" Target="https://twitter.com/#!/eleni_z_tsigas/status/1181380344588750848" TargetMode="External" /><Relationship Id="rId313" Type="http://schemas.openxmlformats.org/officeDocument/2006/relationships/hyperlink" Target="https://twitter.com/#!/merckformothers/status/1177305057211092994" TargetMode="External" /><Relationship Id="rId314" Type="http://schemas.openxmlformats.org/officeDocument/2006/relationships/hyperlink" Target="https://twitter.com/#!/mayorbcyoung/status/1179067491311669253" TargetMode="External" /><Relationship Id="rId315" Type="http://schemas.openxmlformats.org/officeDocument/2006/relationships/hyperlink" Target="https://twitter.com/#!/neel_shah/status/1179200765933412352" TargetMode="External" /><Relationship Id="rId316" Type="http://schemas.openxmlformats.org/officeDocument/2006/relationships/hyperlink" Target="https://twitter.com/#!/bmohealthystart/status/1179597866949648384" TargetMode="External" /><Relationship Id="rId317" Type="http://schemas.openxmlformats.org/officeDocument/2006/relationships/hyperlink" Target="https://twitter.com/#!/bmohealthystart/status/1179598787628716032" TargetMode="External" /><Relationship Id="rId318" Type="http://schemas.openxmlformats.org/officeDocument/2006/relationships/hyperlink" Target="https://twitter.com/#!/metiebetmd/status/1179199451782664192" TargetMode="External" /><Relationship Id="rId319" Type="http://schemas.openxmlformats.org/officeDocument/2006/relationships/hyperlink" Target="https://twitter.com/#!/merckformothers/status/1179401592866516998" TargetMode="External" /><Relationship Id="rId320" Type="http://schemas.openxmlformats.org/officeDocument/2006/relationships/hyperlink" Target="https://twitter.com/#!/merckformothers/status/1179401780746170368" TargetMode="External" /><Relationship Id="rId321" Type="http://schemas.openxmlformats.org/officeDocument/2006/relationships/hyperlink" Target="https://twitter.com/#!/bmohealthystart/status/1179065031574654976" TargetMode="External" /><Relationship Id="rId322" Type="http://schemas.openxmlformats.org/officeDocument/2006/relationships/hyperlink" Target="https://twitter.com/#!/bmohealthystart/status/1179065212361723905" TargetMode="External" /><Relationship Id="rId323" Type="http://schemas.openxmlformats.org/officeDocument/2006/relationships/hyperlink" Target="https://twitter.com/#!/bmohealthystart/status/1179598844566413314" TargetMode="External" /><Relationship Id="rId324" Type="http://schemas.openxmlformats.org/officeDocument/2006/relationships/hyperlink" Target="https://twitter.com/#!/bmohealthystart/status/1179598905417355264" TargetMode="External" /><Relationship Id="rId325" Type="http://schemas.openxmlformats.org/officeDocument/2006/relationships/hyperlink" Target="https://twitter.com/#!/metiebetmd/status/1179170771400310789" TargetMode="External" /><Relationship Id="rId326" Type="http://schemas.openxmlformats.org/officeDocument/2006/relationships/hyperlink" Target="https://twitter.com/#!/merckformothers/status/1179156724453916672" TargetMode="External" /><Relationship Id="rId327" Type="http://schemas.openxmlformats.org/officeDocument/2006/relationships/hyperlink" Target="https://twitter.com/#!/merckformothers/status/1179401824530571264" TargetMode="External" /><Relationship Id="rId328" Type="http://schemas.openxmlformats.org/officeDocument/2006/relationships/hyperlink" Target="https://twitter.com/#!/merckformothers/status/1179835505485238273" TargetMode="External" /><Relationship Id="rId329" Type="http://schemas.openxmlformats.org/officeDocument/2006/relationships/hyperlink" Target="https://twitter.com/#!/metiebetmd/status/1176654220440850432" TargetMode="External" /><Relationship Id="rId330" Type="http://schemas.openxmlformats.org/officeDocument/2006/relationships/hyperlink" Target="https://twitter.com/#!/metiebetmd/status/1179170747396362240" TargetMode="External" /><Relationship Id="rId331" Type="http://schemas.openxmlformats.org/officeDocument/2006/relationships/hyperlink" Target="https://twitter.com/#!/metiebetmd/status/1179587530213208067" TargetMode="External" /><Relationship Id="rId332" Type="http://schemas.openxmlformats.org/officeDocument/2006/relationships/hyperlink" Target="https://twitter.com/#!/metiebetmd/status/1180084577072816129" TargetMode="External" /><Relationship Id="rId333" Type="http://schemas.openxmlformats.org/officeDocument/2006/relationships/hyperlink" Target="https://twitter.com/#!/metiebetmd/status/1181341110574170112" TargetMode="External" /><Relationship Id="rId334" Type="http://schemas.openxmlformats.org/officeDocument/2006/relationships/hyperlink" Target="https://twitter.com/#!/merckformothers/status/1176940714401435648" TargetMode="External" /><Relationship Id="rId335" Type="http://schemas.openxmlformats.org/officeDocument/2006/relationships/hyperlink" Target="https://twitter.com/#!/merckformothers/status/1179829365024153600" TargetMode="External" /><Relationship Id="rId336" Type="http://schemas.openxmlformats.org/officeDocument/2006/relationships/hyperlink" Target="https://twitter.com/#!/merckformothers/status/1180161319942676481" TargetMode="External" /><Relationship Id="rId337" Type="http://schemas.openxmlformats.org/officeDocument/2006/relationships/hyperlink" Target="https://twitter.com/#!/merckformothers/status/1181222645787963392" TargetMode="External" /><Relationship Id="rId338" Type="http://schemas.openxmlformats.org/officeDocument/2006/relationships/hyperlink" Target="https://twitter.com/#!/neel_shah/status/1181584016777940992" TargetMode="External" /><Relationship Id="rId339" Type="http://schemas.openxmlformats.org/officeDocument/2006/relationships/hyperlink" Target="https://twitter.com/#!/merckformothers/status/1181673026250784768" TargetMode="External" /><Relationship Id="rId340" Type="http://schemas.openxmlformats.org/officeDocument/2006/relationships/hyperlink" Target="https://twitter.com/#!/merckformothers/status/1181675110287249410" TargetMode="External" /><Relationship Id="rId341" Type="http://schemas.openxmlformats.org/officeDocument/2006/relationships/hyperlink" Target="https://twitter.com/#!/merckformothers/status/1172170079431266304" TargetMode="External" /><Relationship Id="rId342" Type="http://schemas.openxmlformats.org/officeDocument/2006/relationships/hyperlink" Target="https://twitter.com/#!/merckformothers/status/1179135113185153024" TargetMode="External" /><Relationship Id="rId343" Type="http://schemas.openxmlformats.org/officeDocument/2006/relationships/hyperlink" Target="https://api.twitter.com/1.1/geo/id/07d9f37d11883001.json" TargetMode="External" /><Relationship Id="rId344" Type="http://schemas.openxmlformats.org/officeDocument/2006/relationships/hyperlink" Target="https://api.twitter.com/1.1/geo/id/b64dd3d6de94f13d.json" TargetMode="External" /><Relationship Id="rId345" Type="http://schemas.openxmlformats.org/officeDocument/2006/relationships/hyperlink" Target="https://api.twitter.com/1.1/geo/id/4caafbe771809878.json" TargetMode="External" /><Relationship Id="rId346" Type="http://schemas.openxmlformats.org/officeDocument/2006/relationships/comments" Target="../comments13.xml" /><Relationship Id="rId347" Type="http://schemas.openxmlformats.org/officeDocument/2006/relationships/vmlDrawing" Target="../drawings/vmlDrawing6.vml" /><Relationship Id="rId348" Type="http://schemas.openxmlformats.org/officeDocument/2006/relationships/table" Target="../tables/table23.xml" /><Relationship Id="rId34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hellommc.com/" TargetMode="External" /><Relationship Id="rId2" Type="http://schemas.openxmlformats.org/officeDocument/2006/relationships/hyperlink" Target="https://t.co/Xkv70tWSec" TargetMode="External" /><Relationship Id="rId3" Type="http://schemas.openxmlformats.org/officeDocument/2006/relationships/hyperlink" Target="http://t.co/yrTgHi7q0e" TargetMode="External" /><Relationship Id="rId4" Type="http://schemas.openxmlformats.org/officeDocument/2006/relationships/hyperlink" Target="http://t.co/4TrXmfDRws" TargetMode="External" /><Relationship Id="rId5" Type="http://schemas.openxmlformats.org/officeDocument/2006/relationships/hyperlink" Target="https://t.co/vbUjFWypkI" TargetMode="External" /><Relationship Id="rId6" Type="http://schemas.openxmlformats.org/officeDocument/2006/relationships/hyperlink" Target="http://t.co/MofmOkvLQU" TargetMode="External" /><Relationship Id="rId7" Type="http://schemas.openxmlformats.org/officeDocument/2006/relationships/hyperlink" Target="https://t.co/T0rUj92NLR" TargetMode="External" /><Relationship Id="rId8" Type="http://schemas.openxmlformats.org/officeDocument/2006/relationships/hyperlink" Target="https://t.co/Kvfbd2FhY0" TargetMode="External" /><Relationship Id="rId9" Type="http://schemas.openxmlformats.org/officeDocument/2006/relationships/hyperlink" Target="https://t.co/j2pVbjKjch" TargetMode="External" /><Relationship Id="rId10" Type="http://schemas.openxmlformats.org/officeDocument/2006/relationships/hyperlink" Target="http://t.co/iUrYPiPdOe" TargetMode="External" /><Relationship Id="rId11" Type="http://schemas.openxmlformats.org/officeDocument/2006/relationships/hyperlink" Target="http://t.co/805bt2LdRQ" TargetMode="External" /><Relationship Id="rId12" Type="http://schemas.openxmlformats.org/officeDocument/2006/relationships/hyperlink" Target="http://t.co/XuPxyI9XR4" TargetMode="External" /><Relationship Id="rId13" Type="http://schemas.openxmlformats.org/officeDocument/2006/relationships/hyperlink" Target="https://t.co/eZjJz926bc" TargetMode="External" /><Relationship Id="rId14" Type="http://schemas.openxmlformats.org/officeDocument/2006/relationships/hyperlink" Target="https://t.co/EUagqkBtLn" TargetMode="External" /><Relationship Id="rId15" Type="http://schemas.openxmlformats.org/officeDocument/2006/relationships/hyperlink" Target="http://unfpa.org/" TargetMode="External" /><Relationship Id="rId16" Type="http://schemas.openxmlformats.org/officeDocument/2006/relationships/hyperlink" Target="https://t.co/sJoMqvd9R1" TargetMode="External" /><Relationship Id="rId17" Type="http://schemas.openxmlformats.org/officeDocument/2006/relationships/hyperlink" Target="https://t.co/OSuJLHsjPV" TargetMode="External" /><Relationship Id="rId18" Type="http://schemas.openxmlformats.org/officeDocument/2006/relationships/hyperlink" Target="https://t.co/D1cZSHvVwG" TargetMode="External" /><Relationship Id="rId19" Type="http://schemas.openxmlformats.org/officeDocument/2006/relationships/hyperlink" Target="http://healthnews.ng/" TargetMode="External" /><Relationship Id="rId20" Type="http://schemas.openxmlformats.org/officeDocument/2006/relationships/hyperlink" Target="https://t.co/7E9xWA9zUg" TargetMode="External" /><Relationship Id="rId21" Type="http://schemas.openxmlformats.org/officeDocument/2006/relationships/hyperlink" Target="http://t.co/nClQPDHS9u" TargetMode="External" /><Relationship Id="rId22" Type="http://schemas.openxmlformats.org/officeDocument/2006/relationships/hyperlink" Target="https://t.co/nClQPDHS9u" TargetMode="External" /><Relationship Id="rId23" Type="http://schemas.openxmlformats.org/officeDocument/2006/relationships/hyperlink" Target="http://supplychainsocialnetwork.com/" TargetMode="External" /><Relationship Id="rId24" Type="http://schemas.openxmlformats.org/officeDocument/2006/relationships/hyperlink" Target="https://t.co/my7Be1aQFL" TargetMode="External" /><Relationship Id="rId25" Type="http://schemas.openxmlformats.org/officeDocument/2006/relationships/hyperlink" Target="https://t.co/QiDKN8mUDi" TargetMode="External" /><Relationship Id="rId26" Type="http://schemas.openxmlformats.org/officeDocument/2006/relationships/hyperlink" Target="https://t.co/ZnF446AROS" TargetMode="External" /><Relationship Id="rId27" Type="http://schemas.openxmlformats.org/officeDocument/2006/relationships/hyperlink" Target="https://t.co/MWMQ1WFDah" TargetMode="External" /><Relationship Id="rId28" Type="http://schemas.openxmlformats.org/officeDocument/2006/relationships/hyperlink" Target="http://www.un.int/kenya" TargetMode="External" /><Relationship Id="rId29" Type="http://schemas.openxmlformats.org/officeDocument/2006/relationships/hyperlink" Target="https://t.co/i7XM4jvSTT" TargetMode="External" /><Relationship Id="rId30" Type="http://schemas.openxmlformats.org/officeDocument/2006/relationships/hyperlink" Target="https://t.co/Yx9pDFRj0n" TargetMode="External" /><Relationship Id="rId31" Type="http://schemas.openxmlformats.org/officeDocument/2006/relationships/hyperlink" Target="http://womendeliver.org/" TargetMode="External" /><Relationship Id="rId32" Type="http://schemas.openxmlformats.org/officeDocument/2006/relationships/hyperlink" Target="https://t.co/RbCigwsWL6" TargetMode="External" /><Relationship Id="rId33" Type="http://schemas.openxmlformats.org/officeDocument/2006/relationships/hyperlink" Target="https://t.co/uwtotie5ot" TargetMode="External" /><Relationship Id="rId34" Type="http://schemas.openxmlformats.org/officeDocument/2006/relationships/hyperlink" Target="https://t.co/872vagB4mI" TargetMode="External" /><Relationship Id="rId35" Type="http://schemas.openxmlformats.org/officeDocument/2006/relationships/hyperlink" Target="http://www.prnewsonline.com/" TargetMode="External" /><Relationship Id="rId36" Type="http://schemas.openxmlformats.org/officeDocument/2006/relationships/hyperlink" Target="https://t.co/872vagB4mI" TargetMode="External" /><Relationship Id="rId37" Type="http://schemas.openxmlformats.org/officeDocument/2006/relationships/hyperlink" Target="https://t.co/02sbOBTMs5" TargetMode="External" /><Relationship Id="rId38" Type="http://schemas.openxmlformats.org/officeDocument/2006/relationships/hyperlink" Target="http://t.co/Svn54C6y2G" TargetMode="External" /><Relationship Id="rId39" Type="http://schemas.openxmlformats.org/officeDocument/2006/relationships/hyperlink" Target="https://t.co/fyYgpHhTf0" TargetMode="External" /><Relationship Id="rId40" Type="http://schemas.openxmlformats.org/officeDocument/2006/relationships/hyperlink" Target="https://t.co/S8wHhYm8dQ" TargetMode="External" /><Relationship Id="rId41" Type="http://schemas.openxmlformats.org/officeDocument/2006/relationships/hyperlink" Target="https://t.co/u1QRSE9fYc" TargetMode="External" /><Relationship Id="rId42" Type="http://schemas.openxmlformats.org/officeDocument/2006/relationships/hyperlink" Target="https://t.co/9ozEYiJ3k4" TargetMode="External" /><Relationship Id="rId43" Type="http://schemas.openxmlformats.org/officeDocument/2006/relationships/hyperlink" Target="https://t.co/qcXOlacOik" TargetMode="External" /><Relationship Id="rId44" Type="http://schemas.openxmlformats.org/officeDocument/2006/relationships/hyperlink" Target="https://apnews.com/" TargetMode="External" /><Relationship Id="rId45" Type="http://schemas.openxmlformats.org/officeDocument/2006/relationships/hyperlink" Target="http://t.co/QaxDeaxx0H" TargetMode="External" /><Relationship Id="rId46" Type="http://schemas.openxmlformats.org/officeDocument/2006/relationships/hyperlink" Target="http://www.mpp.org/" TargetMode="External" /><Relationship Id="rId47" Type="http://schemas.openxmlformats.org/officeDocument/2006/relationships/hyperlink" Target="http://reviewjournal.com/" TargetMode="External" /><Relationship Id="rId48" Type="http://schemas.openxmlformats.org/officeDocument/2006/relationships/hyperlink" Target="http://www.reuters.com/" TargetMode="External" /><Relationship Id="rId49" Type="http://schemas.openxmlformats.org/officeDocument/2006/relationships/hyperlink" Target="https://www.pbs.org/newshour/" TargetMode="External" /><Relationship Id="rId50" Type="http://schemas.openxmlformats.org/officeDocument/2006/relationships/hyperlink" Target="http://www.npr.org/" TargetMode="External" /><Relationship Id="rId51" Type="http://schemas.openxmlformats.org/officeDocument/2006/relationships/hyperlink" Target="http://cbsnews.com/" TargetMode="External" /><Relationship Id="rId52" Type="http://schemas.openxmlformats.org/officeDocument/2006/relationships/hyperlink" Target="http://nbcnews.com/" TargetMode="External" /><Relationship Id="rId53" Type="http://schemas.openxmlformats.org/officeDocument/2006/relationships/hyperlink" Target="https://t.co/M8twTfNNPu" TargetMode="External" /><Relationship Id="rId54" Type="http://schemas.openxmlformats.org/officeDocument/2006/relationships/hyperlink" Target="http://t.co/7xDl0vVHSt" TargetMode="External" /><Relationship Id="rId55" Type="http://schemas.openxmlformats.org/officeDocument/2006/relationships/hyperlink" Target="http://www.bbc.co.uk/news" TargetMode="External" /><Relationship Id="rId56" Type="http://schemas.openxmlformats.org/officeDocument/2006/relationships/hyperlink" Target="http://t.co/HjKR4r61U5" TargetMode="External" /><Relationship Id="rId57" Type="http://schemas.openxmlformats.org/officeDocument/2006/relationships/hyperlink" Target="http://latimes.com/" TargetMode="External" /><Relationship Id="rId58" Type="http://schemas.openxmlformats.org/officeDocument/2006/relationships/hyperlink" Target="http://seattletimes.com/" TargetMode="External" /><Relationship Id="rId59" Type="http://schemas.openxmlformats.org/officeDocument/2006/relationships/hyperlink" Target="http://t.co/ahvuWqicF9" TargetMode="External" /><Relationship Id="rId60" Type="http://schemas.openxmlformats.org/officeDocument/2006/relationships/hyperlink" Target="http://t.co/6KpRmDdPe2" TargetMode="External" /><Relationship Id="rId61" Type="http://schemas.openxmlformats.org/officeDocument/2006/relationships/hyperlink" Target="http://womenintheworld.com/" TargetMode="External" /><Relationship Id="rId62" Type="http://schemas.openxmlformats.org/officeDocument/2006/relationships/hyperlink" Target="http://womensmediacenter.com/" TargetMode="External" /><Relationship Id="rId63" Type="http://schemas.openxmlformats.org/officeDocument/2006/relationships/hyperlink" Target="https://t.co/3wqkaXsSEp" TargetMode="External" /><Relationship Id="rId64" Type="http://schemas.openxmlformats.org/officeDocument/2006/relationships/hyperlink" Target="https://t.co/QVzLZza2GO" TargetMode="External" /><Relationship Id="rId65" Type="http://schemas.openxmlformats.org/officeDocument/2006/relationships/hyperlink" Target="https://t.co/XoOH7NNura" TargetMode="External" /><Relationship Id="rId66" Type="http://schemas.openxmlformats.org/officeDocument/2006/relationships/hyperlink" Target="https://t.co/dyblSrt1jh" TargetMode="External" /><Relationship Id="rId67" Type="http://schemas.openxmlformats.org/officeDocument/2006/relationships/hyperlink" Target="https://t.co/ziAeyKrL7K" TargetMode="External" /><Relationship Id="rId68" Type="http://schemas.openxmlformats.org/officeDocument/2006/relationships/hyperlink" Target="http://t.co/lx7MxaWLlN" TargetMode="External" /><Relationship Id="rId69" Type="http://schemas.openxmlformats.org/officeDocument/2006/relationships/hyperlink" Target="https://t.co/B2PwoZHpBA" TargetMode="External" /><Relationship Id="rId70" Type="http://schemas.openxmlformats.org/officeDocument/2006/relationships/hyperlink" Target="https://t.co/tkadPblkTN" TargetMode="External" /><Relationship Id="rId71" Type="http://schemas.openxmlformats.org/officeDocument/2006/relationships/hyperlink" Target="https://t.co/VNk7S6QmDf" TargetMode="External" /><Relationship Id="rId72" Type="http://schemas.openxmlformats.org/officeDocument/2006/relationships/hyperlink" Target="https://t.co/N1zEdxAywc" TargetMode="External" /><Relationship Id="rId73" Type="http://schemas.openxmlformats.org/officeDocument/2006/relationships/hyperlink" Target="https://t.co/8sSxpMxGyZ" TargetMode="External" /><Relationship Id="rId74" Type="http://schemas.openxmlformats.org/officeDocument/2006/relationships/hyperlink" Target="https://t.co/cZb8J4GXU6" TargetMode="External" /><Relationship Id="rId75" Type="http://schemas.openxmlformats.org/officeDocument/2006/relationships/hyperlink" Target="http://t.co/6RMCLX8RBi" TargetMode="External" /><Relationship Id="rId76" Type="http://schemas.openxmlformats.org/officeDocument/2006/relationships/hyperlink" Target="http://t.co/1vvMVAEPTM" TargetMode="External" /><Relationship Id="rId77" Type="http://schemas.openxmlformats.org/officeDocument/2006/relationships/hyperlink" Target="https://t.co/tppsrmDRiX" TargetMode="External" /><Relationship Id="rId78" Type="http://schemas.openxmlformats.org/officeDocument/2006/relationships/hyperlink" Target="http://www.chestrad-ngo.org/" TargetMode="External" /><Relationship Id="rId79" Type="http://schemas.openxmlformats.org/officeDocument/2006/relationships/hyperlink" Target="https://t.co/DRuC0r0yKt" TargetMode="External" /><Relationship Id="rId80" Type="http://schemas.openxmlformats.org/officeDocument/2006/relationships/hyperlink" Target="http://t.co/4fFLrqSjl8" TargetMode="External" /><Relationship Id="rId81" Type="http://schemas.openxmlformats.org/officeDocument/2006/relationships/hyperlink" Target="https://t.co/XsYCuYmAYj" TargetMode="External" /><Relationship Id="rId82" Type="http://schemas.openxmlformats.org/officeDocument/2006/relationships/hyperlink" Target="https://t.co/xXwsccdNBc" TargetMode="External" /><Relationship Id="rId83" Type="http://schemas.openxmlformats.org/officeDocument/2006/relationships/hyperlink" Target="https://t.co/223Agrmb68" TargetMode="External" /><Relationship Id="rId84" Type="http://schemas.openxmlformats.org/officeDocument/2006/relationships/hyperlink" Target="https://t.co/4AweHPOp7x" TargetMode="External" /><Relationship Id="rId85" Type="http://schemas.openxmlformats.org/officeDocument/2006/relationships/hyperlink" Target="https://t.co/iyxphEDAiu" TargetMode="External" /><Relationship Id="rId86" Type="http://schemas.openxmlformats.org/officeDocument/2006/relationships/hyperlink" Target="https://t.co/fDruA329U0" TargetMode="External" /><Relationship Id="rId87" Type="http://schemas.openxmlformats.org/officeDocument/2006/relationships/hyperlink" Target="https://t.co/g3hpMMj7SI" TargetMode="External" /><Relationship Id="rId88" Type="http://schemas.openxmlformats.org/officeDocument/2006/relationships/hyperlink" Target="https://t.co/iCsecDdb6b" TargetMode="External" /><Relationship Id="rId89" Type="http://schemas.openxmlformats.org/officeDocument/2006/relationships/hyperlink" Target="https://t.co/ur9OCSevLz" TargetMode="External" /><Relationship Id="rId90" Type="http://schemas.openxmlformats.org/officeDocument/2006/relationships/hyperlink" Target="https://t.co/sy7HSziIx4" TargetMode="External" /><Relationship Id="rId91" Type="http://schemas.openxmlformats.org/officeDocument/2006/relationships/hyperlink" Target="https://t.co/w5cFMiSHG2" TargetMode="External" /><Relationship Id="rId92" Type="http://schemas.openxmlformats.org/officeDocument/2006/relationships/hyperlink" Target="https://t.co/yW0GDfQiqY" TargetMode="External" /><Relationship Id="rId93" Type="http://schemas.openxmlformats.org/officeDocument/2006/relationships/hyperlink" Target="https://t.co/Y8pvBqF4Jf" TargetMode="External" /><Relationship Id="rId94" Type="http://schemas.openxmlformats.org/officeDocument/2006/relationships/hyperlink" Target="https://t.co/iPaZE2BL2B" TargetMode="External" /><Relationship Id="rId95" Type="http://schemas.openxmlformats.org/officeDocument/2006/relationships/hyperlink" Target="https://t.co/FxZsM2CnMJ" TargetMode="External" /><Relationship Id="rId96" Type="http://schemas.openxmlformats.org/officeDocument/2006/relationships/hyperlink" Target="https://t.co/01wxoiaAgE" TargetMode="External" /><Relationship Id="rId97" Type="http://schemas.openxmlformats.org/officeDocument/2006/relationships/hyperlink" Target="https://t.co/ljXNes3WaL" TargetMode="External" /><Relationship Id="rId98" Type="http://schemas.openxmlformats.org/officeDocument/2006/relationships/hyperlink" Target="http://t.co/qGon8NhIbl" TargetMode="External" /><Relationship Id="rId99" Type="http://schemas.openxmlformats.org/officeDocument/2006/relationships/hyperlink" Target="https://t.co/Nt30vyJZ9r" TargetMode="External" /><Relationship Id="rId100" Type="http://schemas.openxmlformats.org/officeDocument/2006/relationships/hyperlink" Target="http://t.co/DgIsqILWmP" TargetMode="External" /><Relationship Id="rId101" Type="http://schemas.openxmlformats.org/officeDocument/2006/relationships/hyperlink" Target="https://t.co/y8m7jzScPf" TargetMode="External" /><Relationship Id="rId102" Type="http://schemas.openxmlformats.org/officeDocument/2006/relationships/hyperlink" Target="https://t.co/1lM9UV2kcK" TargetMode="External" /><Relationship Id="rId103" Type="http://schemas.openxmlformats.org/officeDocument/2006/relationships/hyperlink" Target="http://firstfocus.org/issues/health/" TargetMode="External" /><Relationship Id="rId104" Type="http://schemas.openxmlformats.org/officeDocument/2006/relationships/hyperlink" Target="https://t.co/m5KMA8cSTT" TargetMode="External" /><Relationship Id="rId105" Type="http://schemas.openxmlformats.org/officeDocument/2006/relationships/hyperlink" Target="https://t.co/uz5SI1PnJ5" TargetMode="External" /><Relationship Id="rId106" Type="http://schemas.openxmlformats.org/officeDocument/2006/relationships/hyperlink" Target="https://t.co/cGeiCH1RGG" TargetMode="External" /><Relationship Id="rId107" Type="http://schemas.openxmlformats.org/officeDocument/2006/relationships/hyperlink" Target="https://t.co/8pECJf32Iz" TargetMode="External" /><Relationship Id="rId108" Type="http://schemas.openxmlformats.org/officeDocument/2006/relationships/hyperlink" Target="https://t.co/1oWFgzIdTN" TargetMode="External" /><Relationship Id="rId109" Type="http://schemas.openxmlformats.org/officeDocument/2006/relationships/hyperlink" Target="https://t.co/0VfVS9pCTk" TargetMode="External" /><Relationship Id="rId110" Type="http://schemas.openxmlformats.org/officeDocument/2006/relationships/hyperlink" Target="https://t.co/QgfdnHDJzd" TargetMode="External" /><Relationship Id="rId111" Type="http://schemas.openxmlformats.org/officeDocument/2006/relationships/hyperlink" Target="https://t.co/zqWvP2aUWi" TargetMode="External" /><Relationship Id="rId112" Type="http://schemas.openxmlformats.org/officeDocument/2006/relationships/hyperlink" Target="https://t.co/Xte8CR7aeQ" TargetMode="External" /><Relationship Id="rId113" Type="http://schemas.openxmlformats.org/officeDocument/2006/relationships/hyperlink" Target="http://t.co/Owim8xyT" TargetMode="External" /><Relationship Id="rId114" Type="http://schemas.openxmlformats.org/officeDocument/2006/relationships/hyperlink" Target="https://t.co/t6H3mhYnkT" TargetMode="External" /><Relationship Id="rId115" Type="http://schemas.openxmlformats.org/officeDocument/2006/relationships/hyperlink" Target="http://t.co/zWloY5S4gQ" TargetMode="External" /><Relationship Id="rId116" Type="http://schemas.openxmlformats.org/officeDocument/2006/relationships/hyperlink" Target="http://t.co/v6DbScUYRG" TargetMode="External" /><Relationship Id="rId117" Type="http://schemas.openxmlformats.org/officeDocument/2006/relationships/hyperlink" Target="https://t.co/USAs03UxWR" TargetMode="External" /><Relationship Id="rId118" Type="http://schemas.openxmlformats.org/officeDocument/2006/relationships/hyperlink" Target="https://t.co/PFExdlgVaB" TargetMode="External" /><Relationship Id="rId119" Type="http://schemas.openxmlformats.org/officeDocument/2006/relationships/hyperlink" Target="https://t.co/shqyuJ1vgR" TargetMode="External" /><Relationship Id="rId120" Type="http://schemas.openxmlformats.org/officeDocument/2006/relationships/hyperlink" Target="https://t.co/InIgrnV4w2" TargetMode="External" /><Relationship Id="rId121" Type="http://schemas.openxmlformats.org/officeDocument/2006/relationships/hyperlink" Target="http://www.rockefellerfoundation.org/" TargetMode="External" /><Relationship Id="rId122" Type="http://schemas.openxmlformats.org/officeDocument/2006/relationships/hyperlink" Target="http://t.co/bIpDKUDY4v" TargetMode="External" /><Relationship Id="rId123" Type="http://schemas.openxmlformats.org/officeDocument/2006/relationships/hyperlink" Target="https://t.co/MlFQu8gmPK" TargetMode="External" /><Relationship Id="rId124" Type="http://schemas.openxmlformats.org/officeDocument/2006/relationships/hyperlink" Target="https://t.co/wVulKuROWG" TargetMode="External" /><Relationship Id="rId125" Type="http://schemas.openxmlformats.org/officeDocument/2006/relationships/hyperlink" Target="https://t.co/wyOVgSLgBV" TargetMode="External" /><Relationship Id="rId126" Type="http://schemas.openxmlformats.org/officeDocument/2006/relationships/hyperlink" Target="https://t.co/PaILKtmdFY" TargetMode="External" /><Relationship Id="rId127" Type="http://schemas.openxmlformats.org/officeDocument/2006/relationships/hyperlink" Target="http://whitehouse.gov/" TargetMode="External" /><Relationship Id="rId128" Type="http://schemas.openxmlformats.org/officeDocument/2006/relationships/hyperlink" Target="https://t.co/PDQG6eAzWU" TargetMode="External" /><Relationship Id="rId129" Type="http://schemas.openxmlformats.org/officeDocument/2006/relationships/hyperlink" Target="https://t.co/T4j355Evo7" TargetMode="External" /><Relationship Id="rId130" Type="http://schemas.openxmlformats.org/officeDocument/2006/relationships/hyperlink" Target="https://t.co/rYXIa6NFzv" TargetMode="External" /><Relationship Id="rId131" Type="http://schemas.openxmlformats.org/officeDocument/2006/relationships/hyperlink" Target="https://t.co/k1kBPvMNvW" TargetMode="External" /><Relationship Id="rId132" Type="http://schemas.openxmlformats.org/officeDocument/2006/relationships/hyperlink" Target="http://t.co/jKWDi7paz2" TargetMode="External" /><Relationship Id="rId133" Type="http://schemas.openxmlformats.org/officeDocument/2006/relationships/hyperlink" Target="https://t.co/ev2z57M9Fg" TargetMode="External" /><Relationship Id="rId134" Type="http://schemas.openxmlformats.org/officeDocument/2006/relationships/hyperlink" Target="http://t.co/eRB3LBpwDt" TargetMode="External" /><Relationship Id="rId135" Type="http://schemas.openxmlformats.org/officeDocument/2006/relationships/hyperlink" Target="https://t.co/UwJwlLgMYG" TargetMode="External" /><Relationship Id="rId136" Type="http://schemas.openxmlformats.org/officeDocument/2006/relationships/hyperlink" Target="http://t.co/LpHLoIceMm" TargetMode="External" /><Relationship Id="rId137" Type="http://schemas.openxmlformats.org/officeDocument/2006/relationships/hyperlink" Target="https://t.co/0lfUml1kD5" TargetMode="External" /><Relationship Id="rId138" Type="http://schemas.openxmlformats.org/officeDocument/2006/relationships/hyperlink" Target="https://t.co/FY6hSN5pvn" TargetMode="External" /><Relationship Id="rId139" Type="http://schemas.openxmlformats.org/officeDocument/2006/relationships/hyperlink" Target="https://t.co/HgkM2PsjwU" TargetMode="External" /><Relationship Id="rId140" Type="http://schemas.openxmlformats.org/officeDocument/2006/relationships/hyperlink" Target="https://t.co/UMxiKL5R8S" TargetMode="External" /><Relationship Id="rId141" Type="http://schemas.openxmlformats.org/officeDocument/2006/relationships/hyperlink" Target="https://t.co/OWTtEpq0Bj" TargetMode="External" /><Relationship Id="rId142" Type="http://schemas.openxmlformats.org/officeDocument/2006/relationships/hyperlink" Target="http://t.co/ubrBaWdJBu" TargetMode="External" /><Relationship Id="rId143" Type="http://schemas.openxmlformats.org/officeDocument/2006/relationships/hyperlink" Target="https://t.co/kmnqiUPnHH" TargetMode="External" /><Relationship Id="rId144" Type="http://schemas.openxmlformats.org/officeDocument/2006/relationships/hyperlink" Target="https://t.co/05e0LDcwxA" TargetMode="External" /><Relationship Id="rId145" Type="http://schemas.openxmlformats.org/officeDocument/2006/relationships/hyperlink" Target="https://t.co/ArnzT5SKdX" TargetMode="External" /><Relationship Id="rId146" Type="http://schemas.openxmlformats.org/officeDocument/2006/relationships/hyperlink" Target="http://t.co/c67GN6LuEc" TargetMode="External" /><Relationship Id="rId147" Type="http://schemas.openxmlformats.org/officeDocument/2006/relationships/hyperlink" Target="http://t.co/SzcP3o6TlD" TargetMode="External" /><Relationship Id="rId148" Type="http://schemas.openxmlformats.org/officeDocument/2006/relationships/hyperlink" Target="https://t.co/dGnDuclly4" TargetMode="External" /><Relationship Id="rId149" Type="http://schemas.openxmlformats.org/officeDocument/2006/relationships/hyperlink" Target="https://pbs.twimg.com/profile_banners/139873991/1514923651" TargetMode="External" /><Relationship Id="rId150" Type="http://schemas.openxmlformats.org/officeDocument/2006/relationships/hyperlink" Target="https://pbs.twimg.com/profile_banners/27025414/1569358356" TargetMode="External" /><Relationship Id="rId151" Type="http://schemas.openxmlformats.org/officeDocument/2006/relationships/hyperlink" Target="https://pbs.twimg.com/profile_banners/67480398/1433179010" TargetMode="External" /><Relationship Id="rId152" Type="http://schemas.openxmlformats.org/officeDocument/2006/relationships/hyperlink" Target="https://pbs.twimg.com/profile_banners/1890901944/1465574214" TargetMode="External" /><Relationship Id="rId153" Type="http://schemas.openxmlformats.org/officeDocument/2006/relationships/hyperlink" Target="https://pbs.twimg.com/profile_banners/951380502/1502199837" TargetMode="External" /><Relationship Id="rId154" Type="http://schemas.openxmlformats.org/officeDocument/2006/relationships/hyperlink" Target="https://pbs.twimg.com/profile_banners/785915888364990464/1489781224" TargetMode="External" /><Relationship Id="rId155" Type="http://schemas.openxmlformats.org/officeDocument/2006/relationships/hyperlink" Target="https://pbs.twimg.com/profile_banners/2798555951/1492526699" TargetMode="External" /><Relationship Id="rId156" Type="http://schemas.openxmlformats.org/officeDocument/2006/relationships/hyperlink" Target="https://pbs.twimg.com/profile_banners/2527048423/1548191467" TargetMode="External" /><Relationship Id="rId157" Type="http://schemas.openxmlformats.org/officeDocument/2006/relationships/hyperlink" Target="https://pbs.twimg.com/profile_banners/2272375459/1507632532" TargetMode="External" /><Relationship Id="rId158" Type="http://schemas.openxmlformats.org/officeDocument/2006/relationships/hyperlink" Target="https://pbs.twimg.com/profile_banners/930359634719752192/1510904611" TargetMode="External" /><Relationship Id="rId159" Type="http://schemas.openxmlformats.org/officeDocument/2006/relationships/hyperlink" Target="https://pbs.twimg.com/profile_banners/756494856004833284/1492526574" TargetMode="External" /><Relationship Id="rId160" Type="http://schemas.openxmlformats.org/officeDocument/2006/relationships/hyperlink" Target="https://pbs.twimg.com/profile_banners/1175956537711497216/1569609798" TargetMode="External" /><Relationship Id="rId161" Type="http://schemas.openxmlformats.org/officeDocument/2006/relationships/hyperlink" Target="https://pbs.twimg.com/profile_banners/19177501/1563269880" TargetMode="External" /><Relationship Id="rId162" Type="http://schemas.openxmlformats.org/officeDocument/2006/relationships/hyperlink" Target="https://pbs.twimg.com/profile_banners/36683668/1564771388" TargetMode="External" /><Relationship Id="rId163" Type="http://schemas.openxmlformats.org/officeDocument/2006/relationships/hyperlink" Target="https://pbs.twimg.com/profile_banners/84281104/1528979547" TargetMode="External" /><Relationship Id="rId164" Type="http://schemas.openxmlformats.org/officeDocument/2006/relationships/hyperlink" Target="https://pbs.twimg.com/profile_banners/1086345505/1542042399" TargetMode="External" /><Relationship Id="rId165" Type="http://schemas.openxmlformats.org/officeDocument/2006/relationships/hyperlink" Target="https://pbs.twimg.com/profile_banners/17899109/1569257068" TargetMode="External" /><Relationship Id="rId166" Type="http://schemas.openxmlformats.org/officeDocument/2006/relationships/hyperlink" Target="https://pbs.twimg.com/profile_banners/2202278042/1508080729" TargetMode="External" /><Relationship Id="rId167" Type="http://schemas.openxmlformats.org/officeDocument/2006/relationships/hyperlink" Target="https://pbs.twimg.com/profile_banners/194643654/1561553036" TargetMode="External" /><Relationship Id="rId168" Type="http://schemas.openxmlformats.org/officeDocument/2006/relationships/hyperlink" Target="https://pbs.twimg.com/profile_banners/785792530885423104/1531752771" TargetMode="External" /><Relationship Id="rId169" Type="http://schemas.openxmlformats.org/officeDocument/2006/relationships/hyperlink" Target="https://pbs.twimg.com/profile_banners/2884678717/1461912014" TargetMode="External" /><Relationship Id="rId170" Type="http://schemas.openxmlformats.org/officeDocument/2006/relationships/hyperlink" Target="https://pbs.twimg.com/profile_banners/20819614/1548107104" TargetMode="External" /><Relationship Id="rId171" Type="http://schemas.openxmlformats.org/officeDocument/2006/relationships/hyperlink" Target="https://pbs.twimg.com/profile_banners/41401964/1569184293" TargetMode="External" /><Relationship Id="rId172" Type="http://schemas.openxmlformats.org/officeDocument/2006/relationships/hyperlink" Target="https://pbs.twimg.com/profile_banners/1413757141/1522784134" TargetMode="External" /><Relationship Id="rId173" Type="http://schemas.openxmlformats.org/officeDocument/2006/relationships/hyperlink" Target="https://pbs.twimg.com/profile_banners/35961145/1567680558" TargetMode="External" /><Relationship Id="rId174" Type="http://schemas.openxmlformats.org/officeDocument/2006/relationships/hyperlink" Target="https://pbs.twimg.com/profile_banners/3378813298/1511946373" TargetMode="External" /><Relationship Id="rId175" Type="http://schemas.openxmlformats.org/officeDocument/2006/relationships/hyperlink" Target="https://pbs.twimg.com/profile_banners/888860683/1399967071" TargetMode="External" /><Relationship Id="rId176" Type="http://schemas.openxmlformats.org/officeDocument/2006/relationships/hyperlink" Target="https://pbs.twimg.com/profile_banners/164865134/1431039753" TargetMode="External" /><Relationship Id="rId177" Type="http://schemas.openxmlformats.org/officeDocument/2006/relationships/hyperlink" Target="https://pbs.twimg.com/profile_banners/241215352/1533054129" TargetMode="External" /><Relationship Id="rId178" Type="http://schemas.openxmlformats.org/officeDocument/2006/relationships/hyperlink" Target="https://pbs.twimg.com/profile_banners/128884885/1570045894" TargetMode="External" /><Relationship Id="rId179" Type="http://schemas.openxmlformats.org/officeDocument/2006/relationships/hyperlink" Target="https://pbs.twimg.com/profile_banners/2196945877/1569665674" TargetMode="External" /><Relationship Id="rId180" Type="http://schemas.openxmlformats.org/officeDocument/2006/relationships/hyperlink" Target="https://pbs.twimg.com/profile_banners/50711168/1554995905" TargetMode="External" /><Relationship Id="rId181" Type="http://schemas.openxmlformats.org/officeDocument/2006/relationships/hyperlink" Target="https://pbs.twimg.com/profile_banners/297127755/1417618254" TargetMode="External" /><Relationship Id="rId182" Type="http://schemas.openxmlformats.org/officeDocument/2006/relationships/hyperlink" Target="https://pbs.twimg.com/profile_banners/825034446667673602/1522712900" TargetMode="External" /><Relationship Id="rId183" Type="http://schemas.openxmlformats.org/officeDocument/2006/relationships/hyperlink" Target="https://pbs.twimg.com/profile_banners/1358883631/1402495402" TargetMode="External" /><Relationship Id="rId184" Type="http://schemas.openxmlformats.org/officeDocument/2006/relationships/hyperlink" Target="https://pbs.twimg.com/profile_banners/541065603/1523044981" TargetMode="External" /><Relationship Id="rId185" Type="http://schemas.openxmlformats.org/officeDocument/2006/relationships/hyperlink" Target="https://pbs.twimg.com/profile_banners/827149974626508800/1562338381" TargetMode="External" /><Relationship Id="rId186" Type="http://schemas.openxmlformats.org/officeDocument/2006/relationships/hyperlink" Target="https://pbs.twimg.com/profile_banners/27648752/1540821281" TargetMode="External" /><Relationship Id="rId187" Type="http://schemas.openxmlformats.org/officeDocument/2006/relationships/hyperlink" Target="https://pbs.twimg.com/profile_banners/45961660/1551200768" TargetMode="External" /><Relationship Id="rId188" Type="http://schemas.openxmlformats.org/officeDocument/2006/relationships/hyperlink" Target="https://pbs.twimg.com/profile_banners/961168213/1557288917" TargetMode="External" /><Relationship Id="rId189" Type="http://schemas.openxmlformats.org/officeDocument/2006/relationships/hyperlink" Target="https://pbs.twimg.com/profile_banners/536610418/1570367699" TargetMode="External" /><Relationship Id="rId190" Type="http://schemas.openxmlformats.org/officeDocument/2006/relationships/hyperlink" Target="https://pbs.twimg.com/profile_banners/26258900/1540478904" TargetMode="External" /><Relationship Id="rId191" Type="http://schemas.openxmlformats.org/officeDocument/2006/relationships/hyperlink" Target="https://pbs.twimg.com/profile_banners/17231390/1520810214" TargetMode="External" /><Relationship Id="rId192" Type="http://schemas.openxmlformats.org/officeDocument/2006/relationships/hyperlink" Target="https://pbs.twimg.com/profile_banners/3057309262/1434673091" TargetMode="External" /><Relationship Id="rId193" Type="http://schemas.openxmlformats.org/officeDocument/2006/relationships/hyperlink" Target="https://pbs.twimg.com/profile_banners/2458538208/1491399929" TargetMode="External" /><Relationship Id="rId194" Type="http://schemas.openxmlformats.org/officeDocument/2006/relationships/hyperlink" Target="https://pbs.twimg.com/profile_banners/1033307362029985792/1542199044" TargetMode="External" /><Relationship Id="rId195" Type="http://schemas.openxmlformats.org/officeDocument/2006/relationships/hyperlink" Target="https://pbs.twimg.com/profile_banners/43883461/1554151276" TargetMode="External" /><Relationship Id="rId196" Type="http://schemas.openxmlformats.org/officeDocument/2006/relationships/hyperlink" Target="https://pbs.twimg.com/profile_banners/544389588/1543908740" TargetMode="External" /><Relationship Id="rId197" Type="http://schemas.openxmlformats.org/officeDocument/2006/relationships/hyperlink" Target="https://pbs.twimg.com/profile_banners/3553388062/1443597437" TargetMode="External" /><Relationship Id="rId198" Type="http://schemas.openxmlformats.org/officeDocument/2006/relationships/hyperlink" Target="https://pbs.twimg.com/profile_banners/1640509020/1560206507" TargetMode="External" /><Relationship Id="rId199" Type="http://schemas.openxmlformats.org/officeDocument/2006/relationships/hyperlink" Target="https://pbs.twimg.com/profile_banners/136242086/1541322261" TargetMode="External" /><Relationship Id="rId200" Type="http://schemas.openxmlformats.org/officeDocument/2006/relationships/hyperlink" Target="https://pbs.twimg.com/profile_banners/1647787338/1493901694" TargetMode="External" /><Relationship Id="rId201" Type="http://schemas.openxmlformats.org/officeDocument/2006/relationships/hyperlink" Target="https://pbs.twimg.com/profile_banners/97219875/1547119049" TargetMode="External" /><Relationship Id="rId202" Type="http://schemas.openxmlformats.org/officeDocument/2006/relationships/hyperlink" Target="https://pbs.twimg.com/profile_banners/26538660/1565841432" TargetMode="External" /><Relationship Id="rId203" Type="http://schemas.openxmlformats.org/officeDocument/2006/relationships/hyperlink" Target="https://pbs.twimg.com/profile_banners/51241574/1568759398" TargetMode="External" /><Relationship Id="rId204" Type="http://schemas.openxmlformats.org/officeDocument/2006/relationships/hyperlink" Target="https://pbs.twimg.com/profile_banners/8795772/1546281017" TargetMode="External" /><Relationship Id="rId205" Type="http://schemas.openxmlformats.org/officeDocument/2006/relationships/hyperlink" Target="https://pbs.twimg.com/profile_banners/14179165/1546537548" TargetMode="External" /><Relationship Id="rId206" Type="http://schemas.openxmlformats.org/officeDocument/2006/relationships/hyperlink" Target="https://pbs.twimg.com/profile_banners/15358759/1532555089" TargetMode="External" /><Relationship Id="rId207" Type="http://schemas.openxmlformats.org/officeDocument/2006/relationships/hyperlink" Target="https://pbs.twimg.com/profile_banners/1652541/1525365834" TargetMode="External" /><Relationship Id="rId208" Type="http://schemas.openxmlformats.org/officeDocument/2006/relationships/hyperlink" Target="https://pbs.twimg.com/profile_banners/14437914/1541434373" TargetMode="External" /><Relationship Id="rId209" Type="http://schemas.openxmlformats.org/officeDocument/2006/relationships/hyperlink" Target="https://pbs.twimg.com/profile_banners/5392522/1561665789" TargetMode="External" /><Relationship Id="rId210" Type="http://schemas.openxmlformats.org/officeDocument/2006/relationships/hyperlink" Target="https://pbs.twimg.com/profile_banners/15012486/1559749831" TargetMode="External" /><Relationship Id="rId211" Type="http://schemas.openxmlformats.org/officeDocument/2006/relationships/hyperlink" Target="https://pbs.twimg.com/profile_banners/14173315/1564408207" TargetMode="External" /><Relationship Id="rId212" Type="http://schemas.openxmlformats.org/officeDocument/2006/relationships/hyperlink" Target="https://pbs.twimg.com/profile_banners/384438102/1559329050" TargetMode="External" /><Relationship Id="rId213" Type="http://schemas.openxmlformats.org/officeDocument/2006/relationships/hyperlink" Target="https://pbs.twimg.com/profile_banners/15754281/1509370165" TargetMode="External" /><Relationship Id="rId214" Type="http://schemas.openxmlformats.org/officeDocument/2006/relationships/hyperlink" Target="https://pbs.twimg.com/profile_banners/5402612/1398336837" TargetMode="External" /><Relationship Id="rId215" Type="http://schemas.openxmlformats.org/officeDocument/2006/relationships/hyperlink" Target="https://pbs.twimg.com/profile_banners/428333/1531855520" TargetMode="External" /><Relationship Id="rId216" Type="http://schemas.openxmlformats.org/officeDocument/2006/relationships/hyperlink" Target="https://pbs.twimg.com/profile_banners/16664681/1537917244" TargetMode="External" /><Relationship Id="rId217" Type="http://schemas.openxmlformats.org/officeDocument/2006/relationships/hyperlink" Target="https://pbs.twimg.com/profile_banners/14352556/1522086791" TargetMode="External" /><Relationship Id="rId218" Type="http://schemas.openxmlformats.org/officeDocument/2006/relationships/hyperlink" Target="https://pbs.twimg.com/profile_banners/807095/1570414372" TargetMode="External" /><Relationship Id="rId219" Type="http://schemas.openxmlformats.org/officeDocument/2006/relationships/hyperlink" Target="https://pbs.twimg.com/profile_banners/14085040/1514843939" TargetMode="External" /><Relationship Id="rId220" Type="http://schemas.openxmlformats.org/officeDocument/2006/relationships/hyperlink" Target="https://pbs.twimg.com/profile_banners/120153772/1564686013" TargetMode="External" /><Relationship Id="rId221" Type="http://schemas.openxmlformats.org/officeDocument/2006/relationships/hyperlink" Target="https://pbs.twimg.com/profile_banners/28145061/1543340306" TargetMode="External" /><Relationship Id="rId222" Type="http://schemas.openxmlformats.org/officeDocument/2006/relationships/hyperlink" Target="https://pbs.twimg.com/profile_banners/282170004/1457120462" TargetMode="External" /><Relationship Id="rId223" Type="http://schemas.openxmlformats.org/officeDocument/2006/relationships/hyperlink" Target="https://pbs.twimg.com/profile_banners/2294589625/1432425548" TargetMode="External" /><Relationship Id="rId224" Type="http://schemas.openxmlformats.org/officeDocument/2006/relationships/hyperlink" Target="https://pbs.twimg.com/profile_banners/21232553/1570036766" TargetMode="External" /><Relationship Id="rId225" Type="http://schemas.openxmlformats.org/officeDocument/2006/relationships/hyperlink" Target="https://pbs.twimg.com/profile_banners/14207128/1513791401" TargetMode="External" /><Relationship Id="rId226" Type="http://schemas.openxmlformats.org/officeDocument/2006/relationships/hyperlink" Target="https://pbs.twimg.com/profile_banners/1951922114/1469146893" TargetMode="External" /><Relationship Id="rId227" Type="http://schemas.openxmlformats.org/officeDocument/2006/relationships/hyperlink" Target="https://pbs.twimg.com/profile_banners/22455433/1560108575" TargetMode="External" /><Relationship Id="rId228" Type="http://schemas.openxmlformats.org/officeDocument/2006/relationships/hyperlink" Target="https://pbs.twimg.com/profile_banners/923997180263792640/1518800277" TargetMode="External" /><Relationship Id="rId229" Type="http://schemas.openxmlformats.org/officeDocument/2006/relationships/hyperlink" Target="https://pbs.twimg.com/profile_banners/290003687/1520478247" TargetMode="External" /><Relationship Id="rId230" Type="http://schemas.openxmlformats.org/officeDocument/2006/relationships/hyperlink" Target="https://pbs.twimg.com/profile_banners/15485304/1469807109" TargetMode="External" /><Relationship Id="rId231" Type="http://schemas.openxmlformats.org/officeDocument/2006/relationships/hyperlink" Target="https://pbs.twimg.com/profile_banners/285681923/1556723217" TargetMode="External" /><Relationship Id="rId232" Type="http://schemas.openxmlformats.org/officeDocument/2006/relationships/hyperlink" Target="https://pbs.twimg.com/profile_banners/285141601/1569711704" TargetMode="External" /><Relationship Id="rId233" Type="http://schemas.openxmlformats.org/officeDocument/2006/relationships/hyperlink" Target="https://pbs.twimg.com/profile_banners/17609361/1553884567" TargetMode="External" /><Relationship Id="rId234" Type="http://schemas.openxmlformats.org/officeDocument/2006/relationships/hyperlink" Target="https://pbs.twimg.com/profile_banners/127544605/1530152545" TargetMode="External" /><Relationship Id="rId235" Type="http://schemas.openxmlformats.org/officeDocument/2006/relationships/hyperlink" Target="https://pbs.twimg.com/profile_banners/884825671104679936/1561992624" TargetMode="External" /><Relationship Id="rId236" Type="http://schemas.openxmlformats.org/officeDocument/2006/relationships/hyperlink" Target="https://pbs.twimg.com/profile_banners/2434074836/1567539008" TargetMode="External" /><Relationship Id="rId237" Type="http://schemas.openxmlformats.org/officeDocument/2006/relationships/hyperlink" Target="https://pbs.twimg.com/profile_banners/926494063/1543866102" TargetMode="External" /><Relationship Id="rId238" Type="http://schemas.openxmlformats.org/officeDocument/2006/relationships/hyperlink" Target="https://pbs.twimg.com/profile_banners/516695884/1484766719" TargetMode="External" /><Relationship Id="rId239" Type="http://schemas.openxmlformats.org/officeDocument/2006/relationships/hyperlink" Target="https://pbs.twimg.com/profile_banners/3849257902/1476110634" TargetMode="External" /><Relationship Id="rId240" Type="http://schemas.openxmlformats.org/officeDocument/2006/relationships/hyperlink" Target="https://pbs.twimg.com/profile_banners/827301631/1451500975" TargetMode="External" /><Relationship Id="rId241" Type="http://schemas.openxmlformats.org/officeDocument/2006/relationships/hyperlink" Target="https://pbs.twimg.com/profile_banners/1127088228/1540837995" TargetMode="External" /><Relationship Id="rId242" Type="http://schemas.openxmlformats.org/officeDocument/2006/relationships/hyperlink" Target="https://pbs.twimg.com/profile_banners/33293133/1545858629" TargetMode="External" /><Relationship Id="rId243" Type="http://schemas.openxmlformats.org/officeDocument/2006/relationships/hyperlink" Target="https://pbs.twimg.com/profile_banners/42210513/1569427909" TargetMode="External" /><Relationship Id="rId244" Type="http://schemas.openxmlformats.org/officeDocument/2006/relationships/hyperlink" Target="https://pbs.twimg.com/profile_banners/129044592/1547978577" TargetMode="External" /><Relationship Id="rId245" Type="http://schemas.openxmlformats.org/officeDocument/2006/relationships/hyperlink" Target="https://pbs.twimg.com/profile_banners/142614570/1538041347" TargetMode="External" /><Relationship Id="rId246" Type="http://schemas.openxmlformats.org/officeDocument/2006/relationships/hyperlink" Target="https://pbs.twimg.com/profile_banners/3238901513/1476890921" TargetMode="External" /><Relationship Id="rId247" Type="http://schemas.openxmlformats.org/officeDocument/2006/relationships/hyperlink" Target="https://pbs.twimg.com/profile_banners/875277512464576512/1497518365" TargetMode="External" /><Relationship Id="rId248" Type="http://schemas.openxmlformats.org/officeDocument/2006/relationships/hyperlink" Target="https://pbs.twimg.com/profile_banners/847651020570214400/1507007067" TargetMode="External" /><Relationship Id="rId249" Type="http://schemas.openxmlformats.org/officeDocument/2006/relationships/hyperlink" Target="https://pbs.twimg.com/profile_banners/124529561/1400086900" TargetMode="External" /><Relationship Id="rId250" Type="http://schemas.openxmlformats.org/officeDocument/2006/relationships/hyperlink" Target="https://pbs.twimg.com/profile_banners/2313273858/1476446615" TargetMode="External" /><Relationship Id="rId251" Type="http://schemas.openxmlformats.org/officeDocument/2006/relationships/hyperlink" Target="https://pbs.twimg.com/profile_banners/196278935/1569472268" TargetMode="External" /><Relationship Id="rId252" Type="http://schemas.openxmlformats.org/officeDocument/2006/relationships/hyperlink" Target="https://pbs.twimg.com/profile_banners/999207372/1524582046" TargetMode="External" /><Relationship Id="rId253" Type="http://schemas.openxmlformats.org/officeDocument/2006/relationships/hyperlink" Target="https://pbs.twimg.com/profile_banners/1213605402/1566390479" TargetMode="External" /><Relationship Id="rId254" Type="http://schemas.openxmlformats.org/officeDocument/2006/relationships/hyperlink" Target="https://pbs.twimg.com/profile_banners/835052642351075328/1488294470" TargetMode="External" /><Relationship Id="rId255" Type="http://schemas.openxmlformats.org/officeDocument/2006/relationships/hyperlink" Target="https://pbs.twimg.com/profile_banners/35778956/1505156348" TargetMode="External" /><Relationship Id="rId256" Type="http://schemas.openxmlformats.org/officeDocument/2006/relationships/hyperlink" Target="https://pbs.twimg.com/profile_banners/948951747912962048/1515597994" TargetMode="External" /><Relationship Id="rId257" Type="http://schemas.openxmlformats.org/officeDocument/2006/relationships/hyperlink" Target="https://pbs.twimg.com/profile_banners/564136939/1415207913" TargetMode="External" /><Relationship Id="rId258" Type="http://schemas.openxmlformats.org/officeDocument/2006/relationships/hyperlink" Target="https://pbs.twimg.com/profile_banners/333477105/1517394337" TargetMode="External" /><Relationship Id="rId259" Type="http://schemas.openxmlformats.org/officeDocument/2006/relationships/hyperlink" Target="https://pbs.twimg.com/profile_banners/727885148327399424/1537901422" TargetMode="External" /><Relationship Id="rId260" Type="http://schemas.openxmlformats.org/officeDocument/2006/relationships/hyperlink" Target="https://pbs.twimg.com/profile_banners/3384815697/1506719789" TargetMode="External" /><Relationship Id="rId261" Type="http://schemas.openxmlformats.org/officeDocument/2006/relationships/hyperlink" Target="https://pbs.twimg.com/profile_banners/206326821/1467894140" TargetMode="External" /><Relationship Id="rId262" Type="http://schemas.openxmlformats.org/officeDocument/2006/relationships/hyperlink" Target="https://pbs.twimg.com/profile_banners/164991703/1382263035" TargetMode="External" /><Relationship Id="rId263" Type="http://schemas.openxmlformats.org/officeDocument/2006/relationships/hyperlink" Target="https://pbs.twimg.com/profile_banners/50403804/1538443784" TargetMode="External" /><Relationship Id="rId264" Type="http://schemas.openxmlformats.org/officeDocument/2006/relationships/hyperlink" Target="https://pbs.twimg.com/profile_banners/24240923/1517498517" TargetMode="External" /><Relationship Id="rId265" Type="http://schemas.openxmlformats.org/officeDocument/2006/relationships/hyperlink" Target="https://pbs.twimg.com/profile_banners/75338004/1564174362" TargetMode="External" /><Relationship Id="rId266" Type="http://schemas.openxmlformats.org/officeDocument/2006/relationships/hyperlink" Target="https://pbs.twimg.com/profile_banners/364412500/1547480188" TargetMode="External" /><Relationship Id="rId267" Type="http://schemas.openxmlformats.org/officeDocument/2006/relationships/hyperlink" Target="https://pbs.twimg.com/profile_banners/477485439/1548946416" TargetMode="External" /><Relationship Id="rId268" Type="http://schemas.openxmlformats.org/officeDocument/2006/relationships/hyperlink" Target="https://pbs.twimg.com/profile_banners/1089979019100082182/1548706748" TargetMode="External" /><Relationship Id="rId269" Type="http://schemas.openxmlformats.org/officeDocument/2006/relationships/hyperlink" Target="https://pbs.twimg.com/profile_banners/1171500532420075520/1568145687" TargetMode="External" /><Relationship Id="rId270" Type="http://schemas.openxmlformats.org/officeDocument/2006/relationships/hyperlink" Target="https://pbs.twimg.com/profile_banners/1001945611829174279/1548697950" TargetMode="External" /><Relationship Id="rId271" Type="http://schemas.openxmlformats.org/officeDocument/2006/relationships/hyperlink" Target="https://pbs.twimg.com/profile_banners/751846716744298496/1478879883" TargetMode="External" /><Relationship Id="rId272" Type="http://schemas.openxmlformats.org/officeDocument/2006/relationships/hyperlink" Target="https://pbs.twimg.com/profile_banners/1180846919406510080/1570383065" TargetMode="External" /><Relationship Id="rId273" Type="http://schemas.openxmlformats.org/officeDocument/2006/relationships/hyperlink" Target="https://pbs.twimg.com/profile_banners/1006167218680451072/1529419653" TargetMode="External" /><Relationship Id="rId274" Type="http://schemas.openxmlformats.org/officeDocument/2006/relationships/hyperlink" Target="https://pbs.twimg.com/profile_banners/153039586/1557187414" TargetMode="External" /><Relationship Id="rId275" Type="http://schemas.openxmlformats.org/officeDocument/2006/relationships/hyperlink" Target="https://pbs.twimg.com/profile_banners/272252257/1568342795" TargetMode="External" /><Relationship Id="rId276" Type="http://schemas.openxmlformats.org/officeDocument/2006/relationships/hyperlink" Target="https://pbs.twimg.com/profile_banners/1093450240970145792/1559585898" TargetMode="External" /><Relationship Id="rId277" Type="http://schemas.openxmlformats.org/officeDocument/2006/relationships/hyperlink" Target="https://pbs.twimg.com/profile_banners/855175822063185920/1569816292" TargetMode="External" /><Relationship Id="rId278" Type="http://schemas.openxmlformats.org/officeDocument/2006/relationships/hyperlink" Target="https://pbs.twimg.com/profile_banners/265007787/1486047038" TargetMode="External" /><Relationship Id="rId279" Type="http://schemas.openxmlformats.org/officeDocument/2006/relationships/hyperlink" Target="https://pbs.twimg.com/profile_banners/152866991/1559849203" TargetMode="External" /><Relationship Id="rId280" Type="http://schemas.openxmlformats.org/officeDocument/2006/relationships/hyperlink" Target="https://pbs.twimg.com/profile_banners/123334719/1555347526" TargetMode="External" /><Relationship Id="rId281" Type="http://schemas.openxmlformats.org/officeDocument/2006/relationships/hyperlink" Target="https://pbs.twimg.com/profile_banners/27705373/1492523564" TargetMode="External" /><Relationship Id="rId282" Type="http://schemas.openxmlformats.org/officeDocument/2006/relationships/hyperlink" Target="https://pbs.twimg.com/profile_banners/3232833866/1437590322" TargetMode="External" /><Relationship Id="rId283" Type="http://schemas.openxmlformats.org/officeDocument/2006/relationships/hyperlink" Target="https://pbs.twimg.com/profile_banners/16740880/1503887555" TargetMode="External" /><Relationship Id="rId284" Type="http://schemas.openxmlformats.org/officeDocument/2006/relationships/hyperlink" Target="https://pbs.twimg.com/profile_banners/1003960531/1561467662" TargetMode="External" /><Relationship Id="rId285" Type="http://schemas.openxmlformats.org/officeDocument/2006/relationships/hyperlink" Target="https://pbs.twimg.com/profile_banners/194132774/1570545461" TargetMode="External" /><Relationship Id="rId286" Type="http://schemas.openxmlformats.org/officeDocument/2006/relationships/hyperlink" Target="https://pbs.twimg.com/profile_banners/50101725/1566481614" TargetMode="External" /><Relationship Id="rId287" Type="http://schemas.openxmlformats.org/officeDocument/2006/relationships/hyperlink" Target="https://pbs.twimg.com/profile_banners/4354733175/1532010314" TargetMode="External" /><Relationship Id="rId288" Type="http://schemas.openxmlformats.org/officeDocument/2006/relationships/hyperlink" Target="https://pbs.twimg.com/profile_banners/119049214/1538494487" TargetMode="External" /><Relationship Id="rId289" Type="http://schemas.openxmlformats.org/officeDocument/2006/relationships/hyperlink" Target="https://pbs.twimg.com/profile_banners/34889448/1547224449" TargetMode="External" /><Relationship Id="rId290" Type="http://schemas.openxmlformats.org/officeDocument/2006/relationships/hyperlink" Target="https://pbs.twimg.com/profile_banners/377916036/1522350364" TargetMode="External" /><Relationship Id="rId291" Type="http://schemas.openxmlformats.org/officeDocument/2006/relationships/hyperlink" Target="https://pbs.twimg.com/profile_banners/3128916135/1499427654" TargetMode="External" /><Relationship Id="rId292" Type="http://schemas.openxmlformats.org/officeDocument/2006/relationships/hyperlink" Target="https://pbs.twimg.com/profile_banners/14499829/1569328002" TargetMode="External" /><Relationship Id="rId293" Type="http://schemas.openxmlformats.org/officeDocument/2006/relationships/hyperlink" Target="https://pbs.twimg.com/profile_banners/363312491/1355741741" TargetMode="External" /><Relationship Id="rId294" Type="http://schemas.openxmlformats.org/officeDocument/2006/relationships/hyperlink" Target="https://pbs.twimg.com/profile_banners/3319229363/1515181866" TargetMode="External" /><Relationship Id="rId295" Type="http://schemas.openxmlformats.org/officeDocument/2006/relationships/hyperlink" Target="https://pbs.twimg.com/profile_banners/822215673812119553/1553098760" TargetMode="External" /><Relationship Id="rId296" Type="http://schemas.openxmlformats.org/officeDocument/2006/relationships/hyperlink" Target="https://pbs.twimg.com/profile_banners/853581144838864897/1567315911" TargetMode="External" /><Relationship Id="rId297" Type="http://schemas.openxmlformats.org/officeDocument/2006/relationships/hyperlink" Target="https://pbs.twimg.com/profile_banners/2761623465/1538826519" TargetMode="External" /><Relationship Id="rId298" Type="http://schemas.openxmlformats.org/officeDocument/2006/relationships/hyperlink" Target="https://pbs.twimg.com/profile_banners/822215679726100480/1549425227" TargetMode="External" /><Relationship Id="rId299" Type="http://schemas.openxmlformats.org/officeDocument/2006/relationships/hyperlink" Target="https://pbs.twimg.com/profile_banners/800983787945357312/1485846847" TargetMode="External" /><Relationship Id="rId300" Type="http://schemas.openxmlformats.org/officeDocument/2006/relationships/hyperlink" Target="https://pbs.twimg.com/profile_banners/44783853/1508432767" TargetMode="External" /><Relationship Id="rId301" Type="http://schemas.openxmlformats.org/officeDocument/2006/relationships/hyperlink" Target="https://pbs.twimg.com/profile_banners/2693351263/1481742977" TargetMode="External" /><Relationship Id="rId302" Type="http://schemas.openxmlformats.org/officeDocument/2006/relationships/hyperlink" Target="https://pbs.twimg.com/profile_banners/1106832440423796736/1557929260" TargetMode="External" /><Relationship Id="rId303" Type="http://schemas.openxmlformats.org/officeDocument/2006/relationships/hyperlink" Target="https://pbs.twimg.com/profile_banners/772860079251001344/1489495770" TargetMode="External" /><Relationship Id="rId304" Type="http://schemas.openxmlformats.org/officeDocument/2006/relationships/hyperlink" Target="https://pbs.twimg.com/profile_banners/255676867/1439216683" TargetMode="External" /><Relationship Id="rId305" Type="http://schemas.openxmlformats.org/officeDocument/2006/relationships/hyperlink" Target="https://pbs.twimg.com/profile_banners/592148549/1540631353" TargetMode="External" /><Relationship Id="rId306" Type="http://schemas.openxmlformats.org/officeDocument/2006/relationships/hyperlink" Target="https://pbs.twimg.com/profile_banners/194774143/1558350925" TargetMode="External" /><Relationship Id="rId307" Type="http://schemas.openxmlformats.org/officeDocument/2006/relationships/hyperlink" Target="https://pbs.twimg.com/profile_banners/93695469/1428523981" TargetMode="External" /><Relationship Id="rId308" Type="http://schemas.openxmlformats.org/officeDocument/2006/relationships/hyperlink" Target="https://pbs.twimg.com/profile_banners/29727480/1568032388" TargetMode="External" /><Relationship Id="rId309" Type="http://schemas.openxmlformats.org/officeDocument/2006/relationships/hyperlink" Target="https://pbs.twimg.com/profile_banners/3960654267/1450467695" TargetMode="External" /><Relationship Id="rId310" Type="http://schemas.openxmlformats.org/officeDocument/2006/relationships/hyperlink" Target="https://pbs.twimg.com/profile_banners/1048734569015513088/1562015137" TargetMode="External" /><Relationship Id="rId311" Type="http://schemas.openxmlformats.org/officeDocument/2006/relationships/hyperlink" Target="https://pbs.twimg.com/profile_banners/1863793118/1506538485" TargetMode="External" /><Relationship Id="rId312" Type="http://schemas.openxmlformats.org/officeDocument/2006/relationships/hyperlink" Target="https://pbs.twimg.com/profile_banners/19866236/1561234136" TargetMode="External" /><Relationship Id="rId313" Type="http://schemas.openxmlformats.org/officeDocument/2006/relationships/hyperlink" Target="https://pbs.twimg.com/profile_banners/794337000530677760/1559090388" TargetMode="External" /><Relationship Id="rId314" Type="http://schemas.openxmlformats.org/officeDocument/2006/relationships/hyperlink" Target="https://pbs.twimg.com/profile_banners/44162011/1560969399" TargetMode="External" /><Relationship Id="rId315" Type="http://schemas.openxmlformats.org/officeDocument/2006/relationships/hyperlink" Target="https://pbs.twimg.com/profile_banners/634848556/1469756307" TargetMode="External" /><Relationship Id="rId316" Type="http://schemas.openxmlformats.org/officeDocument/2006/relationships/hyperlink" Target="https://pbs.twimg.com/profile_banners/50074068/1570111275" TargetMode="External" /><Relationship Id="rId317" Type="http://schemas.openxmlformats.org/officeDocument/2006/relationships/hyperlink" Target="https://pbs.twimg.com/profile_banners/75249298/1531151423" TargetMode="External" /><Relationship Id="rId318" Type="http://schemas.openxmlformats.org/officeDocument/2006/relationships/hyperlink" Target="https://pbs.twimg.com/profile_banners/22784904/1557334440" TargetMode="External" /><Relationship Id="rId319" Type="http://schemas.openxmlformats.org/officeDocument/2006/relationships/hyperlink" Target="https://pbs.twimg.com/profile_banners/42651647/1559220279" TargetMode="External" /><Relationship Id="rId320" Type="http://schemas.openxmlformats.org/officeDocument/2006/relationships/hyperlink" Target="https://pbs.twimg.com/profile_banners/1540988420/1441041938" TargetMode="External" /><Relationship Id="rId321" Type="http://schemas.openxmlformats.org/officeDocument/2006/relationships/hyperlink" Target="https://pbs.twimg.com/profile_banners/1164947793783300096/1567520518" TargetMode="External" /><Relationship Id="rId322" Type="http://schemas.openxmlformats.org/officeDocument/2006/relationships/hyperlink" Target="https://pbs.twimg.com/profile_banners/243007136/1466825772" TargetMode="External" /><Relationship Id="rId323" Type="http://schemas.openxmlformats.org/officeDocument/2006/relationships/hyperlink" Target="https://pbs.twimg.com/profile_banners/19233032/1398059264" TargetMode="External" /><Relationship Id="rId324" Type="http://schemas.openxmlformats.org/officeDocument/2006/relationships/hyperlink" Target="http://abs.twimg.com/images/themes/theme17/bg.gif" TargetMode="External" /><Relationship Id="rId325" Type="http://schemas.openxmlformats.org/officeDocument/2006/relationships/hyperlink" Target="http://abs.twimg.com/images/themes/theme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5/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7/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5/bg.png" TargetMode="External" /><Relationship Id="rId351" Type="http://schemas.openxmlformats.org/officeDocument/2006/relationships/hyperlink" Target="http://abs.twimg.com/images/themes/theme13/bg.gif" TargetMode="External" /><Relationship Id="rId352" Type="http://schemas.openxmlformats.org/officeDocument/2006/relationships/hyperlink" Target="http://abs.twimg.com/images/themes/theme7/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6/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5/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6/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7/bg.gif" TargetMode="External" /><Relationship Id="rId393" Type="http://schemas.openxmlformats.org/officeDocument/2006/relationships/hyperlink" Target="http://abs.twimg.com/images/themes/theme7/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7/bg.gif"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9/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7/bg.gif" TargetMode="External" /><Relationship Id="rId420" Type="http://schemas.openxmlformats.org/officeDocument/2006/relationships/hyperlink" Target="http://abs.twimg.com/images/themes/theme4/bg.gif"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4/bg.gif"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4/bg.gif" TargetMode="External" /><Relationship Id="rId432" Type="http://schemas.openxmlformats.org/officeDocument/2006/relationships/hyperlink" Target="http://pbs.twimg.com/profile_background_images/378800000098327997/8e477e53d922faaafea0734020bd118f.jpe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6/bg.gif" TargetMode="External" /><Relationship Id="rId436" Type="http://schemas.openxmlformats.org/officeDocument/2006/relationships/hyperlink" Target="http://abs.twimg.com/images/themes/theme6/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4/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1/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4/bg.gif" TargetMode="External" /><Relationship Id="rId453" Type="http://schemas.openxmlformats.org/officeDocument/2006/relationships/hyperlink" Target="http://abs.twimg.com/images/themes/theme2/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2/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5/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0.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8/bg.gif" TargetMode="External" /><Relationship Id="rId471" Type="http://schemas.openxmlformats.org/officeDocument/2006/relationships/hyperlink" Target="http://abs.twimg.com/images/themes/theme10/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1/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8/bg.gif" TargetMode="External" /><Relationship Id="rId488" Type="http://schemas.openxmlformats.org/officeDocument/2006/relationships/hyperlink" Target="http://abs.twimg.com/images/themes/theme14/bg.gif" TargetMode="External" /><Relationship Id="rId489" Type="http://schemas.openxmlformats.org/officeDocument/2006/relationships/hyperlink" Target="http://pbs.twimg.com/profile_images/1148287235147460608/vG2EHdio_normal.jpg" TargetMode="External" /><Relationship Id="rId490" Type="http://schemas.openxmlformats.org/officeDocument/2006/relationships/hyperlink" Target="http://pbs.twimg.com/profile_images/1150909934202216448/wQd2flYV_normal.png" TargetMode="External" /><Relationship Id="rId491" Type="http://schemas.openxmlformats.org/officeDocument/2006/relationships/hyperlink" Target="http://pbs.twimg.com/profile_images/559705140903428096/pNUD8ksm_normal.jpeg" TargetMode="External" /><Relationship Id="rId492" Type="http://schemas.openxmlformats.org/officeDocument/2006/relationships/hyperlink" Target="http://pbs.twimg.com/profile_images/378800000488534379/c25756f3fb5b0cafd562c5e0ae29a991_normal.png" TargetMode="External" /><Relationship Id="rId493" Type="http://schemas.openxmlformats.org/officeDocument/2006/relationships/hyperlink" Target="http://pbs.twimg.com/profile_images/448413749339095041/wy5fGcQ7_normal.jpeg" TargetMode="External" /><Relationship Id="rId494" Type="http://schemas.openxmlformats.org/officeDocument/2006/relationships/hyperlink" Target="http://pbs.twimg.com/profile_images/842828809501999104/8ylacT5l_normal.jpg" TargetMode="External" /><Relationship Id="rId495" Type="http://schemas.openxmlformats.org/officeDocument/2006/relationships/hyperlink" Target="http://pbs.twimg.com/profile_images/1107639334293901312/nZDoWR4h_normal.jpg" TargetMode="External" /><Relationship Id="rId496" Type="http://schemas.openxmlformats.org/officeDocument/2006/relationships/hyperlink" Target="http://pbs.twimg.com/profile_images/524676185851064320/UqZU4ptd_normal.jpeg" TargetMode="External" /><Relationship Id="rId497" Type="http://schemas.openxmlformats.org/officeDocument/2006/relationships/hyperlink" Target="http://pbs.twimg.com/profile_images/1087819973509238796/PJCBvPEV_normal.jpg" TargetMode="External" /><Relationship Id="rId498" Type="http://schemas.openxmlformats.org/officeDocument/2006/relationships/hyperlink" Target="http://pbs.twimg.com/profile_images/1112293262906134528/mkMGKN9G_normal.jpg" TargetMode="External" /><Relationship Id="rId499" Type="http://schemas.openxmlformats.org/officeDocument/2006/relationships/hyperlink" Target="http://pbs.twimg.com/profile_images/931429493385846784/8b1uu497_normal.jpg" TargetMode="External" /><Relationship Id="rId500" Type="http://schemas.openxmlformats.org/officeDocument/2006/relationships/hyperlink" Target="http://pbs.twimg.com/profile_images/777955472955416576/5i8RwSqX_normal.jpg" TargetMode="External" /><Relationship Id="rId501" Type="http://schemas.openxmlformats.org/officeDocument/2006/relationships/hyperlink" Target="http://pbs.twimg.com/profile_images/1177653027047526400/Z7EZZ4sk_normal.jpg" TargetMode="External" /><Relationship Id="rId502" Type="http://schemas.openxmlformats.org/officeDocument/2006/relationships/hyperlink" Target="http://pbs.twimg.com/profile_images/1065570667700076544/WUQiAsCe_normal.jpg" TargetMode="External" /><Relationship Id="rId503" Type="http://schemas.openxmlformats.org/officeDocument/2006/relationships/hyperlink" Target="http://pbs.twimg.com/profile_images/910551964823490560/0Iz8Q2IM_normal.jpg" TargetMode="External" /><Relationship Id="rId504" Type="http://schemas.openxmlformats.org/officeDocument/2006/relationships/hyperlink" Target="http://pbs.twimg.com/profile_images/649126783535591424/v0rtnv5-_normal.png" TargetMode="External" /><Relationship Id="rId505" Type="http://schemas.openxmlformats.org/officeDocument/2006/relationships/hyperlink" Target="http://pbs.twimg.com/profile_images/3557322452/cb4421802548c9daf175401862b58300_normal.jpeg" TargetMode="External" /><Relationship Id="rId506" Type="http://schemas.openxmlformats.org/officeDocument/2006/relationships/hyperlink" Target="http://pbs.twimg.com/profile_images/1173988294159302657/7KKSJ5jD_normal.jpg" TargetMode="External" /><Relationship Id="rId507" Type="http://schemas.openxmlformats.org/officeDocument/2006/relationships/hyperlink" Target="http://pbs.twimg.com/profile_images/1177233694005661696/3C1IMhjO_normal.jpg" TargetMode="External" /><Relationship Id="rId508" Type="http://schemas.openxmlformats.org/officeDocument/2006/relationships/hyperlink" Target="http://pbs.twimg.com/profile_images/549988818170818560/aDhmjah6_normal.jpeg" TargetMode="External" /><Relationship Id="rId509" Type="http://schemas.openxmlformats.org/officeDocument/2006/relationships/hyperlink" Target="http://pbs.twimg.com/profile_images/1018835315304345600/aTxA9Dtd_normal.jpg" TargetMode="External" /><Relationship Id="rId510" Type="http://schemas.openxmlformats.org/officeDocument/2006/relationships/hyperlink" Target="http://pbs.twimg.com/profile_images/528124442396733441/XqDPT_lL_normal.jpeg" TargetMode="External" /><Relationship Id="rId511" Type="http://schemas.openxmlformats.org/officeDocument/2006/relationships/hyperlink" Target="http://pbs.twimg.com/profile_images/954041930253348864/f626Blxo_normal.jpg" TargetMode="External" /><Relationship Id="rId512" Type="http://schemas.openxmlformats.org/officeDocument/2006/relationships/hyperlink" Target="http://pbs.twimg.com/profile_images/997093015427735552/HItuuFE3_normal.jpg" TargetMode="External" /><Relationship Id="rId513" Type="http://schemas.openxmlformats.org/officeDocument/2006/relationships/hyperlink" Target="http://pbs.twimg.com/profile_images/1175869809340375041/YHl3-DCH_normal.jpg" TargetMode="External" /><Relationship Id="rId514" Type="http://schemas.openxmlformats.org/officeDocument/2006/relationships/hyperlink" Target="http://pbs.twimg.com/profile_images/591131097607643136/J0-mivGC_normal.jpg" TargetMode="External" /><Relationship Id="rId515" Type="http://schemas.openxmlformats.org/officeDocument/2006/relationships/hyperlink" Target="http://pbs.twimg.com/profile_images/1153444559084511232/EWHW1dp0_normal.jpg" TargetMode="External" /><Relationship Id="rId516" Type="http://schemas.openxmlformats.org/officeDocument/2006/relationships/hyperlink" Target="http://pbs.twimg.com/profile_images/492316992162914304/psZCEYD8_normal.jpeg" TargetMode="External" /><Relationship Id="rId517" Type="http://schemas.openxmlformats.org/officeDocument/2006/relationships/hyperlink" Target="http://pbs.twimg.com/profile_images/629378638878744576/kDdDTIWH_normal.png" TargetMode="External" /><Relationship Id="rId518" Type="http://schemas.openxmlformats.org/officeDocument/2006/relationships/hyperlink" Target="http://pbs.twimg.com/profile_images/466121701365780481/asDlf9D6_normal.jpeg" TargetMode="External" /><Relationship Id="rId519" Type="http://schemas.openxmlformats.org/officeDocument/2006/relationships/hyperlink" Target="http://pbs.twimg.com/profile_images/596174657818001408/0wI2Slt__normal.jpg" TargetMode="External" /><Relationship Id="rId520" Type="http://schemas.openxmlformats.org/officeDocument/2006/relationships/hyperlink" Target="http://pbs.twimg.com/profile_images/1130472716040056834/4iUbBo2m_normal.png" TargetMode="External" /><Relationship Id="rId521" Type="http://schemas.openxmlformats.org/officeDocument/2006/relationships/hyperlink" Target="http://pbs.twimg.com/profile_images/1170050664292114433/cnN9GQqz_normal.jpg" TargetMode="External" /><Relationship Id="rId522" Type="http://schemas.openxmlformats.org/officeDocument/2006/relationships/hyperlink" Target="http://pbs.twimg.com/profile_images/1140704492834435072/PBq0B-BC_normal.jpg" TargetMode="External" /><Relationship Id="rId523" Type="http://schemas.openxmlformats.org/officeDocument/2006/relationships/hyperlink" Target="http://pbs.twimg.com/profile_images/1116362756964458497/tMWasG92_normal.jpg" TargetMode="External" /><Relationship Id="rId524" Type="http://schemas.openxmlformats.org/officeDocument/2006/relationships/hyperlink" Target="http://pbs.twimg.com/profile_images/668082064235761664/NIwTiPyT_normal.jpg" TargetMode="External" /><Relationship Id="rId525" Type="http://schemas.openxmlformats.org/officeDocument/2006/relationships/hyperlink" Target="http://pbs.twimg.com/profile_images/980955116982407168/ecrpQ03L_normal.jpg" TargetMode="External" /><Relationship Id="rId526" Type="http://schemas.openxmlformats.org/officeDocument/2006/relationships/hyperlink" Target="http://pbs.twimg.com/profile_images/938698845604626432/6oa8yTJW_normal.jpg" TargetMode="External" /><Relationship Id="rId527" Type="http://schemas.openxmlformats.org/officeDocument/2006/relationships/hyperlink" Target="http://pbs.twimg.com/profile_images/717446676991049730/ZKkHr6Yo_normal.jpg" TargetMode="External" /><Relationship Id="rId528" Type="http://schemas.openxmlformats.org/officeDocument/2006/relationships/hyperlink" Target="http://pbs.twimg.com/profile_images/1135962004747902977/vjHkRDnQ_normal.png" TargetMode="External" /><Relationship Id="rId529" Type="http://schemas.openxmlformats.org/officeDocument/2006/relationships/hyperlink" Target="http://pbs.twimg.com/profile_images/1147156426902687745/1WvRfZvp_normal.jpg" TargetMode="External" /><Relationship Id="rId530" Type="http://schemas.openxmlformats.org/officeDocument/2006/relationships/hyperlink" Target="http://pbs.twimg.com/profile_images/1056906959977357313/lhnuHmjW_normal.jpg" TargetMode="External" /><Relationship Id="rId531" Type="http://schemas.openxmlformats.org/officeDocument/2006/relationships/hyperlink" Target="http://pbs.twimg.com/profile_images/730636197610049536/BUmXj1ka_normal.jpg" TargetMode="External" /><Relationship Id="rId532" Type="http://schemas.openxmlformats.org/officeDocument/2006/relationships/hyperlink" Target="http://pbs.twimg.com/profile_images/2874972244/5e4e5223a12ed52f18b7afd5f25a9846_normal.jpeg" TargetMode="External" /><Relationship Id="rId533" Type="http://schemas.openxmlformats.org/officeDocument/2006/relationships/hyperlink" Target="http://pbs.twimg.com/profile_images/1157753871168487424/Iv7KJuFI_normal.jpg" TargetMode="External" /><Relationship Id="rId534" Type="http://schemas.openxmlformats.org/officeDocument/2006/relationships/hyperlink" Target="http://pbs.twimg.com/profile_images/1107653957214760960/cSZzBRNu_normal.png" TargetMode="External" /><Relationship Id="rId535" Type="http://schemas.openxmlformats.org/officeDocument/2006/relationships/hyperlink" Target="http://pbs.twimg.com/profile_images/886659208757874688/_QS1LU5R_normal.jpg" TargetMode="External" /><Relationship Id="rId536" Type="http://schemas.openxmlformats.org/officeDocument/2006/relationships/hyperlink" Target="http://pbs.twimg.com/profile_images/872284920940572673/i1tZROHr_normal.jpg" TargetMode="External" /><Relationship Id="rId537" Type="http://schemas.openxmlformats.org/officeDocument/2006/relationships/hyperlink" Target="http://pbs.twimg.com/profile_images/855749782509375490/zlUz8p8q_normal.jpg" TargetMode="External" /><Relationship Id="rId538" Type="http://schemas.openxmlformats.org/officeDocument/2006/relationships/hyperlink" Target="http://pbs.twimg.com/profile_images/920587138328072192/uK-FAvL6_normal.jpg" TargetMode="External" /><Relationship Id="rId539" Type="http://schemas.openxmlformats.org/officeDocument/2006/relationships/hyperlink" Target="http://pbs.twimg.com/profile_images/458691839176884224/BbA9C2u3_normal.jpeg" TargetMode="External" /><Relationship Id="rId540" Type="http://schemas.openxmlformats.org/officeDocument/2006/relationships/hyperlink" Target="http://pbs.twimg.com/profile_images/1062641231958851585/DC3rVT-O_normal.jpg" TargetMode="External" /><Relationship Id="rId541" Type="http://schemas.openxmlformats.org/officeDocument/2006/relationships/hyperlink" Target="http://pbs.twimg.com/profile_images/1148466249476780034/jcjlZGXM_normal.jpg" TargetMode="External" /><Relationship Id="rId542" Type="http://schemas.openxmlformats.org/officeDocument/2006/relationships/hyperlink" Target="http://pbs.twimg.com/profile_images/1113170578771521546/LSHlDKHs_normal.jpg" TargetMode="External" /><Relationship Id="rId543" Type="http://schemas.openxmlformats.org/officeDocument/2006/relationships/hyperlink" Target="http://pbs.twimg.com/profile_images/902270882340593664/HoFjfREO_normal.jpg" TargetMode="External" /><Relationship Id="rId544" Type="http://schemas.openxmlformats.org/officeDocument/2006/relationships/hyperlink" Target="http://pbs.twimg.com/profile_images/1132639603142352896/UqTM93QL_normal.png" TargetMode="External" /><Relationship Id="rId545" Type="http://schemas.openxmlformats.org/officeDocument/2006/relationships/hyperlink" Target="http://pbs.twimg.com/profile_images/1131645736616177664/VntPU1dU_normal.jpg" TargetMode="External" /><Relationship Id="rId546" Type="http://schemas.openxmlformats.org/officeDocument/2006/relationships/hyperlink" Target="http://pbs.twimg.com/profile_images/1177824866285826048/omGwLPl4_normal.jpg" TargetMode="External" /><Relationship Id="rId547" Type="http://schemas.openxmlformats.org/officeDocument/2006/relationships/hyperlink" Target="http://pbs.twimg.com/profile_images/863003280758255616/Y-otdiwz_normal.jpg" TargetMode="External" /><Relationship Id="rId548" Type="http://schemas.openxmlformats.org/officeDocument/2006/relationships/hyperlink" Target="http://pbs.twimg.com/profile_images/552836904308060164/3AveVhqL_normal.jpeg" TargetMode="External" /><Relationship Id="rId549" Type="http://schemas.openxmlformats.org/officeDocument/2006/relationships/hyperlink" Target="http://pbs.twimg.com/profile_images/1094437714185793536/kUwPkY50_normal.jpg" TargetMode="External" /><Relationship Id="rId550" Type="http://schemas.openxmlformats.org/officeDocument/2006/relationships/hyperlink" Target="http://pbs.twimg.com/profile_images/461964160838803457/8z9FImcv_normal.png" TargetMode="External" /><Relationship Id="rId551" Type="http://schemas.openxmlformats.org/officeDocument/2006/relationships/hyperlink" Target="http://pbs.twimg.com/profile_images/937704146236530689/I-a90iuu_normal.jpg" TargetMode="External" /><Relationship Id="rId552" Type="http://schemas.openxmlformats.org/officeDocument/2006/relationships/hyperlink" Target="http://pbs.twimg.com/profile_images/839500368648220675/NR9-m96t_normal.jpg" TargetMode="External" /><Relationship Id="rId553" Type="http://schemas.openxmlformats.org/officeDocument/2006/relationships/hyperlink" Target="http://pbs.twimg.com/profile_images/848956992190271502/1rZKFYP7_normal.jpg" TargetMode="External" /><Relationship Id="rId554" Type="http://schemas.openxmlformats.org/officeDocument/2006/relationships/hyperlink" Target="http://pbs.twimg.com/profile_images/877554927932891136/ZBEs235N_normal.jpg" TargetMode="External" /><Relationship Id="rId555" Type="http://schemas.openxmlformats.org/officeDocument/2006/relationships/hyperlink" Target="http://pbs.twimg.com/profile_images/875456540450443265/W5yKx8um_normal.jpg" TargetMode="External" /><Relationship Id="rId556" Type="http://schemas.openxmlformats.org/officeDocument/2006/relationships/hyperlink" Target="http://pbs.twimg.com/profile_images/1166363726980767745/KbbgAZA6_normal.jpg" TargetMode="External" /><Relationship Id="rId557" Type="http://schemas.openxmlformats.org/officeDocument/2006/relationships/hyperlink" Target="http://pbs.twimg.com/profile_images/645966750941626368/d0Q4voGK_normal.jpg" TargetMode="External" /><Relationship Id="rId558" Type="http://schemas.openxmlformats.org/officeDocument/2006/relationships/hyperlink" Target="http://pbs.twimg.com/profile_images/1108426393287868423/CyLn5GVQ_normal.png" TargetMode="External" /><Relationship Id="rId559" Type="http://schemas.openxmlformats.org/officeDocument/2006/relationships/hyperlink" Target="http://pbs.twimg.com/profile_images/1020357967265390592/y_hxRslu_normal.jpg" TargetMode="External" /><Relationship Id="rId560" Type="http://schemas.openxmlformats.org/officeDocument/2006/relationships/hyperlink" Target="http://pbs.twimg.com/profile_images/924991591642796032/v90LrlR__normal.jpg" TargetMode="External" /><Relationship Id="rId561" Type="http://schemas.openxmlformats.org/officeDocument/2006/relationships/hyperlink" Target="http://pbs.twimg.com/profile_images/1150716997254209536/M7gkjsv5_normal.jpg" TargetMode="External" /><Relationship Id="rId562" Type="http://schemas.openxmlformats.org/officeDocument/2006/relationships/hyperlink" Target="http://pbs.twimg.com/profile_images/925092227667304448/fAY1HUu3_normal.jpg" TargetMode="External" /><Relationship Id="rId563" Type="http://schemas.openxmlformats.org/officeDocument/2006/relationships/hyperlink" Target="http://pbs.twimg.com/profile_images/1171581672074043393/XNqsW9EE_normal.jpg" TargetMode="External" /><Relationship Id="rId564" Type="http://schemas.openxmlformats.org/officeDocument/2006/relationships/hyperlink" Target="http://pbs.twimg.com/profile_images/1163913052355362816/hZR3qQB7_normal.jpg" TargetMode="External" /><Relationship Id="rId565" Type="http://schemas.openxmlformats.org/officeDocument/2006/relationships/hyperlink" Target="http://pbs.twimg.com/profile_images/1098244578472280064/gjkVMelR_normal.png" TargetMode="External" /><Relationship Id="rId566" Type="http://schemas.openxmlformats.org/officeDocument/2006/relationships/hyperlink" Target="http://pbs.twimg.com/profile_images/875459620298522629/oMudjbQO_normal.jpg" TargetMode="External" /><Relationship Id="rId567" Type="http://schemas.openxmlformats.org/officeDocument/2006/relationships/hyperlink" Target="http://pbs.twimg.com/profile_images/1072580439238422528/ImB5hiRv_normal.jpg" TargetMode="External" /><Relationship Id="rId568" Type="http://schemas.openxmlformats.org/officeDocument/2006/relationships/hyperlink" Target="http://pbs.twimg.com/profile_images/2634158872/b9655548ba7df44c9727589d1ac1b1b2_normal.png" TargetMode="External" /><Relationship Id="rId569" Type="http://schemas.openxmlformats.org/officeDocument/2006/relationships/hyperlink" Target="http://pbs.twimg.com/profile_images/611277775945646080/kqduVZR3_normal.jpg" TargetMode="External" /><Relationship Id="rId570" Type="http://schemas.openxmlformats.org/officeDocument/2006/relationships/hyperlink" Target="http://pbs.twimg.com/profile_images/665395759806857216/UdfSMoZv_normal.jpg" TargetMode="External" /><Relationship Id="rId571" Type="http://schemas.openxmlformats.org/officeDocument/2006/relationships/hyperlink" Target="http://pbs.twimg.com/profile_images/1148699907097862145/_NuukuzA_normal.png" TargetMode="External" /><Relationship Id="rId572" Type="http://schemas.openxmlformats.org/officeDocument/2006/relationships/hyperlink" Target="http://pbs.twimg.com/profile_images/591575412880191490/eVU41ZDR_normal.jpg" TargetMode="External" /><Relationship Id="rId573" Type="http://schemas.openxmlformats.org/officeDocument/2006/relationships/hyperlink" Target="http://pbs.twimg.com/profile_images/755411397199159296/Vop4trFE_normal.jpg" TargetMode="External" /><Relationship Id="rId574" Type="http://schemas.openxmlformats.org/officeDocument/2006/relationships/hyperlink" Target="http://pbs.twimg.com/profile_images/1135924232741957634/EKc2rhp8_normal.jpg" TargetMode="External" /><Relationship Id="rId575" Type="http://schemas.openxmlformats.org/officeDocument/2006/relationships/hyperlink" Target="http://pbs.twimg.com/profile_images/1058782765582290949/qjwPbG-4_normal.jpg" TargetMode="External" /><Relationship Id="rId576" Type="http://schemas.openxmlformats.org/officeDocument/2006/relationships/hyperlink" Target="http://pbs.twimg.com/profile_images/964544383788953601/bn4ppp7W_normal.jpg" TargetMode="External" /><Relationship Id="rId577" Type="http://schemas.openxmlformats.org/officeDocument/2006/relationships/hyperlink" Target="http://pbs.twimg.com/profile_images/921020997985357824/pHOwN9OO_normal.jpg" TargetMode="External" /><Relationship Id="rId578" Type="http://schemas.openxmlformats.org/officeDocument/2006/relationships/hyperlink" Target="http://pbs.twimg.com/profile_images/708397128259739648/Y1Ze-Mb6_normal.jpg" TargetMode="External" /><Relationship Id="rId579" Type="http://schemas.openxmlformats.org/officeDocument/2006/relationships/hyperlink" Target="http://pbs.twimg.com/profile_images/1059501799961321472/Ci0VSaJj_normal.jpg" TargetMode="External" /><Relationship Id="rId580" Type="http://schemas.openxmlformats.org/officeDocument/2006/relationships/hyperlink" Target="http://pbs.twimg.com/profile_images/1043957733777690625/1lWhCPqV_normal.jpg" TargetMode="External" /><Relationship Id="rId581" Type="http://schemas.openxmlformats.org/officeDocument/2006/relationships/hyperlink" Target="http://pbs.twimg.com/profile_images/1113568298673811456/SXV6tyDl_normal.jpg" TargetMode="External" /><Relationship Id="rId582" Type="http://schemas.openxmlformats.org/officeDocument/2006/relationships/hyperlink" Target="http://pbs.twimg.com/profile_images/905858462541897728/BWHGdJtz_normal.jpg" TargetMode="External" /><Relationship Id="rId583" Type="http://schemas.openxmlformats.org/officeDocument/2006/relationships/hyperlink" Target="http://pbs.twimg.com/profile_images/817782947/NJSlogotwitter2_normal.jpg" TargetMode="External" /><Relationship Id="rId584" Type="http://schemas.openxmlformats.org/officeDocument/2006/relationships/hyperlink" Target="http://pbs.twimg.com/profile_images/1083462442011766784/PM4aDiJS_normal.jpg" TargetMode="External" /><Relationship Id="rId585" Type="http://schemas.openxmlformats.org/officeDocument/2006/relationships/hyperlink" Target="http://pbs.twimg.com/profile_images/634460703525498881/RhZme6y0_normal.jp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pbs.twimg.com/profile_images/1156966778725183488/e988pKKs_normal.jpg" TargetMode="External" /><Relationship Id="rId588" Type="http://schemas.openxmlformats.org/officeDocument/2006/relationships/hyperlink" Target="http://pbs.twimg.com/profile_images/763834569061756928/9eQvOkYO_normal.jpg" TargetMode="External" /><Relationship Id="rId589" Type="http://schemas.openxmlformats.org/officeDocument/2006/relationships/hyperlink" Target="http://pbs.twimg.com/profile_images/1137828793874288640/n0jeHk2u_normal.jpg" TargetMode="External" /><Relationship Id="rId590" Type="http://schemas.openxmlformats.org/officeDocument/2006/relationships/hyperlink" Target="http://pbs.twimg.com/profile_images/1056976904698449925/XNcI6mAg_normal.jpg" TargetMode="External" /><Relationship Id="rId591" Type="http://schemas.openxmlformats.org/officeDocument/2006/relationships/hyperlink" Target="http://pbs.twimg.com/profile_images/1149042348468445184/EqGJMwZN_normal.png" TargetMode="External" /><Relationship Id="rId592" Type="http://schemas.openxmlformats.org/officeDocument/2006/relationships/hyperlink" Target="http://pbs.twimg.com/profile_images/1083033739117121536/0Qv4am91_normal.jpg" TargetMode="External" /><Relationship Id="rId593" Type="http://schemas.openxmlformats.org/officeDocument/2006/relationships/hyperlink" Target="http://pbs.twimg.com/profile_images/1136527608877858817/moZIpTWr_normal.jpg" TargetMode="External" /><Relationship Id="rId594" Type="http://schemas.openxmlformats.org/officeDocument/2006/relationships/hyperlink" Target="http://pbs.twimg.com/profile_images/1043408010285080582/JxycSSwN_normal.jpg" TargetMode="External" /><Relationship Id="rId595" Type="http://schemas.openxmlformats.org/officeDocument/2006/relationships/hyperlink" Target="http://pbs.twimg.com/profile_images/718571768038817793/22_THsnY_normal.jpg" TargetMode="External" /><Relationship Id="rId596" Type="http://schemas.openxmlformats.org/officeDocument/2006/relationships/hyperlink" Target="http://pbs.twimg.com/profile_images/1002887436488323074/RC5JyO-J_normal.jpg" TargetMode="External" /><Relationship Id="rId597" Type="http://schemas.openxmlformats.org/officeDocument/2006/relationships/hyperlink" Target="http://pbs.twimg.com/profile_images/1104901283230765057/kJ7BNjOv_normal.jpg" TargetMode="External" /><Relationship Id="rId598" Type="http://schemas.openxmlformats.org/officeDocument/2006/relationships/hyperlink" Target="http://pbs.twimg.com/profile_images/1116398203258195969/MJjJpWRr_normal.jpg" TargetMode="External" /><Relationship Id="rId599" Type="http://schemas.openxmlformats.org/officeDocument/2006/relationships/hyperlink" Target="http://pbs.twimg.com/profile_images/915080369581342720/3X_tvRmI_normal.jpg" TargetMode="External" /><Relationship Id="rId600" Type="http://schemas.openxmlformats.org/officeDocument/2006/relationships/hyperlink" Target="http://pbs.twimg.com/profile_images/1136357814253699072/XnPuSY8p_normal.png" TargetMode="External" /><Relationship Id="rId601" Type="http://schemas.openxmlformats.org/officeDocument/2006/relationships/hyperlink" Target="http://pbs.twimg.com/profile_images/785834350231293953/yHLcK60F_normal.jpg" TargetMode="External" /><Relationship Id="rId602" Type="http://schemas.openxmlformats.org/officeDocument/2006/relationships/hyperlink" Target="http://pbs.twimg.com/profile_images/1177151756138156033/G31ZB-z9_normal.jpg" TargetMode="External" /><Relationship Id="rId603" Type="http://schemas.openxmlformats.org/officeDocument/2006/relationships/hyperlink" Target="http://pbs.twimg.com/profile_images/977113575092359168/CE90DonY_normal.jpg" TargetMode="External" /><Relationship Id="rId604" Type="http://schemas.openxmlformats.org/officeDocument/2006/relationships/hyperlink" Target="http://pbs.twimg.com/profile_images/912284126824288256/KgSwm3M7_normal.jpg" TargetMode="External" /><Relationship Id="rId605" Type="http://schemas.openxmlformats.org/officeDocument/2006/relationships/hyperlink" Target="http://pbs.twimg.com/profile_images/1169901282548568065/znh3qvY9_normal.jpg" TargetMode="External" /><Relationship Id="rId606" Type="http://schemas.openxmlformats.org/officeDocument/2006/relationships/hyperlink" Target="http://pbs.twimg.com/profile_images/835053935903793152/EFVrm8tW_normal.jpg" TargetMode="External" /><Relationship Id="rId607" Type="http://schemas.openxmlformats.org/officeDocument/2006/relationships/hyperlink" Target="http://pbs.twimg.com/profile_images/907317517294616576/h92PLhZR_normal.jpg" TargetMode="External" /><Relationship Id="rId608" Type="http://schemas.openxmlformats.org/officeDocument/2006/relationships/hyperlink" Target="http://pbs.twimg.com/profile_images/954817605692477441/EAZcwpTD_normal.jpg" TargetMode="External" /><Relationship Id="rId609" Type="http://schemas.openxmlformats.org/officeDocument/2006/relationships/hyperlink" Target="http://pbs.twimg.com/profile_images/860566205270302721/9VlmgKYr_normal.jpg" TargetMode="External" /><Relationship Id="rId610" Type="http://schemas.openxmlformats.org/officeDocument/2006/relationships/hyperlink" Target="http://pbs.twimg.com/profile_images/1115258035344113664/tjadkBmL_normal.png" TargetMode="External" /><Relationship Id="rId611" Type="http://schemas.openxmlformats.org/officeDocument/2006/relationships/hyperlink" Target="http://pbs.twimg.com/profile_images/928978092646912000/eeYladuT_normal.jpg" TargetMode="External" /><Relationship Id="rId612" Type="http://schemas.openxmlformats.org/officeDocument/2006/relationships/hyperlink" Target="http://pbs.twimg.com/profile_images/913859201507536896/GyznWQLC_normal.jpg" TargetMode="External" /><Relationship Id="rId613" Type="http://schemas.openxmlformats.org/officeDocument/2006/relationships/hyperlink" Target="http://pbs.twimg.com/profile_images/752351623486156800/BFV6gYO__normal.jpg" TargetMode="External" /><Relationship Id="rId614" Type="http://schemas.openxmlformats.org/officeDocument/2006/relationships/hyperlink" Target="http://pbs.twimg.com/profile_images/378800000005220943/521278ea1cb5edcaab286f4b987864fb_normal.png" TargetMode="External" /><Relationship Id="rId615" Type="http://schemas.openxmlformats.org/officeDocument/2006/relationships/hyperlink" Target="http://pbs.twimg.com/profile_images/649313302481358848/d38QbhfX_normal.png" TargetMode="External" /><Relationship Id="rId616" Type="http://schemas.openxmlformats.org/officeDocument/2006/relationships/hyperlink" Target="http://pbs.twimg.com/profile_images/813389097721069568/bte_AmS0_normal.jpg" TargetMode="External" /><Relationship Id="rId617" Type="http://schemas.openxmlformats.org/officeDocument/2006/relationships/hyperlink" Target="http://pbs.twimg.com/profile_images/3162462152/990e2e6a54bef1d0aa3432f0efb01726_normal.jpeg" TargetMode="External" /><Relationship Id="rId618" Type="http://schemas.openxmlformats.org/officeDocument/2006/relationships/hyperlink" Target="http://pbs.twimg.com/profile_images/1177178468653699072/H4LHn9_T_normal.jpg" TargetMode="External" /><Relationship Id="rId619" Type="http://schemas.openxmlformats.org/officeDocument/2006/relationships/hyperlink" Target="http://pbs.twimg.com/profile_images/729282524438929409/u5oglyAv_normal.jpg" TargetMode="External" /><Relationship Id="rId620" Type="http://schemas.openxmlformats.org/officeDocument/2006/relationships/hyperlink" Target="http://pbs.twimg.com/profile_images/566279601345667073/WD18FuyV_normal.jpeg" TargetMode="External" /><Relationship Id="rId621" Type="http://schemas.openxmlformats.org/officeDocument/2006/relationships/hyperlink" Target="http://pbs.twimg.com/profile_images/1084833259475759104/BqawRmZx_normal.jpg" TargetMode="External" /><Relationship Id="rId622" Type="http://schemas.openxmlformats.org/officeDocument/2006/relationships/hyperlink" Target="http://pbs.twimg.com/profile_images/1144228003297320960/sgny33tB_normal.jpg" TargetMode="External" /><Relationship Id="rId623" Type="http://schemas.openxmlformats.org/officeDocument/2006/relationships/hyperlink" Target="http://pbs.twimg.com/profile_images/1089980988690714624/9gfaoooE_normal.jpg" TargetMode="External" /><Relationship Id="rId624" Type="http://schemas.openxmlformats.org/officeDocument/2006/relationships/hyperlink" Target="http://pbs.twimg.com/profile_images/1171506008562122759/jLPsOX-d_normal.jpg" TargetMode="External" /><Relationship Id="rId625" Type="http://schemas.openxmlformats.org/officeDocument/2006/relationships/hyperlink" Target="http://pbs.twimg.com/profile_images/1089944359452037120/iX9umaia_normal.jpg" TargetMode="External" /><Relationship Id="rId626" Type="http://schemas.openxmlformats.org/officeDocument/2006/relationships/hyperlink" Target="http://pbs.twimg.com/profile_images/797106039162277888/Vta9cgvh_normal.jpg" TargetMode="External" /><Relationship Id="rId627" Type="http://schemas.openxmlformats.org/officeDocument/2006/relationships/hyperlink" Target="http://pbs.twimg.com/profile_images/1116023782613897217/Hku92WbV_normal.jpg" TargetMode="External" /><Relationship Id="rId628" Type="http://schemas.openxmlformats.org/officeDocument/2006/relationships/hyperlink" Target="http://pbs.twimg.com/profile_images/1180898195167047680/TkYGWs-j_normal.jpg" TargetMode="External" /><Relationship Id="rId629" Type="http://schemas.openxmlformats.org/officeDocument/2006/relationships/hyperlink" Target="http://pbs.twimg.com/profile_images/1006210854122029066/v4wd4fQB_normal.jpg" TargetMode="External" /><Relationship Id="rId630" Type="http://schemas.openxmlformats.org/officeDocument/2006/relationships/hyperlink" Target="http://pbs.twimg.com/profile_images/1282899422/email_logo_iwes2_normal.jpg" TargetMode="External" /><Relationship Id="rId631" Type="http://schemas.openxmlformats.org/officeDocument/2006/relationships/hyperlink" Target="http://pbs.twimg.com/profile_images/1178519437076361217/PaVpUrxq_normal.jpg" TargetMode="External" /><Relationship Id="rId632" Type="http://schemas.openxmlformats.org/officeDocument/2006/relationships/hyperlink" Target="http://pbs.twimg.com/profile_images/1094934045602050048/0v5IgpXP_normal.jpg" TargetMode="External" /><Relationship Id="rId633" Type="http://schemas.openxmlformats.org/officeDocument/2006/relationships/hyperlink" Target="http://pbs.twimg.com/profile_images/895954822280564736/dFBEy0cF_normal.jpg" TargetMode="External" /><Relationship Id="rId634" Type="http://schemas.openxmlformats.org/officeDocument/2006/relationships/hyperlink" Target="http://pbs.twimg.com/profile_images/973251173879877632/Ovxk_ODB_normal.jpg" TargetMode="External" /><Relationship Id="rId635" Type="http://schemas.openxmlformats.org/officeDocument/2006/relationships/hyperlink" Target="http://pbs.twimg.com/profile_images/1639812575/SDC_Cherry_Blossom_normal.JPG" TargetMode="External" /><Relationship Id="rId636" Type="http://schemas.openxmlformats.org/officeDocument/2006/relationships/hyperlink" Target="http://pbs.twimg.com/profile_images/1156960343098310656/QIQl2Csj_normal.jpg" TargetMode="External" /><Relationship Id="rId637" Type="http://schemas.openxmlformats.org/officeDocument/2006/relationships/hyperlink" Target="http://pbs.twimg.com/profile_images/878275994381156357/fvf8j_9F_normal.jpg" TargetMode="External" /><Relationship Id="rId638" Type="http://schemas.openxmlformats.org/officeDocument/2006/relationships/hyperlink" Target="http://pbs.twimg.com/profile_images/553282398935212032/iA0FkgfV_normal.jpeg" TargetMode="External" /><Relationship Id="rId639" Type="http://schemas.openxmlformats.org/officeDocument/2006/relationships/hyperlink" Target="http://pbs.twimg.com/profile_images/854336841956421632/uHwYgGeV_normal.jpg" TargetMode="External" /><Relationship Id="rId640" Type="http://schemas.openxmlformats.org/officeDocument/2006/relationships/hyperlink" Target="http://pbs.twimg.com/profile_images/623925063536906240/w7fCw7dm_normal.jpg" TargetMode="External" /><Relationship Id="rId641" Type="http://schemas.openxmlformats.org/officeDocument/2006/relationships/hyperlink" Target="http://pbs.twimg.com/profile_images/69962877/moo_moo_normal.jpg" TargetMode="External" /><Relationship Id="rId642" Type="http://schemas.openxmlformats.org/officeDocument/2006/relationships/hyperlink" Target="http://pbs.twimg.com/profile_images/1145507303355027456/dnIan1BQ_normal.jpg" TargetMode="External" /><Relationship Id="rId643" Type="http://schemas.openxmlformats.org/officeDocument/2006/relationships/hyperlink" Target="http://pbs.twimg.com/profile_images/444484879825117185/eqbO45Kg_normal.jpeg" TargetMode="External" /><Relationship Id="rId644" Type="http://schemas.openxmlformats.org/officeDocument/2006/relationships/hyperlink" Target="http://pbs.twimg.com/profile_images/461929799674372096/OeMhhF0c_normal.png" TargetMode="External" /><Relationship Id="rId645" Type="http://schemas.openxmlformats.org/officeDocument/2006/relationships/hyperlink" Target="http://pbs.twimg.com/profile_images/988496807175995392/m4qMt8MI_normal.jpg" TargetMode="External" /><Relationship Id="rId646" Type="http://schemas.openxmlformats.org/officeDocument/2006/relationships/hyperlink" Target="http://pbs.twimg.com/profile_images/585719121108717568/WA_6xxm1_normal.jpg" TargetMode="External" /><Relationship Id="rId647" Type="http://schemas.openxmlformats.org/officeDocument/2006/relationships/hyperlink" Target="http://pbs.twimg.com/profile_images/828977274703773697/Yo07xyEz_normal.jpg" TargetMode="External" /><Relationship Id="rId648" Type="http://schemas.openxmlformats.org/officeDocument/2006/relationships/hyperlink" Target="http://pbs.twimg.com/profile_images/979433109178417153/kUJHy8kV_normal.jpg" TargetMode="External" /><Relationship Id="rId649" Type="http://schemas.openxmlformats.org/officeDocument/2006/relationships/hyperlink" Target="http://pbs.twimg.com/profile_images/855695654982733828/_tvgudCK_normal.jpg" TargetMode="External" /><Relationship Id="rId650" Type="http://schemas.openxmlformats.org/officeDocument/2006/relationships/hyperlink" Target="http://pbs.twimg.com/profile_images/875476478988886016/_l61qZdR_normal.jpg" TargetMode="External" /><Relationship Id="rId651" Type="http://schemas.openxmlformats.org/officeDocument/2006/relationships/hyperlink" Target="http://pbs.twimg.com/profile_images/1176950191385174018/yKkTPqEf_normal.jpg" TargetMode="External" /><Relationship Id="rId652" Type="http://schemas.openxmlformats.org/officeDocument/2006/relationships/hyperlink" Target="http://pbs.twimg.com/profile_images/949368602569904129/0l-sl1ET_normal.jpg" TargetMode="External" /><Relationship Id="rId653" Type="http://schemas.openxmlformats.org/officeDocument/2006/relationships/hyperlink" Target="http://pbs.twimg.com/profile_images/1059888693945630720/yex0Gcbi_normal.jpg" TargetMode="External" /><Relationship Id="rId654" Type="http://schemas.openxmlformats.org/officeDocument/2006/relationships/hyperlink" Target="http://pbs.twimg.com/profile_images/378800000830963435/2f09f03dd7d8f43bfadac777788b3b16_normal.jpeg" TargetMode="External" /><Relationship Id="rId655" Type="http://schemas.openxmlformats.org/officeDocument/2006/relationships/hyperlink" Target="http://pbs.twimg.com/profile_images/956838519082713089/LazSi9yH_normal.jpg" TargetMode="External" /><Relationship Id="rId656" Type="http://schemas.openxmlformats.org/officeDocument/2006/relationships/hyperlink" Target="http://pbs.twimg.com/profile_images/1042032978245955589/V3-7nX1W_normal.jpg" TargetMode="External" /><Relationship Id="rId657" Type="http://schemas.openxmlformats.org/officeDocument/2006/relationships/hyperlink" Target="http://a0.twimg.com/sticky/default_profile_images/default_profile_3_normal.png" TargetMode="External" /><Relationship Id="rId658" Type="http://schemas.openxmlformats.org/officeDocument/2006/relationships/hyperlink" Target="http://pbs.twimg.com/profile_images/859982100904148992/hv5soju7_normal.jpg" TargetMode="External" /><Relationship Id="rId659" Type="http://schemas.openxmlformats.org/officeDocument/2006/relationships/hyperlink" Target="http://pbs.twimg.com/profile_images/800984534934114306/6US-Zbfp_normal.jpg" TargetMode="External" /><Relationship Id="rId660" Type="http://schemas.openxmlformats.org/officeDocument/2006/relationships/hyperlink" Target="http://pbs.twimg.com/profile_images/567350542326718464/FXOsgyA7_normal.jpeg" TargetMode="External" /><Relationship Id="rId661" Type="http://schemas.openxmlformats.org/officeDocument/2006/relationships/hyperlink" Target="http://pbs.twimg.com/profile_images/514460859582517248/cHS0WKvK_normal.jpeg" TargetMode="External" /><Relationship Id="rId662" Type="http://schemas.openxmlformats.org/officeDocument/2006/relationships/hyperlink" Target="http://pbs.twimg.com/profile_images/1128295202861604864/pYcFgVxw_normal.jpg" TargetMode="External" /><Relationship Id="rId663" Type="http://schemas.openxmlformats.org/officeDocument/2006/relationships/hyperlink" Target="http://pbs.twimg.com/profile_images/841631803370799105/Kbn5gRwJ_normal.jpg" TargetMode="External" /><Relationship Id="rId664" Type="http://schemas.openxmlformats.org/officeDocument/2006/relationships/hyperlink" Target="http://pbs.twimg.com/profile_images/1609688461/DrAgnesPic4_normal.jpg" TargetMode="External" /><Relationship Id="rId665" Type="http://schemas.openxmlformats.org/officeDocument/2006/relationships/hyperlink" Target="http://pbs.twimg.com/profile_images/1784917262/jc909_600_10-33-00_normal.jpg" TargetMode="External" /><Relationship Id="rId666" Type="http://schemas.openxmlformats.org/officeDocument/2006/relationships/hyperlink" Target="http://pbs.twimg.com/profile_images/1007353698513752072/4RYJB_Kf_normal.jpg" TargetMode="External" /><Relationship Id="rId667" Type="http://schemas.openxmlformats.org/officeDocument/2006/relationships/hyperlink" Target="http://pbs.twimg.com/profile_images/1130431419589758984/xc44_Kw2_normal.jpg" TargetMode="External" /><Relationship Id="rId668" Type="http://schemas.openxmlformats.org/officeDocument/2006/relationships/hyperlink" Target="http://pbs.twimg.com/profile_images/2341399636/image_normal.jpg" TargetMode="External" /><Relationship Id="rId669" Type="http://schemas.openxmlformats.org/officeDocument/2006/relationships/hyperlink" Target="http://pbs.twimg.com/profile_images/989702179224043520/J-1QkA2s_normal.jpg" TargetMode="External" /><Relationship Id="rId670" Type="http://schemas.openxmlformats.org/officeDocument/2006/relationships/hyperlink" Target="http://pbs.twimg.com/profile_images/971028108555022336/kebyV3lh_normal.jpg" TargetMode="External" /><Relationship Id="rId671" Type="http://schemas.openxmlformats.org/officeDocument/2006/relationships/hyperlink" Target="http://pbs.twimg.com/profile_images/684118985089089536/6NFBpQCi_normal.jpg" TargetMode="External" /><Relationship Id="rId672" Type="http://schemas.openxmlformats.org/officeDocument/2006/relationships/hyperlink" Target="http://pbs.twimg.com/profile_images/1086264500892905472/_UOR_Ys9_normal.jpg" TargetMode="External" /><Relationship Id="rId673" Type="http://schemas.openxmlformats.org/officeDocument/2006/relationships/hyperlink" Target="http://pbs.twimg.com/profile_images/913449705647902720/e53MISUG_normal.jpg" TargetMode="External" /><Relationship Id="rId674" Type="http://schemas.openxmlformats.org/officeDocument/2006/relationships/hyperlink" Target="http://pbs.twimg.com/profile_images/1017592184034521088/5SB1rijr_normal.jpg" TargetMode="External" /><Relationship Id="rId675" Type="http://schemas.openxmlformats.org/officeDocument/2006/relationships/hyperlink" Target="http://pbs.twimg.com/profile_images/844936730901987332/GPyRut_5_normal.jpg" TargetMode="External" /><Relationship Id="rId676" Type="http://schemas.openxmlformats.org/officeDocument/2006/relationships/hyperlink" Target="http://pbs.twimg.com/profile_images/1087811494971142144/7Hde7fu-_normal.jpg" TargetMode="External" /><Relationship Id="rId677" Type="http://schemas.openxmlformats.org/officeDocument/2006/relationships/hyperlink" Target="http://pbs.twimg.com/profile_images/758839113999015936/xnsRNtOo_normal.jpg" TargetMode="External" /><Relationship Id="rId678" Type="http://schemas.openxmlformats.org/officeDocument/2006/relationships/hyperlink" Target="http://pbs.twimg.com/profile_images/799643448357830656/FTrErgEN_normal.jpg" TargetMode="External" /><Relationship Id="rId679" Type="http://schemas.openxmlformats.org/officeDocument/2006/relationships/hyperlink" Target="http://pbs.twimg.com/profile_images/844981273890177024/HLBA0R2p_normal.jpg" TargetMode="External" /><Relationship Id="rId680" Type="http://schemas.openxmlformats.org/officeDocument/2006/relationships/hyperlink" Target="http://pbs.twimg.com/profile_images/1110925250219380736/dA1pSrgB_normal.png" TargetMode="External" /><Relationship Id="rId681" Type="http://schemas.openxmlformats.org/officeDocument/2006/relationships/hyperlink" Target="http://pbs.twimg.com/profile_images/575390676612857857/vmDt14tE_normal.png" TargetMode="External" /><Relationship Id="rId682" Type="http://schemas.openxmlformats.org/officeDocument/2006/relationships/hyperlink" Target="http://pbs.twimg.com/profile_images/614528565959208960/5nb8QdQ3_normal.jpg" TargetMode="External" /><Relationship Id="rId683" Type="http://schemas.openxmlformats.org/officeDocument/2006/relationships/hyperlink" Target="http://pbs.twimg.com/profile_images/1181301809190559744/bkfO2WZV_normal.jpg" TargetMode="External" /><Relationship Id="rId684" Type="http://schemas.openxmlformats.org/officeDocument/2006/relationships/hyperlink" Target="http://pbs.twimg.com/profile_images/746541594388500480/9W_HZPye_normal.jpg" TargetMode="External" /><Relationship Id="rId685" Type="http://schemas.openxmlformats.org/officeDocument/2006/relationships/hyperlink" Target="http://pbs.twimg.com/profile_images/2412055030/f0rmeqpih2srihjvgdzh_normal.jpeg" TargetMode="External" /><Relationship Id="rId686" Type="http://schemas.openxmlformats.org/officeDocument/2006/relationships/hyperlink" Target="https://twitter.com/mmctweets" TargetMode="External" /><Relationship Id="rId687" Type="http://schemas.openxmlformats.org/officeDocument/2006/relationships/hyperlink" Target="https://twitter.com/proctergamble" TargetMode="External" /><Relationship Id="rId688" Type="http://schemas.openxmlformats.org/officeDocument/2006/relationships/hyperlink" Target="https://twitter.com/africare" TargetMode="External" /><Relationship Id="rId689" Type="http://schemas.openxmlformats.org/officeDocument/2006/relationships/hyperlink" Target="https://twitter.com/elmaphilanthro" TargetMode="External" /><Relationship Id="rId690" Type="http://schemas.openxmlformats.org/officeDocument/2006/relationships/hyperlink" Target="https://twitter.com/akudoglobal" TargetMode="External" /><Relationship Id="rId691" Type="http://schemas.openxmlformats.org/officeDocument/2006/relationships/hyperlink" Target="https://twitter.com/metiebetmd" TargetMode="External" /><Relationship Id="rId692" Type="http://schemas.openxmlformats.org/officeDocument/2006/relationships/hyperlink" Target="https://twitter.com/leminemoujtaba" TargetMode="External" /><Relationship Id="rId693" Type="http://schemas.openxmlformats.org/officeDocument/2006/relationships/hyperlink" Target="https://twitter.com/merckformothers" TargetMode="External" /><Relationship Id="rId694" Type="http://schemas.openxmlformats.org/officeDocument/2006/relationships/hyperlink" Target="https://twitter.com/benoitkalasa" TargetMode="External" /><Relationship Id="rId695" Type="http://schemas.openxmlformats.org/officeDocument/2006/relationships/hyperlink" Target="https://twitter.com/natashagarcha" TargetMode="External" /><Relationship Id="rId696" Type="http://schemas.openxmlformats.org/officeDocument/2006/relationships/hyperlink" Target="https://twitter.com/manyata4mothers" TargetMode="External" /><Relationship Id="rId697" Type="http://schemas.openxmlformats.org/officeDocument/2006/relationships/hyperlink" Target="https://twitter.com/msdformothers" TargetMode="External" /><Relationship Id="rId698" Type="http://schemas.openxmlformats.org/officeDocument/2006/relationships/hyperlink" Target="https://twitter.com/subhasree_sai" TargetMode="External" /><Relationship Id="rId699" Type="http://schemas.openxmlformats.org/officeDocument/2006/relationships/hyperlink" Target="https://twitter.com/unaids" TargetMode="External" /><Relationship Id="rId700" Type="http://schemas.openxmlformats.org/officeDocument/2006/relationships/hyperlink" Target="https://twitter.com/usaid" TargetMode="External" /><Relationship Id="rId701" Type="http://schemas.openxmlformats.org/officeDocument/2006/relationships/hyperlink" Target="https://twitter.com/creditsuisse" TargetMode="External" /><Relationship Id="rId702" Type="http://schemas.openxmlformats.org/officeDocument/2006/relationships/hyperlink" Target="https://twitter.com/eybsimmons" TargetMode="External" /><Relationship Id="rId703" Type="http://schemas.openxmlformats.org/officeDocument/2006/relationships/hyperlink" Target="https://twitter.com/gatesfoundation" TargetMode="External" /><Relationship Id="rId704" Type="http://schemas.openxmlformats.org/officeDocument/2006/relationships/hyperlink" Target="https://twitter.com/hades_2098" TargetMode="External" /><Relationship Id="rId705" Type="http://schemas.openxmlformats.org/officeDocument/2006/relationships/hyperlink" Target="https://twitter.com/unfpa" TargetMode="External" /><Relationship Id="rId706" Type="http://schemas.openxmlformats.org/officeDocument/2006/relationships/hyperlink" Target="https://twitter.com/orkoum" TargetMode="External" /><Relationship Id="rId707" Type="http://schemas.openxmlformats.org/officeDocument/2006/relationships/hyperlink" Target="https://twitter.com/ncpd_kenya" TargetMode="External" /><Relationship Id="rId708" Type="http://schemas.openxmlformats.org/officeDocument/2006/relationships/hyperlink" Target="https://twitter.com/temitayoe" TargetMode="External" /><Relationship Id="rId709" Type="http://schemas.openxmlformats.org/officeDocument/2006/relationships/hyperlink" Target="https://twitter.com/chris_cnnaji" TargetMode="External" /><Relationship Id="rId710" Type="http://schemas.openxmlformats.org/officeDocument/2006/relationships/hyperlink" Target="https://twitter.com/magarya" TargetMode="External" /><Relationship Id="rId711" Type="http://schemas.openxmlformats.org/officeDocument/2006/relationships/hyperlink" Target="https://twitter.com/healthnews_ng" TargetMode="External" /><Relationship Id="rId712" Type="http://schemas.openxmlformats.org/officeDocument/2006/relationships/hyperlink" Target="https://twitter.com/angelbo75655793" TargetMode="External" /><Relationship Id="rId713" Type="http://schemas.openxmlformats.org/officeDocument/2006/relationships/hyperlink" Target="https://twitter.com/merck" TargetMode="External" /><Relationship Id="rId714" Type="http://schemas.openxmlformats.org/officeDocument/2006/relationships/hyperlink" Target="https://twitter.com/firdug2015" TargetMode="External" /><Relationship Id="rId715" Type="http://schemas.openxmlformats.org/officeDocument/2006/relationships/hyperlink" Target="https://twitter.com/adongharriet1" TargetMode="External" /><Relationship Id="rId716" Type="http://schemas.openxmlformats.org/officeDocument/2006/relationships/hyperlink" Target="https://twitter.com/supplychainsn" TargetMode="External" /><Relationship Id="rId717" Type="http://schemas.openxmlformats.org/officeDocument/2006/relationships/hyperlink" Target="https://twitter.com/ahahospitals" TargetMode="External" /><Relationship Id="rId718" Type="http://schemas.openxmlformats.org/officeDocument/2006/relationships/hyperlink" Target="https://twitter.com/theihi" TargetMode="External" /><Relationship Id="rId719" Type="http://schemas.openxmlformats.org/officeDocument/2006/relationships/hyperlink" Target="https://twitter.com/sujas15" TargetMode="External" /><Relationship Id="rId720" Type="http://schemas.openxmlformats.org/officeDocument/2006/relationships/hyperlink" Target="https://twitter.com/tweetaonl" TargetMode="External" /><Relationship Id="rId721" Type="http://schemas.openxmlformats.org/officeDocument/2006/relationships/hyperlink" Target="https://twitter.com/pmrosey2" TargetMode="External" /><Relationship Id="rId722" Type="http://schemas.openxmlformats.org/officeDocument/2006/relationships/hyperlink" Target="https://twitter.com/terriwh109" TargetMode="External" /><Relationship Id="rId723" Type="http://schemas.openxmlformats.org/officeDocument/2006/relationships/hyperlink" Target="https://twitter.com/danishmfa" TargetMode="External" /><Relationship Id="rId724" Type="http://schemas.openxmlformats.org/officeDocument/2006/relationships/hyperlink" Target="https://twitter.com/kenyamissionun" TargetMode="External" /><Relationship Id="rId725" Type="http://schemas.openxmlformats.org/officeDocument/2006/relationships/hyperlink" Target="https://twitter.com/denmark_un" TargetMode="External" /><Relationship Id="rId726" Type="http://schemas.openxmlformats.org/officeDocument/2006/relationships/hyperlink" Target="https://twitter.com/shedecidesgfi" TargetMode="External" /><Relationship Id="rId727" Type="http://schemas.openxmlformats.org/officeDocument/2006/relationships/hyperlink" Target="https://twitter.com/womendeliver" TargetMode="External" /><Relationship Id="rId728" Type="http://schemas.openxmlformats.org/officeDocument/2006/relationships/hyperlink" Target="https://twitter.com/katja_iversen" TargetMode="External" /><Relationship Id="rId729" Type="http://schemas.openxmlformats.org/officeDocument/2006/relationships/hyperlink" Target="https://twitter.com/directorcelsjr" TargetMode="External" /><Relationship Id="rId730" Type="http://schemas.openxmlformats.org/officeDocument/2006/relationships/hyperlink" Target="https://twitter.com/doccrearperry" TargetMode="External" /><Relationship Id="rId731" Type="http://schemas.openxmlformats.org/officeDocument/2006/relationships/hyperlink" Target="https://twitter.com/prnews" TargetMode="External" /><Relationship Id="rId732" Type="http://schemas.openxmlformats.org/officeDocument/2006/relationships/hyperlink" Target="https://twitter.com/marzooqalyami6" TargetMode="External" /><Relationship Id="rId733" Type="http://schemas.openxmlformats.org/officeDocument/2006/relationships/hyperlink" Target="https://twitter.com/coldbean" TargetMode="External" /><Relationship Id="rId734" Type="http://schemas.openxmlformats.org/officeDocument/2006/relationships/hyperlink" Target="https://twitter.com/birthequity" TargetMode="External" /><Relationship Id="rId735" Type="http://schemas.openxmlformats.org/officeDocument/2006/relationships/hyperlink" Target="https://twitter.com/gavimag" TargetMode="External" /><Relationship Id="rId736" Type="http://schemas.openxmlformats.org/officeDocument/2006/relationships/hyperlink" Target="https://twitter.com/ifpwfoundation" TargetMode="External" /><Relationship Id="rId737" Type="http://schemas.openxmlformats.org/officeDocument/2006/relationships/hyperlink" Target="https://twitter.com/arc_nigeria" TargetMode="External" /><Relationship Id="rId738" Type="http://schemas.openxmlformats.org/officeDocument/2006/relationships/hyperlink" Target="https://twitter.com/zukynokeke" TargetMode="External" /><Relationship Id="rId739" Type="http://schemas.openxmlformats.org/officeDocument/2006/relationships/hyperlink" Target="https://twitter.com/devbadek" TargetMode="External" /><Relationship Id="rId740" Type="http://schemas.openxmlformats.org/officeDocument/2006/relationships/hyperlink" Target="https://twitter.com/whoafro" TargetMode="External" /><Relationship Id="rId741" Type="http://schemas.openxmlformats.org/officeDocument/2006/relationships/hyperlink" Target="https://twitter.com/faryus88" TargetMode="External" /><Relationship Id="rId742" Type="http://schemas.openxmlformats.org/officeDocument/2006/relationships/hyperlink" Target="https://twitter.com/jnjglobalhealth" TargetMode="External" /><Relationship Id="rId743" Type="http://schemas.openxmlformats.org/officeDocument/2006/relationships/hyperlink" Target="https://twitter.com/ftissandier" TargetMode="External" /><Relationship Id="rId744" Type="http://schemas.openxmlformats.org/officeDocument/2006/relationships/hyperlink" Target="https://twitter.com/pplthatdeliver" TargetMode="External" /><Relationship Id="rId745" Type="http://schemas.openxmlformats.org/officeDocument/2006/relationships/hyperlink" Target="https://twitter.com/gavi" TargetMode="External" /><Relationship Id="rId746" Type="http://schemas.openxmlformats.org/officeDocument/2006/relationships/hyperlink" Target="https://twitter.com/justicetwit" TargetMode="External" /><Relationship Id="rId747" Type="http://schemas.openxmlformats.org/officeDocument/2006/relationships/hyperlink" Target="https://twitter.com/ap" TargetMode="External" /><Relationship Id="rId748" Type="http://schemas.openxmlformats.org/officeDocument/2006/relationships/hyperlink" Target="https://twitter.com/freep" TargetMode="External" /><Relationship Id="rId749" Type="http://schemas.openxmlformats.org/officeDocument/2006/relationships/hyperlink" Target="https://twitter.com/marijuanapolicy" TargetMode="External" /><Relationship Id="rId750" Type="http://schemas.openxmlformats.org/officeDocument/2006/relationships/hyperlink" Target="https://twitter.com/reviewjournal" TargetMode="External" /><Relationship Id="rId751" Type="http://schemas.openxmlformats.org/officeDocument/2006/relationships/hyperlink" Target="https://twitter.com/reuters" TargetMode="External" /><Relationship Id="rId752" Type="http://schemas.openxmlformats.org/officeDocument/2006/relationships/hyperlink" Target="https://twitter.com/newshour" TargetMode="External" /><Relationship Id="rId753" Type="http://schemas.openxmlformats.org/officeDocument/2006/relationships/hyperlink" Target="https://twitter.com/npr" TargetMode="External" /><Relationship Id="rId754" Type="http://schemas.openxmlformats.org/officeDocument/2006/relationships/hyperlink" Target="https://twitter.com/cbsnews" TargetMode="External" /><Relationship Id="rId755" Type="http://schemas.openxmlformats.org/officeDocument/2006/relationships/hyperlink" Target="https://twitter.com/nbcnews" TargetMode="External" /><Relationship Id="rId756" Type="http://schemas.openxmlformats.org/officeDocument/2006/relationships/hyperlink" Target="https://twitter.com/abcnewslive" TargetMode="External" /><Relationship Id="rId757" Type="http://schemas.openxmlformats.org/officeDocument/2006/relationships/hyperlink" Target="https://twitter.com/usatoday" TargetMode="External" /><Relationship Id="rId758" Type="http://schemas.openxmlformats.org/officeDocument/2006/relationships/hyperlink" Target="https://twitter.com/bbcbreaking" TargetMode="External" /><Relationship Id="rId759" Type="http://schemas.openxmlformats.org/officeDocument/2006/relationships/hyperlink" Target="https://twitter.com/cnnbrk" TargetMode="External" /><Relationship Id="rId760" Type="http://schemas.openxmlformats.org/officeDocument/2006/relationships/hyperlink" Target="https://twitter.com/latimes" TargetMode="External" /><Relationship Id="rId761" Type="http://schemas.openxmlformats.org/officeDocument/2006/relationships/hyperlink" Target="https://twitter.com/seattletimes" TargetMode="External" /><Relationship Id="rId762" Type="http://schemas.openxmlformats.org/officeDocument/2006/relationships/hyperlink" Target="https://twitter.com/nytimes" TargetMode="External" /><Relationship Id="rId763" Type="http://schemas.openxmlformats.org/officeDocument/2006/relationships/hyperlink" Target="https://twitter.com/miamiherald" TargetMode="External" /><Relationship Id="rId764" Type="http://schemas.openxmlformats.org/officeDocument/2006/relationships/hyperlink" Target="https://twitter.com/womenintheworld" TargetMode="External" /><Relationship Id="rId765" Type="http://schemas.openxmlformats.org/officeDocument/2006/relationships/hyperlink" Target="https://twitter.com/womensmediacntr" TargetMode="External" /><Relationship Id="rId766" Type="http://schemas.openxmlformats.org/officeDocument/2006/relationships/hyperlink" Target="https://twitter.com/janicewiitala" TargetMode="External" /><Relationship Id="rId767" Type="http://schemas.openxmlformats.org/officeDocument/2006/relationships/hyperlink" Target="https://twitter.com/amagege" TargetMode="External" /><Relationship Id="rId768" Type="http://schemas.openxmlformats.org/officeDocument/2006/relationships/hyperlink" Target="https://twitter.com/clioawards" TargetMode="External" /><Relationship Id="rId769" Type="http://schemas.openxmlformats.org/officeDocument/2006/relationships/hyperlink" Target="https://twitter.com/jillgw" TargetMode="External" /><Relationship Id="rId770" Type="http://schemas.openxmlformats.org/officeDocument/2006/relationships/hyperlink" Target="https://twitter.com/dianedellanno" TargetMode="External" /><Relationship Id="rId771" Type="http://schemas.openxmlformats.org/officeDocument/2006/relationships/hyperlink" Target="https://twitter.com/vivalanadia" TargetMode="External" /><Relationship Id="rId772" Type="http://schemas.openxmlformats.org/officeDocument/2006/relationships/hyperlink" Target="https://twitter.com/perinatalequity" TargetMode="External" /><Relationship Id="rId773" Type="http://schemas.openxmlformats.org/officeDocument/2006/relationships/hyperlink" Target="https://twitter.com/melinatedmoms" TargetMode="External" /><Relationship Id="rId774" Type="http://schemas.openxmlformats.org/officeDocument/2006/relationships/hyperlink" Target="https://twitter.com/kimboller1" TargetMode="External" /><Relationship Id="rId775" Type="http://schemas.openxmlformats.org/officeDocument/2006/relationships/hyperlink" Target="https://twitter.com/childbirth" TargetMode="External" /><Relationship Id="rId776" Type="http://schemas.openxmlformats.org/officeDocument/2006/relationships/hyperlink" Target="https://twitter.com/everymomcounts" TargetMode="External" /><Relationship Id="rId777" Type="http://schemas.openxmlformats.org/officeDocument/2006/relationships/hyperlink" Target="https://twitter.com/nanstrauss" TargetMode="External" /><Relationship Id="rId778" Type="http://schemas.openxmlformats.org/officeDocument/2006/relationships/hyperlink" Target="https://twitter.com/pooltable_mover" TargetMode="External" /><Relationship Id="rId779" Type="http://schemas.openxmlformats.org/officeDocument/2006/relationships/hyperlink" Target="https://twitter.com/first_candle" TargetMode="External" /><Relationship Id="rId780" Type="http://schemas.openxmlformats.org/officeDocument/2006/relationships/hyperlink" Target="https://twitter.com/njspotlight" TargetMode="External" /><Relationship Id="rId781" Type="http://schemas.openxmlformats.org/officeDocument/2006/relationships/hyperlink" Target="https://twitter.com/burkefoundation" TargetMode="External" /><Relationship Id="rId782" Type="http://schemas.openxmlformats.org/officeDocument/2006/relationships/hyperlink" Target="https://twitter.com/nicholsonfornj" TargetMode="External" /><Relationship Id="rId783" Type="http://schemas.openxmlformats.org/officeDocument/2006/relationships/hyperlink" Target="https://twitter.com/newarkhealth" TargetMode="External" /><Relationship Id="rId784" Type="http://schemas.openxmlformats.org/officeDocument/2006/relationships/hyperlink" Target="https://twitter.com/camdenhealth" TargetMode="External" /><Relationship Id="rId785" Type="http://schemas.openxmlformats.org/officeDocument/2006/relationships/hyperlink" Target="https://twitter.com/bmohealthystart" TargetMode="External" /><Relationship Id="rId786" Type="http://schemas.openxmlformats.org/officeDocument/2006/relationships/hyperlink" Target="https://twitter.com/alubay2" TargetMode="External" /><Relationship Id="rId787" Type="http://schemas.openxmlformats.org/officeDocument/2006/relationships/hyperlink" Target="https://twitter.com/dare_lola" TargetMode="External" /><Relationship Id="rId788" Type="http://schemas.openxmlformats.org/officeDocument/2006/relationships/hyperlink" Target="https://twitter.com/ekemma" TargetMode="External" /><Relationship Id="rId789" Type="http://schemas.openxmlformats.org/officeDocument/2006/relationships/hyperlink" Target="https://twitter.com/nighealthwatch" TargetMode="External" /><Relationship Id="rId790" Type="http://schemas.openxmlformats.org/officeDocument/2006/relationships/hyperlink" Target="https://twitter.com/donlaz4u" TargetMode="External" /><Relationship Id="rId791" Type="http://schemas.openxmlformats.org/officeDocument/2006/relationships/hyperlink" Target="https://twitter.com/subomiplumptre" TargetMode="External" /><Relationship Id="rId792" Type="http://schemas.openxmlformats.org/officeDocument/2006/relationships/hyperlink" Target="https://twitter.com/realanifon" TargetMode="External" /><Relationship Id="rId793" Type="http://schemas.openxmlformats.org/officeDocument/2006/relationships/hyperlink" Target="https://twitter.com/temite" TargetMode="External" /><Relationship Id="rId794" Type="http://schemas.openxmlformats.org/officeDocument/2006/relationships/hyperlink" Target="https://twitter.com/mallampelliks" TargetMode="External" /><Relationship Id="rId795" Type="http://schemas.openxmlformats.org/officeDocument/2006/relationships/hyperlink" Target="https://twitter.com/drngozionuoha" TargetMode="External" /><Relationship Id="rId796" Type="http://schemas.openxmlformats.org/officeDocument/2006/relationships/hyperlink" Target="https://twitter.com/lynn_ustw" TargetMode="External" /><Relationship Id="rId797" Type="http://schemas.openxmlformats.org/officeDocument/2006/relationships/hyperlink" Target="https://twitter.com/mayorbcyoung" TargetMode="External" /><Relationship Id="rId798" Type="http://schemas.openxmlformats.org/officeDocument/2006/relationships/hyperlink" Target="https://twitter.com/rosgmi" TargetMode="External" /><Relationship Id="rId799" Type="http://schemas.openxmlformats.org/officeDocument/2006/relationships/hyperlink" Target="https://twitter.com/aniediudo" TargetMode="External" /><Relationship Id="rId800" Type="http://schemas.openxmlformats.org/officeDocument/2006/relationships/hyperlink" Target="https://twitter.com/mamayenigeria" TargetMode="External" /><Relationship Id="rId801" Type="http://schemas.openxmlformats.org/officeDocument/2006/relationships/hyperlink" Target="https://twitter.com/mamaletteng" TargetMode="External" /><Relationship Id="rId802" Type="http://schemas.openxmlformats.org/officeDocument/2006/relationships/hyperlink" Target="https://twitter.com/many_colors" TargetMode="External" /><Relationship Id="rId803" Type="http://schemas.openxmlformats.org/officeDocument/2006/relationships/hyperlink" Target="https://twitter.com/almatahealth" TargetMode="External" /><Relationship Id="rId804" Type="http://schemas.openxmlformats.org/officeDocument/2006/relationships/hyperlink" Target="https://twitter.com/njtvnews" TargetMode="External" /><Relationship Id="rId805" Type="http://schemas.openxmlformats.org/officeDocument/2006/relationships/hyperlink" Target="https://twitter.com/firstladynj" TargetMode="External" /><Relationship Id="rId806" Type="http://schemas.openxmlformats.org/officeDocument/2006/relationships/hyperlink" Target="https://twitter.com/joannagagisnjtv" TargetMode="External" /><Relationship Id="rId807" Type="http://schemas.openxmlformats.org/officeDocument/2006/relationships/hyperlink" Target="https://twitter.com/bmoreforbabies" TargetMode="External" /><Relationship Id="rId808" Type="http://schemas.openxmlformats.org/officeDocument/2006/relationships/hyperlink" Target="https://twitter.com/tedbabedegefie" TargetMode="External" /><Relationship Id="rId809" Type="http://schemas.openxmlformats.org/officeDocument/2006/relationships/hyperlink" Target="https://twitter.com/lauriemyershl" TargetMode="External" /><Relationship Id="rId810" Type="http://schemas.openxmlformats.org/officeDocument/2006/relationships/hyperlink" Target="https://twitter.com/pro" TargetMode="External" /><Relationship Id="rId811" Type="http://schemas.openxmlformats.org/officeDocument/2006/relationships/hyperlink" Target="https://twitter.com/crossriverstate" TargetMode="External" /><Relationship Id="rId812" Type="http://schemas.openxmlformats.org/officeDocument/2006/relationships/hyperlink" Target="https://twitter.com/pathfinderint" TargetMode="External" /><Relationship Id="rId813" Type="http://schemas.openxmlformats.org/officeDocument/2006/relationships/hyperlink" Target="https://twitter.com/alex148laughlin" TargetMode="External" /><Relationship Id="rId814" Type="http://schemas.openxmlformats.org/officeDocument/2006/relationships/hyperlink" Target="https://twitter.com/projectcure" TargetMode="External" /><Relationship Id="rId815" Type="http://schemas.openxmlformats.org/officeDocument/2006/relationships/hyperlink" Target="https://twitter.com/utibe__ebong" TargetMode="External" /><Relationship Id="rId816" Type="http://schemas.openxmlformats.org/officeDocument/2006/relationships/hyperlink" Target="https://twitter.com/monica_kerrigan" TargetMode="External" /><Relationship Id="rId817" Type="http://schemas.openxmlformats.org/officeDocument/2006/relationships/hyperlink" Target="https://twitter.com/emilywj" TargetMode="External" /><Relationship Id="rId818" Type="http://schemas.openxmlformats.org/officeDocument/2006/relationships/hyperlink" Target="https://twitter.com/atiyaweiss" TargetMode="External" /><Relationship Id="rId819" Type="http://schemas.openxmlformats.org/officeDocument/2006/relationships/hyperlink" Target="https://twitter.com/childhealthusa" TargetMode="External" /><Relationship Id="rId820" Type="http://schemas.openxmlformats.org/officeDocument/2006/relationships/hyperlink" Target="https://twitter.com/ppic_online" TargetMode="External" /><Relationship Id="rId821" Type="http://schemas.openxmlformats.org/officeDocument/2006/relationships/hyperlink" Target="https://twitter.com/bmhcaucus" TargetMode="External" /><Relationship Id="rId822" Type="http://schemas.openxmlformats.org/officeDocument/2006/relationships/hyperlink" Target="https://twitter.com/atwhealth" TargetMode="External" /><Relationship Id="rId823" Type="http://schemas.openxmlformats.org/officeDocument/2006/relationships/hyperlink" Target="https://twitter.com/misssophiebot" TargetMode="External" /><Relationship Id="rId824" Type="http://schemas.openxmlformats.org/officeDocument/2006/relationships/hyperlink" Target="https://twitter.com/familyubuntu" TargetMode="External" /><Relationship Id="rId825" Type="http://schemas.openxmlformats.org/officeDocument/2006/relationships/hyperlink" Target="https://twitter.com/laceyemma1" TargetMode="External" /><Relationship Id="rId826" Type="http://schemas.openxmlformats.org/officeDocument/2006/relationships/hyperlink" Target="https://twitter.com/wilson_mhi" TargetMode="External" /><Relationship Id="rId827" Type="http://schemas.openxmlformats.org/officeDocument/2006/relationships/hyperlink" Target="https://twitter.com/iwes_nola" TargetMode="External" /><Relationship Id="rId828" Type="http://schemas.openxmlformats.org/officeDocument/2006/relationships/hyperlink" Target="https://twitter.com/_magnoliashawty" TargetMode="External" /><Relationship Id="rId829" Type="http://schemas.openxmlformats.org/officeDocument/2006/relationships/hyperlink" Target="https://twitter.com/avegenhealth" TargetMode="External" /><Relationship Id="rId830" Type="http://schemas.openxmlformats.org/officeDocument/2006/relationships/hyperlink" Target="https://twitter.com/preventaccreta" TargetMode="External" /><Relationship Id="rId831" Type="http://schemas.openxmlformats.org/officeDocument/2006/relationships/hyperlink" Target="https://twitter.com/wwstansburyccfa" TargetMode="External" /><Relationship Id="rId832" Type="http://schemas.openxmlformats.org/officeDocument/2006/relationships/hyperlink" Target="https://twitter.com/staceycpenny" TargetMode="External" /><Relationship Id="rId833" Type="http://schemas.openxmlformats.org/officeDocument/2006/relationships/hyperlink" Target="https://twitter.com/shadesofblueprj" TargetMode="External" /><Relationship Id="rId834" Type="http://schemas.openxmlformats.org/officeDocument/2006/relationships/hyperlink" Target="https://twitter.com/usaidgh" TargetMode="External" /><Relationship Id="rId835" Type="http://schemas.openxmlformats.org/officeDocument/2006/relationships/hyperlink" Target="https://twitter.com/opicgov" TargetMode="External" /><Relationship Id="rId836" Type="http://schemas.openxmlformats.org/officeDocument/2006/relationships/hyperlink" Target="https://twitter.com/merckiminspired" TargetMode="External" /><Relationship Id="rId837" Type="http://schemas.openxmlformats.org/officeDocument/2006/relationships/hyperlink" Target="https://twitter.com/reginaimhoff" TargetMode="External" /><Relationship Id="rId838" Type="http://schemas.openxmlformats.org/officeDocument/2006/relationships/hyperlink" Target="https://twitter.com/keeleemoseley" TargetMode="External" /><Relationship Id="rId839" Type="http://schemas.openxmlformats.org/officeDocument/2006/relationships/hyperlink" Target="https://twitter.com/katribertram" TargetMode="External" /><Relationship Id="rId840" Type="http://schemas.openxmlformats.org/officeDocument/2006/relationships/hyperlink" Target="https://twitter.com/pmnch" TargetMode="External" /><Relationship Id="rId841" Type="http://schemas.openxmlformats.org/officeDocument/2006/relationships/hyperlink" Target="https://twitter.com/devex" TargetMode="External" /><Relationship Id="rId842" Type="http://schemas.openxmlformats.org/officeDocument/2006/relationships/hyperlink" Target="https://twitter.com/jcie_org" TargetMode="External" /><Relationship Id="rId843" Type="http://schemas.openxmlformats.org/officeDocument/2006/relationships/hyperlink" Target="https://twitter.com/rockefellerfdn" TargetMode="External" /><Relationship Id="rId844" Type="http://schemas.openxmlformats.org/officeDocument/2006/relationships/hyperlink" Target="https://twitter.com/globalfund" TargetMode="External" /><Relationship Id="rId845" Type="http://schemas.openxmlformats.org/officeDocument/2006/relationships/hyperlink" Target="https://twitter.com/aminumagashig" TargetMode="External" /><Relationship Id="rId846" Type="http://schemas.openxmlformats.org/officeDocument/2006/relationships/hyperlink" Target="https://twitter.com/uhc2030" TargetMode="External" /><Relationship Id="rId847" Type="http://schemas.openxmlformats.org/officeDocument/2006/relationships/hyperlink" Target="https://twitter.com/who" TargetMode="External" /><Relationship Id="rId848" Type="http://schemas.openxmlformats.org/officeDocument/2006/relationships/hyperlink" Target="https://twitter.com/sambernsteinrn" TargetMode="External" /><Relationship Id="rId849" Type="http://schemas.openxmlformats.org/officeDocument/2006/relationships/hyperlink" Target="https://twitter.com/don2569603" TargetMode="External" /><Relationship Id="rId850" Type="http://schemas.openxmlformats.org/officeDocument/2006/relationships/hyperlink" Target="https://twitter.com/whitehouse" TargetMode="External" /><Relationship Id="rId851" Type="http://schemas.openxmlformats.org/officeDocument/2006/relationships/hyperlink" Target="https://twitter.com/tallduc" TargetMode="External" /><Relationship Id="rId852" Type="http://schemas.openxmlformats.org/officeDocument/2006/relationships/hyperlink" Target="https://twitter.com/fkolomoni" TargetMode="External" /><Relationship Id="rId853" Type="http://schemas.openxmlformats.org/officeDocument/2006/relationships/hyperlink" Target="https://twitter.com/kistennoel" TargetMode="External" /><Relationship Id="rId854" Type="http://schemas.openxmlformats.org/officeDocument/2006/relationships/hyperlink" Target="https://twitter.com/whitehou" TargetMode="External" /><Relationship Id="rId855" Type="http://schemas.openxmlformats.org/officeDocument/2006/relationships/hyperlink" Target="https://twitter.com/potus" TargetMode="External" /><Relationship Id="rId856" Type="http://schemas.openxmlformats.org/officeDocument/2006/relationships/hyperlink" Target="https://twitter.com/picphysicians" TargetMode="External" /><Relationship Id="rId857" Type="http://schemas.openxmlformats.org/officeDocument/2006/relationships/hyperlink" Target="https://twitter.com/hhsgov" TargetMode="External" /><Relationship Id="rId858" Type="http://schemas.openxmlformats.org/officeDocument/2006/relationships/hyperlink" Target="https://twitter.com/usmerckproducts" TargetMode="External" /><Relationship Id="rId859" Type="http://schemas.openxmlformats.org/officeDocument/2006/relationships/hyperlink" Target="https://twitter.com/onebyone2030" TargetMode="External" /><Relationship Id="rId860" Type="http://schemas.openxmlformats.org/officeDocument/2006/relationships/hyperlink" Target="https://twitter.com/dourahsante" TargetMode="External" /><Relationship Id="rId861" Type="http://schemas.openxmlformats.org/officeDocument/2006/relationships/hyperlink" Target="https://twitter.com/agnesbinagwaho" TargetMode="External" /><Relationship Id="rId862" Type="http://schemas.openxmlformats.org/officeDocument/2006/relationships/hyperlink" Target="https://twitter.com/jcoonrod" TargetMode="External" /><Relationship Id="rId863" Type="http://schemas.openxmlformats.org/officeDocument/2006/relationships/hyperlink" Target="https://twitter.com/germannstefan" TargetMode="External" /><Relationship Id="rId864" Type="http://schemas.openxmlformats.org/officeDocument/2006/relationships/hyperlink" Target="https://twitter.com/murtalamai" TargetMode="External" /><Relationship Id="rId865" Type="http://schemas.openxmlformats.org/officeDocument/2006/relationships/hyperlink" Target="https://twitter.com/harishhande" TargetMode="External" /><Relationship Id="rId866" Type="http://schemas.openxmlformats.org/officeDocument/2006/relationships/hyperlink" Target="https://twitter.com/eleni_z_tsigas" TargetMode="External" /><Relationship Id="rId867" Type="http://schemas.openxmlformats.org/officeDocument/2006/relationships/hyperlink" Target="https://twitter.com/preeclampsia" TargetMode="External" /><Relationship Id="rId868" Type="http://schemas.openxmlformats.org/officeDocument/2006/relationships/hyperlink" Target="https://twitter.com/4thtriproject" TargetMode="External" /><Relationship Id="rId869" Type="http://schemas.openxmlformats.org/officeDocument/2006/relationships/hyperlink" Target="https://twitter.com/mommasvoices" TargetMode="External" /><Relationship Id="rId870" Type="http://schemas.openxmlformats.org/officeDocument/2006/relationships/hyperlink" Target="https://twitter.com/nraomd" TargetMode="External" /><Relationship Id="rId871" Type="http://schemas.openxmlformats.org/officeDocument/2006/relationships/hyperlink" Target="https://twitter.com/neel_shah" TargetMode="External" /><Relationship Id="rId872" Type="http://schemas.openxmlformats.org/officeDocument/2006/relationships/hyperlink" Target="https://twitter.com/marchformoms" TargetMode="External" /><Relationship Id="rId873" Type="http://schemas.openxmlformats.org/officeDocument/2006/relationships/hyperlink" Target="https://twitter.com/awhonn" TargetMode="External" /><Relationship Id="rId874" Type="http://schemas.openxmlformats.org/officeDocument/2006/relationships/hyperlink" Target="https://twitter.com/donaintl" TargetMode="External" /><Relationship Id="rId875" Type="http://schemas.openxmlformats.org/officeDocument/2006/relationships/hyperlink" Target="https://twitter.com/acnmmidwives" TargetMode="External" /><Relationship Id="rId876" Type="http://schemas.openxmlformats.org/officeDocument/2006/relationships/hyperlink" Target="https://twitter.com/mysmfm" TargetMode="External" /><Relationship Id="rId877" Type="http://schemas.openxmlformats.org/officeDocument/2006/relationships/hyperlink" Target="https://twitter.com/acog" TargetMode="External" /><Relationship Id="rId878" Type="http://schemas.openxmlformats.org/officeDocument/2006/relationships/hyperlink" Target="https://twitter.com/harvardchansph" TargetMode="External" /><Relationship Id="rId879" Type="http://schemas.openxmlformats.org/officeDocument/2006/relationships/hyperlink" Target="https://twitter.com/ariadnelabs" TargetMode="External" /><Relationship Id="rId880" Type="http://schemas.openxmlformats.org/officeDocument/2006/relationships/hyperlink" Target="https://twitter.com/expectmore" TargetMode="External" /><Relationship Id="rId881" Type="http://schemas.openxmlformats.org/officeDocument/2006/relationships/hyperlink" Target="https://twitter.com/mea" TargetMode="External" /><Relationship Id="rId882" Type="http://schemas.openxmlformats.org/officeDocument/2006/relationships/hyperlink" Target="https://twitter.com/merca" TargetMode="External" /><Relationship Id="rId883" Type="http://schemas.openxmlformats.org/officeDocument/2006/relationships/comments" Target="../comments2.xml" /><Relationship Id="rId884" Type="http://schemas.openxmlformats.org/officeDocument/2006/relationships/vmlDrawing" Target="../drawings/vmlDrawing2.vml" /><Relationship Id="rId885" Type="http://schemas.openxmlformats.org/officeDocument/2006/relationships/table" Target="../tables/table2.xml" /><Relationship Id="rId8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erckformothers.com/SaferChildbirthCities/" TargetMode="External" /><Relationship Id="rId2" Type="http://schemas.openxmlformats.org/officeDocument/2006/relationships/hyperlink" Target="https://www.njtvonline.org/news/?p=77892&amp;utm_source=NJTV" TargetMode="External" /><Relationship Id="rId3" Type="http://schemas.openxmlformats.org/officeDocument/2006/relationships/hyperlink" Target="https://www.njspotlight.com/2019/09/op-ed-nj-needs-improved-tools-to-help-people-decide-best-place-to-give-birth/" TargetMode="External" /><Relationship Id="rId4" Type="http://schemas.openxmlformats.org/officeDocument/2006/relationships/hyperlink" Target="https://www.expectingmore.org/" TargetMode="External" /><Relationship Id="rId5" Type="http://schemas.openxmlformats.org/officeDocument/2006/relationships/hyperlink" Target="https://www.expectingmore.org/2019/10/04/growing-a-family-with-dignity/" TargetMode="External" /><Relationship Id="rId6" Type="http://schemas.openxmlformats.org/officeDocument/2006/relationships/hyperlink" Target="https://www.rockefellerfoundation.org/blog/precision-public-health-leveraging-data-unlock-health/" TargetMode="External" /><Relationship Id="rId7" Type="http://schemas.openxmlformats.org/officeDocument/2006/relationships/hyperlink" Target="https://twitter.com/Eleni_Z_Tsigas/status/1176657689402892288" TargetMode="External" /><Relationship Id="rId8" Type="http://schemas.openxmlformats.org/officeDocument/2006/relationships/hyperlink" Target="https://www.mommasvoices.org/event" TargetMode="External" /><Relationship Id="rId9" Type="http://schemas.openxmlformats.org/officeDocument/2006/relationships/hyperlink" Target="https://twitter.com/thegff/status/1181317127409750016" TargetMode="External" /><Relationship Id="rId10" Type="http://schemas.openxmlformats.org/officeDocument/2006/relationships/hyperlink" Target="https://www.merckformothers.com/SaferChildbirthCities/" TargetMode="External" /><Relationship Id="rId11" Type="http://schemas.openxmlformats.org/officeDocument/2006/relationships/hyperlink" Target="https://www.expectingmore.org/" TargetMode="External" /><Relationship Id="rId12" Type="http://schemas.openxmlformats.org/officeDocument/2006/relationships/hyperlink" Target="http://merckformothers.com/SaferChildbirthCities" TargetMode="External" /><Relationship Id="rId13" Type="http://schemas.openxmlformats.org/officeDocument/2006/relationships/hyperlink" Target="https://twitter.com/Bmohealthystart/status/1179065031574654976" TargetMode="External" /><Relationship Id="rId14" Type="http://schemas.openxmlformats.org/officeDocument/2006/relationships/hyperlink" Target="https://www.njtvonline.org/news/video/ranked-45th-in-nation-for-maternal-mortality-nj-aims-for-safer-childbirth-cities/" TargetMode="External" /><Relationship Id="rId15" Type="http://schemas.openxmlformats.org/officeDocument/2006/relationships/hyperlink" Target="https://twitter.com/NJTVNews/status/1179682758320427008" TargetMode="External" /><Relationship Id="rId16" Type="http://schemas.openxmlformats.org/officeDocument/2006/relationships/hyperlink" Target="https://twitter.com/Eleni_Z_Tsigas/status/1176657689402892288" TargetMode="External" /><Relationship Id="rId17" Type="http://schemas.openxmlformats.org/officeDocument/2006/relationships/hyperlink" Target="https://www.expectingmore.org/2019/10/04/growing-a-family-with-dignity/" TargetMode="External" /><Relationship Id="rId18" Type="http://schemas.openxmlformats.org/officeDocument/2006/relationships/hyperlink" Target="https://www.mommasvoices.org/event" TargetMode="External" /><Relationship Id="rId19" Type="http://schemas.openxmlformats.org/officeDocument/2006/relationships/hyperlink" Target="https://twitter.com/MerckforMothers/status/1171455209270210560" TargetMode="External" /><Relationship Id="rId20" Type="http://schemas.openxmlformats.org/officeDocument/2006/relationships/hyperlink" Target="https://www.rockefellerfoundation.org/blog/precision-public-health-leveraging-data-unlock-health/" TargetMode="External" /><Relationship Id="rId21" Type="http://schemas.openxmlformats.org/officeDocument/2006/relationships/hyperlink" Target="https://www.inquirer.com/health/camden-philadelphia-merck-grants-maternal-mortality-20190917.html" TargetMode="External" /><Relationship Id="rId22" Type="http://schemas.openxmlformats.org/officeDocument/2006/relationships/hyperlink" Target="https://twitter.com/merckiminspired/status/1179154093102813184" TargetMode="External" /><Relationship Id="rId23" Type="http://schemas.openxmlformats.org/officeDocument/2006/relationships/hyperlink" Target="https://twitter.com/crwdiversity/status/1179552379752108032" TargetMode="External" /><Relationship Id="rId24" Type="http://schemas.openxmlformats.org/officeDocument/2006/relationships/hyperlink" Target="https://twitter.com/mayorbcyoung/status/1179067491311669253" TargetMode="External" /><Relationship Id="rId25" Type="http://schemas.openxmlformats.org/officeDocument/2006/relationships/hyperlink" Target="https://www.usaid.gov/nigeria/news/%E2%80%98saving-mothers-giving-life%E2%80%99-reduces-deaths-children-66-percent-southern" TargetMode="External" /><Relationship Id="rId26" Type="http://schemas.openxmlformats.org/officeDocument/2006/relationships/hyperlink" Target="https://twitter.com/pmnch/status/1175780176409575427" TargetMode="External" /><Relationship Id="rId27" Type="http://schemas.openxmlformats.org/officeDocument/2006/relationships/hyperlink" Target="https://www.njspotlight.com/2019/09/op-ed-nj-needs-improved-tools-to-help-people-decide-best-place-to-give-birth/" TargetMode="External" /><Relationship Id="rId28" Type="http://schemas.openxmlformats.org/officeDocument/2006/relationships/hyperlink" Target="https://www.facebook.com/1020495073/posts/10217822383324187/" TargetMode="External" /><Relationship Id="rId29" Type="http://schemas.openxmlformats.org/officeDocument/2006/relationships/hyperlink" Target="https://www.mrknewsroom.com/news-release/corporate-news/merck-announces-first-nine-safer-childbirth-cities-committed-reducing-ma" TargetMode="External" /><Relationship Id="rId30" Type="http://schemas.openxmlformats.org/officeDocument/2006/relationships/hyperlink" Target="https://health4naija.com/what-to-do-for-a-successful-pregnancy/" TargetMode="External" /><Relationship Id="rId31" Type="http://schemas.openxmlformats.org/officeDocument/2006/relationships/hyperlink" Target="https://twitter.com/thegff/status/1181317127409750016" TargetMode="External" /><Relationship Id="rId32" Type="http://schemas.openxmlformats.org/officeDocument/2006/relationships/hyperlink" Target="https://www.njspotlight.com/2019/09/op-ed-nj-needs-improved-tools-to-help-people-decide-best-place-to-give-birth/" TargetMode="External" /><Relationship Id="rId33" Type="http://schemas.openxmlformats.org/officeDocument/2006/relationships/hyperlink" Target="https://www.aha.org/2019-09-12-better-maternal-outcomes-ihi-rapid-improvement-network?hootPostID=e77253b092784d165c9e857bd04093a9"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2445</v>
      </c>
      <c r="BB2" s="13" t="s">
        <v>2477</v>
      </c>
      <c r="BC2" s="13" t="s">
        <v>2478</v>
      </c>
      <c r="BD2" s="119" t="s">
        <v>3243</v>
      </c>
      <c r="BE2" s="119" t="s">
        <v>3244</v>
      </c>
      <c r="BF2" s="119" t="s">
        <v>3245</v>
      </c>
      <c r="BG2" s="119" t="s">
        <v>3246</v>
      </c>
      <c r="BH2" s="119" t="s">
        <v>3247</v>
      </c>
      <c r="BI2" s="119" t="s">
        <v>3248</v>
      </c>
      <c r="BJ2" s="119" t="s">
        <v>3249</v>
      </c>
      <c r="BK2" s="119" t="s">
        <v>3250</v>
      </c>
      <c r="BL2" s="119" t="s">
        <v>3251</v>
      </c>
    </row>
    <row r="3" spans="1:64" ht="15" customHeight="1">
      <c r="A3" s="64" t="s">
        <v>212</v>
      </c>
      <c r="B3" s="64" t="s">
        <v>305</v>
      </c>
      <c r="C3" s="65" t="s">
        <v>3337</v>
      </c>
      <c r="D3" s="66">
        <v>3</v>
      </c>
      <c r="E3" s="67" t="s">
        <v>132</v>
      </c>
      <c r="F3" s="68">
        <v>35</v>
      </c>
      <c r="G3" s="65"/>
      <c r="H3" s="69"/>
      <c r="I3" s="70"/>
      <c r="J3" s="70"/>
      <c r="K3" s="34" t="s">
        <v>65</v>
      </c>
      <c r="L3" s="71">
        <v>3</v>
      </c>
      <c r="M3" s="71"/>
      <c r="N3" s="72"/>
      <c r="O3" s="78" t="s">
        <v>407</v>
      </c>
      <c r="P3" s="80">
        <v>43364.78398148148</v>
      </c>
      <c r="Q3" s="78" t="s">
        <v>409</v>
      </c>
      <c r="R3" s="78"/>
      <c r="S3" s="78"/>
      <c r="T3" s="78"/>
      <c r="U3" s="83" t="s">
        <v>597</v>
      </c>
      <c r="V3" s="83" t="s">
        <v>597</v>
      </c>
      <c r="W3" s="80">
        <v>43364.78398148148</v>
      </c>
      <c r="X3" s="83" t="s">
        <v>704</v>
      </c>
      <c r="Y3" s="78"/>
      <c r="Z3" s="78"/>
      <c r="AA3" s="84" t="s">
        <v>848</v>
      </c>
      <c r="AB3" s="78"/>
      <c r="AC3" s="78" t="b">
        <v>0</v>
      </c>
      <c r="AD3" s="78">
        <v>3</v>
      </c>
      <c r="AE3" s="84" t="s">
        <v>995</v>
      </c>
      <c r="AF3" s="78" t="b">
        <v>0</v>
      </c>
      <c r="AG3" s="78" t="s">
        <v>1009</v>
      </c>
      <c r="AH3" s="78"/>
      <c r="AI3" s="84" t="s">
        <v>995</v>
      </c>
      <c r="AJ3" s="78" t="b">
        <v>0</v>
      </c>
      <c r="AK3" s="78">
        <v>2</v>
      </c>
      <c r="AL3" s="84" t="s">
        <v>995</v>
      </c>
      <c r="AM3" s="78" t="s">
        <v>1019</v>
      </c>
      <c r="AN3" s="78" t="b">
        <v>0</v>
      </c>
      <c r="AO3" s="84" t="s">
        <v>848</v>
      </c>
      <c r="AP3" s="78" t="s">
        <v>1032</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306</v>
      </c>
      <c r="C4" s="65" t="s">
        <v>3337</v>
      </c>
      <c r="D4" s="66">
        <v>3</v>
      </c>
      <c r="E4" s="67" t="s">
        <v>132</v>
      </c>
      <c r="F4" s="68">
        <v>35</v>
      </c>
      <c r="G4" s="65"/>
      <c r="H4" s="69"/>
      <c r="I4" s="70"/>
      <c r="J4" s="70"/>
      <c r="K4" s="34" t="s">
        <v>65</v>
      </c>
      <c r="L4" s="77">
        <v>4</v>
      </c>
      <c r="M4" s="77"/>
      <c r="N4" s="72"/>
      <c r="O4" s="79" t="s">
        <v>407</v>
      </c>
      <c r="P4" s="81">
        <v>43731.604166666664</v>
      </c>
      <c r="Q4" s="79" t="s">
        <v>410</v>
      </c>
      <c r="R4" s="82" t="s">
        <v>508</v>
      </c>
      <c r="S4" s="79" t="s">
        <v>538</v>
      </c>
      <c r="T4" s="79" t="s">
        <v>556</v>
      </c>
      <c r="U4" s="79"/>
      <c r="V4" s="82" t="s">
        <v>620</v>
      </c>
      <c r="W4" s="81">
        <v>43731.604166666664</v>
      </c>
      <c r="X4" s="82" t="s">
        <v>705</v>
      </c>
      <c r="Y4" s="79"/>
      <c r="Z4" s="79"/>
      <c r="AA4" s="85" t="s">
        <v>849</v>
      </c>
      <c r="AB4" s="79"/>
      <c r="AC4" s="79" t="b">
        <v>0</v>
      </c>
      <c r="AD4" s="79">
        <v>3</v>
      </c>
      <c r="AE4" s="85" t="s">
        <v>995</v>
      </c>
      <c r="AF4" s="79" t="b">
        <v>0</v>
      </c>
      <c r="AG4" s="79" t="s">
        <v>1009</v>
      </c>
      <c r="AH4" s="79"/>
      <c r="AI4" s="85" t="s">
        <v>995</v>
      </c>
      <c r="AJ4" s="79" t="b">
        <v>0</v>
      </c>
      <c r="AK4" s="79">
        <v>3</v>
      </c>
      <c r="AL4" s="85" t="s">
        <v>995</v>
      </c>
      <c r="AM4" s="79" t="s">
        <v>1020</v>
      </c>
      <c r="AN4" s="79" t="b">
        <v>0</v>
      </c>
      <c r="AO4" s="85" t="s">
        <v>849</v>
      </c>
      <c r="AP4" s="79" t="s">
        <v>1032</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c r="BE4" s="49"/>
      <c r="BF4" s="48"/>
      <c r="BG4" s="49"/>
      <c r="BH4" s="48"/>
      <c r="BI4" s="49"/>
      <c r="BJ4" s="48"/>
      <c r="BK4" s="49"/>
      <c r="BL4" s="48"/>
    </row>
    <row r="5" spans="1:64" ht="15">
      <c r="A5" s="64" t="s">
        <v>214</v>
      </c>
      <c r="B5" s="64" t="s">
        <v>287</v>
      </c>
      <c r="C5" s="65" t="s">
        <v>3337</v>
      </c>
      <c r="D5" s="66">
        <v>3</v>
      </c>
      <c r="E5" s="67" t="s">
        <v>132</v>
      </c>
      <c r="F5" s="68">
        <v>35</v>
      </c>
      <c r="G5" s="65"/>
      <c r="H5" s="69"/>
      <c r="I5" s="70"/>
      <c r="J5" s="70"/>
      <c r="K5" s="34" t="s">
        <v>65</v>
      </c>
      <c r="L5" s="77">
        <v>5</v>
      </c>
      <c r="M5" s="77"/>
      <c r="N5" s="72"/>
      <c r="O5" s="79" t="s">
        <v>407</v>
      </c>
      <c r="P5" s="81">
        <v>43733.433483796296</v>
      </c>
      <c r="Q5" s="79" t="s">
        <v>411</v>
      </c>
      <c r="R5" s="79"/>
      <c r="S5" s="79"/>
      <c r="T5" s="79" t="s">
        <v>557</v>
      </c>
      <c r="U5" s="79"/>
      <c r="V5" s="82" t="s">
        <v>621</v>
      </c>
      <c r="W5" s="81">
        <v>43733.433483796296</v>
      </c>
      <c r="X5" s="82" t="s">
        <v>706</v>
      </c>
      <c r="Y5" s="79"/>
      <c r="Z5" s="79"/>
      <c r="AA5" s="85" t="s">
        <v>850</v>
      </c>
      <c r="AB5" s="79"/>
      <c r="AC5" s="79" t="b">
        <v>0</v>
      </c>
      <c r="AD5" s="79">
        <v>0</v>
      </c>
      <c r="AE5" s="85" t="s">
        <v>995</v>
      </c>
      <c r="AF5" s="79" t="b">
        <v>1</v>
      </c>
      <c r="AG5" s="79" t="s">
        <v>1009</v>
      </c>
      <c r="AH5" s="79"/>
      <c r="AI5" s="85" t="s">
        <v>1011</v>
      </c>
      <c r="AJ5" s="79" t="b">
        <v>0</v>
      </c>
      <c r="AK5" s="79">
        <v>5</v>
      </c>
      <c r="AL5" s="85" t="s">
        <v>935</v>
      </c>
      <c r="AM5" s="79" t="s">
        <v>1021</v>
      </c>
      <c r="AN5" s="79" t="b">
        <v>0</v>
      </c>
      <c r="AO5" s="85" t="s">
        <v>935</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21</v>
      </c>
      <c r="BK5" s="49">
        <v>100</v>
      </c>
      <c r="BL5" s="48">
        <v>21</v>
      </c>
    </row>
    <row r="6" spans="1:64" ht="15">
      <c r="A6" s="64" t="s">
        <v>215</v>
      </c>
      <c r="B6" s="64" t="s">
        <v>297</v>
      </c>
      <c r="C6" s="65" t="s">
        <v>3337</v>
      </c>
      <c r="D6" s="66">
        <v>3</v>
      </c>
      <c r="E6" s="67" t="s">
        <v>132</v>
      </c>
      <c r="F6" s="68">
        <v>35</v>
      </c>
      <c r="G6" s="65"/>
      <c r="H6" s="69"/>
      <c r="I6" s="70"/>
      <c r="J6" s="70"/>
      <c r="K6" s="34" t="s">
        <v>65</v>
      </c>
      <c r="L6" s="77">
        <v>6</v>
      </c>
      <c r="M6" s="77"/>
      <c r="N6" s="72"/>
      <c r="O6" s="79" t="s">
        <v>407</v>
      </c>
      <c r="P6" s="81">
        <v>43733.43377314815</v>
      </c>
      <c r="Q6" s="79" t="s">
        <v>412</v>
      </c>
      <c r="R6" s="79"/>
      <c r="S6" s="79"/>
      <c r="T6" s="79" t="s">
        <v>558</v>
      </c>
      <c r="U6" s="79"/>
      <c r="V6" s="82" t="s">
        <v>622</v>
      </c>
      <c r="W6" s="81">
        <v>43733.43377314815</v>
      </c>
      <c r="X6" s="82" t="s">
        <v>707</v>
      </c>
      <c r="Y6" s="79"/>
      <c r="Z6" s="79"/>
      <c r="AA6" s="85" t="s">
        <v>851</v>
      </c>
      <c r="AB6" s="79"/>
      <c r="AC6" s="79" t="b">
        <v>0</v>
      </c>
      <c r="AD6" s="79">
        <v>0</v>
      </c>
      <c r="AE6" s="85" t="s">
        <v>995</v>
      </c>
      <c r="AF6" s="79" t="b">
        <v>0</v>
      </c>
      <c r="AG6" s="79" t="s">
        <v>1009</v>
      </c>
      <c r="AH6" s="79"/>
      <c r="AI6" s="85" t="s">
        <v>995</v>
      </c>
      <c r="AJ6" s="79" t="b">
        <v>0</v>
      </c>
      <c r="AK6" s="79">
        <v>4</v>
      </c>
      <c r="AL6" s="85" t="s">
        <v>858</v>
      </c>
      <c r="AM6" s="79" t="s">
        <v>1022</v>
      </c>
      <c r="AN6" s="79" t="b">
        <v>0</v>
      </c>
      <c r="AO6" s="85" t="s">
        <v>858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1</v>
      </c>
      <c r="BD6" s="48"/>
      <c r="BE6" s="49"/>
      <c r="BF6" s="48"/>
      <c r="BG6" s="49"/>
      <c r="BH6" s="48"/>
      <c r="BI6" s="49"/>
      <c r="BJ6" s="48"/>
      <c r="BK6" s="49"/>
      <c r="BL6" s="48"/>
    </row>
    <row r="7" spans="1:64" ht="15">
      <c r="A7" s="64" t="s">
        <v>215</v>
      </c>
      <c r="B7" s="64" t="s">
        <v>221</v>
      </c>
      <c r="C7" s="65" t="s">
        <v>3337</v>
      </c>
      <c r="D7" s="66">
        <v>3</v>
      </c>
      <c r="E7" s="67" t="s">
        <v>132</v>
      </c>
      <c r="F7" s="68">
        <v>35</v>
      </c>
      <c r="G7" s="65"/>
      <c r="H7" s="69"/>
      <c r="I7" s="70"/>
      <c r="J7" s="70"/>
      <c r="K7" s="34" t="s">
        <v>65</v>
      </c>
      <c r="L7" s="77">
        <v>7</v>
      </c>
      <c r="M7" s="77"/>
      <c r="N7" s="72"/>
      <c r="O7" s="79" t="s">
        <v>407</v>
      </c>
      <c r="P7" s="81">
        <v>43733.43377314815</v>
      </c>
      <c r="Q7" s="79" t="s">
        <v>412</v>
      </c>
      <c r="R7" s="79"/>
      <c r="S7" s="79"/>
      <c r="T7" s="79" t="s">
        <v>558</v>
      </c>
      <c r="U7" s="79"/>
      <c r="V7" s="82" t="s">
        <v>622</v>
      </c>
      <c r="W7" s="81">
        <v>43733.43377314815</v>
      </c>
      <c r="X7" s="82" t="s">
        <v>707</v>
      </c>
      <c r="Y7" s="79"/>
      <c r="Z7" s="79"/>
      <c r="AA7" s="85" t="s">
        <v>851</v>
      </c>
      <c r="AB7" s="79"/>
      <c r="AC7" s="79" t="b">
        <v>0</v>
      </c>
      <c r="AD7" s="79">
        <v>0</v>
      </c>
      <c r="AE7" s="85" t="s">
        <v>995</v>
      </c>
      <c r="AF7" s="79" t="b">
        <v>0</v>
      </c>
      <c r="AG7" s="79" t="s">
        <v>1009</v>
      </c>
      <c r="AH7" s="79"/>
      <c r="AI7" s="85" t="s">
        <v>995</v>
      </c>
      <c r="AJ7" s="79" t="b">
        <v>0</v>
      </c>
      <c r="AK7" s="79">
        <v>4</v>
      </c>
      <c r="AL7" s="85" t="s">
        <v>858</v>
      </c>
      <c r="AM7" s="79" t="s">
        <v>1022</v>
      </c>
      <c r="AN7" s="79" t="b">
        <v>0</v>
      </c>
      <c r="AO7" s="85" t="s">
        <v>858</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5.2631578947368425</v>
      </c>
      <c r="BF7" s="48">
        <v>0</v>
      </c>
      <c r="BG7" s="49">
        <v>0</v>
      </c>
      <c r="BH7" s="48">
        <v>0</v>
      </c>
      <c r="BI7" s="49">
        <v>0</v>
      </c>
      <c r="BJ7" s="48">
        <v>18</v>
      </c>
      <c r="BK7" s="49">
        <v>94.73684210526316</v>
      </c>
      <c r="BL7" s="48">
        <v>19</v>
      </c>
    </row>
    <row r="8" spans="1:64" ht="15">
      <c r="A8" s="64" t="s">
        <v>216</v>
      </c>
      <c r="B8" s="64" t="s">
        <v>287</v>
      </c>
      <c r="C8" s="65" t="s">
        <v>3337</v>
      </c>
      <c r="D8" s="66">
        <v>3</v>
      </c>
      <c r="E8" s="67" t="s">
        <v>132</v>
      </c>
      <c r="F8" s="68">
        <v>35</v>
      </c>
      <c r="G8" s="65"/>
      <c r="H8" s="69"/>
      <c r="I8" s="70"/>
      <c r="J8" s="70"/>
      <c r="K8" s="34" t="s">
        <v>65</v>
      </c>
      <c r="L8" s="77">
        <v>8</v>
      </c>
      <c r="M8" s="77"/>
      <c r="N8" s="72"/>
      <c r="O8" s="79" t="s">
        <v>407</v>
      </c>
      <c r="P8" s="81">
        <v>43733.56649305556</v>
      </c>
      <c r="Q8" s="79" t="s">
        <v>411</v>
      </c>
      <c r="R8" s="79"/>
      <c r="S8" s="79"/>
      <c r="T8" s="79" t="s">
        <v>557</v>
      </c>
      <c r="U8" s="79"/>
      <c r="V8" s="82" t="s">
        <v>623</v>
      </c>
      <c r="W8" s="81">
        <v>43733.56649305556</v>
      </c>
      <c r="X8" s="82" t="s">
        <v>708</v>
      </c>
      <c r="Y8" s="79"/>
      <c r="Z8" s="79"/>
      <c r="AA8" s="85" t="s">
        <v>852</v>
      </c>
      <c r="AB8" s="79"/>
      <c r="AC8" s="79" t="b">
        <v>0</v>
      </c>
      <c r="AD8" s="79">
        <v>0</v>
      </c>
      <c r="AE8" s="85" t="s">
        <v>995</v>
      </c>
      <c r="AF8" s="79" t="b">
        <v>1</v>
      </c>
      <c r="AG8" s="79" t="s">
        <v>1009</v>
      </c>
      <c r="AH8" s="79"/>
      <c r="AI8" s="85" t="s">
        <v>1011</v>
      </c>
      <c r="AJ8" s="79" t="b">
        <v>0</v>
      </c>
      <c r="AK8" s="79">
        <v>6</v>
      </c>
      <c r="AL8" s="85" t="s">
        <v>935</v>
      </c>
      <c r="AM8" s="79" t="s">
        <v>1021</v>
      </c>
      <c r="AN8" s="79" t="b">
        <v>0</v>
      </c>
      <c r="AO8" s="85" t="s">
        <v>935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21</v>
      </c>
      <c r="BK8" s="49">
        <v>100</v>
      </c>
      <c r="BL8" s="48">
        <v>21</v>
      </c>
    </row>
    <row r="9" spans="1:64" ht="15">
      <c r="A9" s="64" t="s">
        <v>217</v>
      </c>
      <c r="B9" s="64" t="s">
        <v>307</v>
      </c>
      <c r="C9" s="65" t="s">
        <v>3337</v>
      </c>
      <c r="D9" s="66">
        <v>3</v>
      </c>
      <c r="E9" s="67" t="s">
        <v>132</v>
      </c>
      <c r="F9" s="68">
        <v>35</v>
      </c>
      <c r="G9" s="65"/>
      <c r="H9" s="69"/>
      <c r="I9" s="70"/>
      <c r="J9" s="70"/>
      <c r="K9" s="34" t="s">
        <v>65</v>
      </c>
      <c r="L9" s="77">
        <v>9</v>
      </c>
      <c r="M9" s="77"/>
      <c r="N9" s="72"/>
      <c r="O9" s="79" t="s">
        <v>407</v>
      </c>
      <c r="P9" s="81">
        <v>43733.56930555555</v>
      </c>
      <c r="Q9" s="79" t="s">
        <v>413</v>
      </c>
      <c r="R9" s="82" t="s">
        <v>509</v>
      </c>
      <c r="S9" s="79" t="s">
        <v>539</v>
      </c>
      <c r="T9" s="79" t="s">
        <v>559</v>
      </c>
      <c r="U9" s="79"/>
      <c r="V9" s="82" t="s">
        <v>624</v>
      </c>
      <c r="W9" s="81">
        <v>43733.56930555555</v>
      </c>
      <c r="X9" s="82" t="s">
        <v>709</v>
      </c>
      <c r="Y9" s="79"/>
      <c r="Z9" s="79"/>
      <c r="AA9" s="85" t="s">
        <v>853</v>
      </c>
      <c r="AB9" s="79"/>
      <c r="AC9" s="79" t="b">
        <v>0</v>
      </c>
      <c r="AD9" s="79">
        <v>1</v>
      </c>
      <c r="AE9" s="85" t="s">
        <v>995</v>
      </c>
      <c r="AF9" s="79" t="b">
        <v>1</v>
      </c>
      <c r="AG9" s="79" t="s">
        <v>1009</v>
      </c>
      <c r="AH9" s="79"/>
      <c r="AI9" s="85" t="s">
        <v>1012</v>
      </c>
      <c r="AJ9" s="79" t="b">
        <v>0</v>
      </c>
      <c r="AK9" s="79">
        <v>0</v>
      </c>
      <c r="AL9" s="85" t="s">
        <v>995</v>
      </c>
      <c r="AM9" s="79" t="s">
        <v>1023</v>
      </c>
      <c r="AN9" s="79" t="b">
        <v>0</v>
      </c>
      <c r="AO9" s="85" t="s">
        <v>853</v>
      </c>
      <c r="AP9" s="79" t="s">
        <v>176</v>
      </c>
      <c r="AQ9" s="79">
        <v>0</v>
      </c>
      <c r="AR9" s="79">
        <v>0</v>
      </c>
      <c r="AS9" s="79"/>
      <c r="AT9" s="79"/>
      <c r="AU9" s="79"/>
      <c r="AV9" s="79"/>
      <c r="AW9" s="79"/>
      <c r="AX9" s="79"/>
      <c r="AY9" s="79"/>
      <c r="AZ9" s="79"/>
      <c r="BA9">
        <v>1</v>
      </c>
      <c r="BB9" s="78" t="str">
        <f>REPLACE(INDEX(GroupVertices[Group],MATCH(Edges[[#This Row],[Vertex 1]],GroupVertices[Vertex],0)),1,1,"")</f>
        <v>17</v>
      </c>
      <c r="BC9" s="78" t="str">
        <f>REPLACE(INDEX(GroupVertices[Group],MATCH(Edges[[#This Row],[Vertex 2]],GroupVertices[Vertex],0)),1,1,"")</f>
        <v>17</v>
      </c>
      <c r="BD9" s="48">
        <v>3</v>
      </c>
      <c r="BE9" s="49">
        <v>7.5</v>
      </c>
      <c r="BF9" s="48">
        <v>0</v>
      </c>
      <c r="BG9" s="49">
        <v>0</v>
      </c>
      <c r="BH9" s="48">
        <v>0</v>
      </c>
      <c r="BI9" s="49">
        <v>0</v>
      </c>
      <c r="BJ9" s="48">
        <v>37</v>
      </c>
      <c r="BK9" s="49">
        <v>92.5</v>
      </c>
      <c r="BL9" s="48">
        <v>40</v>
      </c>
    </row>
    <row r="10" spans="1:64" ht="15">
      <c r="A10" s="64" t="s">
        <v>218</v>
      </c>
      <c r="B10" s="64" t="s">
        <v>308</v>
      </c>
      <c r="C10" s="65" t="s">
        <v>3337</v>
      </c>
      <c r="D10" s="66">
        <v>3</v>
      </c>
      <c r="E10" s="67" t="s">
        <v>132</v>
      </c>
      <c r="F10" s="68">
        <v>35</v>
      </c>
      <c r="G10" s="65"/>
      <c r="H10" s="69"/>
      <c r="I10" s="70"/>
      <c r="J10" s="70"/>
      <c r="K10" s="34" t="s">
        <v>65</v>
      </c>
      <c r="L10" s="77">
        <v>10</v>
      </c>
      <c r="M10" s="77"/>
      <c r="N10" s="72"/>
      <c r="O10" s="79" t="s">
        <v>407</v>
      </c>
      <c r="P10" s="81">
        <v>43733.79493055555</v>
      </c>
      <c r="Q10" s="79" t="s">
        <v>414</v>
      </c>
      <c r="R10" s="79"/>
      <c r="S10" s="79"/>
      <c r="T10" s="79"/>
      <c r="U10" s="79"/>
      <c r="V10" s="82" t="s">
        <v>625</v>
      </c>
      <c r="W10" s="81">
        <v>43733.79493055555</v>
      </c>
      <c r="X10" s="82" t="s">
        <v>710</v>
      </c>
      <c r="Y10" s="79"/>
      <c r="Z10" s="79"/>
      <c r="AA10" s="85" t="s">
        <v>854</v>
      </c>
      <c r="AB10" s="79"/>
      <c r="AC10" s="79" t="b">
        <v>0</v>
      </c>
      <c r="AD10" s="79">
        <v>0</v>
      </c>
      <c r="AE10" s="85" t="s">
        <v>996</v>
      </c>
      <c r="AF10" s="79" t="b">
        <v>0</v>
      </c>
      <c r="AG10" s="79" t="s">
        <v>1009</v>
      </c>
      <c r="AH10" s="79"/>
      <c r="AI10" s="85" t="s">
        <v>995</v>
      </c>
      <c r="AJ10" s="79" t="b">
        <v>0</v>
      </c>
      <c r="AK10" s="79">
        <v>0</v>
      </c>
      <c r="AL10" s="85" t="s">
        <v>995</v>
      </c>
      <c r="AM10" s="79" t="s">
        <v>1023</v>
      </c>
      <c r="AN10" s="79" t="b">
        <v>0</v>
      </c>
      <c r="AO10" s="85" t="s">
        <v>854</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218</v>
      </c>
      <c r="B11" s="64" t="s">
        <v>309</v>
      </c>
      <c r="C11" s="65" t="s">
        <v>3337</v>
      </c>
      <c r="D11" s="66">
        <v>3</v>
      </c>
      <c r="E11" s="67" t="s">
        <v>132</v>
      </c>
      <c r="F11" s="68">
        <v>35</v>
      </c>
      <c r="G11" s="65"/>
      <c r="H11" s="69"/>
      <c r="I11" s="70"/>
      <c r="J11" s="70"/>
      <c r="K11" s="34" t="s">
        <v>65</v>
      </c>
      <c r="L11" s="77">
        <v>11</v>
      </c>
      <c r="M11" s="77"/>
      <c r="N11" s="72"/>
      <c r="O11" s="79" t="s">
        <v>407</v>
      </c>
      <c r="P11" s="81">
        <v>43733.79493055555</v>
      </c>
      <c r="Q11" s="79" t="s">
        <v>414</v>
      </c>
      <c r="R11" s="79"/>
      <c r="S11" s="79"/>
      <c r="T11" s="79"/>
      <c r="U11" s="79"/>
      <c r="V11" s="82" t="s">
        <v>625</v>
      </c>
      <c r="W11" s="81">
        <v>43733.79493055555</v>
      </c>
      <c r="X11" s="82" t="s">
        <v>710</v>
      </c>
      <c r="Y11" s="79"/>
      <c r="Z11" s="79"/>
      <c r="AA11" s="85" t="s">
        <v>854</v>
      </c>
      <c r="AB11" s="79"/>
      <c r="AC11" s="79" t="b">
        <v>0</v>
      </c>
      <c r="AD11" s="79">
        <v>0</v>
      </c>
      <c r="AE11" s="85" t="s">
        <v>996</v>
      </c>
      <c r="AF11" s="79" t="b">
        <v>0</v>
      </c>
      <c r="AG11" s="79" t="s">
        <v>1009</v>
      </c>
      <c r="AH11" s="79"/>
      <c r="AI11" s="85" t="s">
        <v>995</v>
      </c>
      <c r="AJ11" s="79" t="b">
        <v>0</v>
      </c>
      <c r="AK11" s="79">
        <v>0</v>
      </c>
      <c r="AL11" s="85" t="s">
        <v>995</v>
      </c>
      <c r="AM11" s="79" t="s">
        <v>1023</v>
      </c>
      <c r="AN11" s="79" t="b">
        <v>0</v>
      </c>
      <c r="AO11" s="85" t="s">
        <v>854</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218</v>
      </c>
      <c r="B12" s="64" t="s">
        <v>297</v>
      </c>
      <c r="C12" s="65" t="s">
        <v>3337</v>
      </c>
      <c r="D12" s="66">
        <v>3</v>
      </c>
      <c r="E12" s="67" t="s">
        <v>132</v>
      </c>
      <c r="F12" s="68">
        <v>35</v>
      </c>
      <c r="G12" s="65"/>
      <c r="H12" s="69"/>
      <c r="I12" s="70"/>
      <c r="J12" s="70"/>
      <c r="K12" s="34" t="s">
        <v>65</v>
      </c>
      <c r="L12" s="77">
        <v>12</v>
      </c>
      <c r="M12" s="77"/>
      <c r="N12" s="72"/>
      <c r="O12" s="79" t="s">
        <v>407</v>
      </c>
      <c r="P12" s="81">
        <v>43733.79493055555</v>
      </c>
      <c r="Q12" s="79" t="s">
        <v>414</v>
      </c>
      <c r="R12" s="79"/>
      <c r="S12" s="79"/>
      <c r="T12" s="79"/>
      <c r="U12" s="79"/>
      <c r="V12" s="82" t="s">
        <v>625</v>
      </c>
      <c r="W12" s="81">
        <v>43733.79493055555</v>
      </c>
      <c r="X12" s="82" t="s">
        <v>710</v>
      </c>
      <c r="Y12" s="79"/>
      <c r="Z12" s="79"/>
      <c r="AA12" s="85" t="s">
        <v>854</v>
      </c>
      <c r="AB12" s="79"/>
      <c r="AC12" s="79" t="b">
        <v>0</v>
      </c>
      <c r="AD12" s="79">
        <v>0</v>
      </c>
      <c r="AE12" s="85" t="s">
        <v>996</v>
      </c>
      <c r="AF12" s="79" t="b">
        <v>0</v>
      </c>
      <c r="AG12" s="79" t="s">
        <v>1009</v>
      </c>
      <c r="AH12" s="79"/>
      <c r="AI12" s="85" t="s">
        <v>995</v>
      </c>
      <c r="AJ12" s="79" t="b">
        <v>0</v>
      </c>
      <c r="AK12" s="79">
        <v>0</v>
      </c>
      <c r="AL12" s="85" t="s">
        <v>995</v>
      </c>
      <c r="AM12" s="79" t="s">
        <v>1023</v>
      </c>
      <c r="AN12" s="79" t="b">
        <v>0</v>
      </c>
      <c r="AO12" s="85" t="s">
        <v>854</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218</v>
      </c>
      <c r="B13" s="64" t="s">
        <v>310</v>
      </c>
      <c r="C13" s="65" t="s">
        <v>3337</v>
      </c>
      <c r="D13" s="66">
        <v>3</v>
      </c>
      <c r="E13" s="67" t="s">
        <v>132</v>
      </c>
      <c r="F13" s="68">
        <v>35</v>
      </c>
      <c r="G13" s="65"/>
      <c r="H13" s="69"/>
      <c r="I13" s="70"/>
      <c r="J13" s="70"/>
      <c r="K13" s="34" t="s">
        <v>65</v>
      </c>
      <c r="L13" s="77">
        <v>13</v>
      </c>
      <c r="M13" s="77"/>
      <c r="N13" s="72"/>
      <c r="O13" s="79" t="s">
        <v>408</v>
      </c>
      <c r="P13" s="81">
        <v>43733.79493055555</v>
      </c>
      <c r="Q13" s="79" t="s">
        <v>414</v>
      </c>
      <c r="R13" s="79"/>
      <c r="S13" s="79"/>
      <c r="T13" s="79"/>
      <c r="U13" s="79"/>
      <c r="V13" s="82" t="s">
        <v>625</v>
      </c>
      <c r="W13" s="81">
        <v>43733.79493055555</v>
      </c>
      <c r="X13" s="82" t="s">
        <v>710</v>
      </c>
      <c r="Y13" s="79"/>
      <c r="Z13" s="79"/>
      <c r="AA13" s="85" t="s">
        <v>854</v>
      </c>
      <c r="AB13" s="79"/>
      <c r="AC13" s="79" t="b">
        <v>0</v>
      </c>
      <c r="AD13" s="79">
        <v>0</v>
      </c>
      <c r="AE13" s="85" t="s">
        <v>996</v>
      </c>
      <c r="AF13" s="79" t="b">
        <v>0</v>
      </c>
      <c r="AG13" s="79" t="s">
        <v>1009</v>
      </c>
      <c r="AH13" s="79"/>
      <c r="AI13" s="85" t="s">
        <v>995</v>
      </c>
      <c r="AJ13" s="79" t="b">
        <v>0</v>
      </c>
      <c r="AK13" s="79">
        <v>0</v>
      </c>
      <c r="AL13" s="85" t="s">
        <v>995</v>
      </c>
      <c r="AM13" s="79" t="s">
        <v>1023</v>
      </c>
      <c r="AN13" s="79" t="b">
        <v>0</v>
      </c>
      <c r="AO13" s="85" t="s">
        <v>854</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39</v>
      </c>
      <c r="BK13" s="49">
        <v>100</v>
      </c>
      <c r="BL13" s="48">
        <v>39</v>
      </c>
    </row>
    <row r="14" spans="1:64" ht="15">
      <c r="A14" s="64" t="s">
        <v>219</v>
      </c>
      <c r="B14" s="64" t="s">
        <v>213</v>
      </c>
      <c r="C14" s="65" t="s">
        <v>3337</v>
      </c>
      <c r="D14" s="66">
        <v>3</v>
      </c>
      <c r="E14" s="67" t="s">
        <v>132</v>
      </c>
      <c r="F14" s="68">
        <v>35</v>
      </c>
      <c r="G14" s="65"/>
      <c r="H14" s="69"/>
      <c r="I14" s="70"/>
      <c r="J14" s="70"/>
      <c r="K14" s="34" t="s">
        <v>65</v>
      </c>
      <c r="L14" s="77">
        <v>14</v>
      </c>
      <c r="M14" s="77"/>
      <c r="N14" s="72"/>
      <c r="O14" s="79" t="s">
        <v>407</v>
      </c>
      <c r="P14" s="81">
        <v>43733.88417824074</v>
      </c>
      <c r="Q14" s="79" t="s">
        <v>415</v>
      </c>
      <c r="R14" s="79"/>
      <c r="S14" s="79"/>
      <c r="T14" s="79"/>
      <c r="U14" s="79"/>
      <c r="V14" s="82" t="s">
        <v>626</v>
      </c>
      <c r="W14" s="81">
        <v>43733.88417824074</v>
      </c>
      <c r="X14" s="82" t="s">
        <v>711</v>
      </c>
      <c r="Y14" s="79"/>
      <c r="Z14" s="79"/>
      <c r="AA14" s="85" t="s">
        <v>855</v>
      </c>
      <c r="AB14" s="79"/>
      <c r="AC14" s="79" t="b">
        <v>0</v>
      </c>
      <c r="AD14" s="79">
        <v>0</v>
      </c>
      <c r="AE14" s="85" t="s">
        <v>995</v>
      </c>
      <c r="AF14" s="79" t="b">
        <v>0</v>
      </c>
      <c r="AG14" s="79" t="s">
        <v>1009</v>
      </c>
      <c r="AH14" s="79"/>
      <c r="AI14" s="85" t="s">
        <v>995</v>
      </c>
      <c r="AJ14" s="79" t="b">
        <v>0</v>
      </c>
      <c r="AK14" s="79">
        <v>2</v>
      </c>
      <c r="AL14" s="85" t="s">
        <v>849</v>
      </c>
      <c r="AM14" s="79" t="s">
        <v>1021</v>
      </c>
      <c r="AN14" s="79" t="b">
        <v>0</v>
      </c>
      <c r="AO14" s="85" t="s">
        <v>849</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0</v>
      </c>
      <c r="BG14" s="49">
        <v>0</v>
      </c>
      <c r="BH14" s="48">
        <v>0</v>
      </c>
      <c r="BI14" s="49">
        <v>0</v>
      </c>
      <c r="BJ14" s="48">
        <v>25</v>
      </c>
      <c r="BK14" s="49">
        <v>100</v>
      </c>
      <c r="BL14" s="48">
        <v>25</v>
      </c>
    </row>
    <row r="15" spans="1:64" ht="15">
      <c r="A15" s="64" t="s">
        <v>219</v>
      </c>
      <c r="B15" s="64" t="s">
        <v>311</v>
      </c>
      <c r="C15" s="65" t="s">
        <v>3337</v>
      </c>
      <c r="D15" s="66">
        <v>3</v>
      </c>
      <c r="E15" s="67" t="s">
        <v>132</v>
      </c>
      <c r="F15" s="68">
        <v>35</v>
      </c>
      <c r="G15" s="65"/>
      <c r="H15" s="69"/>
      <c r="I15" s="70"/>
      <c r="J15" s="70"/>
      <c r="K15" s="34" t="s">
        <v>65</v>
      </c>
      <c r="L15" s="77">
        <v>15</v>
      </c>
      <c r="M15" s="77"/>
      <c r="N15" s="72"/>
      <c r="O15" s="79" t="s">
        <v>407</v>
      </c>
      <c r="P15" s="81">
        <v>43733.8846412037</v>
      </c>
      <c r="Q15" s="79" t="s">
        <v>416</v>
      </c>
      <c r="R15" s="79"/>
      <c r="S15" s="79"/>
      <c r="T15" s="79" t="s">
        <v>560</v>
      </c>
      <c r="U15" s="79"/>
      <c r="V15" s="82" t="s">
        <v>626</v>
      </c>
      <c r="W15" s="81">
        <v>43733.8846412037</v>
      </c>
      <c r="X15" s="82" t="s">
        <v>712</v>
      </c>
      <c r="Y15" s="79"/>
      <c r="Z15" s="79"/>
      <c r="AA15" s="85" t="s">
        <v>856</v>
      </c>
      <c r="AB15" s="79"/>
      <c r="AC15" s="79" t="b">
        <v>0</v>
      </c>
      <c r="AD15" s="79">
        <v>0</v>
      </c>
      <c r="AE15" s="85" t="s">
        <v>995</v>
      </c>
      <c r="AF15" s="79" t="b">
        <v>0</v>
      </c>
      <c r="AG15" s="79" t="s">
        <v>1009</v>
      </c>
      <c r="AH15" s="79"/>
      <c r="AI15" s="85" t="s">
        <v>995</v>
      </c>
      <c r="AJ15" s="79" t="b">
        <v>0</v>
      </c>
      <c r="AK15" s="79">
        <v>10</v>
      </c>
      <c r="AL15" s="85" t="s">
        <v>952</v>
      </c>
      <c r="AM15" s="79" t="s">
        <v>1021</v>
      </c>
      <c r="AN15" s="79" t="b">
        <v>0</v>
      </c>
      <c r="AO15" s="85" t="s">
        <v>952</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0</v>
      </c>
      <c r="BG15" s="49">
        <v>0</v>
      </c>
      <c r="BH15" s="48">
        <v>0</v>
      </c>
      <c r="BI15" s="49">
        <v>0</v>
      </c>
      <c r="BJ15" s="48">
        <v>15</v>
      </c>
      <c r="BK15" s="49">
        <v>100</v>
      </c>
      <c r="BL15" s="48">
        <v>15</v>
      </c>
    </row>
    <row r="16" spans="1:64" ht="15">
      <c r="A16" s="64" t="s">
        <v>219</v>
      </c>
      <c r="B16" s="64" t="s">
        <v>297</v>
      </c>
      <c r="C16" s="65" t="s">
        <v>3337</v>
      </c>
      <c r="D16" s="66">
        <v>3</v>
      </c>
      <c r="E16" s="67" t="s">
        <v>132</v>
      </c>
      <c r="F16" s="68">
        <v>35</v>
      </c>
      <c r="G16" s="65"/>
      <c r="H16" s="69"/>
      <c r="I16" s="70"/>
      <c r="J16" s="70"/>
      <c r="K16" s="34" t="s">
        <v>65</v>
      </c>
      <c r="L16" s="77">
        <v>16</v>
      </c>
      <c r="M16" s="77"/>
      <c r="N16" s="72"/>
      <c r="O16" s="79" t="s">
        <v>407</v>
      </c>
      <c r="P16" s="81">
        <v>43733.8846412037</v>
      </c>
      <c r="Q16" s="79" t="s">
        <v>416</v>
      </c>
      <c r="R16" s="79"/>
      <c r="S16" s="79"/>
      <c r="T16" s="79" t="s">
        <v>560</v>
      </c>
      <c r="U16" s="79"/>
      <c r="V16" s="82" t="s">
        <v>626</v>
      </c>
      <c r="W16" s="81">
        <v>43733.8846412037</v>
      </c>
      <c r="X16" s="82" t="s">
        <v>712</v>
      </c>
      <c r="Y16" s="79"/>
      <c r="Z16" s="79"/>
      <c r="AA16" s="85" t="s">
        <v>856</v>
      </c>
      <c r="AB16" s="79"/>
      <c r="AC16" s="79" t="b">
        <v>0</v>
      </c>
      <c r="AD16" s="79">
        <v>0</v>
      </c>
      <c r="AE16" s="85" t="s">
        <v>995</v>
      </c>
      <c r="AF16" s="79" t="b">
        <v>0</v>
      </c>
      <c r="AG16" s="79" t="s">
        <v>1009</v>
      </c>
      <c r="AH16" s="79"/>
      <c r="AI16" s="85" t="s">
        <v>995</v>
      </c>
      <c r="AJ16" s="79" t="b">
        <v>0</v>
      </c>
      <c r="AK16" s="79">
        <v>10</v>
      </c>
      <c r="AL16" s="85" t="s">
        <v>952</v>
      </c>
      <c r="AM16" s="79" t="s">
        <v>1021</v>
      </c>
      <c r="AN16" s="79" t="b">
        <v>0</v>
      </c>
      <c r="AO16" s="85" t="s">
        <v>952</v>
      </c>
      <c r="AP16" s="79" t="s">
        <v>176</v>
      </c>
      <c r="AQ16" s="79">
        <v>0</v>
      </c>
      <c r="AR16" s="79">
        <v>0</v>
      </c>
      <c r="AS16" s="79"/>
      <c r="AT16" s="79"/>
      <c r="AU16" s="79"/>
      <c r="AV16" s="79"/>
      <c r="AW16" s="79"/>
      <c r="AX16" s="79"/>
      <c r="AY16" s="79"/>
      <c r="AZ16" s="79"/>
      <c r="BA16">
        <v>1</v>
      </c>
      <c r="BB16" s="78" t="str">
        <f>REPLACE(INDEX(GroupVertices[Group],MATCH(Edges[[#This Row],[Vertex 1]],GroupVertices[Vertex],0)),1,1,"")</f>
        <v>13</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297</v>
      </c>
      <c r="C17" s="65" t="s">
        <v>3337</v>
      </c>
      <c r="D17" s="66">
        <v>3</v>
      </c>
      <c r="E17" s="67" t="s">
        <v>132</v>
      </c>
      <c r="F17" s="68">
        <v>35</v>
      </c>
      <c r="G17" s="65"/>
      <c r="H17" s="69"/>
      <c r="I17" s="70"/>
      <c r="J17" s="70"/>
      <c r="K17" s="34" t="s">
        <v>65</v>
      </c>
      <c r="L17" s="77">
        <v>17</v>
      </c>
      <c r="M17" s="77"/>
      <c r="N17" s="72"/>
      <c r="O17" s="79" t="s">
        <v>407</v>
      </c>
      <c r="P17" s="81">
        <v>43734.02856481481</v>
      </c>
      <c r="Q17" s="79" t="s">
        <v>417</v>
      </c>
      <c r="R17" s="79"/>
      <c r="S17" s="79"/>
      <c r="T17" s="79"/>
      <c r="U17" s="79"/>
      <c r="V17" s="82" t="s">
        <v>627</v>
      </c>
      <c r="W17" s="81">
        <v>43734.02856481481</v>
      </c>
      <c r="X17" s="82" t="s">
        <v>713</v>
      </c>
      <c r="Y17" s="79"/>
      <c r="Z17" s="79"/>
      <c r="AA17" s="85" t="s">
        <v>857</v>
      </c>
      <c r="AB17" s="79"/>
      <c r="AC17" s="79" t="b">
        <v>0</v>
      </c>
      <c r="AD17" s="79">
        <v>0</v>
      </c>
      <c r="AE17" s="85" t="s">
        <v>995</v>
      </c>
      <c r="AF17" s="79" t="b">
        <v>0</v>
      </c>
      <c r="AG17" s="79" t="s">
        <v>1009</v>
      </c>
      <c r="AH17" s="79"/>
      <c r="AI17" s="85" t="s">
        <v>995</v>
      </c>
      <c r="AJ17" s="79" t="b">
        <v>0</v>
      </c>
      <c r="AK17" s="79">
        <v>17</v>
      </c>
      <c r="AL17" s="85" t="s">
        <v>990</v>
      </c>
      <c r="AM17" s="79" t="s">
        <v>1022</v>
      </c>
      <c r="AN17" s="79" t="b">
        <v>0</v>
      </c>
      <c r="AO17" s="85" t="s">
        <v>990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2</v>
      </c>
      <c r="BE17" s="49">
        <v>10.526315789473685</v>
      </c>
      <c r="BF17" s="48">
        <v>0</v>
      </c>
      <c r="BG17" s="49">
        <v>0</v>
      </c>
      <c r="BH17" s="48">
        <v>0</v>
      </c>
      <c r="BI17" s="49">
        <v>0</v>
      </c>
      <c r="BJ17" s="48">
        <v>17</v>
      </c>
      <c r="BK17" s="49">
        <v>89.47368421052632</v>
      </c>
      <c r="BL17" s="48">
        <v>19</v>
      </c>
    </row>
    <row r="18" spans="1:64" ht="15">
      <c r="A18" s="64" t="s">
        <v>221</v>
      </c>
      <c r="B18" s="64" t="s">
        <v>312</v>
      </c>
      <c r="C18" s="65" t="s">
        <v>3337</v>
      </c>
      <c r="D18" s="66">
        <v>3</v>
      </c>
      <c r="E18" s="67" t="s">
        <v>132</v>
      </c>
      <c r="F18" s="68">
        <v>35</v>
      </c>
      <c r="G18" s="65"/>
      <c r="H18" s="69"/>
      <c r="I18" s="70"/>
      <c r="J18" s="70"/>
      <c r="K18" s="34" t="s">
        <v>65</v>
      </c>
      <c r="L18" s="77">
        <v>18</v>
      </c>
      <c r="M18" s="77"/>
      <c r="N18" s="72"/>
      <c r="O18" s="79" t="s">
        <v>407</v>
      </c>
      <c r="P18" s="81">
        <v>43732.546168981484</v>
      </c>
      <c r="Q18" s="79" t="s">
        <v>418</v>
      </c>
      <c r="R18" s="79"/>
      <c r="S18" s="79"/>
      <c r="T18" s="79" t="s">
        <v>558</v>
      </c>
      <c r="U18" s="82" t="s">
        <v>598</v>
      </c>
      <c r="V18" s="82" t="s">
        <v>598</v>
      </c>
      <c r="W18" s="81">
        <v>43732.546168981484</v>
      </c>
      <c r="X18" s="82" t="s">
        <v>714</v>
      </c>
      <c r="Y18" s="79"/>
      <c r="Z18" s="79"/>
      <c r="AA18" s="85" t="s">
        <v>858</v>
      </c>
      <c r="AB18" s="79"/>
      <c r="AC18" s="79" t="b">
        <v>0</v>
      </c>
      <c r="AD18" s="79">
        <v>12</v>
      </c>
      <c r="AE18" s="85" t="s">
        <v>995</v>
      </c>
      <c r="AF18" s="79" t="b">
        <v>0</v>
      </c>
      <c r="AG18" s="79" t="s">
        <v>1009</v>
      </c>
      <c r="AH18" s="79"/>
      <c r="AI18" s="85" t="s">
        <v>995</v>
      </c>
      <c r="AJ18" s="79" t="b">
        <v>0</v>
      </c>
      <c r="AK18" s="79">
        <v>5</v>
      </c>
      <c r="AL18" s="85" t="s">
        <v>995</v>
      </c>
      <c r="AM18" s="79" t="s">
        <v>1022</v>
      </c>
      <c r="AN18" s="79" t="b">
        <v>0</v>
      </c>
      <c r="AO18" s="85" t="s">
        <v>858</v>
      </c>
      <c r="AP18" s="79" t="s">
        <v>1032</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2</v>
      </c>
      <c r="BE18" s="49">
        <v>6.25</v>
      </c>
      <c r="BF18" s="48">
        <v>0</v>
      </c>
      <c r="BG18" s="49">
        <v>0</v>
      </c>
      <c r="BH18" s="48">
        <v>0</v>
      </c>
      <c r="BI18" s="49">
        <v>0</v>
      </c>
      <c r="BJ18" s="48">
        <v>30</v>
      </c>
      <c r="BK18" s="49">
        <v>93.75</v>
      </c>
      <c r="BL18" s="48">
        <v>32</v>
      </c>
    </row>
    <row r="19" spans="1:64" ht="15">
      <c r="A19" s="64" t="s">
        <v>221</v>
      </c>
      <c r="B19" s="64" t="s">
        <v>287</v>
      </c>
      <c r="C19" s="65" t="s">
        <v>3337</v>
      </c>
      <c r="D19" s="66">
        <v>3</v>
      </c>
      <c r="E19" s="67" t="s">
        <v>132</v>
      </c>
      <c r="F19" s="68">
        <v>35</v>
      </c>
      <c r="G19" s="65"/>
      <c r="H19" s="69"/>
      <c r="I19" s="70"/>
      <c r="J19" s="70"/>
      <c r="K19" s="34" t="s">
        <v>65</v>
      </c>
      <c r="L19" s="77">
        <v>19</v>
      </c>
      <c r="M19" s="77"/>
      <c r="N19" s="72"/>
      <c r="O19" s="79" t="s">
        <v>407</v>
      </c>
      <c r="P19" s="81">
        <v>43732.546168981484</v>
      </c>
      <c r="Q19" s="79" t="s">
        <v>418</v>
      </c>
      <c r="R19" s="79"/>
      <c r="S19" s="79"/>
      <c r="T19" s="79" t="s">
        <v>558</v>
      </c>
      <c r="U19" s="82" t="s">
        <v>598</v>
      </c>
      <c r="V19" s="82" t="s">
        <v>598</v>
      </c>
      <c r="W19" s="81">
        <v>43732.546168981484</v>
      </c>
      <c r="X19" s="82" t="s">
        <v>714</v>
      </c>
      <c r="Y19" s="79"/>
      <c r="Z19" s="79"/>
      <c r="AA19" s="85" t="s">
        <v>858</v>
      </c>
      <c r="AB19" s="79"/>
      <c r="AC19" s="79" t="b">
        <v>0</v>
      </c>
      <c r="AD19" s="79">
        <v>12</v>
      </c>
      <c r="AE19" s="85" t="s">
        <v>995</v>
      </c>
      <c r="AF19" s="79" t="b">
        <v>0</v>
      </c>
      <c r="AG19" s="79" t="s">
        <v>1009</v>
      </c>
      <c r="AH19" s="79"/>
      <c r="AI19" s="85" t="s">
        <v>995</v>
      </c>
      <c r="AJ19" s="79" t="b">
        <v>0</v>
      </c>
      <c r="AK19" s="79">
        <v>5</v>
      </c>
      <c r="AL19" s="85" t="s">
        <v>995</v>
      </c>
      <c r="AM19" s="79" t="s">
        <v>1022</v>
      </c>
      <c r="AN19" s="79" t="b">
        <v>0</v>
      </c>
      <c r="AO19" s="85" t="s">
        <v>858</v>
      </c>
      <c r="AP19" s="79" t="s">
        <v>1032</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297</v>
      </c>
      <c r="C20" s="65" t="s">
        <v>3337</v>
      </c>
      <c r="D20" s="66">
        <v>3</v>
      </c>
      <c r="E20" s="67" t="s">
        <v>132</v>
      </c>
      <c r="F20" s="68">
        <v>35</v>
      </c>
      <c r="G20" s="65"/>
      <c r="H20" s="69"/>
      <c r="I20" s="70"/>
      <c r="J20" s="70"/>
      <c r="K20" s="34" t="s">
        <v>65</v>
      </c>
      <c r="L20" s="77">
        <v>20</v>
      </c>
      <c r="M20" s="77"/>
      <c r="N20" s="72"/>
      <c r="O20" s="79" t="s">
        <v>407</v>
      </c>
      <c r="P20" s="81">
        <v>43732.546168981484</v>
      </c>
      <c r="Q20" s="79" t="s">
        <v>418</v>
      </c>
      <c r="R20" s="79"/>
      <c r="S20" s="79"/>
      <c r="T20" s="79" t="s">
        <v>558</v>
      </c>
      <c r="U20" s="82" t="s">
        <v>598</v>
      </c>
      <c r="V20" s="82" t="s">
        <v>598</v>
      </c>
      <c r="W20" s="81">
        <v>43732.546168981484</v>
      </c>
      <c r="X20" s="82" t="s">
        <v>714</v>
      </c>
      <c r="Y20" s="79"/>
      <c r="Z20" s="79"/>
      <c r="AA20" s="85" t="s">
        <v>858</v>
      </c>
      <c r="AB20" s="79"/>
      <c r="AC20" s="79" t="b">
        <v>0</v>
      </c>
      <c r="AD20" s="79">
        <v>12</v>
      </c>
      <c r="AE20" s="85" t="s">
        <v>995</v>
      </c>
      <c r="AF20" s="79" t="b">
        <v>0</v>
      </c>
      <c r="AG20" s="79" t="s">
        <v>1009</v>
      </c>
      <c r="AH20" s="79"/>
      <c r="AI20" s="85" t="s">
        <v>995</v>
      </c>
      <c r="AJ20" s="79" t="b">
        <v>0</v>
      </c>
      <c r="AK20" s="79">
        <v>5</v>
      </c>
      <c r="AL20" s="85" t="s">
        <v>995</v>
      </c>
      <c r="AM20" s="79" t="s">
        <v>1022</v>
      </c>
      <c r="AN20" s="79" t="b">
        <v>0</v>
      </c>
      <c r="AO20" s="85" t="s">
        <v>858</v>
      </c>
      <c r="AP20" s="79" t="s">
        <v>1032</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222</v>
      </c>
      <c r="B21" s="64" t="s">
        <v>221</v>
      </c>
      <c r="C21" s="65" t="s">
        <v>3337</v>
      </c>
      <c r="D21" s="66">
        <v>3</v>
      </c>
      <c r="E21" s="67" t="s">
        <v>132</v>
      </c>
      <c r="F21" s="68">
        <v>35</v>
      </c>
      <c r="G21" s="65"/>
      <c r="H21" s="69"/>
      <c r="I21" s="70"/>
      <c r="J21" s="70"/>
      <c r="K21" s="34" t="s">
        <v>65</v>
      </c>
      <c r="L21" s="77">
        <v>21</v>
      </c>
      <c r="M21" s="77"/>
      <c r="N21" s="72"/>
      <c r="O21" s="79" t="s">
        <v>407</v>
      </c>
      <c r="P21" s="81">
        <v>43734.378541666665</v>
      </c>
      <c r="Q21" s="79" t="s">
        <v>412</v>
      </c>
      <c r="R21" s="79"/>
      <c r="S21" s="79"/>
      <c r="T21" s="79" t="s">
        <v>558</v>
      </c>
      <c r="U21" s="79"/>
      <c r="V21" s="82" t="s">
        <v>628</v>
      </c>
      <c r="W21" s="81">
        <v>43734.378541666665</v>
      </c>
      <c r="X21" s="82" t="s">
        <v>715</v>
      </c>
      <c r="Y21" s="79"/>
      <c r="Z21" s="79"/>
      <c r="AA21" s="85" t="s">
        <v>859</v>
      </c>
      <c r="AB21" s="79"/>
      <c r="AC21" s="79" t="b">
        <v>0</v>
      </c>
      <c r="AD21" s="79">
        <v>0</v>
      </c>
      <c r="AE21" s="85" t="s">
        <v>995</v>
      </c>
      <c r="AF21" s="79" t="b">
        <v>0</v>
      </c>
      <c r="AG21" s="79" t="s">
        <v>1009</v>
      </c>
      <c r="AH21" s="79"/>
      <c r="AI21" s="85" t="s">
        <v>995</v>
      </c>
      <c r="AJ21" s="79" t="b">
        <v>0</v>
      </c>
      <c r="AK21" s="79">
        <v>5</v>
      </c>
      <c r="AL21" s="85" t="s">
        <v>858</v>
      </c>
      <c r="AM21" s="79" t="s">
        <v>1023</v>
      </c>
      <c r="AN21" s="79" t="b">
        <v>0</v>
      </c>
      <c r="AO21" s="85" t="s">
        <v>858</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222</v>
      </c>
      <c r="B22" s="64" t="s">
        <v>297</v>
      </c>
      <c r="C22" s="65" t="s">
        <v>3337</v>
      </c>
      <c r="D22" s="66">
        <v>3</v>
      </c>
      <c r="E22" s="67" t="s">
        <v>132</v>
      </c>
      <c r="F22" s="68">
        <v>35</v>
      </c>
      <c r="G22" s="65"/>
      <c r="H22" s="69"/>
      <c r="I22" s="70"/>
      <c r="J22" s="70"/>
      <c r="K22" s="34" t="s">
        <v>65</v>
      </c>
      <c r="L22" s="77">
        <v>22</v>
      </c>
      <c r="M22" s="77"/>
      <c r="N22" s="72"/>
      <c r="O22" s="79" t="s">
        <v>407</v>
      </c>
      <c r="P22" s="81">
        <v>43734.378541666665</v>
      </c>
      <c r="Q22" s="79" t="s">
        <v>412</v>
      </c>
      <c r="R22" s="79"/>
      <c r="S22" s="79"/>
      <c r="T22" s="79" t="s">
        <v>558</v>
      </c>
      <c r="U22" s="79"/>
      <c r="V22" s="82" t="s">
        <v>628</v>
      </c>
      <c r="W22" s="81">
        <v>43734.378541666665</v>
      </c>
      <c r="X22" s="82" t="s">
        <v>715</v>
      </c>
      <c r="Y22" s="79"/>
      <c r="Z22" s="79"/>
      <c r="AA22" s="85" t="s">
        <v>859</v>
      </c>
      <c r="AB22" s="79"/>
      <c r="AC22" s="79" t="b">
        <v>0</v>
      </c>
      <c r="AD22" s="79">
        <v>0</v>
      </c>
      <c r="AE22" s="85" t="s">
        <v>995</v>
      </c>
      <c r="AF22" s="79" t="b">
        <v>0</v>
      </c>
      <c r="AG22" s="79" t="s">
        <v>1009</v>
      </c>
      <c r="AH22" s="79"/>
      <c r="AI22" s="85" t="s">
        <v>995</v>
      </c>
      <c r="AJ22" s="79" t="b">
        <v>0</v>
      </c>
      <c r="AK22" s="79">
        <v>5</v>
      </c>
      <c r="AL22" s="85" t="s">
        <v>858</v>
      </c>
      <c r="AM22" s="79" t="s">
        <v>1023</v>
      </c>
      <c r="AN22" s="79" t="b">
        <v>0</v>
      </c>
      <c r="AO22" s="85" t="s">
        <v>858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1</v>
      </c>
      <c r="BD22" s="48">
        <v>1</v>
      </c>
      <c r="BE22" s="49">
        <v>5.2631578947368425</v>
      </c>
      <c r="BF22" s="48">
        <v>0</v>
      </c>
      <c r="BG22" s="49">
        <v>0</v>
      </c>
      <c r="BH22" s="48">
        <v>0</v>
      </c>
      <c r="BI22" s="49">
        <v>0</v>
      </c>
      <c r="BJ22" s="48">
        <v>18</v>
      </c>
      <c r="BK22" s="49">
        <v>94.73684210526316</v>
      </c>
      <c r="BL22" s="48">
        <v>19</v>
      </c>
    </row>
    <row r="23" spans="1:64" ht="15">
      <c r="A23" s="64" t="s">
        <v>223</v>
      </c>
      <c r="B23" s="64" t="s">
        <v>236</v>
      </c>
      <c r="C23" s="65" t="s">
        <v>3337</v>
      </c>
      <c r="D23" s="66">
        <v>3</v>
      </c>
      <c r="E23" s="67" t="s">
        <v>132</v>
      </c>
      <c r="F23" s="68">
        <v>35</v>
      </c>
      <c r="G23" s="65"/>
      <c r="H23" s="69"/>
      <c r="I23" s="70"/>
      <c r="J23" s="70"/>
      <c r="K23" s="34" t="s">
        <v>65</v>
      </c>
      <c r="L23" s="77">
        <v>23</v>
      </c>
      <c r="M23" s="77"/>
      <c r="N23" s="72"/>
      <c r="O23" s="79" t="s">
        <v>407</v>
      </c>
      <c r="P23" s="81">
        <v>43734.54076388889</v>
      </c>
      <c r="Q23" s="79" t="s">
        <v>419</v>
      </c>
      <c r="R23" s="79"/>
      <c r="S23" s="79"/>
      <c r="T23" s="79" t="s">
        <v>561</v>
      </c>
      <c r="U23" s="79"/>
      <c r="V23" s="82" t="s">
        <v>629</v>
      </c>
      <c r="W23" s="81">
        <v>43734.54076388889</v>
      </c>
      <c r="X23" s="82" t="s">
        <v>716</v>
      </c>
      <c r="Y23" s="79"/>
      <c r="Z23" s="79"/>
      <c r="AA23" s="85" t="s">
        <v>860</v>
      </c>
      <c r="AB23" s="79"/>
      <c r="AC23" s="79" t="b">
        <v>0</v>
      </c>
      <c r="AD23" s="79">
        <v>0</v>
      </c>
      <c r="AE23" s="85" t="s">
        <v>995</v>
      </c>
      <c r="AF23" s="79" t="b">
        <v>0</v>
      </c>
      <c r="AG23" s="79" t="s">
        <v>1009</v>
      </c>
      <c r="AH23" s="79"/>
      <c r="AI23" s="85" t="s">
        <v>995</v>
      </c>
      <c r="AJ23" s="79" t="b">
        <v>0</v>
      </c>
      <c r="AK23" s="79">
        <v>1</v>
      </c>
      <c r="AL23" s="85" t="s">
        <v>873</v>
      </c>
      <c r="AM23" s="79" t="s">
        <v>1022</v>
      </c>
      <c r="AN23" s="79" t="b">
        <v>0</v>
      </c>
      <c r="AO23" s="85" t="s">
        <v>873</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16</v>
      </c>
      <c r="BK23" s="49">
        <v>100</v>
      </c>
      <c r="BL23" s="48">
        <v>16</v>
      </c>
    </row>
    <row r="24" spans="1:64" ht="15">
      <c r="A24" s="64" t="s">
        <v>224</v>
      </c>
      <c r="B24" s="64" t="s">
        <v>236</v>
      </c>
      <c r="C24" s="65" t="s">
        <v>3337</v>
      </c>
      <c r="D24" s="66">
        <v>3</v>
      </c>
      <c r="E24" s="67" t="s">
        <v>132</v>
      </c>
      <c r="F24" s="68">
        <v>35</v>
      </c>
      <c r="G24" s="65"/>
      <c r="H24" s="69"/>
      <c r="I24" s="70"/>
      <c r="J24" s="70"/>
      <c r="K24" s="34" t="s">
        <v>65</v>
      </c>
      <c r="L24" s="77">
        <v>24</v>
      </c>
      <c r="M24" s="77"/>
      <c r="N24" s="72"/>
      <c r="O24" s="79" t="s">
        <v>407</v>
      </c>
      <c r="P24" s="81">
        <v>43734.55478009259</v>
      </c>
      <c r="Q24" s="79" t="s">
        <v>420</v>
      </c>
      <c r="R24" s="79"/>
      <c r="S24" s="79"/>
      <c r="T24" s="79"/>
      <c r="U24" s="79"/>
      <c r="V24" s="82" t="s">
        <v>630</v>
      </c>
      <c r="W24" s="81">
        <v>43734.55478009259</v>
      </c>
      <c r="X24" s="82" t="s">
        <v>717</v>
      </c>
      <c r="Y24" s="79"/>
      <c r="Z24" s="79"/>
      <c r="AA24" s="85" t="s">
        <v>861</v>
      </c>
      <c r="AB24" s="79"/>
      <c r="AC24" s="79" t="b">
        <v>0</v>
      </c>
      <c r="AD24" s="79">
        <v>0</v>
      </c>
      <c r="AE24" s="85" t="s">
        <v>995</v>
      </c>
      <c r="AF24" s="79" t="b">
        <v>0</v>
      </c>
      <c r="AG24" s="79" t="s">
        <v>1009</v>
      </c>
      <c r="AH24" s="79"/>
      <c r="AI24" s="85" t="s">
        <v>995</v>
      </c>
      <c r="AJ24" s="79" t="b">
        <v>0</v>
      </c>
      <c r="AK24" s="79">
        <v>2</v>
      </c>
      <c r="AL24" s="85" t="s">
        <v>874</v>
      </c>
      <c r="AM24" s="79" t="s">
        <v>1023</v>
      </c>
      <c r="AN24" s="79" t="b">
        <v>0</v>
      </c>
      <c r="AO24" s="85" t="s">
        <v>874</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27</v>
      </c>
      <c r="BK24" s="49">
        <v>100</v>
      </c>
      <c r="BL24" s="48">
        <v>27</v>
      </c>
    </row>
    <row r="25" spans="1:64" ht="15">
      <c r="A25" s="64" t="s">
        <v>225</v>
      </c>
      <c r="B25" s="64" t="s">
        <v>236</v>
      </c>
      <c r="C25" s="65" t="s">
        <v>3337</v>
      </c>
      <c r="D25" s="66">
        <v>3</v>
      </c>
      <c r="E25" s="67" t="s">
        <v>132</v>
      </c>
      <c r="F25" s="68">
        <v>35</v>
      </c>
      <c r="G25" s="65"/>
      <c r="H25" s="69"/>
      <c r="I25" s="70"/>
      <c r="J25" s="70"/>
      <c r="K25" s="34" t="s">
        <v>65</v>
      </c>
      <c r="L25" s="77">
        <v>25</v>
      </c>
      <c r="M25" s="77"/>
      <c r="N25" s="72"/>
      <c r="O25" s="79" t="s">
        <v>407</v>
      </c>
      <c r="P25" s="81">
        <v>43734.56707175926</v>
      </c>
      <c r="Q25" s="79" t="s">
        <v>420</v>
      </c>
      <c r="R25" s="79"/>
      <c r="S25" s="79"/>
      <c r="T25" s="79"/>
      <c r="U25" s="79"/>
      <c r="V25" s="82" t="s">
        <v>631</v>
      </c>
      <c r="W25" s="81">
        <v>43734.56707175926</v>
      </c>
      <c r="X25" s="82" t="s">
        <v>718</v>
      </c>
      <c r="Y25" s="79"/>
      <c r="Z25" s="79"/>
      <c r="AA25" s="85" t="s">
        <v>862</v>
      </c>
      <c r="AB25" s="79"/>
      <c r="AC25" s="79" t="b">
        <v>0</v>
      </c>
      <c r="AD25" s="79">
        <v>0</v>
      </c>
      <c r="AE25" s="85" t="s">
        <v>995</v>
      </c>
      <c r="AF25" s="79" t="b">
        <v>0</v>
      </c>
      <c r="AG25" s="79" t="s">
        <v>1009</v>
      </c>
      <c r="AH25" s="79"/>
      <c r="AI25" s="85" t="s">
        <v>995</v>
      </c>
      <c r="AJ25" s="79" t="b">
        <v>0</v>
      </c>
      <c r="AK25" s="79">
        <v>5</v>
      </c>
      <c r="AL25" s="85" t="s">
        <v>874</v>
      </c>
      <c r="AM25" s="79" t="s">
        <v>1022</v>
      </c>
      <c r="AN25" s="79" t="b">
        <v>0</v>
      </c>
      <c r="AO25" s="85" t="s">
        <v>874</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27</v>
      </c>
      <c r="BK25" s="49">
        <v>100</v>
      </c>
      <c r="BL25" s="48">
        <v>27</v>
      </c>
    </row>
    <row r="26" spans="1:64" ht="15">
      <c r="A26" s="64" t="s">
        <v>226</v>
      </c>
      <c r="B26" s="64" t="s">
        <v>236</v>
      </c>
      <c r="C26" s="65" t="s">
        <v>3337</v>
      </c>
      <c r="D26" s="66">
        <v>3</v>
      </c>
      <c r="E26" s="67" t="s">
        <v>132</v>
      </c>
      <c r="F26" s="68">
        <v>35</v>
      </c>
      <c r="G26" s="65"/>
      <c r="H26" s="69"/>
      <c r="I26" s="70"/>
      <c r="J26" s="70"/>
      <c r="K26" s="34" t="s">
        <v>65</v>
      </c>
      <c r="L26" s="77">
        <v>26</v>
      </c>
      <c r="M26" s="77"/>
      <c r="N26" s="72"/>
      <c r="O26" s="79" t="s">
        <v>407</v>
      </c>
      <c r="P26" s="81">
        <v>43734.63859953704</v>
      </c>
      <c r="Q26" s="79" t="s">
        <v>420</v>
      </c>
      <c r="R26" s="79"/>
      <c r="S26" s="79"/>
      <c r="T26" s="79"/>
      <c r="U26" s="79"/>
      <c r="V26" s="82" t="s">
        <v>632</v>
      </c>
      <c r="W26" s="81">
        <v>43734.63859953704</v>
      </c>
      <c r="X26" s="82" t="s">
        <v>719</v>
      </c>
      <c r="Y26" s="79"/>
      <c r="Z26" s="79"/>
      <c r="AA26" s="85" t="s">
        <v>863</v>
      </c>
      <c r="AB26" s="79"/>
      <c r="AC26" s="79" t="b">
        <v>0</v>
      </c>
      <c r="AD26" s="79">
        <v>0</v>
      </c>
      <c r="AE26" s="85" t="s">
        <v>995</v>
      </c>
      <c r="AF26" s="79" t="b">
        <v>0</v>
      </c>
      <c r="AG26" s="79" t="s">
        <v>1009</v>
      </c>
      <c r="AH26" s="79"/>
      <c r="AI26" s="85" t="s">
        <v>995</v>
      </c>
      <c r="AJ26" s="79" t="b">
        <v>0</v>
      </c>
      <c r="AK26" s="79">
        <v>5</v>
      </c>
      <c r="AL26" s="85" t="s">
        <v>874</v>
      </c>
      <c r="AM26" s="79" t="s">
        <v>1021</v>
      </c>
      <c r="AN26" s="79" t="b">
        <v>0</v>
      </c>
      <c r="AO26" s="85" t="s">
        <v>874</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27</v>
      </c>
      <c r="BK26" s="49">
        <v>100</v>
      </c>
      <c r="BL26" s="48">
        <v>27</v>
      </c>
    </row>
    <row r="27" spans="1:64" ht="15">
      <c r="A27" s="64" t="s">
        <v>227</v>
      </c>
      <c r="B27" s="64" t="s">
        <v>297</v>
      </c>
      <c r="C27" s="65" t="s">
        <v>3337</v>
      </c>
      <c r="D27" s="66">
        <v>3</v>
      </c>
      <c r="E27" s="67" t="s">
        <v>132</v>
      </c>
      <c r="F27" s="68">
        <v>35</v>
      </c>
      <c r="G27" s="65"/>
      <c r="H27" s="69"/>
      <c r="I27" s="70"/>
      <c r="J27" s="70"/>
      <c r="K27" s="34" t="s">
        <v>65</v>
      </c>
      <c r="L27" s="77">
        <v>27</v>
      </c>
      <c r="M27" s="77"/>
      <c r="N27" s="72"/>
      <c r="O27" s="79" t="s">
        <v>407</v>
      </c>
      <c r="P27" s="81">
        <v>43734.723599537036</v>
      </c>
      <c r="Q27" s="79" t="s">
        <v>421</v>
      </c>
      <c r="R27" s="79"/>
      <c r="S27" s="79"/>
      <c r="T27" s="79" t="s">
        <v>562</v>
      </c>
      <c r="U27" s="79"/>
      <c r="V27" s="82" t="s">
        <v>633</v>
      </c>
      <c r="W27" s="81">
        <v>43734.723599537036</v>
      </c>
      <c r="X27" s="82" t="s">
        <v>720</v>
      </c>
      <c r="Y27" s="79"/>
      <c r="Z27" s="79"/>
      <c r="AA27" s="85" t="s">
        <v>864</v>
      </c>
      <c r="AB27" s="79"/>
      <c r="AC27" s="79" t="b">
        <v>0</v>
      </c>
      <c r="AD27" s="79">
        <v>0</v>
      </c>
      <c r="AE27" s="85" t="s">
        <v>995</v>
      </c>
      <c r="AF27" s="79" t="b">
        <v>0</v>
      </c>
      <c r="AG27" s="79" t="s">
        <v>1009</v>
      </c>
      <c r="AH27" s="79"/>
      <c r="AI27" s="85" t="s">
        <v>995</v>
      </c>
      <c r="AJ27" s="79" t="b">
        <v>0</v>
      </c>
      <c r="AK27" s="79">
        <v>10</v>
      </c>
      <c r="AL27" s="85" t="s">
        <v>951</v>
      </c>
      <c r="AM27" s="79" t="s">
        <v>1021</v>
      </c>
      <c r="AN27" s="79" t="b">
        <v>0</v>
      </c>
      <c r="AO27" s="85" t="s">
        <v>951</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1</v>
      </c>
      <c r="BD27" s="48"/>
      <c r="BE27" s="49"/>
      <c r="BF27" s="48"/>
      <c r="BG27" s="49"/>
      <c r="BH27" s="48"/>
      <c r="BI27" s="49"/>
      <c r="BJ27" s="48"/>
      <c r="BK27" s="49"/>
      <c r="BL27" s="48"/>
    </row>
    <row r="28" spans="1:64" ht="15">
      <c r="A28" s="64" t="s">
        <v>227</v>
      </c>
      <c r="B28" s="64" t="s">
        <v>296</v>
      </c>
      <c r="C28" s="65" t="s">
        <v>3337</v>
      </c>
      <c r="D28" s="66">
        <v>3</v>
      </c>
      <c r="E28" s="67" t="s">
        <v>132</v>
      </c>
      <c r="F28" s="68">
        <v>35</v>
      </c>
      <c r="G28" s="65"/>
      <c r="H28" s="69"/>
      <c r="I28" s="70"/>
      <c r="J28" s="70"/>
      <c r="K28" s="34" t="s">
        <v>65</v>
      </c>
      <c r="L28" s="77">
        <v>28</v>
      </c>
      <c r="M28" s="77"/>
      <c r="N28" s="72"/>
      <c r="O28" s="79" t="s">
        <v>407</v>
      </c>
      <c r="P28" s="81">
        <v>43734.723599537036</v>
      </c>
      <c r="Q28" s="79" t="s">
        <v>421</v>
      </c>
      <c r="R28" s="79"/>
      <c r="S28" s="79"/>
      <c r="T28" s="79" t="s">
        <v>562</v>
      </c>
      <c r="U28" s="79"/>
      <c r="V28" s="82" t="s">
        <v>633</v>
      </c>
      <c r="W28" s="81">
        <v>43734.723599537036</v>
      </c>
      <c r="X28" s="82" t="s">
        <v>720</v>
      </c>
      <c r="Y28" s="79"/>
      <c r="Z28" s="79"/>
      <c r="AA28" s="85" t="s">
        <v>864</v>
      </c>
      <c r="AB28" s="79"/>
      <c r="AC28" s="79" t="b">
        <v>0</v>
      </c>
      <c r="AD28" s="79">
        <v>0</v>
      </c>
      <c r="AE28" s="85" t="s">
        <v>995</v>
      </c>
      <c r="AF28" s="79" t="b">
        <v>0</v>
      </c>
      <c r="AG28" s="79" t="s">
        <v>1009</v>
      </c>
      <c r="AH28" s="79"/>
      <c r="AI28" s="85" t="s">
        <v>995</v>
      </c>
      <c r="AJ28" s="79" t="b">
        <v>0</v>
      </c>
      <c r="AK28" s="79">
        <v>10</v>
      </c>
      <c r="AL28" s="85" t="s">
        <v>951</v>
      </c>
      <c r="AM28" s="79" t="s">
        <v>1021</v>
      </c>
      <c r="AN28" s="79" t="b">
        <v>0</v>
      </c>
      <c r="AO28" s="85" t="s">
        <v>951</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1</v>
      </c>
      <c r="BE28" s="49">
        <v>5.882352941176471</v>
      </c>
      <c r="BF28" s="48">
        <v>0</v>
      </c>
      <c r="BG28" s="49">
        <v>0</v>
      </c>
      <c r="BH28" s="48">
        <v>0</v>
      </c>
      <c r="BI28" s="49">
        <v>0</v>
      </c>
      <c r="BJ28" s="48">
        <v>16</v>
      </c>
      <c r="BK28" s="49">
        <v>94.11764705882354</v>
      </c>
      <c r="BL28" s="48">
        <v>17</v>
      </c>
    </row>
    <row r="29" spans="1:64" ht="15">
      <c r="A29" s="64" t="s">
        <v>228</v>
      </c>
      <c r="B29" s="64" t="s">
        <v>313</v>
      </c>
      <c r="C29" s="65" t="s">
        <v>3337</v>
      </c>
      <c r="D29" s="66">
        <v>3</v>
      </c>
      <c r="E29" s="67" t="s">
        <v>132</v>
      </c>
      <c r="F29" s="68">
        <v>35</v>
      </c>
      <c r="G29" s="65"/>
      <c r="H29" s="69"/>
      <c r="I29" s="70"/>
      <c r="J29" s="70"/>
      <c r="K29" s="34" t="s">
        <v>65</v>
      </c>
      <c r="L29" s="77">
        <v>29</v>
      </c>
      <c r="M29" s="77"/>
      <c r="N29" s="72"/>
      <c r="O29" s="79" t="s">
        <v>408</v>
      </c>
      <c r="P29" s="81">
        <v>43734.74438657407</v>
      </c>
      <c r="Q29" s="79" t="s">
        <v>422</v>
      </c>
      <c r="R29" s="82" t="s">
        <v>510</v>
      </c>
      <c r="S29" s="79" t="s">
        <v>539</v>
      </c>
      <c r="T29" s="79" t="s">
        <v>563</v>
      </c>
      <c r="U29" s="79"/>
      <c r="V29" s="82" t="s">
        <v>634</v>
      </c>
      <c r="W29" s="81">
        <v>43734.74438657407</v>
      </c>
      <c r="X29" s="82" t="s">
        <v>721</v>
      </c>
      <c r="Y29" s="79"/>
      <c r="Z29" s="79"/>
      <c r="AA29" s="85" t="s">
        <v>865</v>
      </c>
      <c r="AB29" s="79"/>
      <c r="AC29" s="79" t="b">
        <v>0</v>
      </c>
      <c r="AD29" s="79">
        <v>0</v>
      </c>
      <c r="AE29" s="85" t="s">
        <v>997</v>
      </c>
      <c r="AF29" s="79" t="b">
        <v>1</v>
      </c>
      <c r="AG29" s="79" t="s">
        <v>1010</v>
      </c>
      <c r="AH29" s="79"/>
      <c r="AI29" s="85" t="s">
        <v>1013</v>
      </c>
      <c r="AJ29" s="79" t="b">
        <v>0</v>
      </c>
      <c r="AK29" s="79">
        <v>0</v>
      </c>
      <c r="AL29" s="85" t="s">
        <v>995</v>
      </c>
      <c r="AM29" s="79" t="s">
        <v>1023</v>
      </c>
      <c r="AN29" s="79" t="b">
        <v>0</v>
      </c>
      <c r="AO29" s="85" t="s">
        <v>865</v>
      </c>
      <c r="AP29" s="79" t="s">
        <v>176</v>
      </c>
      <c r="AQ29" s="79">
        <v>0</v>
      </c>
      <c r="AR29" s="79">
        <v>0</v>
      </c>
      <c r="AS29" s="79"/>
      <c r="AT29" s="79"/>
      <c r="AU29" s="79"/>
      <c r="AV29" s="79"/>
      <c r="AW29" s="79"/>
      <c r="AX29" s="79"/>
      <c r="AY29" s="79"/>
      <c r="AZ29" s="79"/>
      <c r="BA29">
        <v>1</v>
      </c>
      <c r="BB29" s="78" t="str">
        <f>REPLACE(INDEX(GroupVertices[Group],MATCH(Edges[[#This Row],[Vertex 1]],GroupVertices[Vertex],0)),1,1,"")</f>
        <v>16</v>
      </c>
      <c r="BC29" s="78" t="str">
        <f>REPLACE(INDEX(GroupVertices[Group],MATCH(Edges[[#This Row],[Vertex 2]],GroupVertices[Vertex],0)),1,1,"")</f>
        <v>16</v>
      </c>
      <c r="BD29" s="48">
        <v>0</v>
      </c>
      <c r="BE29" s="49">
        <v>0</v>
      </c>
      <c r="BF29" s="48">
        <v>0</v>
      </c>
      <c r="BG29" s="49">
        <v>0</v>
      </c>
      <c r="BH29" s="48">
        <v>0</v>
      </c>
      <c r="BI29" s="49">
        <v>0</v>
      </c>
      <c r="BJ29" s="48">
        <v>4</v>
      </c>
      <c r="BK29" s="49">
        <v>100</v>
      </c>
      <c r="BL29" s="48">
        <v>4</v>
      </c>
    </row>
    <row r="30" spans="1:64" ht="15">
      <c r="A30" s="64" t="s">
        <v>229</v>
      </c>
      <c r="B30" s="64" t="s">
        <v>230</v>
      </c>
      <c r="C30" s="65" t="s">
        <v>3337</v>
      </c>
      <c r="D30" s="66">
        <v>3</v>
      </c>
      <c r="E30" s="67" t="s">
        <v>132</v>
      </c>
      <c r="F30" s="68">
        <v>35</v>
      </c>
      <c r="G30" s="65"/>
      <c r="H30" s="69"/>
      <c r="I30" s="70"/>
      <c r="J30" s="70"/>
      <c r="K30" s="34" t="s">
        <v>65</v>
      </c>
      <c r="L30" s="77">
        <v>30</v>
      </c>
      <c r="M30" s="77"/>
      <c r="N30" s="72"/>
      <c r="O30" s="79" t="s">
        <v>407</v>
      </c>
      <c r="P30" s="81">
        <v>43734.797951388886</v>
      </c>
      <c r="Q30" s="79" t="s">
        <v>423</v>
      </c>
      <c r="R30" s="79"/>
      <c r="S30" s="79"/>
      <c r="T30" s="79"/>
      <c r="U30" s="79"/>
      <c r="V30" s="82" t="s">
        <v>635</v>
      </c>
      <c r="W30" s="81">
        <v>43734.797951388886</v>
      </c>
      <c r="X30" s="82" t="s">
        <v>722</v>
      </c>
      <c r="Y30" s="79"/>
      <c r="Z30" s="79"/>
      <c r="AA30" s="85" t="s">
        <v>866</v>
      </c>
      <c r="AB30" s="79"/>
      <c r="AC30" s="79" t="b">
        <v>0</v>
      </c>
      <c r="AD30" s="79">
        <v>0</v>
      </c>
      <c r="AE30" s="85" t="s">
        <v>995</v>
      </c>
      <c r="AF30" s="79" t="b">
        <v>0</v>
      </c>
      <c r="AG30" s="79" t="s">
        <v>1009</v>
      </c>
      <c r="AH30" s="79"/>
      <c r="AI30" s="85" t="s">
        <v>995</v>
      </c>
      <c r="AJ30" s="79" t="b">
        <v>0</v>
      </c>
      <c r="AK30" s="79">
        <v>5</v>
      </c>
      <c r="AL30" s="85" t="s">
        <v>867</v>
      </c>
      <c r="AM30" s="79" t="s">
        <v>1024</v>
      </c>
      <c r="AN30" s="79" t="b">
        <v>0</v>
      </c>
      <c r="AO30" s="85" t="s">
        <v>867</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3</v>
      </c>
      <c r="BE30" s="49">
        <v>15</v>
      </c>
      <c r="BF30" s="48">
        <v>0</v>
      </c>
      <c r="BG30" s="49">
        <v>0</v>
      </c>
      <c r="BH30" s="48">
        <v>0</v>
      </c>
      <c r="BI30" s="49">
        <v>0</v>
      </c>
      <c r="BJ30" s="48">
        <v>17</v>
      </c>
      <c r="BK30" s="49">
        <v>85</v>
      </c>
      <c r="BL30" s="48">
        <v>20</v>
      </c>
    </row>
    <row r="31" spans="1:64" ht="15">
      <c r="A31" s="64" t="s">
        <v>230</v>
      </c>
      <c r="B31" s="64" t="s">
        <v>231</v>
      </c>
      <c r="C31" s="65" t="s">
        <v>3337</v>
      </c>
      <c r="D31" s="66">
        <v>3</v>
      </c>
      <c r="E31" s="67" t="s">
        <v>132</v>
      </c>
      <c r="F31" s="68">
        <v>35</v>
      </c>
      <c r="G31" s="65"/>
      <c r="H31" s="69"/>
      <c r="I31" s="70"/>
      <c r="J31" s="70"/>
      <c r="K31" s="34" t="s">
        <v>66</v>
      </c>
      <c r="L31" s="77">
        <v>31</v>
      </c>
      <c r="M31" s="77"/>
      <c r="N31" s="72"/>
      <c r="O31" s="79" t="s">
        <v>407</v>
      </c>
      <c r="P31" s="81">
        <v>43734.795266203706</v>
      </c>
      <c r="Q31" s="79" t="s">
        <v>424</v>
      </c>
      <c r="R31" s="82" t="s">
        <v>511</v>
      </c>
      <c r="S31" s="79" t="s">
        <v>540</v>
      </c>
      <c r="T31" s="79" t="s">
        <v>564</v>
      </c>
      <c r="U31" s="82" t="s">
        <v>599</v>
      </c>
      <c r="V31" s="82" t="s">
        <v>599</v>
      </c>
      <c r="W31" s="81">
        <v>43734.795266203706</v>
      </c>
      <c r="X31" s="82" t="s">
        <v>723</v>
      </c>
      <c r="Y31" s="79"/>
      <c r="Z31" s="79"/>
      <c r="AA31" s="85" t="s">
        <v>867</v>
      </c>
      <c r="AB31" s="79"/>
      <c r="AC31" s="79" t="b">
        <v>0</v>
      </c>
      <c r="AD31" s="79">
        <v>12</v>
      </c>
      <c r="AE31" s="85" t="s">
        <v>995</v>
      </c>
      <c r="AF31" s="79" t="b">
        <v>0</v>
      </c>
      <c r="AG31" s="79" t="s">
        <v>1009</v>
      </c>
      <c r="AH31" s="79"/>
      <c r="AI31" s="85" t="s">
        <v>995</v>
      </c>
      <c r="AJ31" s="79" t="b">
        <v>0</v>
      </c>
      <c r="AK31" s="79">
        <v>5</v>
      </c>
      <c r="AL31" s="85" t="s">
        <v>995</v>
      </c>
      <c r="AM31" s="79" t="s">
        <v>1025</v>
      </c>
      <c r="AN31" s="79" t="b">
        <v>0</v>
      </c>
      <c r="AO31" s="85" t="s">
        <v>867</v>
      </c>
      <c r="AP31" s="79" t="s">
        <v>176</v>
      </c>
      <c r="AQ31" s="79">
        <v>0</v>
      </c>
      <c r="AR31" s="79">
        <v>0</v>
      </c>
      <c r="AS31" s="79"/>
      <c r="AT31" s="79"/>
      <c r="AU31" s="79"/>
      <c r="AV31" s="79"/>
      <c r="AW31" s="79"/>
      <c r="AX31" s="79"/>
      <c r="AY31" s="79"/>
      <c r="AZ31" s="79"/>
      <c r="BA31">
        <v>1</v>
      </c>
      <c r="BB31" s="78" t="str">
        <f>REPLACE(INDEX(GroupVertices[Group],MATCH(Edges[[#This Row],[Vertex 1]],GroupVertices[Vertex],0)),1,1,"")</f>
        <v>10</v>
      </c>
      <c r="BC31" s="78" t="str">
        <f>REPLACE(INDEX(GroupVertices[Group],MATCH(Edges[[#This Row],[Vertex 2]],GroupVertices[Vertex],0)),1,1,"")</f>
        <v>10</v>
      </c>
      <c r="BD31" s="48">
        <v>5</v>
      </c>
      <c r="BE31" s="49">
        <v>16.129032258064516</v>
      </c>
      <c r="BF31" s="48">
        <v>0</v>
      </c>
      <c r="BG31" s="49">
        <v>0</v>
      </c>
      <c r="BH31" s="48">
        <v>0</v>
      </c>
      <c r="BI31" s="49">
        <v>0</v>
      </c>
      <c r="BJ31" s="48">
        <v>26</v>
      </c>
      <c r="BK31" s="49">
        <v>83.87096774193549</v>
      </c>
      <c r="BL31" s="48">
        <v>31</v>
      </c>
    </row>
    <row r="32" spans="1:64" ht="15">
      <c r="A32" s="64" t="s">
        <v>231</v>
      </c>
      <c r="B32" s="64" t="s">
        <v>230</v>
      </c>
      <c r="C32" s="65" t="s">
        <v>3337</v>
      </c>
      <c r="D32" s="66">
        <v>3</v>
      </c>
      <c r="E32" s="67" t="s">
        <v>132</v>
      </c>
      <c r="F32" s="68">
        <v>35</v>
      </c>
      <c r="G32" s="65"/>
      <c r="H32" s="69"/>
      <c r="I32" s="70"/>
      <c r="J32" s="70"/>
      <c r="K32" s="34" t="s">
        <v>66</v>
      </c>
      <c r="L32" s="77">
        <v>32</v>
      </c>
      <c r="M32" s="77"/>
      <c r="N32" s="72"/>
      <c r="O32" s="79" t="s">
        <v>407</v>
      </c>
      <c r="P32" s="81">
        <v>43734.842361111114</v>
      </c>
      <c r="Q32" s="79" t="s">
        <v>423</v>
      </c>
      <c r="R32" s="79"/>
      <c r="S32" s="79"/>
      <c r="T32" s="79"/>
      <c r="U32" s="79"/>
      <c r="V32" s="82" t="s">
        <v>636</v>
      </c>
      <c r="W32" s="81">
        <v>43734.842361111114</v>
      </c>
      <c r="X32" s="82" t="s">
        <v>724</v>
      </c>
      <c r="Y32" s="79"/>
      <c r="Z32" s="79"/>
      <c r="AA32" s="85" t="s">
        <v>868</v>
      </c>
      <c r="AB32" s="79"/>
      <c r="AC32" s="79" t="b">
        <v>0</v>
      </c>
      <c r="AD32" s="79">
        <v>0</v>
      </c>
      <c r="AE32" s="85" t="s">
        <v>995</v>
      </c>
      <c r="AF32" s="79" t="b">
        <v>0</v>
      </c>
      <c r="AG32" s="79" t="s">
        <v>1009</v>
      </c>
      <c r="AH32" s="79"/>
      <c r="AI32" s="85" t="s">
        <v>995</v>
      </c>
      <c r="AJ32" s="79" t="b">
        <v>0</v>
      </c>
      <c r="AK32" s="79">
        <v>5</v>
      </c>
      <c r="AL32" s="85" t="s">
        <v>867</v>
      </c>
      <c r="AM32" s="79" t="s">
        <v>1026</v>
      </c>
      <c r="AN32" s="79" t="b">
        <v>0</v>
      </c>
      <c r="AO32" s="85" t="s">
        <v>867</v>
      </c>
      <c r="AP32" s="79" t="s">
        <v>176</v>
      </c>
      <c r="AQ32" s="79">
        <v>0</v>
      </c>
      <c r="AR32" s="79">
        <v>0</v>
      </c>
      <c r="AS32" s="79"/>
      <c r="AT32" s="79"/>
      <c r="AU32" s="79"/>
      <c r="AV32" s="79"/>
      <c r="AW32" s="79"/>
      <c r="AX32" s="79"/>
      <c r="AY32" s="79"/>
      <c r="AZ32" s="79"/>
      <c r="BA32">
        <v>1</v>
      </c>
      <c r="BB32" s="78" t="str">
        <f>REPLACE(INDEX(GroupVertices[Group],MATCH(Edges[[#This Row],[Vertex 1]],GroupVertices[Vertex],0)),1,1,"")</f>
        <v>10</v>
      </c>
      <c r="BC32" s="78" t="str">
        <f>REPLACE(INDEX(GroupVertices[Group],MATCH(Edges[[#This Row],[Vertex 2]],GroupVertices[Vertex],0)),1,1,"")</f>
        <v>10</v>
      </c>
      <c r="BD32" s="48">
        <v>3</v>
      </c>
      <c r="BE32" s="49">
        <v>15</v>
      </c>
      <c r="BF32" s="48">
        <v>0</v>
      </c>
      <c r="BG32" s="49">
        <v>0</v>
      </c>
      <c r="BH32" s="48">
        <v>0</v>
      </c>
      <c r="BI32" s="49">
        <v>0</v>
      </c>
      <c r="BJ32" s="48">
        <v>17</v>
      </c>
      <c r="BK32" s="49">
        <v>85</v>
      </c>
      <c r="BL32" s="48">
        <v>20</v>
      </c>
    </row>
    <row r="33" spans="1:64" ht="15">
      <c r="A33" s="64" t="s">
        <v>232</v>
      </c>
      <c r="B33" s="64" t="s">
        <v>230</v>
      </c>
      <c r="C33" s="65" t="s">
        <v>3337</v>
      </c>
      <c r="D33" s="66">
        <v>3</v>
      </c>
      <c r="E33" s="67" t="s">
        <v>132</v>
      </c>
      <c r="F33" s="68">
        <v>35</v>
      </c>
      <c r="G33" s="65"/>
      <c r="H33" s="69"/>
      <c r="I33" s="70"/>
      <c r="J33" s="70"/>
      <c r="K33" s="34" t="s">
        <v>65</v>
      </c>
      <c r="L33" s="77">
        <v>33</v>
      </c>
      <c r="M33" s="77"/>
      <c r="N33" s="72"/>
      <c r="O33" s="79" t="s">
        <v>407</v>
      </c>
      <c r="P33" s="81">
        <v>43734.846967592595</v>
      </c>
      <c r="Q33" s="79" t="s">
        <v>423</v>
      </c>
      <c r="R33" s="79"/>
      <c r="S33" s="79"/>
      <c r="T33" s="79"/>
      <c r="U33" s="79"/>
      <c r="V33" s="82" t="s">
        <v>637</v>
      </c>
      <c r="W33" s="81">
        <v>43734.846967592595</v>
      </c>
      <c r="X33" s="82" t="s">
        <v>725</v>
      </c>
      <c r="Y33" s="79"/>
      <c r="Z33" s="79"/>
      <c r="AA33" s="85" t="s">
        <v>869</v>
      </c>
      <c r="AB33" s="79"/>
      <c r="AC33" s="79" t="b">
        <v>0</v>
      </c>
      <c r="AD33" s="79">
        <v>0</v>
      </c>
      <c r="AE33" s="85" t="s">
        <v>995</v>
      </c>
      <c r="AF33" s="79" t="b">
        <v>0</v>
      </c>
      <c r="AG33" s="79" t="s">
        <v>1009</v>
      </c>
      <c r="AH33" s="79"/>
      <c r="AI33" s="85" t="s">
        <v>995</v>
      </c>
      <c r="AJ33" s="79" t="b">
        <v>0</v>
      </c>
      <c r="AK33" s="79">
        <v>5</v>
      </c>
      <c r="AL33" s="85" t="s">
        <v>867</v>
      </c>
      <c r="AM33" s="79" t="s">
        <v>1022</v>
      </c>
      <c r="AN33" s="79" t="b">
        <v>0</v>
      </c>
      <c r="AO33" s="85" t="s">
        <v>867</v>
      </c>
      <c r="AP33" s="79" t="s">
        <v>176</v>
      </c>
      <c r="AQ33" s="79">
        <v>0</v>
      </c>
      <c r="AR33" s="79">
        <v>0</v>
      </c>
      <c r="AS33" s="79"/>
      <c r="AT33" s="79"/>
      <c r="AU33" s="79"/>
      <c r="AV33" s="79"/>
      <c r="AW33" s="79"/>
      <c r="AX33" s="79"/>
      <c r="AY33" s="79"/>
      <c r="AZ33" s="79"/>
      <c r="BA33">
        <v>1</v>
      </c>
      <c r="BB33" s="78" t="str">
        <f>REPLACE(INDEX(GroupVertices[Group],MATCH(Edges[[#This Row],[Vertex 1]],GroupVertices[Vertex],0)),1,1,"")</f>
        <v>10</v>
      </c>
      <c r="BC33" s="78" t="str">
        <f>REPLACE(INDEX(GroupVertices[Group],MATCH(Edges[[#This Row],[Vertex 2]],GroupVertices[Vertex],0)),1,1,"")</f>
        <v>10</v>
      </c>
      <c r="BD33" s="48">
        <v>3</v>
      </c>
      <c r="BE33" s="49">
        <v>15</v>
      </c>
      <c r="BF33" s="48">
        <v>0</v>
      </c>
      <c r="BG33" s="49">
        <v>0</v>
      </c>
      <c r="BH33" s="48">
        <v>0</v>
      </c>
      <c r="BI33" s="49">
        <v>0</v>
      </c>
      <c r="BJ33" s="48">
        <v>17</v>
      </c>
      <c r="BK33" s="49">
        <v>85</v>
      </c>
      <c r="BL33" s="48">
        <v>20</v>
      </c>
    </row>
    <row r="34" spans="1:64" ht="15">
      <c r="A34" s="64" t="s">
        <v>233</v>
      </c>
      <c r="B34" s="64" t="s">
        <v>230</v>
      </c>
      <c r="C34" s="65" t="s">
        <v>3337</v>
      </c>
      <c r="D34" s="66">
        <v>3</v>
      </c>
      <c r="E34" s="67" t="s">
        <v>132</v>
      </c>
      <c r="F34" s="68">
        <v>35</v>
      </c>
      <c r="G34" s="65"/>
      <c r="H34" s="69"/>
      <c r="I34" s="70"/>
      <c r="J34" s="70"/>
      <c r="K34" s="34" t="s">
        <v>65</v>
      </c>
      <c r="L34" s="77">
        <v>34</v>
      </c>
      <c r="M34" s="77"/>
      <c r="N34" s="72"/>
      <c r="O34" s="79" t="s">
        <v>407</v>
      </c>
      <c r="P34" s="81">
        <v>43734.87225694444</v>
      </c>
      <c r="Q34" s="79" t="s">
        <v>423</v>
      </c>
      <c r="R34" s="79"/>
      <c r="S34" s="79"/>
      <c r="T34" s="79"/>
      <c r="U34" s="79"/>
      <c r="V34" s="82" t="s">
        <v>638</v>
      </c>
      <c r="W34" s="81">
        <v>43734.87225694444</v>
      </c>
      <c r="X34" s="82" t="s">
        <v>726</v>
      </c>
      <c r="Y34" s="79"/>
      <c r="Z34" s="79"/>
      <c r="AA34" s="85" t="s">
        <v>870</v>
      </c>
      <c r="AB34" s="79"/>
      <c r="AC34" s="79" t="b">
        <v>0</v>
      </c>
      <c r="AD34" s="79">
        <v>0</v>
      </c>
      <c r="AE34" s="85" t="s">
        <v>995</v>
      </c>
      <c r="AF34" s="79" t="b">
        <v>0</v>
      </c>
      <c r="AG34" s="79" t="s">
        <v>1009</v>
      </c>
      <c r="AH34" s="79"/>
      <c r="AI34" s="85" t="s">
        <v>995</v>
      </c>
      <c r="AJ34" s="79" t="b">
        <v>0</v>
      </c>
      <c r="AK34" s="79">
        <v>5</v>
      </c>
      <c r="AL34" s="85" t="s">
        <v>867</v>
      </c>
      <c r="AM34" s="79" t="s">
        <v>1023</v>
      </c>
      <c r="AN34" s="79" t="b">
        <v>0</v>
      </c>
      <c r="AO34" s="85" t="s">
        <v>867</v>
      </c>
      <c r="AP34" s="79" t="s">
        <v>176</v>
      </c>
      <c r="AQ34" s="79">
        <v>0</v>
      </c>
      <c r="AR34" s="79">
        <v>0</v>
      </c>
      <c r="AS34" s="79"/>
      <c r="AT34" s="79"/>
      <c r="AU34" s="79"/>
      <c r="AV34" s="79"/>
      <c r="AW34" s="79"/>
      <c r="AX34" s="79"/>
      <c r="AY34" s="79"/>
      <c r="AZ34" s="79"/>
      <c r="BA34">
        <v>1</v>
      </c>
      <c r="BB34" s="78" t="str">
        <f>REPLACE(INDEX(GroupVertices[Group],MATCH(Edges[[#This Row],[Vertex 1]],GroupVertices[Vertex],0)),1,1,"")</f>
        <v>10</v>
      </c>
      <c r="BC34" s="78" t="str">
        <f>REPLACE(INDEX(GroupVertices[Group],MATCH(Edges[[#This Row],[Vertex 2]],GroupVertices[Vertex],0)),1,1,"")</f>
        <v>10</v>
      </c>
      <c r="BD34" s="48">
        <v>3</v>
      </c>
      <c r="BE34" s="49">
        <v>15</v>
      </c>
      <c r="BF34" s="48">
        <v>0</v>
      </c>
      <c r="BG34" s="49">
        <v>0</v>
      </c>
      <c r="BH34" s="48">
        <v>0</v>
      </c>
      <c r="BI34" s="49">
        <v>0</v>
      </c>
      <c r="BJ34" s="48">
        <v>17</v>
      </c>
      <c r="BK34" s="49">
        <v>85</v>
      </c>
      <c r="BL34" s="48">
        <v>20</v>
      </c>
    </row>
    <row r="35" spans="1:64" ht="15">
      <c r="A35" s="64" t="s">
        <v>234</v>
      </c>
      <c r="B35" s="64" t="s">
        <v>230</v>
      </c>
      <c r="C35" s="65" t="s">
        <v>3337</v>
      </c>
      <c r="D35" s="66">
        <v>3</v>
      </c>
      <c r="E35" s="67" t="s">
        <v>132</v>
      </c>
      <c r="F35" s="68">
        <v>35</v>
      </c>
      <c r="G35" s="65"/>
      <c r="H35" s="69"/>
      <c r="I35" s="70"/>
      <c r="J35" s="70"/>
      <c r="K35" s="34" t="s">
        <v>65</v>
      </c>
      <c r="L35" s="77">
        <v>35</v>
      </c>
      <c r="M35" s="77"/>
      <c r="N35" s="72"/>
      <c r="O35" s="79" t="s">
        <v>407</v>
      </c>
      <c r="P35" s="81">
        <v>43734.88761574074</v>
      </c>
      <c r="Q35" s="79" t="s">
        <v>423</v>
      </c>
      <c r="R35" s="79"/>
      <c r="S35" s="79"/>
      <c r="T35" s="79"/>
      <c r="U35" s="79"/>
      <c r="V35" s="82" t="s">
        <v>639</v>
      </c>
      <c r="W35" s="81">
        <v>43734.88761574074</v>
      </c>
      <c r="X35" s="82" t="s">
        <v>727</v>
      </c>
      <c r="Y35" s="79"/>
      <c r="Z35" s="79"/>
      <c r="AA35" s="85" t="s">
        <v>871</v>
      </c>
      <c r="AB35" s="79"/>
      <c r="AC35" s="79" t="b">
        <v>0</v>
      </c>
      <c r="AD35" s="79">
        <v>0</v>
      </c>
      <c r="AE35" s="85" t="s">
        <v>995</v>
      </c>
      <c r="AF35" s="79" t="b">
        <v>0</v>
      </c>
      <c r="AG35" s="79" t="s">
        <v>1009</v>
      </c>
      <c r="AH35" s="79"/>
      <c r="AI35" s="85" t="s">
        <v>995</v>
      </c>
      <c r="AJ35" s="79" t="b">
        <v>0</v>
      </c>
      <c r="AK35" s="79">
        <v>5</v>
      </c>
      <c r="AL35" s="85" t="s">
        <v>867</v>
      </c>
      <c r="AM35" s="79" t="s">
        <v>1021</v>
      </c>
      <c r="AN35" s="79" t="b">
        <v>0</v>
      </c>
      <c r="AO35" s="85" t="s">
        <v>867</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10</v>
      </c>
      <c r="BD35" s="48">
        <v>3</v>
      </c>
      <c r="BE35" s="49">
        <v>15</v>
      </c>
      <c r="BF35" s="48">
        <v>0</v>
      </c>
      <c r="BG35" s="49">
        <v>0</v>
      </c>
      <c r="BH35" s="48">
        <v>0</v>
      </c>
      <c r="BI35" s="49">
        <v>0</v>
      </c>
      <c r="BJ35" s="48">
        <v>17</v>
      </c>
      <c r="BK35" s="49">
        <v>85</v>
      </c>
      <c r="BL35" s="48">
        <v>20</v>
      </c>
    </row>
    <row r="36" spans="1:64" ht="15">
      <c r="A36" s="64" t="s">
        <v>235</v>
      </c>
      <c r="B36" s="64" t="s">
        <v>297</v>
      </c>
      <c r="C36" s="65" t="s">
        <v>3337</v>
      </c>
      <c r="D36" s="66">
        <v>3</v>
      </c>
      <c r="E36" s="67" t="s">
        <v>132</v>
      </c>
      <c r="F36" s="68">
        <v>35</v>
      </c>
      <c r="G36" s="65"/>
      <c r="H36" s="69"/>
      <c r="I36" s="70"/>
      <c r="J36" s="70"/>
      <c r="K36" s="34" t="s">
        <v>65</v>
      </c>
      <c r="L36" s="77">
        <v>36</v>
      </c>
      <c r="M36" s="77"/>
      <c r="N36" s="72"/>
      <c r="O36" s="79" t="s">
        <v>408</v>
      </c>
      <c r="P36" s="81">
        <v>43735.635625</v>
      </c>
      <c r="Q36" s="79" t="s">
        <v>425</v>
      </c>
      <c r="R36" s="79"/>
      <c r="S36" s="79"/>
      <c r="T36" s="79"/>
      <c r="U36" s="79"/>
      <c r="V36" s="82" t="s">
        <v>640</v>
      </c>
      <c r="W36" s="81">
        <v>43735.635625</v>
      </c>
      <c r="X36" s="82" t="s">
        <v>728</v>
      </c>
      <c r="Y36" s="79"/>
      <c r="Z36" s="79"/>
      <c r="AA36" s="85" t="s">
        <v>872</v>
      </c>
      <c r="AB36" s="85" t="s">
        <v>992</v>
      </c>
      <c r="AC36" s="79" t="b">
        <v>0</v>
      </c>
      <c r="AD36" s="79">
        <v>0</v>
      </c>
      <c r="AE36" s="85" t="s">
        <v>998</v>
      </c>
      <c r="AF36" s="79" t="b">
        <v>0</v>
      </c>
      <c r="AG36" s="79" t="s">
        <v>1009</v>
      </c>
      <c r="AH36" s="79"/>
      <c r="AI36" s="85" t="s">
        <v>995</v>
      </c>
      <c r="AJ36" s="79" t="b">
        <v>0</v>
      </c>
      <c r="AK36" s="79">
        <v>0</v>
      </c>
      <c r="AL36" s="85" t="s">
        <v>995</v>
      </c>
      <c r="AM36" s="79" t="s">
        <v>1022</v>
      </c>
      <c r="AN36" s="79" t="b">
        <v>0</v>
      </c>
      <c r="AO36" s="85" t="s">
        <v>992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1.8181818181818181</v>
      </c>
      <c r="BF36" s="48">
        <v>3</v>
      </c>
      <c r="BG36" s="49">
        <v>5.454545454545454</v>
      </c>
      <c r="BH36" s="48">
        <v>0</v>
      </c>
      <c r="BI36" s="49">
        <v>0</v>
      </c>
      <c r="BJ36" s="48">
        <v>51</v>
      </c>
      <c r="BK36" s="49">
        <v>92.72727272727273</v>
      </c>
      <c r="BL36" s="48">
        <v>55</v>
      </c>
    </row>
    <row r="37" spans="1:64" ht="15">
      <c r="A37" s="64" t="s">
        <v>236</v>
      </c>
      <c r="B37" s="64" t="s">
        <v>314</v>
      </c>
      <c r="C37" s="65" t="s">
        <v>3337</v>
      </c>
      <c r="D37" s="66">
        <v>3</v>
      </c>
      <c r="E37" s="67" t="s">
        <v>132</v>
      </c>
      <c r="F37" s="68">
        <v>35</v>
      </c>
      <c r="G37" s="65"/>
      <c r="H37" s="69"/>
      <c r="I37" s="70"/>
      <c r="J37" s="70"/>
      <c r="K37" s="34" t="s">
        <v>65</v>
      </c>
      <c r="L37" s="77">
        <v>37</v>
      </c>
      <c r="M37" s="77"/>
      <c r="N37" s="72"/>
      <c r="O37" s="79" t="s">
        <v>407</v>
      </c>
      <c r="P37" s="81">
        <v>43734.52888888889</v>
      </c>
      <c r="Q37" s="79" t="s">
        <v>426</v>
      </c>
      <c r="R37" s="79"/>
      <c r="S37" s="79"/>
      <c r="T37" s="79" t="s">
        <v>565</v>
      </c>
      <c r="U37" s="82" t="s">
        <v>600</v>
      </c>
      <c r="V37" s="82" t="s">
        <v>600</v>
      </c>
      <c r="W37" s="81">
        <v>43734.52888888889</v>
      </c>
      <c r="X37" s="82" t="s">
        <v>729</v>
      </c>
      <c r="Y37" s="79"/>
      <c r="Z37" s="79"/>
      <c r="AA37" s="85" t="s">
        <v>873</v>
      </c>
      <c r="AB37" s="79"/>
      <c r="AC37" s="79" t="b">
        <v>0</v>
      </c>
      <c r="AD37" s="79">
        <v>3</v>
      </c>
      <c r="AE37" s="85" t="s">
        <v>995</v>
      </c>
      <c r="AF37" s="79" t="b">
        <v>0</v>
      </c>
      <c r="AG37" s="79" t="s">
        <v>1009</v>
      </c>
      <c r="AH37" s="79"/>
      <c r="AI37" s="85" t="s">
        <v>995</v>
      </c>
      <c r="AJ37" s="79" t="b">
        <v>0</v>
      </c>
      <c r="AK37" s="79">
        <v>1</v>
      </c>
      <c r="AL37" s="85" t="s">
        <v>995</v>
      </c>
      <c r="AM37" s="79" t="s">
        <v>1022</v>
      </c>
      <c r="AN37" s="79" t="b">
        <v>0</v>
      </c>
      <c r="AO37" s="85" t="s">
        <v>873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236</v>
      </c>
      <c r="B38" s="64" t="s">
        <v>315</v>
      </c>
      <c r="C38" s="65" t="s">
        <v>3337</v>
      </c>
      <c r="D38" s="66">
        <v>3</v>
      </c>
      <c r="E38" s="67" t="s">
        <v>132</v>
      </c>
      <c r="F38" s="68">
        <v>35</v>
      </c>
      <c r="G38" s="65"/>
      <c r="H38" s="69"/>
      <c r="I38" s="70"/>
      <c r="J38" s="70"/>
      <c r="K38" s="34" t="s">
        <v>65</v>
      </c>
      <c r="L38" s="77">
        <v>38</v>
      </c>
      <c r="M38" s="77"/>
      <c r="N38" s="72"/>
      <c r="O38" s="79" t="s">
        <v>407</v>
      </c>
      <c r="P38" s="81">
        <v>43734.52888888889</v>
      </c>
      <c r="Q38" s="79" t="s">
        <v>426</v>
      </c>
      <c r="R38" s="79"/>
      <c r="S38" s="79"/>
      <c r="T38" s="79" t="s">
        <v>565</v>
      </c>
      <c r="U38" s="82" t="s">
        <v>600</v>
      </c>
      <c r="V38" s="82" t="s">
        <v>600</v>
      </c>
      <c r="W38" s="81">
        <v>43734.52888888889</v>
      </c>
      <c r="X38" s="82" t="s">
        <v>729</v>
      </c>
      <c r="Y38" s="79"/>
      <c r="Z38" s="79"/>
      <c r="AA38" s="85" t="s">
        <v>873</v>
      </c>
      <c r="AB38" s="79"/>
      <c r="AC38" s="79" t="b">
        <v>0</v>
      </c>
      <c r="AD38" s="79">
        <v>3</v>
      </c>
      <c r="AE38" s="85" t="s">
        <v>995</v>
      </c>
      <c r="AF38" s="79" t="b">
        <v>0</v>
      </c>
      <c r="AG38" s="79" t="s">
        <v>1009</v>
      </c>
      <c r="AH38" s="79"/>
      <c r="AI38" s="85" t="s">
        <v>995</v>
      </c>
      <c r="AJ38" s="79" t="b">
        <v>0</v>
      </c>
      <c r="AK38" s="79">
        <v>1</v>
      </c>
      <c r="AL38" s="85" t="s">
        <v>995</v>
      </c>
      <c r="AM38" s="79" t="s">
        <v>1022</v>
      </c>
      <c r="AN38" s="79" t="b">
        <v>0</v>
      </c>
      <c r="AO38" s="85" t="s">
        <v>873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236</v>
      </c>
      <c r="B39" s="64" t="s">
        <v>316</v>
      </c>
      <c r="C39" s="65" t="s">
        <v>3337</v>
      </c>
      <c r="D39" s="66">
        <v>3</v>
      </c>
      <c r="E39" s="67" t="s">
        <v>132</v>
      </c>
      <c r="F39" s="68">
        <v>35</v>
      </c>
      <c r="G39" s="65"/>
      <c r="H39" s="69"/>
      <c r="I39" s="70"/>
      <c r="J39" s="70"/>
      <c r="K39" s="34" t="s">
        <v>65</v>
      </c>
      <c r="L39" s="77">
        <v>39</v>
      </c>
      <c r="M39" s="77"/>
      <c r="N39" s="72"/>
      <c r="O39" s="79" t="s">
        <v>407</v>
      </c>
      <c r="P39" s="81">
        <v>43734.52888888889</v>
      </c>
      <c r="Q39" s="79" t="s">
        <v>426</v>
      </c>
      <c r="R39" s="79"/>
      <c r="S39" s="79"/>
      <c r="T39" s="79" t="s">
        <v>565</v>
      </c>
      <c r="U39" s="82" t="s">
        <v>600</v>
      </c>
      <c r="V39" s="82" t="s">
        <v>600</v>
      </c>
      <c r="W39" s="81">
        <v>43734.52888888889</v>
      </c>
      <c r="X39" s="82" t="s">
        <v>729</v>
      </c>
      <c r="Y39" s="79"/>
      <c r="Z39" s="79"/>
      <c r="AA39" s="85" t="s">
        <v>873</v>
      </c>
      <c r="AB39" s="79"/>
      <c r="AC39" s="79" t="b">
        <v>0</v>
      </c>
      <c r="AD39" s="79">
        <v>3</v>
      </c>
      <c r="AE39" s="85" t="s">
        <v>995</v>
      </c>
      <c r="AF39" s="79" t="b">
        <v>0</v>
      </c>
      <c r="AG39" s="79" t="s">
        <v>1009</v>
      </c>
      <c r="AH39" s="79"/>
      <c r="AI39" s="85" t="s">
        <v>995</v>
      </c>
      <c r="AJ39" s="79" t="b">
        <v>0</v>
      </c>
      <c r="AK39" s="79">
        <v>1</v>
      </c>
      <c r="AL39" s="85" t="s">
        <v>995</v>
      </c>
      <c r="AM39" s="79" t="s">
        <v>1022</v>
      </c>
      <c r="AN39" s="79" t="b">
        <v>0</v>
      </c>
      <c r="AO39" s="85" t="s">
        <v>873</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2</v>
      </c>
      <c r="BE39" s="49">
        <v>7.6923076923076925</v>
      </c>
      <c r="BF39" s="48">
        <v>0</v>
      </c>
      <c r="BG39" s="49">
        <v>0</v>
      </c>
      <c r="BH39" s="48">
        <v>0</v>
      </c>
      <c r="BI39" s="49">
        <v>0</v>
      </c>
      <c r="BJ39" s="48">
        <v>24</v>
      </c>
      <c r="BK39" s="49">
        <v>92.3076923076923</v>
      </c>
      <c r="BL39" s="48">
        <v>26</v>
      </c>
    </row>
    <row r="40" spans="1:64" ht="15">
      <c r="A40" s="64" t="s">
        <v>236</v>
      </c>
      <c r="B40" s="64" t="s">
        <v>317</v>
      </c>
      <c r="C40" s="65" t="s">
        <v>3337</v>
      </c>
      <c r="D40" s="66">
        <v>3</v>
      </c>
      <c r="E40" s="67" t="s">
        <v>132</v>
      </c>
      <c r="F40" s="68">
        <v>35</v>
      </c>
      <c r="G40" s="65"/>
      <c r="H40" s="69"/>
      <c r="I40" s="70"/>
      <c r="J40" s="70"/>
      <c r="K40" s="34" t="s">
        <v>65</v>
      </c>
      <c r="L40" s="77">
        <v>40</v>
      </c>
      <c r="M40" s="77"/>
      <c r="N40" s="72"/>
      <c r="O40" s="79" t="s">
        <v>407</v>
      </c>
      <c r="P40" s="81">
        <v>43734.5521875</v>
      </c>
      <c r="Q40" s="79" t="s">
        <v>427</v>
      </c>
      <c r="R40" s="79"/>
      <c r="S40" s="79"/>
      <c r="T40" s="79" t="s">
        <v>566</v>
      </c>
      <c r="U40" s="79"/>
      <c r="V40" s="82" t="s">
        <v>641</v>
      </c>
      <c r="W40" s="81">
        <v>43734.5521875</v>
      </c>
      <c r="X40" s="82" t="s">
        <v>730</v>
      </c>
      <c r="Y40" s="79"/>
      <c r="Z40" s="79"/>
      <c r="AA40" s="85" t="s">
        <v>874</v>
      </c>
      <c r="AB40" s="79"/>
      <c r="AC40" s="79" t="b">
        <v>0</v>
      </c>
      <c r="AD40" s="79">
        <v>5</v>
      </c>
      <c r="AE40" s="85" t="s">
        <v>995</v>
      </c>
      <c r="AF40" s="79" t="b">
        <v>0</v>
      </c>
      <c r="AG40" s="79" t="s">
        <v>1009</v>
      </c>
      <c r="AH40" s="79"/>
      <c r="AI40" s="85" t="s">
        <v>995</v>
      </c>
      <c r="AJ40" s="79" t="b">
        <v>0</v>
      </c>
      <c r="AK40" s="79">
        <v>2</v>
      </c>
      <c r="AL40" s="85" t="s">
        <v>995</v>
      </c>
      <c r="AM40" s="79" t="s">
        <v>1022</v>
      </c>
      <c r="AN40" s="79" t="b">
        <v>0</v>
      </c>
      <c r="AO40" s="85" t="s">
        <v>874</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236</v>
      </c>
      <c r="B41" s="64" t="s">
        <v>312</v>
      </c>
      <c r="C41" s="65" t="s">
        <v>3338</v>
      </c>
      <c r="D41" s="66">
        <v>10</v>
      </c>
      <c r="E41" s="67" t="s">
        <v>136</v>
      </c>
      <c r="F41" s="68">
        <v>12</v>
      </c>
      <c r="G41" s="65"/>
      <c r="H41" s="69"/>
      <c r="I41" s="70"/>
      <c r="J41" s="70"/>
      <c r="K41" s="34" t="s">
        <v>65</v>
      </c>
      <c r="L41" s="77">
        <v>41</v>
      </c>
      <c r="M41" s="77"/>
      <c r="N41" s="72"/>
      <c r="O41" s="79" t="s">
        <v>407</v>
      </c>
      <c r="P41" s="81">
        <v>43734.52888888889</v>
      </c>
      <c r="Q41" s="79" t="s">
        <v>426</v>
      </c>
      <c r="R41" s="79"/>
      <c r="S41" s="79"/>
      <c r="T41" s="79" t="s">
        <v>565</v>
      </c>
      <c r="U41" s="82" t="s">
        <v>600</v>
      </c>
      <c r="V41" s="82" t="s">
        <v>600</v>
      </c>
      <c r="W41" s="81">
        <v>43734.52888888889</v>
      </c>
      <c r="X41" s="82" t="s">
        <v>729</v>
      </c>
      <c r="Y41" s="79"/>
      <c r="Z41" s="79"/>
      <c r="AA41" s="85" t="s">
        <v>873</v>
      </c>
      <c r="AB41" s="79"/>
      <c r="AC41" s="79" t="b">
        <v>0</v>
      </c>
      <c r="AD41" s="79">
        <v>3</v>
      </c>
      <c r="AE41" s="85" t="s">
        <v>995</v>
      </c>
      <c r="AF41" s="79" t="b">
        <v>0</v>
      </c>
      <c r="AG41" s="79" t="s">
        <v>1009</v>
      </c>
      <c r="AH41" s="79"/>
      <c r="AI41" s="85" t="s">
        <v>995</v>
      </c>
      <c r="AJ41" s="79" t="b">
        <v>0</v>
      </c>
      <c r="AK41" s="79">
        <v>1</v>
      </c>
      <c r="AL41" s="85" t="s">
        <v>995</v>
      </c>
      <c r="AM41" s="79" t="s">
        <v>1022</v>
      </c>
      <c r="AN41" s="79" t="b">
        <v>0</v>
      </c>
      <c r="AO41" s="85" t="s">
        <v>873</v>
      </c>
      <c r="AP41" s="79" t="s">
        <v>176</v>
      </c>
      <c r="AQ41" s="79">
        <v>0</v>
      </c>
      <c r="AR41" s="79">
        <v>0</v>
      </c>
      <c r="AS41" s="79"/>
      <c r="AT41" s="79"/>
      <c r="AU41" s="79"/>
      <c r="AV41" s="79"/>
      <c r="AW41" s="79"/>
      <c r="AX41" s="79"/>
      <c r="AY41" s="79"/>
      <c r="AZ41" s="79"/>
      <c r="BA41">
        <v>3</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236</v>
      </c>
      <c r="B42" s="64" t="s">
        <v>312</v>
      </c>
      <c r="C42" s="65" t="s">
        <v>3338</v>
      </c>
      <c r="D42" s="66">
        <v>10</v>
      </c>
      <c r="E42" s="67" t="s">
        <v>136</v>
      </c>
      <c r="F42" s="68">
        <v>12</v>
      </c>
      <c r="G42" s="65"/>
      <c r="H42" s="69"/>
      <c r="I42" s="70"/>
      <c r="J42" s="70"/>
      <c r="K42" s="34" t="s">
        <v>65</v>
      </c>
      <c r="L42" s="77">
        <v>42</v>
      </c>
      <c r="M42" s="77"/>
      <c r="N42" s="72"/>
      <c r="O42" s="79" t="s">
        <v>407</v>
      </c>
      <c r="P42" s="81">
        <v>43734.5521875</v>
      </c>
      <c r="Q42" s="79" t="s">
        <v>427</v>
      </c>
      <c r="R42" s="79"/>
      <c r="S42" s="79"/>
      <c r="T42" s="79" t="s">
        <v>566</v>
      </c>
      <c r="U42" s="79"/>
      <c r="V42" s="82" t="s">
        <v>641</v>
      </c>
      <c r="W42" s="81">
        <v>43734.5521875</v>
      </c>
      <c r="X42" s="82" t="s">
        <v>730</v>
      </c>
      <c r="Y42" s="79"/>
      <c r="Z42" s="79"/>
      <c r="AA42" s="85" t="s">
        <v>874</v>
      </c>
      <c r="AB42" s="79"/>
      <c r="AC42" s="79" t="b">
        <v>0</v>
      </c>
      <c r="AD42" s="79">
        <v>5</v>
      </c>
      <c r="AE42" s="85" t="s">
        <v>995</v>
      </c>
      <c r="AF42" s="79" t="b">
        <v>0</v>
      </c>
      <c r="AG42" s="79" t="s">
        <v>1009</v>
      </c>
      <c r="AH42" s="79"/>
      <c r="AI42" s="85" t="s">
        <v>995</v>
      </c>
      <c r="AJ42" s="79" t="b">
        <v>0</v>
      </c>
      <c r="AK42" s="79">
        <v>2</v>
      </c>
      <c r="AL42" s="85" t="s">
        <v>995</v>
      </c>
      <c r="AM42" s="79" t="s">
        <v>1022</v>
      </c>
      <c r="AN42" s="79" t="b">
        <v>0</v>
      </c>
      <c r="AO42" s="85" t="s">
        <v>874</v>
      </c>
      <c r="AP42" s="79" t="s">
        <v>176</v>
      </c>
      <c r="AQ42" s="79">
        <v>0</v>
      </c>
      <c r="AR42" s="79">
        <v>0</v>
      </c>
      <c r="AS42" s="79"/>
      <c r="AT42" s="79"/>
      <c r="AU42" s="79"/>
      <c r="AV42" s="79"/>
      <c r="AW42" s="79"/>
      <c r="AX42" s="79"/>
      <c r="AY42" s="79"/>
      <c r="AZ42" s="79"/>
      <c r="BA42">
        <v>3</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236</v>
      </c>
      <c r="B43" s="64" t="s">
        <v>312</v>
      </c>
      <c r="C43" s="65" t="s">
        <v>3338</v>
      </c>
      <c r="D43" s="66">
        <v>10</v>
      </c>
      <c r="E43" s="67" t="s">
        <v>136</v>
      </c>
      <c r="F43" s="68">
        <v>12</v>
      </c>
      <c r="G43" s="65"/>
      <c r="H43" s="69"/>
      <c r="I43" s="70"/>
      <c r="J43" s="70"/>
      <c r="K43" s="34" t="s">
        <v>65</v>
      </c>
      <c r="L43" s="77">
        <v>43</v>
      </c>
      <c r="M43" s="77"/>
      <c r="N43" s="72"/>
      <c r="O43" s="79" t="s">
        <v>407</v>
      </c>
      <c r="P43" s="81">
        <v>43735.77118055556</v>
      </c>
      <c r="Q43" s="79" t="s">
        <v>428</v>
      </c>
      <c r="R43" s="79"/>
      <c r="S43" s="79"/>
      <c r="T43" s="79" t="s">
        <v>567</v>
      </c>
      <c r="U43" s="82" t="s">
        <v>601</v>
      </c>
      <c r="V43" s="82" t="s">
        <v>601</v>
      </c>
      <c r="W43" s="81">
        <v>43735.77118055556</v>
      </c>
      <c r="X43" s="82" t="s">
        <v>731</v>
      </c>
      <c r="Y43" s="79"/>
      <c r="Z43" s="79"/>
      <c r="AA43" s="85" t="s">
        <v>875</v>
      </c>
      <c r="AB43" s="79"/>
      <c r="AC43" s="79" t="b">
        <v>0</v>
      </c>
      <c r="AD43" s="79">
        <v>3</v>
      </c>
      <c r="AE43" s="85" t="s">
        <v>999</v>
      </c>
      <c r="AF43" s="79" t="b">
        <v>0</v>
      </c>
      <c r="AG43" s="79" t="s">
        <v>1009</v>
      </c>
      <c r="AH43" s="79"/>
      <c r="AI43" s="85" t="s">
        <v>995</v>
      </c>
      <c r="AJ43" s="79" t="b">
        <v>0</v>
      </c>
      <c r="AK43" s="79">
        <v>0</v>
      </c>
      <c r="AL43" s="85" t="s">
        <v>995</v>
      </c>
      <c r="AM43" s="79" t="s">
        <v>1022</v>
      </c>
      <c r="AN43" s="79" t="b">
        <v>0</v>
      </c>
      <c r="AO43" s="85" t="s">
        <v>875</v>
      </c>
      <c r="AP43" s="79" t="s">
        <v>176</v>
      </c>
      <c r="AQ43" s="79">
        <v>0</v>
      </c>
      <c r="AR43" s="79">
        <v>0</v>
      </c>
      <c r="AS43" s="79" t="s">
        <v>1033</v>
      </c>
      <c r="AT43" s="79"/>
      <c r="AU43" s="79"/>
      <c r="AV43" s="79" t="s">
        <v>1040</v>
      </c>
      <c r="AW43" s="79" t="s">
        <v>1042</v>
      </c>
      <c r="AX43" s="79" t="s">
        <v>1040</v>
      </c>
      <c r="AY43" s="79" t="s">
        <v>1046</v>
      </c>
      <c r="AZ43" s="82" t="s">
        <v>1049</v>
      </c>
      <c r="BA43">
        <v>3</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236</v>
      </c>
      <c r="B44" s="64" t="s">
        <v>318</v>
      </c>
      <c r="C44" s="65" t="s">
        <v>3337</v>
      </c>
      <c r="D44" s="66">
        <v>3</v>
      </c>
      <c r="E44" s="67" t="s">
        <v>132</v>
      </c>
      <c r="F44" s="68">
        <v>35</v>
      </c>
      <c r="G44" s="65"/>
      <c r="H44" s="69"/>
      <c r="I44" s="70"/>
      <c r="J44" s="70"/>
      <c r="K44" s="34" t="s">
        <v>65</v>
      </c>
      <c r="L44" s="77">
        <v>44</v>
      </c>
      <c r="M44" s="77"/>
      <c r="N44" s="72"/>
      <c r="O44" s="79" t="s">
        <v>407</v>
      </c>
      <c r="P44" s="81">
        <v>43735.77118055556</v>
      </c>
      <c r="Q44" s="79" t="s">
        <v>428</v>
      </c>
      <c r="R44" s="79"/>
      <c r="S44" s="79"/>
      <c r="T44" s="79" t="s">
        <v>567</v>
      </c>
      <c r="U44" s="82" t="s">
        <v>601</v>
      </c>
      <c r="V44" s="82" t="s">
        <v>601</v>
      </c>
      <c r="W44" s="81">
        <v>43735.77118055556</v>
      </c>
      <c r="X44" s="82" t="s">
        <v>731</v>
      </c>
      <c r="Y44" s="79"/>
      <c r="Z44" s="79"/>
      <c r="AA44" s="85" t="s">
        <v>875</v>
      </c>
      <c r="AB44" s="79"/>
      <c r="AC44" s="79" t="b">
        <v>0</v>
      </c>
      <c r="AD44" s="79">
        <v>3</v>
      </c>
      <c r="AE44" s="85" t="s">
        <v>999</v>
      </c>
      <c r="AF44" s="79" t="b">
        <v>0</v>
      </c>
      <c r="AG44" s="79" t="s">
        <v>1009</v>
      </c>
      <c r="AH44" s="79"/>
      <c r="AI44" s="85" t="s">
        <v>995</v>
      </c>
      <c r="AJ44" s="79" t="b">
        <v>0</v>
      </c>
      <c r="AK44" s="79">
        <v>0</v>
      </c>
      <c r="AL44" s="85" t="s">
        <v>995</v>
      </c>
      <c r="AM44" s="79" t="s">
        <v>1022</v>
      </c>
      <c r="AN44" s="79" t="b">
        <v>0</v>
      </c>
      <c r="AO44" s="85" t="s">
        <v>875</v>
      </c>
      <c r="AP44" s="79" t="s">
        <v>176</v>
      </c>
      <c r="AQ44" s="79">
        <v>0</v>
      </c>
      <c r="AR44" s="79">
        <v>0</v>
      </c>
      <c r="AS44" s="79" t="s">
        <v>1033</v>
      </c>
      <c r="AT44" s="79"/>
      <c r="AU44" s="79"/>
      <c r="AV44" s="79" t="s">
        <v>1040</v>
      </c>
      <c r="AW44" s="79" t="s">
        <v>1042</v>
      </c>
      <c r="AX44" s="79" t="s">
        <v>1040</v>
      </c>
      <c r="AY44" s="79" t="s">
        <v>1046</v>
      </c>
      <c r="AZ44" s="82" t="s">
        <v>1049</v>
      </c>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236</v>
      </c>
      <c r="B45" s="64" t="s">
        <v>319</v>
      </c>
      <c r="C45" s="65" t="s">
        <v>3337</v>
      </c>
      <c r="D45" s="66">
        <v>3</v>
      </c>
      <c r="E45" s="67" t="s">
        <v>132</v>
      </c>
      <c r="F45" s="68">
        <v>35</v>
      </c>
      <c r="G45" s="65"/>
      <c r="H45" s="69"/>
      <c r="I45" s="70"/>
      <c r="J45" s="70"/>
      <c r="K45" s="34" t="s">
        <v>65</v>
      </c>
      <c r="L45" s="77">
        <v>45</v>
      </c>
      <c r="M45" s="77"/>
      <c r="N45" s="72"/>
      <c r="O45" s="79" t="s">
        <v>408</v>
      </c>
      <c r="P45" s="81">
        <v>43735.77118055556</v>
      </c>
      <c r="Q45" s="79" t="s">
        <v>428</v>
      </c>
      <c r="R45" s="79"/>
      <c r="S45" s="79"/>
      <c r="T45" s="79" t="s">
        <v>567</v>
      </c>
      <c r="U45" s="82" t="s">
        <v>601</v>
      </c>
      <c r="V45" s="82" t="s">
        <v>601</v>
      </c>
      <c r="W45" s="81">
        <v>43735.77118055556</v>
      </c>
      <c r="X45" s="82" t="s">
        <v>731</v>
      </c>
      <c r="Y45" s="79"/>
      <c r="Z45" s="79"/>
      <c r="AA45" s="85" t="s">
        <v>875</v>
      </c>
      <c r="AB45" s="79"/>
      <c r="AC45" s="79" t="b">
        <v>0</v>
      </c>
      <c r="AD45" s="79">
        <v>3</v>
      </c>
      <c r="AE45" s="85" t="s">
        <v>999</v>
      </c>
      <c r="AF45" s="79" t="b">
        <v>0</v>
      </c>
      <c r="AG45" s="79" t="s">
        <v>1009</v>
      </c>
      <c r="AH45" s="79"/>
      <c r="AI45" s="85" t="s">
        <v>995</v>
      </c>
      <c r="AJ45" s="79" t="b">
        <v>0</v>
      </c>
      <c r="AK45" s="79">
        <v>0</v>
      </c>
      <c r="AL45" s="85" t="s">
        <v>995</v>
      </c>
      <c r="AM45" s="79" t="s">
        <v>1022</v>
      </c>
      <c r="AN45" s="79" t="b">
        <v>0</v>
      </c>
      <c r="AO45" s="85" t="s">
        <v>875</v>
      </c>
      <c r="AP45" s="79" t="s">
        <v>176</v>
      </c>
      <c r="AQ45" s="79">
        <v>0</v>
      </c>
      <c r="AR45" s="79">
        <v>0</v>
      </c>
      <c r="AS45" s="79" t="s">
        <v>1033</v>
      </c>
      <c r="AT45" s="79"/>
      <c r="AU45" s="79"/>
      <c r="AV45" s="79" t="s">
        <v>1040</v>
      </c>
      <c r="AW45" s="79" t="s">
        <v>1042</v>
      </c>
      <c r="AX45" s="79" t="s">
        <v>1040</v>
      </c>
      <c r="AY45" s="79" t="s">
        <v>1046</v>
      </c>
      <c r="AZ45" s="82" t="s">
        <v>1049</v>
      </c>
      <c r="BA45">
        <v>1</v>
      </c>
      <c r="BB45" s="78" t="str">
        <f>REPLACE(INDEX(GroupVertices[Group],MATCH(Edges[[#This Row],[Vertex 1]],GroupVertices[Vertex],0)),1,1,"")</f>
        <v>4</v>
      </c>
      <c r="BC45" s="78" t="str">
        <f>REPLACE(INDEX(GroupVertices[Group],MATCH(Edges[[#This Row],[Vertex 2]],GroupVertices[Vertex],0)),1,1,"")</f>
        <v>4</v>
      </c>
      <c r="BD45" s="48">
        <v>2</v>
      </c>
      <c r="BE45" s="49">
        <v>5.882352941176471</v>
      </c>
      <c r="BF45" s="48">
        <v>1</v>
      </c>
      <c r="BG45" s="49">
        <v>2.9411764705882355</v>
      </c>
      <c r="BH45" s="48">
        <v>0</v>
      </c>
      <c r="BI45" s="49">
        <v>0</v>
      </c>
      <c r="BJ45" s="48">
        <v>31</v>
      </c>
      <c r="BK45" s="49">
        <v>91.17647058823529</v>
      </c>
      <c r="BL45" s="48">
        <v>34</v>
      </c>
    </row>
    <row r="46" spans="1:64" ht="15">
      <c r="A46" s="64" t="s">
        <v>237</v>
      </c>
      <c r="B46" s="64" t="s">
        <v>279</v>
      </c>
      <c r="C46" s="65" t="s">
        <v>3337</v>
      </c>
      <c r="D46" s="66">
        <v>3</v>
      </c>
      <c r="E46" s="67" t="s">
        <v>132</v>
      </c>
      <c r="F46" s="68">
        <v>35</v>
      </c>
      <c r="G46" s="65"/>
      <c r="H46" s="69"/>
      <c r="I46" s="70"/>
      <c r="J46" s="70"/>
      <c r="K46" s="34" t="s">
        <v>65</v>
      </c>
      <c r="L46" s="77">
        <v>46</v>
      </c>
      <c r="M46" s="77"/>
      <c r="N46" s="72"/>
      <c r="O46" s="79" t="s">
        <v>407</v>
      </c>
      <c r="P46" s="81">
        <v>43736.02769675926</v>
      </c>
      <c r="Q46" s="79" t="s">
        <v>429</v>
      </c>
      <c r="R46" s="79"/>
      <c r="S46" s="79"/>
      <c r="T46" s="79"/>
      <c r="U46" s="79"/>
      <c r="V46" s="82" t="s">
        <v>642</v>
      </c>
      <c r="W46" s="81">
        <v>43736.02769675926</v>
      </c>
      <c r="X46" s="82" t="s">
        <v>732</v>
      </c>
      <c r="Y46" s="79"/>
      <c r="Z46" s="79"/>
      <c r="AA46" s="85" t="s">
        <v>876</v>
      </c>
      <c r="AB46" s="79"/>
      <c r="AC46" s="79" t="b">
        <v>0</v>
      </c>
      <c r="AD46" s="79">
        <v>0</v>
      </c>
      <c r="AE46" s="85" t="s">
        <v>995</v>
      </c>
      <c r="AF46" s="79" t="b">
        <v>0</v>
      </c>
      <c r="AG46" s="79" t="s">
        <v>1009</v>
      </c>
      <c r="AH46" s="79"/>
      <c r="AI46" s="85" t="s">
        <v>995</v>
      </c>
      <c r="AJ46" s="79" t="b">
        <v>0</v>
      </c>
      <c r="AK46" s="79">
        <v>4</v>
      </c>
      <c r="AL46" s="85" t="s">
        <v>925</v>
      </c>
      <c r="AM46" s="79" t="s">
        <v>1021</v>
      </c>
      <c r="AN46" s="79" t="b">
        <v>0</v>
      </c>
      <c r="AO46" s="85" t="s">
        <v>925</v>
      </c>
      <c r="AP46" s="79" t="s">
        <v>176</v>
      </c>
      <c r="AQ46" s="79">
        <v>0</v>
      </c>
      <c r="AR46" s="79">
        <v>0</v>
      </c>
      <c r="AS46" s="79"/>
      <c r="AT46" s="79"/>
      <c r="AU46" s="79"/>
      <c r="AV46" s="79"/>
      <c r="AW46" s="79"/>
      <c r="AX46" s="79"/>
      <c r="AY46" s="79"/>
      <c r="AZ46" s="79"/>
      <c r="BA46">
        <v>1</v>
      </c>
      <c r="BB46" s="78" t="str">
        <f>REPLACE(INDEX(GroupVertices[Group],MATCH(Edges[[#This Row],[Vertex 1]],GroupVertices[Vertex],0)),1,1,"")</f>
        <v>11</v>
      </c>
      <c r="BC46" s="78" t="str">
        <f>REPLACE(INDEX(GroupVertices[Group],MATCH(Edges[[#This Row],[Vertex 2]],GroupVertices[Vertex],0)),1,1,"")</f>
        <v>11</v>
      </c>
      <c r="BD46" s="48">
        <v>1</v>
      </c>
      <c r="BE46" s="49">
        <v>4.3478260869565215</v>
      </c>
      <c r="BF46" s="48">
        <v>0</v>
      </c>
      <c r="BG46" s="49">
        <v>0</v>
      </c>
      <c r="BH46" s="48">
        <v>0</v>
      </c>
      <c r="BI46" s="49">
        <v>0</v>
      </c>
      <c r="BJ46" s="48">
        <v>22</v>
      </c>
      <c r="BK46" s="49">
        <v>95.65217391304348</v>
      </c>
      <c r="BL46" s="48">
        <v>23</v>
      </c>
    </row>
    <row r="47" spans="1:64" ht="15">
      <c r="A47" s="64" t="s">
        <v>212</v>
      </c>
      <c r="B47" s="64" t="s">
        <v>320</v>
      </c>
      <c r="C47" s="65" t="s">
        <v>3337</v>
      </c>
      <c r="D47" s="66">
        <v>3</v>
      </c>
      <c r="E47" s="67" t="s">
        <v>132</v>
      </c>
      <c r="F47" s="68">
        <v>35</v>
      </c>
      <c r="G47" s="65"/>
      <c r="H47" s="69"/>
      <c r="I47" s="70"/>
      <c r="J47" s="70"/>
      <c r="K47" s="34" t="s">
        <v>65</v>
      </c>
      <c r="L47" s="77">
        <v>47</v>
      </c>
      <c r="M47" s="77"/>
      <c r="N47" s="72"/>
      <c r="O47" s="79" t="s">
        <v>407</v>
      </c>
      <c r="P47" s="81">
        <v>43364.78398148148</v>
      </c>
      <c r="Q47" s="79" t="s">
        <v>409</v>
      </c>
      <c r="R47" s="79"/>
      <c r="S47" s="79"/>
      <c r="T47" s="79"/>
      <c r="U47" s="82" t="s">
        <v>597</v>
      </c>
      <c r="V47" s="82" t="s">
        <v>597</v>
      </c>
      <c r="W47" s="81">
        <v>43364.78398148148</v>
      </c>
      <c r="X47" s="82" t="s">
        <v>704</v>
      </c>
      <c r="Y47" s="79"/>
      <c r="Z47" s="79"/>
      <c r="AA47" s="85" t="s">
        <v>848</v>
      </c>
      <c r="AB47" s="79"/>
      <c r="AC47" s="79" t="b">
        <v>0</v>
      </c>
      <c r="AD47" s="79">
        <v>3</v>
      </c>
      <c r="AE47" s="85" t="s">
        <v>995</v>
      </c>
      <c r="AF47" s="79" t="b">
        <v>0</v>
      </c>
      <c r="AG47" s="79" t="s">
        <v>1009</v>
      </c>
      <c r="AH47" s="79"/>
      <c r="AI47" s="85" t="s">
        <v>995</v>
      </c>
      <c r="AJ47" s="79" t="b">
        <v>0</v>
      </c>
      <c r="AK47" s="79">
        <v>2</v>
      </c>
      <c r="AL47" s="85" t="s">
        <v>995</v>
      </c>
      <c r="AM47" s="79" t="s">
        <v>1019</v>
      </c>
      <c r="AN47" s="79" t="b">
        <v>0</v>
      </c>
      <c r="AO47" s="85" t="s">
        <v>848</v>
      </c>
      <c r="AP47" s="79" t="s">
        <v>1032</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v>9</v>
      </c>
      <c r="BE47" s="49">
        <v>21.428571428571427</v>
      </c>
      <c r="BF47" s="48">
        <v>1</v>
      </c>
      <c r="BG47" s="49">
        <v>2.380952380952381</v>
      </c>
      <c r="BH47" s="48">
        <v>0</v>
      </c>
      <c r="BI47" s="49">
        <v>0</v>
      </c>
      <c r="BJ47" s="48">
        <v>32</v>
      </c>
      <c r="BK47" s="49">
        <v>76.19047619047619</v>
      </c>
      <c r="BL47" s="48">
        <v>42</v>
      </c>
    </row>
    <row r="48" spans="1:64" ht="15">
      <c r="A48" s="64" t="s">
        <v>238</v>
      </c>
      <c r="B48" s="64" t="s">
        <v>320</v>
      </c>
      <c r="C48" s="65" t="s">
        <v>3337</v>
      </c>
      <c r="D48" s="66">
        <v>3</v>
      </c>
      <c r="E48" s="67" t="s">
        <v>132</v>
      </c>
      <c r="F48" s="68">
        <v>35</v>
      </c>
      <c r="G48" s="65"/>
      <c r="H48" s="69"/>
      <c r="I48" s="70"/>
      <c r="J48" s="70"/>
      <c r="K48" s="34" t="s">
        <v>65</v>
      </c>
      <c r="L48" s="77">
        <v>48</v>
      </c>
      <c r="M48" s="77"/>
      <c r="N48" s="72"/>
      <c r="O48" s="79" t="s">
        <v>407</v>
      </c>
      <c r="P48" s="81">
        <v>43736.50347222222</v>
      </c>
      <c r="Q48" s="79" t="s">
        <v>430</v>
      </c>
      <c r="R48" s="79"/>
      <c r="S48" s="79"/>
      <c r="T48" s="79"/>
      <c r="U48" s="79"/>
      <c r="V48" s="82" t="s">
        <v>643</v>
      </c>
      <c r="W48" s="81">
        <v>43736.50347222222</v>
      </c>
      <c r="X48" s="82" t="s">
        <v>733</v>
      </c>
      <c r="Y48" s="79"/>
      <c r="Z48" s="79"/>
      <c r="AA48" s="85" t="s">
        <v>877</v>
      </c>
      <c r="AB48" s="79"/>
      <c r="AC48" s="79" t="b">
        <v>0</v>
      </c>
      <c r="AD48" s="79">
        <v>0</v>
      </c>
      <c r="AE48" s="85" t="s">
        <v>995</v>
      </c>
      <c r="AF48" s="79" t="b">
        <v>0</v>
      </c>
      <c r="AG48" s="79" t="s">
        <v>1009</v>
      </c>
      <c r="AH48" s="79"/>
      <c r="AI48" s="85" t="s">
        <v>995</v>
      </c>
      <c r="AJ48" s="79" t="b">
        <v>0</v>
      </c>
      <c r="AK48" s="79">
        <v>2</v>
      </c>
      <c r="AL48" s="85" t="s">
        <v>848</v>
      </c>
      <c r="AM48" s="79" t="s">
        <v>1022</v>
      </c>
      <c r="AN48" s="79" t="b">
        <v>0</v>
      </c>
      <c r="AO48" s="85" t="s">
        <v>848</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212</v>
      </c>
      <c r="B49" s="64" t="s">
        <v>297</v>
      </c>
      <c r="C49" s="65" t="s">
        <v>3337</v>
      </c>
      <c r="D49" s="66">
        <v>3</v>
      </c>
      <c r="E49" s="67" t="s">
        <v>132</v>
      </c>
      <c r="F49" s="68">
        <v>35</v>
      </c>
      <c r="G49" s="65"/>
      <c r="H49" s="69"/>
      <c r="I49" s="70"/>
      <c r="J49" s="70"/>
      <c r="K49" s="34" t="s">
        <v>65</v>
      </c>
      <c r="L49" s="77">
        <v>49</v>
      </c>
      <c r="M49" s="77"/>
      <c r="N49" s="72"/>
      <c r="O49" s="79" t="s">
        <v>407</v>
      </c>
      <c r="P49" s="81">
        <v>43364.78398148148</v>
      </c>
      <c r="Q49" s="79" t="s">
        <v>409</v>
      </c>
      <c r="R49" s="79"/>
      <c r="S49" s="79"/>
      <c r="T49" s="79"/>
      <c r="U49" s="82" t="s">
        <v>597</v>
      </c>
      <c r="V49" s="82" t="s">
        <v>597</v>
      </c>
      <c r="W49" s="81">
        <v>43364.78398148148</v>
      </c>
      <c r="X49" s="82" t="s">
        <v>704</v>
      </c>
      <c r="Y49" s="79"/>
      <c r="Z49" s="79"/>
      <c r="AA49" s="85" t="s">
        <v>848</v>
      </c>
      <c r="AB49" s="79"/>
      <c r="AC49" s="79" t="b">
        <v>0</v>
      </c>
      <c r="AD49" s="79">
        <v>3</v>
      </c>
      <c r="AE49" s="85" t="s">
        <v>995</v>
      </c>
      <c r="AF49" s="79" t="b">
        <v>0</v>
      </c>
      <c r="AG49" s="79" t="s">
        <v>1009</v>
      </c>
      <c r="AH49" s="79"/>
      <c r="AI49" s="85" t="s">
        <v>995</v>
      </c>
      <c r="AJ49" s="79" t="b">
        <v>0</v>
      </c>
      <c r="AK49" s="79">
        <v>2</v>
      </c>
      <c r="AL49" s="85" t="s">
        <v>995</v>
      </c>
      <c r="AM49" s="79" t="s">
        <v>1019</v>
      </c>
      <c r="AN49" s="79" t="b">
        <v>0</v>
      </c>
      <c r="AO49" s="85" t="s">
        <v>848</v>
      </c>
      <c r="AP49" s="79" t="s">
        <v>1032</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1</v>
      </c>
      <c r="BD49" s="48"/>
      <c r="BE49" s="49"/>
      <c r="BF49" s="48"/>
      <c r="BG49" s="49"/>
      <c r="BH49" s="48"/>
      <c r="BI49" s="49"/>
      <c r="BJ49" s="48"/>
      <c r="BK49" s="49"/>
      <c r="BL49" s="48"/>
    </row>
    <row r="50" spans="1:64" ht="15">
      <c r="A50" s="64" t="s">
        <v>212</v>
      </c>
      <c r="B50" s="64" t="s">
        <v>296</v>
      </c>
      <c r="C50" s="65" t="s">
        <v>3337</v>
      </c>
      <c r="D50" s="66">
        <v>3</v>
      </c>
      <c r="E50" s="67" t="s">
        <v>132</v>
      </c>
      <c r="F50" s="68">
        <v>35</v>
      </c>
      <c r="G50" s="65"/>
      <c r="H50" s="69"/>
      <c r="I50" s="70"/>
      <c r="J50" s="70"/>
      <c r="K50" s="34" t="s">
        <v>65</v>
      </c>
      <c r="L50" s="77">
        <v>50</v>
      </c>
      <c r="M50" s="77"/>
      <c r="N50" s="72"/>
      <c r="O50" s="79" t="s">
        <v>407</v>
      </c>
      <c r="P50" s="81">
        <v>43364.78398148148</v>
      </c>
      <c r="Q50" s="79" t="s">
        <v>409</v>
      </c>
      <c r="R50" s="79"/>
      <c r="S50" s="79"/>
      <c r="T50" s="79"/>
      <c r="U50" s="82" t="s">
        <v>597</v>
      </c>
      <c r="V50" s="82" t="s">
        <v>597</v>
      </c>
      <c r="W50" s="81">
        <v>43364.78398148148</v>
      </c>
      <c r="X50" s="82" t="s">
        <v>704</v>
      </c>
      <c r="Y50" s="79"/>
      <c r="Z50" s="79"/>
      <c r="AA50" s="85" t="s">
        <v>848</v>
      </c>
      <c r="AB50" s="79"/>
      <c r="AC50" s="79" t="b">
        <v>0</v>
      </c>
      <c r="AD50" s="79">
        <v>3</v>
      </c>
      <c r="AE50" s="85" t="s">
        <v>995</v>
      </c>
      <c r="AF50" s="79" t="b">
        <v>0</v>
      </c>
      <c r="AG50" s="79" t="s">
        <v>1009</v>
      </c>
      <c r="AH50" s="79"/>
      <c r="AI50" s="85" t="s">
        <v>995</v>
      </c>
      <c r="AJ50" s="79" t="b">
        <v>0</v>
      </c>
      <c r="AK50" s="79">
        <v>2</v>
      </c>
      <c r="AL50" s="85" t="s">
        <v>995</v>
      </c>
      <c r="AM50" s="79" t="s">
        <v>1019</v>
      </c>
      <c r="AN50" s="79" t="b">
        <v>0</v>
      </c>
      <c r="AO50" s="85" t="s">
        <v>848</v>
      </c>
      <c r="AP50" s="79" t="s">
        <v>1032</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238</v>
      </c>
      <c r="B51" s="64" t="s">
        <v>212</v>
      </c>
      <c r="C51" s="65" t="s">
        <v>3337</v>
      </c>
      <c r="D51" s="66">
        <v>3</v>
      </c>
      <c r="E51" s="67" t="s">
        <v>132</v>
      </c>
      <c r="F51" s="68">
        <v>35</v>
      </c>
      <c r="G51" s="65"/>
      <c r="H51" s="69"/>
      <c r="I51" s="70"/>
      <c r="J51" s="70"/>
      <c r="K51" s="34" t="s">
        <v>65</v>
      </c>
      <c r="L51" s="77">
        <v>51</v>
      </c>
      <c r="M51" s="77"/>
      <c r="N51" s="72"/>
      <c r="O51" s="79" t="s">
        <v>407</v>
      </c>
      <c r="P51" s="81">
        <v>43736.50347222222</v>
      </c>
      <c r="Q51" s="79" t="s">
        <v>430</v>
      </c>
      <c r="R51" s="79"/>
      <c r="S51" s="79"/>
      <c r="T51" s="79"/>
      <c r="U51" s="79"/>
      <c r="V51" s="82" t="s">
        <v>643</v>
      </c>
      <c r="W51" s="81">
        <v>43736.50347222222</v>
      </c>
      <c r="X51" s="82" t="s">
        <v>733</v>
      </c>
      <c r="Y51" s="79"/>
      <c r="Z51" s="79"/>
      <c r="AA51" s="85" t="s">
        <v>877</v>
      </c>
      <c r="AB51" s="79"/>
      <c r="AC51" s="79" t="b">
        <v>0</v>
      </c>
      <c r="AD51" s="79">
        <v>0</v>
      </c>
      <c r="AE51" s="85" t="s">
        <v>995</v>
      </c>
      <c r="AF51" s="79" t="b">
        <v>0</v>
      </c>
      <c r="AG51" s="79" t="s">
        <v>1009</v>
      </c>
      <c r="AH51" s="79"/>
      <c r="AI51" s="85" t="s">
        <v>995</v>
      </c>
      <c r="AJ51" s="79" t="b">
        <v>0</v>
      </c>
      <c r="AK51" s="79">
        <v>2</v>
      </c>
      <c r="AL51" s="85" t="s">
        <v>848</v>
      </c>
      <c r="AM51" s="79" t="s">
        <v>1022</v>
      </c>
      <c r="AN51" s="79" t="b">
        <v>0</v>
      </c>
      <c r="AO51" s="85" t="s">
        <v>848</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6</v>
      </c>
      <c r="BE51" s="49">
        <v>28.571428571428573</v>
      </c>
      <c r="BF51" s="48">
        <v>0</v>
      </c>
      <c r="BG51" s="49">
        <v>0</v>
      </c>
      <c r="BH51" s="48">
        <v>0</v>
      </c>
      <c r="BI51" s="49">
        <v>0</v>
      </c>
      <c r="BJ51" s="48">
        <v>15</v>
      </c>
      <c r="BK51" s="49">
        <v>71.42857142857143</v>
      </c>
      <c r="BL51" s="48">
        <v>21</v>
      </c>
    </row>
    <row r="52" spans="1:64" ht="15">
      <c r="A52" s="64" t="s">
        <v>239</v>
      </c>
      <c r="B52" s="64" t="s">
        <v>279</v>
      </c>
      <c r="C52" s="65" t="s">
        <v>3337</v>
      </c>
      <c r="D52" s="66">
        <v>3</v>
      </c>
      <c r="E52" s="67" t="s">
        <v>132</v>
      </c>
      <c r="F52" s="68">
        <v>35</v>
      </c>
      <c r="G52" s="65"/>
      <c r="H52" s="69"/>
      <c r="I52" s="70"/>
      <c r="J52" s="70"/>
      <c r="K52" s="34" t="s">
        <v>65</v>
      </c>
      <c r="L52" s="77">
        <v>52</v>
      </c>
      <c r="M52" s="77"/>
      <c r="N52" s="72"/>
      <c r="O52" s="79" t="s">
        <v>407</v>
      </c>
      <c r="P52" s="81">
        <v>43736.75643518518</v>
      </c>
      <c r="Q52" s="79" t="s">
        <v>429</v>
      </c>
      <c r="R52" s="79"/>
      <c r="S52" s="79"/>
      <c r="T52" s="79"/>
      <c r="U52" s="79"/>
      <c r="V52" s="82" t="s">
        <v>644</v>
      </c>
      <c r="W52" s="81">
        <v>43736.75643518518</v>
      </c>
      <c r="X52" s="82" t="s">
        <v>734</v>
      </c>
      <c r="Y52" s="79"/>
      <c r="Z52" s="79"/>
      <c r="AA52" s="85" t="s">
        <v>878</v>
      </c>
      <c r="AB52" s="79"/>
      <c r="AC52" s="79" t="b">
        <v>0</v>
      </c>
      <c r="AD52" s="79">
        <v>0</v>
      </c>
      <c r="AE52" s="85" t="s">
        <v>995</v>
      </c>
      <c r="AF52" s="79" t="b">
        <v>0</v>
      </c>
      <c r="AG52" s="79" t="s">
        <v>1009</v>
      </c>
      <c r="AH52" s="79"/>
      <c r="AI52" s="85" t="s">
        <v>995</v>
      </c>
      <c r="AJ52" s="79" t="b">
        <v>0</v>
      </c>
      <c r="AK52" s="79">
        <v>4</v>
      </c>
      <c r="AL52" s="85" t="s">
        <v>925</v>
      </c>
      <c r="AM52" s="79" t="s">
        <v>1021</v>
      </c>
      <c r="AN52" s="79" t="b">
        <v>0</v>
      </c>
      <c r="AO52" s="85" t="s">
        <v>925</v>
      </c>
      <c r="AP52" s="79" t="s">
        <v>176</v>
      </c>
      <c r="AQ52" s="79">
        <v>0</v>
      </c>
      <c r="AR52" s="79">
        <v>0</v>
      </c>
      <c r="AS52" s="79"/>
      <c r="AT52" s="79"/>
      <c r="AU52" s="79"/>
      <c r="AV52" s="79"/>
      <c r="AW52" s="79"/>
      <c r="AX52" s="79"/>
      <c r="AY52" s="79"/>
      <c r="AZ52" s="79"/>
      <c r="BA52">
        <v>1</v>
      </c>
      <c r="BB52" s="78" t="str">
        <f>REPLACE(INDEX(GroupVertices[Group],MATCH(Edges[[#This Row],[Vertex 1]],GroupVertices[Vertex],0)),1,1,"")</f>
        <v>11</v>
      </c>
      <c r="BC52" s="78" t="str">
        <f>REPLACE(INDEX(GroupVertices[Group],MATCH(Edges[[#This Row],[Vertex 2]],GroupVertices[Vertex],0)),1,1,"")</f>
        <v>11</v>
      </c>
      <c r="BD52" s="48">
        <v>1</v>
      </c>
      <c r="BE52" s="49">
        <v>4.3478260869565215</v>
      </c>
      <c r="BF52" s="48">
        <v>0</v>
      </c>
      <c r="BG52" s="49">
        <v>0</v>
      </c>
      <c r="BH52" s="48">
        <v>0</v>
      </c>
      <c r="BI52" s="49">
        <v>0</v>
      </c>
      <c r="BJ52" s="48">
        <v>22</v>
      </c>
      <c r="BK52" s="49">
        <v>95.65217391304348</v>
      </c>
      <c r="BL52" s="48">
        <v>23</v>
      </c>
    </row>
    <row r="53" spans="1:64" ht="15">
      <c r="A53" s="64" t="s">
        <v>240</v>
      </c>
      <c r="B53" s="64" t="s">
        <v>279</v>
      </c>
      <c r="C53" s="65" t="s">
        <v>3337</v>
      </c>
      <c r="D53" s="66">
        <v>3</v>
      </c>
      <c r="E53" s="67" t="s">
        <v>132</v>
      </c>
      <c r="F53" s="68">
        <v>35</v>
      </c>
      <c r="G53" s="65"/>
      <c r="H53" s="69"/>
      <c r="I53" s="70"/>
      <c r="J53" s="70"/>
      <c r="K53" s="34" t="s">
        <v>65</v>
      </c>
      <c r="L53" s="77">
        <v>53</v>
      </c>
      <c r="M53" s="77"/>
      <c r="N53" s="72"/>
      <c r="O53" s="79" t="s">
        <v>407</v>
      </c>
      <c r="P53" s="81">
        <v>43737.47965277778</v>
      </c>
      <c r="Q53" s="79" t="s">
        <v>429</v>
      </c>
      <c r="R53" s="79"/>
      <c r="S53" s="79"/>
      <c r="T53" s="79"/>
      <c r="U53" s="79"/>
      <c r="V53" s="82" t="s">
        <v>645</v>
      </c>
      <c r="W53" s="81">
        <v>43737.47965277778</v>
      </c>
      <c r="X53" s="82" t="s">
        <v>735</v>
      </c>
      <c r="Y53" s="79"/>
      <c r="Z53" s="79"/>
      <c r="AA53" s="85" t="s">
        <v>879</v>
      </c>
      <c r="AB53" s="79"/>
      <c r="AC53" s="79" t="b">
        <v>0</v>
      </c>
      <c r="AD53" s="79">
        <v>0</v>
      </c>
      <c r="AE53" s="85" t="s">
        <v>995</v>
      </c>
      <c r="AF53" s="79" t="b">
        <v>0</v>
      </c>
      <c r="AG53" s="79" t="s">
        <v>1009</v>
      </c>
      <c r="AH53" s="79"/>
      <c r="AI53" s="85" t="s">
        <v>995</v>
      </c>
      <c r="AJ53" s="79" t="b">
        <v>0</v>
      </c>
      <c r="AK53" s="79">
        <v>4</v>
      </c>
      <c r="AL53" s="85" t="s">
        <v>925</v>
      </c>
      <c r="AM53" s="79" t="s">
        <v>1021</v>
      </c>
      <c r="AN53" s="79" t="b">
        <v>0</v>
      </c>
      <c r="AO53" s="85" t="s">
        <v>925</v>
      </c>
      <c r="AP53" s="79" t="s">
        <v>176</v>
      </c>
      <c r="AQ53" s="79">
        <v>0</v>
      </c>
      <c r="AR53" s="79">
        <v>0</v>
      </c>
      <c r="AS53" s="79"/>
      <c r="AT53" s="79"/>
      <c r="AU53" s="79"/>
      <c r="AV53" s="79"/>
      <c r="AW53" s="79"/>
      <c r="AX53" s="79"/>
      <c r="AY53" s="79"/>
      <c r="AZ53" s="79"/>
      <c r="BA53">
        <v>1</v>
      </c>
      <c r="BB53" s="78" t="str">
        <f>REPLACE(INDEX(GroupVertices[Group],MATCH(Edges[[#This Row],[Vertex 1]],GroupVertices[Vertex],0)),1,1,"")</f>
        <v>11</v>
      </c>
      <c r="BC53" s="78" t="str">
        <f>REPLACE(INDEX(GroupVertices[Group],MATCH(Edges[[#This Row],[Vertex 2]],GroupVertices[Vertex],0)),1,1,"")</f>
        <v>11</v>
      </c>
      <c r="BD53" s="48">
        <v>1</v>
      </c>
      <c r="BE53" s="49">
        <v>4.3478260869565215</v>
      </c>
      <c r="BF53" s="48">
        <v>0</v>
      </c>
      <c r="BG53" s="49">
        <v>0</v>
      </c>
      <c r="BH53" s="48">
        <v>0</v>
      </c>
      <c r="BI53" s="49">
        <v>0</v>
      </c>
      <c r="BJ53" s="48">
        <v>22</v>
      </c>
      <c r="BK53" s="49">
        <v>95.65217391304348</v>
      </c>
      <c r="BL53" s="48">
        <v>23</v>
      </c>
    </row>
    <row r="54" spans="1:64" ht="15">
      <c r="A54" s="64" t="s">
        <v>241</v>
      </c>
      <c r="B54" s="64" t="s">
        <v>321</v>
      </c>
      <c r="C54" s="65" t="s">
        <v>3337</v>
      </c>
      <c r="D54" s="66">
        <v>3</v>
      </c>
      <c r="E54" s="67" t="s">
        <v>132</v>
      </c>
      <c r="F54" s="68">
        <v>35</v>
      </c>
      <c r="G54" s="65"/>
      <c r="H54" s="69"/>
      <c r="I54" s="70"/>
      <c r="J54" s="70"/>
      <c r="K54" s="34" t="s">
        <v>65</v>
      </c>
      <c r="L54" s="77">
        <v>54</v>
      </c>
      <c r="M54" s="77"/>
      <c r="N54" s="72"/>
      <c r="O54" s="79" t="s">
        <v>407</v>
      </c>
      <c r="P54" s="81">
        <v>43738.26311342593</v>
      </c>
      <c r="Q54" s="79" t="s">
        <v>431</v>
      </c>
      <c r="R54" s="79"/>
      <c r="S54" s="79"/>
      <c r="T54" s="79" t="s">
        <v>568</v>
      </c>
      <c r="U54" s="82" t="s">
        <v>602</v>
      </c>
      <c r="V54" s="82" t="s">
        <v>602</v>
      </c>
      <c r="W54" s="81">
        <v>43738.26311342593</v>
      </c>
      <c r="X54" s="82" t="s">
        <v>736</v>
      </c>
      <c r="Y54" s="79"/>
      <c r="Z54" s="79"/>
      <c r="AA54" s="85" t="s">
        <v>880</v>
      </c>
      <c r="AB54" s="79"/>
      <c r="AC54" s="79" t="b">
        <v>0</v>
      </c>
      <c r="AD54" s="79">
        <v>4</v>
      </c>
      <c r="AE54" s="85" t="s">
        <v>995</v>
      </c>
      <c r="AF54" s="79" t="b">
        <v>0</v>
      </c>
      <c r="AG54" s="79" t="s">
        <v>1009</v>
      </c>
      <c r="AH54" s="79"/>
      <c r="AI54" s="85" t="s">
        <v>995</v>
      </c>
      <c r="AJ54" s="79" t="b">
        <v>0</v>
      </c>
      <c r="AK54" s="79">
        <v>3</v>
      </c>
      <c r="AL54" s="85" t="s">
        <v>995</v>
      </c>
      <c r="AM54" s="79" t="s">
        <v>1021</v>
      </c>
      <c r="AN54" s="79" t="b">
        <v>0</v>
      </c>
      <c r="AO54" s="85" t="s">
        <v>880</v>
      </c>
      <c r="AP54" s="79" t="s">
        <v>176</v>
      </c>
      <c r="AQ54" s="79">
        <v>0</v>
      </c>
      <c r="AR54" s="79">
        <v>0</v>
      </c>
      <c r="AS54" s="79" t="s">
        <v>1034</v>
      </c>
      <c r="AT54" s="79" t="s">
        <v>1036</v>
      </c>
      <c r="AU54" s="79" t="s">
        <v>1038</v>
      </c>
      <c r="AV54" s="79" t="s">
        <v>1036</v>
      </c>
      <c r="AW54" s="79" t="s">
        <v>1043</v>
      </c>
      <c r="AX54" s="79" t="s">
        <v>1036</v>
      </c>
      <c r="AY54" s="79" t="s">
        <v>1047</v>
      </c>
      <c r="AZ54" s="82" t="s">
        <v>1050</v>
      </c>
      <c r="BA54">
        <v>1</v>
      </c>
      <c r="BB54" s="78" t="str">
        <f>REPLACE(INDEX(GroupVertices[Group],MATCH(Edges[[#This Row],[Vertex 1]],GroupVertices[Vertex],0)),1,1,"")</f>
        <v>8</v>
      </c>
      <c r="BC54" s="78" t="str">
        <f>REPLACE(INDEX(GroupVertices[Group],MATCH(Edges[[#This Row],[Vertex 2]],GroupVertices[Vertex],0)),1,1,"")</f>
        <v>8</v>
      </c>
      <c r="BD54" s="48"/>
      <c r="BE54" s="49"/>
      <c r="BF54" s="48"/>
      <c r="BG54" s="49"/>
      <c r="BH54" s="48"/>
      <c r="BI54" s="49"/>
      <c r="BJ54" s="48"/>
      <c r="BK54" s="49"/>
      <c r="BL54" s="48"/>
    </row>
    <row r="55" spans="1:64" ht="15">
      <c r="A55" s="64" t="s">
        <v>241</v>
      </c>
      <c r="B55" s="64" t="s">
        <v>322</v>
      </c>
      <c r="C55" s="65" t="s">
        <v>3337</v>
      </c>
      <c r="D55" s="66">
        <v>3</v>
      </c>
      <c r="E55" s="67" t="s">
        <v>132</v>
      </c>
      <c r="F55" s="68">
        <v>35</v>
      </c>
      <c r="G55" s="65"/>
      <c r="H55" s="69"/>
      <c r="I55" s="70"/>
      <c r="J55" s="70"/>
      <c r="K55" s="34" t="s">
        <v>65</v>
      </c>
      <c r="L55" s="77">
        <v>55</v>
      </c>
      <c r="M55" s="77"/>
      <c r="N55" s="72"/>
      <c r="O55" s="79" t="s">
        <v>407</v>
      </c>
      <c r="P55" s="81">
        <v>43738.26311342593</v>
      </c>
      <c r="Q55" s="79" t="s">
        <v>431</v>
      </c>
      <c r="R55" s="79"/>
      <c r="S55" s="79"/>
      <c r="T55" s="79" t="s">
        <v>568</v>
      </c>
      <c r="U55" s="82" t="s">
        <v>602</v>
      </c>
      <c r="V55" s="82" t="s">
        <v>602</v>
      </c>
      <c r="W55" s="81">
        <v>43738.26311342593</v>
      </c>
      <c r="X55" s="82" t="s">
        <v>736</v>
      </c>
      <c r="Y55" s="79"/>
      <c r="Z55" s="79"/>
      <c r="AA55" s="85" t="s">
        <v>880</v>
      </c>
      <c r="AB55" s="79"/>
      <c r="AC55" s="79" t="b">
        <v>0</v>
      </c>
      <c r="AD55" s="79">
        <v>4</v>
      </c>
      <c r="AE55" s="85" t="s">
        <v>995</v>
      </c>
      <c r="AF55" s="79" t="b">
        <v>0</v>
      </c>
      <c r="AG55" s="79" t="s">
        <v>1009</v>
      </c>
      <c r="AH55" s="79"/>
      <c r="AI55" s="85" t="s">
        <v>995</v>
      </c>
      <c r="AJ55" s="79" t="b">
        <v>0</v>
      </c>
      <c r="AK55" s="79">
        <v>3</v>
      </c>
      <c r="AL55" s="85" t="s">
        <v>995</v>
      </c>
      <c r="AM55" s="79" t="s">
        <v>1021</v>
      </c>
      <c r="AN55" s="79" t="b">
        <v>0</v>
      </c>
      <c r="AO55" s="85" t="s">
        <v>880</v>
      </c>
      <c r="AP55" s="79" t="s">
        <v>176</v>
      </c>
      <c r="AQ55" s="79">
        <v>0</v>
      </c>
      <c r="AR55" s="79">
        <v>0</v>
      </c>
      <c r="AS55" s="79" t="s">
        <v>1034</v>
      </c>
      <c r="AT55" s="79" t="s">
        <v>1036</v>
      </c>
      <c r="AU55" s="79" t="s">
        <v>1038</v>
      </c>
      <c r="AV55" s="79" t="s">
        <v>1036</v>
      </c>
      <c r="AW55" s="79" t="s">
        <v>1043</v>
      </c>
      <c r="AX55" s="79" t="s">
        <v>1036</v>
      </c>
      <c r="AY55" s="79" t="s">
        <v>1047</v>
      </c>
      <c r="AZ55" s="82" t="s">
        <v>1050</v>
      </c>
      <c r="BA55">
        <v>1</v>
      </c>
      <c r="BB55" s="78" t="str">
        <f>REPLACE(INDEX(GroupVertices[Group],MATCH(Edges[[#This Row],[Vertex 1]],GroupVertices[Vertex],0)),1,1,"")</f>
        <v>8</v>
      </c>
      <c r="BC55" s="78" t="str">
        <f>REPLACE(INDEX(GroupVertices[Group],MATCH(Edges[[#This Row],[Vertex 2]],GroupVertices[Vertex],0)),1,1,"")</f>
        <v>8</v>
      </c>
      <c r="BD55" s="48"/>
      <c r="BE55" s="49"/>
      <c r="BF55" s="48"/>
      <c r="BG55" s="49"/>
      <c r="BH55" s="48"/>
      <c r="BI55" s="49"/>
      <c r="BJ55" s="48"/>
      <c r="BK55" s="49"/>
      <c r="BL55" s="48"/>
    </row>
    <row r="56" spans="1:64" ht="15">
      <c r="A56" s="64" t="s">
        <v>241</v>
      </c>
      <c r="B56" s="64" t="s">
        <v>323</v>
      </c>
      <c r="C56" s="65" t="s">
        <v>3337</v>
      </c>
      <c r="D56" s="66">
        <v>3</v>
      </c>
      <c r="E56" s="67" t="s">
        <v>132</v>
      </c>
      <c r="F56" s="68">
        <v>35</v>
      </c>
      <c r="G56" s="65"/>
      <c r="H56" s="69"/>
      <c r="I56" s="70"/>
      <c r="J56" s="70"/>
      <c r="K56" s="34" t="s">
        <v>65</v>
      </c>
      <c r="L56" s="77">
        <v>56</v>
      </c>
      <c r="M56" s="77"/>
      <c r="N56" s="72"/>
      <c r="O56" s="79" t="s">
        <v>407</v>
      </c>
      <c r="P56" s="81">
        <v>43738.26311342593</v>
      </c>
      <c r="Q56" s="79" t="s">
        <v>431</v>
      </c>
      <c r="R56" s="79"/>
      <c r="S56" s="79"/>
      <c r="T56" s="79" t="s">
        <v>568</v>
      </c>
      <c r="U56" s="82" t="s">
        <v>602</v>
      </c>
      <c r="V56" s="82" t="s">
        <v>602</v>
      </c>
      <c r="W56" s="81">
        <v>43738.26311342593</v>
      </c>
      <c r="X56" s="82" t="s">
        <v>736</v>
      </c>
      <c r="Y56" s="79"/>
      <c r="Z56" s="79"/>
      <c r="AA56" s="85" t="s">
        <v>880</v>
      </c>
      <c r="AB56" s="79"/>
      <c r="AC56" s="79" t="b">
        <v>0</v>
      </c>
      <c r="AD56" s="79">
        <v>4</v>
      </c>
      <c r="AE56" s="85" t="s">
        <v>995</v>
      </c>
      <c r="AF56" s="79" t="b">
        <v>0</v>
      </c>
      <c r="AG56" s="79" t="s">
        <v>1009</v>
      </c>
      <c r="AH56" s="79"/>
      <c r="AI56" s="85" t="s">
        <v>995</v>
      </c>
      <c r="AJ56" s="79" t="b">
        <v>0</v>
      </c>
      <c r="AK56" s="79">
        <v>3</v>
      </c>
      <c r="AL56" s="85" t="s">
        <v>995</v>
      </c>
      <c r="AM56" s="79" t="s">
        <v>1021</v>
      </c>
      <c r="AN56" s="79" t="b">
        <v>0</v>
      </c>
      <c r="AO56" s="85" t="s">
        <v>880</v>
      </c>
      <c r="AP56" s="79" t="s">
        <v>176</v>
      </c>
      <c r="AQ56" s="79">
        <v>0</v>
      </c>
      <c r="AR56" s="79">
        <v>0</v>
      </c>
      <c r="AS56" s="79" t="s">
        <v>1034</v>
      </c>
      <c r="AT56" s="79" t="s">
        <v>1036</v>
      </c>
      <c r="AU56" s="79" t="s">
        <v>1038</v>
      </c>
      <c r="AV56" s="79" t="s">
        <v>1036</v>
      </c>
      <c r="AW56" s="79" t="s">
        <v>1043</v>
      </c>
      <c r="AX56" s="79" t="s">
        <v>1036</v>
      </c>
      <c r="AY56" s="79" t="s">
        <v>1047</v>
      </c>
      <c r="AZ56" s="82" t="s">
        <v>1050</v>
      </c>
      <c r="BA56">
        <v>1</v>
      </c>
      <c r="BB56" s="78" t="str">
        <f>REPLACE(INDEX(GroupVertices[Group],MATCH(Edges[[#This Row],[Vertex 1]],GroupVertices[Vertex],0)),1,1,"")</f>
        <v>8</v>
      </c>
      <c r="BC56" s="78" t="str">
        <f>REPLACE(INDEX(GroupVertices[Group],MATCH(Edges[[#This Row],[Vertex 2]],GroupVertices[Vertex],0)),1,1,"")</f>
        <v>8</v>
      </c>
      <c r="BD56" s="48"/>
      <c r="BE56" s="49"/>
      <c r="BF56" s="48"/>
      <c r="BG56" s="49"/>
      <c r="BH56" s="48"/>
      <c r="BI56" s="49"/>
      <c r="BJ56" s="48"/>
      <c r="BK56" s="49"/>
      <c r="BL56" s="48"/>
    </row>
    <row r="57" spans="1:64" ht="15">
      <c r="A57" s="64" t="s">
        <v>241</v>
      </c>
      <c r="B57" s="64" t="s">
        <v>324</v>
      </c>
      <c r="C57" s="65" t="s">
        <v>3337</v>
      </c>
      <c r="D57" s="66">
        <v>3</v>
      </c>
      <c r="E57" s="67" t="s">
        <v>132</v>
      </c>
      <c r="F57" s="68">
        <v>35</v>
      </c>
      <c r="G57" s="65"/>
      <c r="H57" s="69"/>
      <c r="I57" s="70"/>
      <c r="J57" s="70"/>
      <c r="K57" s="34" t="s">
        <v>65</v>
      </c>
      <c r="L57" s="77">
        <v>57</v>
      </c>
      <c r="M57" s="77"/>
      <c r="N57" s="72"/>
      <c r="O57" s="79" t="s">
        <v>407</v>
      </c>
      <c r="P57" s="81">
        <v>43738.26311342593</v>
      </c>
      <c r="Q57" s="79" t="s">
        <v>431</v>
      </c>
      <c r="R57" s="79"/>
      <c r="S57" s="79"/>
      <c r="T57" s="79" t="s">
        <v>568</v>
      </c>
      <c r="U57" s="82" t="s">
        <v>602</v>
      </c>
      <c r="V57" s="82" t="s">
        <v>602</v>
      </c>
      <c r="W57" s="81">
        <v>43738.26311342593</v>
      </c>
      <c r="X57" s="82" t="s">
        <v>736</v>
      </c>
      <c r="Y57" s="79"/>
      <c r="Z57" s="79"/>
      <c r="AA57" s="85" t="s">
        <v>880</v>
      </c>
      <c r="AB57" s="79"/>
      <c r="AC57" s="79" t="b">
        <v>0</v>
      </c>
      <c r="AD57" s="79">
        <v>4</v>
      </c>
      <c r="AE57" s="85" t="s">
        <v>995</v>
      </c>
      <c r="AF57" s="79" t="b">
        <v>0</v>
      </c>
      <c r="AG57" s="79" t="s">
        <v>1009</v>
      </c>
      <c r="AH57" s="79"/>
      <c r="AI57" s="85" t="s">
        <v>995</v>
      </c>
      <c r="AJ57" s="79" t="b">
        <v>0</v>
      </c>
      <c r="AK57" s="79">
        <v>3</v>
      </c>
      <c r="AL57" s="85" t="s">
        <v>995</v>
      </c>
      <c r="AM57" s="79" t="s">
        <v>1021</v>
      </c>
      <c r="AN57" s="79" t="b">
        <v>0</v>
      </c>
      <c r="AO57" s="85" t="s">
        <v>880</v>
      </c>
      <c r="AP57" s="79" t="s">
        <v>176</v>
      </c>
      <c r="AQ57" s="79">
        <v>0</v>
      </c>
      <c r="AR57" s="79">
        <v>0</v>
      </c>
      <c r="AS57" s="79" t="s">
        <v>1034</v>
      </c>
      <c r="AT57" s="79" t="s">
        <v>1036</v>
      </c>
      <c r="AU57" s="79" t="s">
        <v>1038</v>
      </c>
      <c r="AV57" s="79" t="s">
        <v>1036</v>
      </c>
      <c r="AW57" s="79" t="s">
        <v>1043</v>
      </c>
      <c r="AX57" s="79" t="s">
        <v>1036</v>
      </c>
      <c r="AY57" s="79" t="s">
        <v>1047</v>
      </c>
      <c r="AZ57" s="82" t="s">
        <v>1050</v>
      </c>
      <c r="BA57">
        <v>1</v>
      </c>
      <c r="BB57" s="78" t="str">
        <f>REPLACE(INDEX(GroupVertices[Group],MATCH(Edges[[#This Row],[Vertex 1]],GroupVertices[Vertex],0)),1,1,"")</f>
        <v>8</v>
      </c>
      <c r="BC57" s="78" t="str">
        <f>REPLACE(INDEX(GroupVertices[Group],MATCH(Edges[[#This Row],[Vertex 2]],GroupVertices[Vertex],0)),1,1,"")</f>
        <v>8</v>
      </c>
      <c r="BD57" s="48"/>
      <c r="BE57" s="49"/>
      <c r="BF57" s="48"/>
      <c r="BG57" s="49"/>
      <c r="BH57" s="48"/>
      <c r="BI57" s="49"/>
      <c r="BJ57" s="48"/>
      <c r="BK57" s="49"/>
      <c r="BL57" s="48"/>
    </row>
    <row r="58" spans="1:64" ht="15">
      <c r="A58" s="64" t="s">
        <v>241</v>
      </c>
      <c r="B58" s="64" t="s">
        <v>325</v>
      </c>
      <c r="C58" s="65" t="s">
        <v>3337</v>
      </c>
      <c r="D58" s="66">
        <v>3</v>
      </c>
      <c r="E58" s="67" t="s">
        <v>132</v>
      </c>
      <c r="F58" s="68">
        <v>35</v>
      </c>
      <c r="G58" s="65"/>
      <c r="H58" s="69"/>
      <c r="I58" s="70"/>
      <c r="J58" s="70"/>
      <c r="K58" s="34" t="s">
        <v>65</v>
      </c>
      <c r="L58" s="77">
        <v>58</v>
      </c>
      <c r="M58" s="77"/>
      <c r="N58" s="72"/>
      <c r="O58" s="79" t="s">
        <v>407</v>
      </c>
      <c r="P58" s="81">
        <v>43738.26311342593</v>
      </c>
      <c r="Q58" s="79" t="s">
        <v>431</v>
      </c>
      <c r="R58" s="79"/>
      <c r="S58" s="79"/>
      <c r="T58" s="79" t="s">
        <v>568</v>
      </c>
      <c r="U58" s="82" t="s">
        <v>602</v>
      </c>
      <c r="V58" s="82" t="s">
        <v>602</v>
      </c>
      <c r="W58" s="81">
        <v>43738.26311342593</v>
      </c>
      <c r="X58" s="82" t="s">
        <v>736</v>
      </c>
      <c r="Y58" s="79"/>
      <c r="Z58" s="79"/>
      <c r="AA58" s="85" t="s">
        <v>880</v>
      </c>
      <c r="AB58" s="79"/>
      <c r="AC58" s="79" t="b">
        <v>0</v>
      </c>
      <c r="AD58" s="79">
        <v>4</v>
      </c>
      <c r="AE58" s="85" t="s">
        <v>995</v>
      </c>
      <c r="AF58" s="79" t="b">
        <v>0</v>
      </c>
      <c r="AG58" s="79" t="s">
        <v>1009</v>
      </c>
      <c r="AH58" s="79"/>
      <c r="AI58" s="85" t="s">
        <v>995</v>
      </c>
      <c r="AJ58" s="79" t="b">
        <v>0</v>
      </c>
      <c r="AK58" s="79">
        <v>3</v>
      </c>
      <c r="AL58" s="85" t="s">
        <v>995</v>
      </c>
      <c r="AM58" s="79" t="s">
        <v>1021</v>
      </c>
      <c r="AN58" s="79" t="b">
        <v>0</v>
      </c>
      <c r="AO58" s="85" t="s">
        <v>880</v>
      </c>
      <c r="AP58" s="79" t="s">
        <v>176</v>
      </c>
      <c r="AQ58" s="79">
        <v>0</v>
      </c>
      <c r="AR58" s="79">
        <v>0</v>
      </c>
      <c r="AS58" s="79" t="s">
        <v>1034</v>
      </c>
      <c r="AT58" s="79" t="s">
        <v>1036</v>
      </c>
      <c r="AU58" s="79" t="s">
        <v>1038</v>
      </c>
      <c r="AV58" s="79" t="s">
        <v>1036</v>
      </c>
      <c r="AW58" s="79" t="s">
        <v>1043</v>
      </c>
      <c r="AX58" s="79" t="s">
        <v>1036</v>
      </c>
      <c r="AY58" s="79" t="s">
        <v>1047</v>
      </c>
      <c r="AZ58" s="82" t="s">
        <v>1050</v>
      </c>
      <c r="BA58">
        <v>1</v>
      </c>
      <c r="BB58" s="78" t="str">
        <f>REPLACE(INDEX(GroupVertices[Group],MATCH(Edges[[#This Row],[Vertex 1]],GroupVertices[Vertex],0)),1,1,"")</f>
        <v>8</v>
      </c>
      <c r="BC58" s="78" t="str">
        <f>REPLACE(INDEX(GroupVertices[Group],MATCH(Edges[[#This Row],[Vertex 2]],GroupVertices[Vertex],0)),1,1,"")</f>
        <v>8</v>
      </c>
      <c r="BD58" s="48"/>
      <c r="BE58" s="49"/>
      <c r="BF58" s="48"/>
      <c r="BG58" s="49"/>
      <c r="BH58" s="48"/>
      <c r="BI58" s="49"/>
      <c r="BJ58" s="48"/>
      <c r="BK58" s="49"/>
      <c r="BL58" s="48"/>
    </row>
    <row r="59" spans="1:64" ht="15">
      <c r="A59" s="64" t="s">
        <v>242</v>
      </c>
      <c r="B59" s="64" t="s">
        <v>326</v>
      </c>
      <c r="C59" s="65" t="s">
        <v>3337</v>
      </c>
      <c r="D59" s="66">
        <v>3</v>
      </c>
      <c r="E59" s="67" t="s">
        <v>132</v>
      </c>
      <c r="F59" s="68">
        <v>35</v>
      </c>
      <c r="G59" s="65"/>
      <c r="H59" s="69"/>
      <c r="I59" s="70"/>
      <c r="J59" s="70"/>
      <c r="K59" s="34" t="s">
        <v>65</v>
      </c>
      <c r="L59" s="77">
        <v>59</v>
      </c>
      <c r="M59" s="77"/>
      <c r="N59" s="72"/>
      <c r="O59" s="79" t="s">
        <v>407</v>
      </c>
      <c r="P59" s="81">
        <v>43738.30013888889</v>
      </c>
      <c r="Q59" s="79" t="s">
        <v>432</v>
      </c>
      <c r="R59" s="79"/>
      <c r="S59" s="79"/>
      <c r="T59" s="79" t="s">
        <v>568</v>
      </c>
      <c r="U59" s="79"/>
      <c r="V59" s="82" t="s">
        <v>646</v>
      </c>
      <c r="W59" s="81">
        <v>43738.30013888889</v>
      </c>
      <c r="X59" s="82" t="s">
        <v>737</v>
      </c>
      <c r="Y59" s="79"/>
      <c r="Z59" s="79"/>
      <c r="AA59" s="85" t="s">
        <v>881</v>
      </c>
      <c r="AB59" s="79"/>
      <c r="AC59" s="79" t="b">
        <v>0</v>
      </c>
      <c r="AD59" s="79">
        <v>0</v>
      </c>
      <c r="AE59" s="85" t="s">
        <v>995</v>
      </c>
      <c r="AF59" s="79" t="b">
        <v>0</v>
      </c>
      <c r="AG59" s="79" t="s">
        <v>1009</v>
      </c>
      <c r="AH59" s="79"/>
      <c r="AI59" s="85" t="s">
        <v>995</v>
      </c>
      <c r="AJ59" s="79" t="b">
        <v>0</v>
      </c>
      <c r="AK59" s="79">
        <v>3</v>
      </c>
      <c r="AL59" s="85" t="s">
        <v>880</v>
      </c>
      <c r="AM59" s="79" t="s">
        <v>1022</v>
      </c>
      <c r="AN59" s="79" t="b">
        <v>0</v>
      </c>
      <c r="AO59" s="85" t="s">
        <v>880</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0</v>
      </c>
      <c r="BG59" s="49">
        <v>0</v>
      </c>
      <c r="BH59" s="48">
        <v>0</v>
      </c>
      <c r="BI59" s="49">
        <v>0</v>
      </c>
      <c r="BJ59" s="48">
        <v>21</v>
      </c>
      <c r="BK59" s="49">
        <v>100</v>
      </c>
      <c r="BL59" s="48">
        <v>21</v>
      </c>
    </row>
    <row r="60" spans="1:64" ht="15">
      <c r="A60" s="64" t="s">
        <v>242</v>
      </c>
      <c r="B60" s="64" t="s">
        <v>241</v>
      </c>
      <c r="C60" s="65" t="s">
        <v>3337</v>
      </c>
      <c r="D60" s="66">
        <v>3</v>
      </c>
      <c r="E60" s="67" t="s">
        <v>132</v>
      </c>
      <c r="F60" s="68">
        <v>35</v>
      </c>
      <c r="G60" s="65"/>
      <c r="H60" s="69"/>
      <c r="I60" s="70"/>
      <c r="J60" s="70"/>
      <c r="K60" s="34" t="s">
        <v>65</v>
      </c>
      <c r="L60" s="77">
        <v>60</v>
      </c>
      <c r="M60" s="77"/>
      <c r="N60" s="72"/>
      <c r="O60" s="79" t="s">
        <v>407</v>
      </c>
      <c r="P60" s="81">
        <v>43738.30013888889</v>
      </c>
      <c r="Q60" s="79" t="s">
        <v>432</v>
      </c>
      <c r="R60" s="79"/>
      <c r="S60" s="79"/>
      <c r="T60" s="79" t="s">
        <v>568</v>
      </c>
      <c r="U60" s="79"/>
      <c r="V60" s="82" t="s">
        <v>646</v>
      </c>
      <c r="W60" s="81">
        <v>43738.30013888889</v>
      </c>
      <c r="X60" s="82" t="s">
        <v>737</v>
      </c>
      <c r="Y60" s="79"/>
      <c r="Z60" s="79"/>
      <c r="AA60" s="85" t="s">
        <v>881</v>
      </c>
      <c r="AB60" s="79"/>
      <c r="AC60" s="79" t="b">
        <v>0</v>
      </c>
      <c r="AD60" s="79">
        <v>0</v>
      </c>
      <c r="AE60" s="85" t="s">
        <v>995</v>
      </c>
      <c r="AF60" s="79" t="b">
        <v>0</v>
      </c>
      <c r="AG60" s="79" t="s">
        <v>1009</v>
      </c>
      <c r="AH60" s="79"/>
      <c r="AI60" s="85" t="s">
        <v>995</v>
      </c>
      <c r="AJ60" s="79" t="b">
        <v>0</v>
      </c>
      <c r="AK60" s="79">
        <v>3</v>
      </c>
      <c r="AL60" s="85" t="s">
        <v>880</v>
      </c>
      <c r="AM60" s="79" t="s">
        <v>1022</v>
      </c>
      <c r="AN60" s="79" t="b">
        <v>0</v>
      </c>
      <c r="AO60" s="85" t="s">
        <v>880</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c r="BE60" s="49"/>
      <c r="BF60" s="48"/>
      <c r="BG60" s="49"/>
      <c r="BH60" s="48"/>
      <c r="BI60" s="49"/>
      <c r="BJ60" s="48"/>
      <c r="BK60" s="49"/>
      <c r="BL60" s="48"/>
    </row>
    <row r="61" spans="1:64" ht="15">
      <c r="A61" s="64" t="s">
        <v>243</v>
      </c>
      <c r="B61" s="64" t="s">
        <v>326</v>
      </c>
      <c r="C61" s="65" t="s">
        <v>3337</v>
      </c>
      <c r="D61" s="66">
        <v>3</v>
      </c>
      <c r="E61" s="67" t="s">
        <v>132</v>
      </c>
      <c r="F61" s="68">
        <v>35</v>
      </c>
      <c r="G61" s="65"/>
      <c r="H61" s="69"/>
      <c r="I61" s="70"/>
      <c r="J61" s="70"/>
      <c r="K61" s="34" t="s">
        <v>65</v>
      </c>
      <c r="L61" s="77">
        <v>61</v>
      </c>
      <c r="M61" s="77"/>
      <c r="N61" s="72"/>
      <c r="O61" s="79" t="s">
        <v>407</v>
      </c>
      <c r="P61" s="81">
        <v>43738.32790509259</v>
      </c>
      <c r="Q61" s="79" t="s">
        <v>432</v>
      </c>
      <c r="R61" s="79"/>
      <c r="S61" s="79"/>
      <c r="T61" s="79" t="s">
        <v>568</v>
      </c>
      <c r="U61" s="79"/>
      <c r="V61" s="82" t="s">
        <v>647</v>
      </c>
      <c r="W61" s="81">
        <v>43738.32790509259</v>
      </c>
      <c r="X61" s="82" t="s">
        <v>738</v>
      </c>
      <c r="Y61" s="79"/>
      <c r="Z61" s="79"/>
      <c r="AA61" s="85" t="s">
        <v>882</v>
      </c>
      <c r="AB61" s="79"/>
      <c r="AC61" s="79" t="b">
        <v>0</v>
      </c>
      <c r="AD61" s="79">
        <v>0</v>
      </c>
      <c r="AE61" s="85" t="s">
        <v>995</v>
      </c>
      <c r="AF61" s="79" t="b">
        <v>0</v>
      </c>
      <c r="AG61" s="79" t="s">
        <v>1009</v>
      </c>
      <c r="AH61" s="79"/>
      <c r="AI61" s="85" t="s">
        <v>995</v>
      </c>
      <c r="AJ61" s="79" t="b">
        <v>0</v>
      </c>
      <c r="AK61" s="79">
        <v>3</v>
      </c>
      <c r="AL61" s="85" t="s">
        <v>880</v>
      </c>
      <c r="AM61" s="79" t="s">
        <v>1021</v>
      </c>
      <c r="AN61" s="79" t="b">
        <v>0</v>
      </c>
      <c r="AO61" s="85" t="s">
        <v>880</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c r="BE61" s="49"/>
      <c r="BF61" s="48"/>
      <c r="BG61" s="49"/>
      <c r="BH61" s="48"/>
      <c r="BI61" s="49"/>
      <c r="BJ61" s="48"/>
      <c r="BK61" s="49"/>
      <c r="BL61" s="48"/>
    </row>
    <row r="62" spans="1:64" ht="15">
      <c r="A62" s="64" t="s">
        <v>243</v>
      </c>
      <c r="B62" s="64" t="s">
        <v>241</v>
      </c>
      <c r="C62" s="65" t="s">
        <v>3337</v>
      </c>
      <c r="D62" s="66">
        <v>3</v>
      </c>
      <c r="E62" s="67" t="s">
        <v>132</v>
      </c>
      <c r="F62" s="68">
        <v>35</v>
      </c>
      <c r="G62" s="65"/>
      <c r="H62" s="69"/>
      <c r="I62" s="70"/>
      <c r="J62" s="70"/>
      <c r="K62" s="34" t="s">
        <v>65</v>
      </c>
      <c r="L62" s="77">
        <v>62</v>
      </c>
      <c r="M62" s="77"/>
      <c r="N62" s="72"/>
      <c r="O62" s="79" t="s">
        <v>407</v>
      </c>
      <c r="P62" s="81">
        <v>43738.32790509259</v>
      </c>
      <c r="Q62" s="79" t="s">
        <v>432</v>
      </c>
      <c r="R62" s="79"/>
      <c r="S62" s="79"/>
      <c r="T62" s="79" t="s">
        <v>568</v>
      </c>
      <c r="U62" s="79"/>
      <c r="V62" s="82" t="s">
        <v>647</v>
      </c>
      <c r="W62" s="81">
        <v>43738.32790509259</v>
      </c>
      <c r="X62" s="82" t="s">
        <v>738</v>
      </c>
      <c r="Y62" s="79"/>
      <c r="Z62" s="79"/>
      <c r="AA62" s="85" t="s">
        <v>882</v>
      </c>
      <c r="AB62" s="79"/>
      <c r="AC62" s="79" t="b">
        <v>0</v>
      </c>
      <c r="AD62" s="79">
        <v>0</v>
      </c>
      <c r="AE62" s="85" t="s">
        <v>995</v>
      </c>
      <c r="AF62" s="79" t="b">
        <v>0</v>
      </c>
      <c r="AG62" s="79" t="s">
        <v>1009</v>
      </c>
      <c r="AH62" s="79"/>
      <c r="AI62" s="85" t="s">
        <v>995</v>
      </c>
      <c r="AJ62" s="79" t="b">
        <v>0</v>
      </c>
      <c r="AK62" s="79">
        <v>3</v>
      </c>
      <c r="AL62" s="85" t="s">
        <v>880</v>
      </c>
      <c r="AM62" s="79" t="s">
        <v>1021</v>
      </c>
      <c r="AN62" s="79" t="b">
        <v>0</v>
      </c>
      <c r="AO62" s="85" t="s">
        <v>880</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8</v>
      </c>
      <c r="BD62" s="48">
        <v>0</v>
      </c>
      <c r="BE62" s="49">
        <v>0</v>
      </c>
      <c r="BF62" s="48">
        <v>0</v>
      </c>
      <c r="BG62" s="49">
        <v>0</v>
      </c>
      <c r="BH62" s="48">
        <v>0</v>
      </c>
      <c r="BI62" s="49">
        <v>0</v>
      </c>
      <c r="BJ62" s="48">
        <v>21</v>
      </c>
      <c r="BK62" s="49">
        <v>100</v>
      </c>
      <c r="BL62" s="48">
        <v>21</v>
      </c>
    </row>
    <row r="63" spans="1:64" ht="15">
      <c r="A63" s="64" t="s">
        <v>241</v>
      </c>
      <c r="B63" s="64" t="s">
        <v>326</v>
      </c>
      <c r="C63" s="65" t="s">
        <v>3337</v>
      </c>
      <c r="D63" s="66">
        <v>3</v>
      </c>
      <c r="E63" s="67" t="s">
        <v>132</v>
      </c>
      <c r="F63" s="68">
        <v>35</v>
      </c>
      <c r="G63" s="65"/>
      <c r="H63" s="69"/>
      <c r="I63" s="70"/>
      <c r="J63" s="70"/>
      <c r="K63" s="34" t="s">
        <v>65</v>
      </c>
      <c r="L63" s="77">
        <v>63</v>
      </c>
      <c r="M63" s="77"/>
      <c r="N63" s="72"/>
      <c r="O63" s="79" t="s">
        <v>407</v>
      </c>
      <c r="P63" s="81">
        <v>43738.26311342593</v>
      </c>
      <c r="Q63" s="79" t="s">
        <v>431</v>
      </c>
      <c r="R63" s="79"/>
      <c r="S63" s="79"/>
      <c r="T63" s="79" t="s">
        <v>568</v>
      </c>
      <c r="U63" s="82" t="s">
        <v>602</v>
      </c>
      <c r="V63" s="82" t="s">
        <v>602</v>
      </c>
      <c r="W63" s="81">
        <v>43738.26311342593</v>
      </c>
      <c r="X63" s="82" t="s">
        <v>736</v>
      </c>
      <c r="Y63" s="79"/>
      <c r="Z63" s="79"/>
      <c r="AA63" s="85" t="s">
        <v>880</v>
      </c>
      <c r="AB63" s="79"/>
      <c r="AC63" s="79" t="b">
        <v>0</v>
      </c>
      <c r="AD63" s="79">
        <v>4</v>
      </c>
      <c r="AE63" s="85" t="s">
        <v>995</v>
      </c>
      <c r="AF63" s="79" t="b">
        <v>0</v>
      </c>
      <c r="AG63" s="79" t="s">
        <v>1009</v>
      </c>
      <c r="AH63" s="79"/>
      <c r="AI63" s="85" t="s">
        <v>995</v>
      </c>
      <c r="AJ63" s="79" t="b">
        <v>0</v>
      </c>
      <c r="AK63" s="79">
        <v>3</v>
      </c>
      <c r="AL63" s="85" t="s">
        <v>995</v>
      </c>
      <c r="AM63" s="79" t="s">
        <v>1021</v>
      </c>
      <c r="AN63" s="79" t="b">
        <v>0</v>
      </c>
      <c r="AO63" s="85" t="s">
        <v>880</v>
      </c>
      <c r="AP63" s="79" t="s">
        <v>176</v>
      </c>
      <c r="AQ63" s="79">
        <v>0</v>
      </c>
      <c r="AR63" s="79">
        <v>0</v>
      </c>
      <c r="AS63" s="79" t="s">
        <v>1034</v>
      </c>
      <c r="AT63" s="79" t="s">
        <v>1036</v>
      </c>
      <c r="AU63" s="79" t="s">
        <v>1038</v>
      </c>
      <c r="AV63" s="79" t="s">
        <v>1036</v>
      </c>
      <c r="AW63" s="79" t="s">
        <v>1043</v>
      </c>
      <c r="AX63" s="79" t="s">
        <v>1036</v>
      </c>
      <c r="AY63" s="79" t="s">
        <v>1047</v>
      </c>
      <c r="AZ63" s="82" t="s">
        <v>1050</v>
      </c>
      <c r="BA63">
        <v>1</v>
      </c>
      <c r="BB63" s="78" t="str">
        <f>REPLACE(INDEX(GroupVertices[Group],MATCH(Edges[[#This Row],[Vertex 1]],GroupVertices[Vertex],0)),1,1,"")</f>
        <v>8</v>
      </c>
      <c r="BC63" s="78" t="str">
        <f>REPLACE(INDEX(GroupVertices[Group],MATCH(Edges[[#This Row],[Vertex 2]],GroupVertices[Vertex],0)),1,1,"")</f>
        <v>8</v>
      </c>
      <c r="BD63" s="48"/>
      <c r="BE63" s="49"/>
      <c r="BF63" s="48"/>
      <c r="BG63" s="49"/>
      <c r="BH63" s="48"/>
      <c r="BI63" s="49"/>
      <c r="BJ63" s="48"/>
      <c r="BK63" s="49"/>
      <c r="BL63" s="48"/>
    </row>
    <row r="64" spans="1:64" ht="15">
      <c r="A64" s="64" t="s">
        <v>244</v>
      </c>
      <c r="B64" s="64" t="s">
        <v>326</v>
      </c>
      <c r="C64" s="65" t="s">
        <v>3337</v>
      </c>
      <c r="D64" s="66">
        <v>3</v>
      </c>
      <c r="E64" s="67" t="s">
        <v>132</v>
      </c>
      <c r="F64" s="68">
        <v>35</v>
      </c>
      <c r="G64" s="65"/>
      <c r="H64" s="69"/>
      <c r="I64" s="70"/>
      <c r="J64" s="70"/>
      <c r="K64" s="34" t="s">
        <v>65</v>
      </c>
      <c r="L64" s="77">
        <v>64</v>
      </c>
      <c r="M64" s="77"/>
      <c r="N64" s="72"/>
      <c r="O64" s="79" t="s">
        <v>407</v>
      </c>
      <c r="P64" s="81">
        <v>43738.39160879629</v>
      </c>
      <c r="Q64" s="79" t="s">
        <v>432</v>
      </c>
      <c r="R64" s="79"/>
      <c r="S64" s="79"/>
      <c r="T64" s="79" t="s">
        <v>568</v>
      </c>
      <c r="U64" s="79"/>
      <c r="V64" s="82" t="s">
        <v>648</v>
      </c>
      <c r="W64" s="81">
        <v>43738.39160879629</v>
      </c>
      <c r="X64" s="82" t="s">
        <v>739</v>
      </c>
      <c r="Y64" s="79"/>
      <c r="Z64" s="79"/>
      <c r="AA64" s="85" t="s">
        <v>883</v>
      </c>
      <c r="AB64" s="79"/>
      <c r="AC64" s="79" t="b">
        <v>0</v>
      </c>
      <c r="AD64" s="79">
        <v>0</v>
      </c>
      <c r="AE64" s="85" t="s">
        <v>995</v>
      </c>
      <c r="AF64" s="79" t="b">
        <v>0</v>
      </c>
      <c r="AG64" s="79" t="s">
        <v>1009</v>
      </c>
      <c r="AH64" s="79"/>
      <c r="AI64" s="85" t="s">
        <v>995</v>
      </c>
      <c r="AJ64" s="79" t="b">
        <v>0</v>
      </c>
      <c r="AK64" s="79">
        <v>3</v>
      </c>
      <c r="AL64" s="85" t="s">
        <v>880</v>
      </c>
      <c r="AM64" s="79" t="s">
        <v>1023</v>
      </c>
      <c r="AN64" s="79" t="b">
        <v>0</v>
      </c>
      <c r="AO64" s="85" t="s">
        <v>880</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c r="BE64" s="49"/>
      <c r="BF64" s="48"/>
      <c r="BG64" s="49"/>
      <c r="BH64" s="48"/>
      <c r="BI64" s="49"/>
      <c r="BJ64" s="48"/>
      <c r="BK64" s="49"/>
      <c r="BL64" s="48"/>
    </row>
    <row r="65" spans="1:64" ht="15">
      <c r="A65" s="64" t="s">
        <v>241</v>
      </c>
      <c r="B65" s="64" t="s">
        <v>244</v>
      </c>
      <c r="C65" s="65" t="s">
        <v>3337</v>
      </c>
      <c r="D65" s="66">
        <v>3</v>
      </c>
      <c r="E65" s="67" t="s">
        <v>132</v>
      </c>
      <c r="F65" s="68">
        <v>35</v>
      </c>
      <c r="G65" s="65"/>
      <c r="H65" s="69"/>
      <c r="I65" s="70"/>
      <c r="J65" s="70"/>
      <c r="K65" s="34" t="s">
        <v>66</v>
      </c>
      <c r="L65" s="77">
        <v>65</v>
      </c>
      <c r="M65" s="77"/>
      <c r="N65" s="72"/>
      <c r="O65" s="79" t="s">
        <v>407</v>
      </c>
      <c r="P65" s="81">
        <v>43738.26311342593</v>
      </c>
      <c r="Q65" s="79" t="s">
        <v>431</v>
      </c>
      <c r="R65" s="79"/>
      <c r="S65" s="79"/>
      <c r="T65" s="79" t="s">
        <v>568</v>
      </c>
      <c r="U65" s="82" t="s">
        <v>602</v>
      </c>
      <c r="V65" s="82" t="s">
        <v>602</v>
      </c>
      <c r="W65" s="81">
        <v>43738.26311342593</v>
      </c>
      <c r="X65" s="82" t="s">
        <v>736</v>
      </c>
      <c r="Y65" s="79"/>
      <c r="Z65" s="79"/>
      <c r="AA65" s="85" t="s">
        <v>880</v>
      </c>
      <c r="AB65" s="79"/>
      <c r="AC65" s="79" t="b">
        <v>0</v>
      </c>
      <c r="AD65" s="79">
        <v>4</v>
      </c>
      <c r="AE65" s="85" t="s">
        <v>995</v>
      </c>
      <c r="AF65" s="79" t="b">
        <v>0</v>
      </c>
      <c r="AG65" s="79" t="s">
        <v>1009</v>
      </c>
      <c r="AH65" s="79"/>
      <c r="AI65" s="85" t="s">
        <v>995</v>
      </c>
      <c r="AJ65" s="79" t="b">
        <v>0</v>
      </c>
      <c r="AK65" s="79">
        <v>3</v>
      </c>
      <c r="AL65" s="85" t="s">
        <v>995</v>
      </c>
      <c r="AM65" s="79" t="s">
        <v>1021</v>
      </c>
      <c r="AN65" s="79" t="b">
        <v>0</v>
      </c>
      <c r="AO65" s="85" t="s">
        <v>880</v>
      </c>
      <c r="AP65" s="79" t="s">
        <v>176</v>
      </c>
      <c r="AQ65" s="79">
        <v>0</v>
      </c>
      <c r="AR65" s="79">
        <v>0</v>
      </c>
      <c r="AS65" s="79" t="s">
        <v>1034</v>
      </c>
      <c r="AT65" s="79" t="s">
        <v>1036</v>
      </c>
      <c r="AU65" s="79" t="s">
        <v>1038</v>
      </c>
      <c r="AV65" s="79" t="s">
        <v>1036</v>
      </c>
      <c r="AW65" s="79" t="s">
        <v>1043</v>
      </c>
      <c r="AX65" s="79" t="s">
        <v>1036</v>
      </c>
      <c r="AY65" s="79" t="s">
        <v>1047</v>
      </c>
      <c r="AZ65" s="82" t="s">
        <v>1050</v>
      </c>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241</v>
      </c>
      <c r="B66" s="64" t="s">
        <v>327</v>
      </c>
      <c r="C66" s="65" t="s">
        <v>3337</v>
      </c>
      <c r="D66" s="66">
        <v>3</v>
      </c>
      <c r="E66" s="67" t="s">
        <v>132</v>
      </c>
      <c r="F66" s="68">
        <v>35</v>
      </c>
      <c r="G66" s="65"/>
      <c r="H66" s="69"/>
      <c r="I66" s="70"/>
      <c r="J66" s="70"/>
      <c r="K66" s="34" t="s">
        <v>65</v>
      </c>
      <c r="L66" s="77">
        <v>66</v>
      </c>
      <c r="M66" s="77"/>
      <c r="N66" s="72"/>
      <c r="O66" s="79" t="s">
        <v>407</v>
      </c>
      <c r="P66" s="81">
        <v>43738.26311342593</v>
      </c>
      <c r="Q66" s="79" t="s">
        <v>431</v>
      </c>
      <c r="R66" s="79"/>
      <c r="S66" s="79"/>
      <c r="T66" s="79" t="s">
        <v>568</v>
      </c>
      <c r="U66" s="82" t="s">
        <v>602</v>
      </c>
      <c r="V66" s="82" t="s">
        <v>602</v>
      </c>
      <c r="W66" s="81">
        <v>43738.26311342593</v>
      </c>
      <c r="X66" s="82" t="s">
        <v>736</v>
      </c>
      <c r="Y66" s="79"/>
      <c r="Z66" s="79"/>
      <c r="AA66" s="85" t="s">
        <v>880</v>
      </c>
      <c r="AB66" s="79"/>
      <c r="AC66" s="79" t="b">
        <v>0</v>
      </c>
      <c r="AD66" s="79">
        <v>4</v>
      </c>
      <c r="AE66" s="85" t="s">
        <v>995</v>
      </c>
      <c r="AF66" s="79" t="b">
        <v>0</v>
      </c>
      <c r="AG66" s="79" t="s">
        <v>1009</v>
      </c>
      <c r="AH66" s="79"/>
      <c r="AI66" s="85" t="s">
        <v>995</v>
      </c>
      <c r="AJ66" s="79" t="b">
        <v>0</v>
      </c>
      <c r="AK66" s="79">
        <v>3</v>
      </c>
      <c r="AL66" s="85" t="s">
        <v>995</v>
      </c>
      <c r="AM66" s="79" t="s">
        <v>1021</v>
      </c>
      <c r="AN66" s="79" t="b">
        <v>0</v>
      </c>
      <c r="AO66" s="85" t="s">
        <v>880</v>
      </c>
      <c r="AP66" s="79" t="s">
        <v>176</v>
      </c>
      <c r="AQ66" s="79">
        <v>0</v>
      </c>
      <c r="AR66" s="79">
        <v>0</v>
      </c>
      <c r="AS66" s="79" t="s">
        <v>1034</v>
      </c>
      <c r="AT66" s="79" t="s">
        <v>1036</v>
      </c>
      <c r="AU66" s="79" t="s">
        <v>1038</v>
      </c>
      <c r="AV66" s="79" t="s">
        <v>1036</v>
      </c>
      <c r="AW66" s="79" t="s">
        <v>1043</v>
      </c>
      <c r="AX66" s="79" t="s">
        <v>1036</v>
      </c>
      <c r="AY66" s="79" t="s">
        <v>1047</v>
      </c>
      <c r="AZ66" s="82" t="s">
        <v>1050</v>
      </c>
      <c r="BA66">
        <v>1</v>
      </c>
      <c r="BB66" s="78" t="str">
        <f>REPLACE(INDEX(GroupVertices[Group],MATCH(Edges[[#This Row],[Vertex 1]],GroupVertices[Vertex],0)),1,1,"")</f>
        <v>8</v>
      </c>
      <c r="BC66" s="78" t="str">
        <f>REPLACE(INDEX(GroupVertices[Group],MATCH(Edges[[#This Row],[Vertex 2]],GroupVertices[Vertex],0)),1,1,"")</f>
        <v>7</v>
      </c>
      <c r="BD66" s="48">
        <v>1</v>
      </c>
      <c r="BE66" s="49">
        <v>3.225806451612903</v>
      </c>
      <c r="BF66" s="48">
        <v>0</v>
      </c>
      <c r="BG66" s="49">
        <v>0</v>
      </c>
      <c r="BH66" s="48">
        <v>0</v>
      </c>
      <c r="BI66" s="49">
        <v>0</v>
      </c>
      <c r="BJ66" s="48">
        <v>30</v>
      </c>
      <c r="BK66" s="49">
        <v>96.7741935483871</v>
      </c>
      <c r="BL66" s="48">
        <v>31</v>
      </c>
    </row>
    <row r="67" spans="1:64" ht="15">
      <c r="A67" s="64" t="s">
        <v>241</v>
      </c>
      <c r="B67" s="64" t="s">
        <v>297</v>
      </c>
      <c r="C67" s="65" t="s">
        <v>3337</v>
      </c>
      <c r="D67" s="66">
        <v>3</v>
      </c>
      <c r="E67" s="67" t="s">
        <v>132</v>
      </c>
      <c r="F67" s="68">
        <v>35</v>
      </c>
      <c r="G67" s="65"/>
      <c r="H67" s="69"/>
      <c r="I67" s="70"/>
      <c r="J67" s="70"/>
      <c r="K67" s="34" t="s">
        <v>65</v>
      </c>
      <c r="L67" s="77">
        <v>67</v>
      </c>
      <c r="M67" s="77"/>
      <c r="N67" s="72"/>
      <c r="O67" s="79" t="s">
        <v>407</v>
      </c>
      <c r="P67" s="81">
        <v>43738.26311342593</v>
      </c>
      <c r="Q67" s="79" t="s">
        <v>431</v>
      </c>
      <c r="R67" s="79"/>
      <c r="S67" s="79"/>
      <c r="T67" s="79" t="s">
        <v>568</v>
      </c>
      <c r="U67" s="82" t="s">
        <v>602</v>
      </c>
      <c r="V67" s="82" t="s">
        <v>602</v>
      </c>
      <c r="W67" s="81">
        <v>43738.26311342593</v>
      </c>
      <c r="X67" s="82" t="s">
        <v>736</v>
      </c>
      <c r="Y67" s="79"/>
      <c r="Z67" s="79"/>
      <c r="AA67" s="85" t="s">
        <v>880</v>
      </c>
      <c r="AB67" s="79"/>
      <c r="AC67" s="79" t="b">
        <v>0</v>
      </c>
      <c r="AD67" s="79">
        <v>4</v>
      </c>
      <c r="AE67" s="85" t="s">
        <v>995</v>
      </c>
      <c r="AF67" s="79" t="b">
        <v>0</v>
      </c>
      <c r="AG67" s="79" t="s">
        <v>1009</v>
      </c>
      <c r="AH67" s="79"/>
      <c r="AI67" s="85" t="s">
        <v>995</v>
      </c>
      <c r="AJ67" s="79" t="b">
        <v>0</v>
      </c>
      <c r="AK67" s="79">
        <v>3</v>
      </c>
      <c r="AL67" s="85" t="s">
        <v>995</v>
      </c>
      <c r="AM67" s="79" t="s">
        <v>1021</v>
      </c>
      <c r="AN67" s="79" t="b">
        <v>0</v>
      </c>
      <c r="AO67" s="85" t="s">
        <v>880</v>
      </c>
      <c r="AP67" s="79" t="s">
        <v>176</v>
      </c>
      <c r="AQ67" s="79">
        <v>0</v>
      </c>
      <c r="AR67" s="79">
        <v>0</v>
      </c>
      <c r="AS67" s="79" t="s">
        <v>1034</v>
      </c>
      <c r="AT67" s="79" t="s">
        <v>1036</v>
      </c>
      <c r="AU67" s="79" t="s">
        <v>1038</v>
      </c>
      <c r="AV67" s="79" t="s">
        <v>1036</v>
      </c>
      <c r="AW67" s="79" t="s">
        <v>1043</v>
      </c>
      <c r="AX67" s="79" t="s">
        <v>1036</v>
      </c>
      <c r="AY67" s="79" t="s">
        <v>1047</v>
      </c>
      <c r="AZ67" s="82" t="s">
        <v>1050</v>
      </c>
      <c r="BA67">
        <v>1</v>
      </c>
      <c r="BB67" s="78" t="str">
        <f>REPLACE(INDEX(GroupVertices[Group],MATCH(Edges[[#This Row],[Vertex 1]],GroupVertices[Vertex],0)),1,1,"")</f>
        <v>8</v>
      </c>
      <c r="BC67" s="78" t="str">
        <f>REPLACE(INDEX(GroupVertices[Group],MATCH(Edges[[#This Row],[Vertex 2]],GroupVertices[Vertex],0)),1,1,"")</f>
        <v>1</v>
      </c>
      <c r="BD67" s="48"/>
      <c r="BE67" s="49"/>
      <c r="BF67" s="48"/>
      <c r="BG67" s="49"/>
      <c r="BH67" s="48"/>
      <c r="BI67" s="49"/>
      <c r="BJ67" s="48"/>
      <c r="BK67" s="49"/>
      <c r="BL67" s="48"/>
    </row>
    <row r="68" spans="1:64" ht="15">
      <c r="A68" s="64" t="s">
        <v>244</v>
      </c>
      <c r="B68" s="64" t="s">
        <v>241</v>
      </c>
      <c r="C68" s="65" t="s">
        <v>3337</v>
      </c>
      <c r="D68" s="66">
        <v>3</v>
      </c>
      <c r="E68" s="67" t="s">
        <v>132</v>
      </c>
      <c r="F68" s="68">
        <v>35</v>
      </c>
      <c r="G68" s="65"/>
      <c r="H68" s="69"/>
      <c r="I68" s="70"/>
      <c r="J68" s="70"/>
      <c r="K68" s="34" t="s">
        <v>66</v>
      </c>
      <c r="L68" s="77">
        <v>68</v>
      </c>
      <c r="M68" s="77"/>
      <c r="N68" s="72"/>
      <c r="O68" s="79" t="s">
        <v>407</v>
      </c>
      <c r="P68" s="81">
        <v>43738.39160879629</v>
      </c>
      <c r="Q68" s="79" t="s">
        <v>432</v>
      </c>
      <c r="R68" s="79"/>
      <c r="S68" s="79"/>
      <c r="T68" s="79" t="s">
        <v>568</v>
      </c>
      <c r="U68" s="79"/>
      <c r="V68" s="82" t="s">
        <v>648</v>
      </c>
      <c r="W68" s="81">
        <v>43738.39160879629</v>
      </c>
      <c r="X68" s="82" t="s">
        <v>739</v>
      </c>
      <c r="Y68" s="79"/>
      <c r="Z68" s="79"/>
      <c r="AA68" s="85" t="s">
        <v>883</v>
      </c>
      <c r="AB68" s="79"/>
      <c r="AC68" s="79" t="b">
        <v>0</v>
      </c>
      <c r="AD68" s="79">
        <v>0</v>
      </c>
      <c r="AE68" s="85" t="s">
        <v>995</v>
      </c>
      <c r="AF68" s="79" t="b">
        <v>0</v>
      </c>
      <c r="AG68" s="79" t="s">
        <v>1009</v>
      </c>
      <c r="AH68" s="79"/>
      <c r="AI68" s="85" t="s">
        <v>995</v>
      </c>
      <c r="AJ68" s="79" t="b">
        <v>0</v>
      </c>
      <c r="AK68" s="79">
        <v>3</v>
      </c>
      <c r="AL68" s="85" t="s">
        <v>880</v>
      </c>
      <c r="AM68" s="79" t="s">
        <v>1023</v>
      </c>
      <c r="AN68" s="79" t="b">
        <v>0</v>
      </c>
      <c r="AO68" s="85" t="s">
        <v>880</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0</v>
      </c>
      <c r="BE68" s="49">
        <v>0</v>
      </c>
      <c r="BF68" s="48">
        <v>0</v>
      </c>
      <c r="BG68" s="49">
        <v>0</v>
      </c>
      <c r="BH68" s="48">
        <v>0</v>
      </c>
      <c r="BI68" s="49">
        <v>0</v>
      </c>
      <c r="BJ68" s="48">
        <v>21</v>
      </c>
      <c r="BK68" s="49">
        <v>100</v>
      </c>
      <c r="BL68" s="48">
        <v>21</v>
      </c>
    </row>
    <row r="69" spans="1:64" ht="15">
      <c r="A69" s="64" t="s">
        <v>245</v>
      </c>
      <c r="B69" s="64" t="s">
        <v>328</v>
      </c>
      <c r="C69" s="65" t="s">
        <v>3337</v>
      </c>
      <c r="D69" s="66">
        <v>3</v>
      </c>
      <c r="E69" s="67" t="s">
        <v>132</v>
      </c>
      <c r="F69" s="68">
        <v>35</v>
      </c>
      <c r="G69" s="65"/>
      <c r="H69" s="69"/>
      <c r="I69" s="70"/>
      <c r="J69" s="70"/>
      <c r="K69" s="34" t="s">
        <v>65</v>
      </c>
      <c r="L69" s="77">
        <v>69</v>
      </c>
      <c r="M69" s="77"/>
      <c r="N69" s="72"/>
      <c r="O69" s="79" t="s">
        <v>407</v>
      </c>
      <c r="P69" s="81">
        <v>43738.97721064815</v>
      </c>
      <c r="Q69" s="79" t="s">
        <v>433</v>
      </c>
      <c r="R69" s="82" t="s">
        <v>512</v>
      </c>
      <c r="S69" s="79" t="s">
        <v>541</v>
      </c>
      <c r="T69" s="79"/>
      <c r="U69" s="79"/>
      <c r="V69" s="82" t="s">
        <v>649</v>
      </c>
      <c r="W69" s="81">
        <v>43738.97721064815</v>
      </c>
      <c r="X69" s="82" t="s">
        <v>740</v>
      </c>
      <c r="Y69" s="79"/>
      <c r="Z69" s="79"/>
      <c r="AA69" s="85" t="s">
        <v>884</v>
      </c>
      <c r="AB69" s="79"/>
      <c r="AC69" s="79" t="b">
        <v>0</v>
      </c>
      <c r="AD69" s="79">
        <v>0</v>
      </c>
      <c r="AE69" s="85" t="s">
        <v>995</v>
      </c>
      <c r="AF69" s="79" t="b">
        <v>0</v>
      </c>
      <c r="AG69" s="79" t="s">
        <v>1009</v>
      </c>
      <c r="AH69" s="79"/>
      <c r="AI69" s="85" t="s">
        <v>995</v>
      </c>
      <c r="AJ69" s="79" t="b">
        <v>0</v>
      </c>
      <c r="AK69" s="79">
        <v>0</v>
      </c>
      <c r="AL69" s="85" t="s">
        <v>995</v>
      </c>
      <c r="AM69" s="79" t="s">
        <v>1022</v>
      </c>
      <c r="AN69" s="79" t="b">
        <v>0</v>
      </c>
      <c r="AO69" s="85" t="s">
        <v>884</v>
      </c>
      <c r="AP69" s="79" t="s">
        <v>176</v>
      </c>
      <c r="AQ69" s="79">
        <v>0</v>
      </c>
      <c r="AR69" s="79">
        <v>0</v>
      </c>
      <c r="AS69" s="79" t="s">
        <v>1035</v>
      </c>
      <c r="AT69" s="79" t="s">
        <v>1037</v>
      </c>
      <c r="AU69" s="79" t="s">
        <v>1039</v>
      </c>
      <c r="AV69" s="79" t="s">
        <v>1041</v>
      </c>
      <c r="AW69" s="79" t="s">
        <v>1044</v>
      </c>
      <c r="AX69" s="79" t="s">
        <v>1045</v>
      </c>
      <c r="AY69" s="79" t="s">
        <v>1048</v>
      </c>
      <c r="AZ69" s="82" t="s">
        <v>1051</v>
      </c>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245</v>
      </c>
      <c r="B70" s="64" t="s">
        <v>329</v>
      </c>
      <c r="C70" s="65" t="s">
        <v>3337</v>
      </c>
      <c r="D70" s="66">
        <v>3</v>
      </c>
      <c r="E70" s="67" t="s">
        <v>132</v>
      </c>
      <c r="F70" s="68">
        <v>35</v>
      </c>
      <c r="G70" s="65"/>
      <c r="H70" s="69"/>
      <c r="I70" s="70"/>
      <c r="J70" s="70"/>
      <c r="K70" s="34" t="s">
        <v>65</v>
      </c>
      <c r="L70" s="77">
        <v>70</v>
      </c>
      <c r="M70" s="77"/>
      <c r="N70" s="72"/>
      <c r="O70" s="79" t="s">
        <v>407</v>
      </c>
      <c r="P70" s="81">
        <v>43738.97721064815</v>
      </c>
      <c r="Q70" s="79" t="s">
        <v>433</v>
      </c>
      <c r="R70" s="82" t="s">
        <v>512</v>
      </c>
      <c r="S70" s="79" t="s">
        <v>541</v>
      </c>
      <c r="T70" s="79"/>
      <c r="U70" s="79"/>
      <c r="V70" s="82" t="s">
        <v>649</v>
      </c>
      <c r="W70" s="81">
        <v>43738.97721064815</v>
      </c>
      <c r="X70" s="82" t="s">
        <v>740</v>
      </c>
      <c r="Y70" s="79"/>
      <c r="Z70" s="79"/>
      <c r="AA70" s="85" t="s">
        <v>884</v>
      </c>
      <c r="AB70" s="79"/>
      <c r="AC70" s="79" t="b">
        <v>0</v>
      </c>
      <c r="AD70" s="79">
        <v>0</v>
      </c>
      <c r="AE70" s="85" t="s">
        <v>995</v>
      </c>
      <c r="AF70" s="79" t="b">
        <v>0</v>
      </c>
      <c r="AG70" s="79" t="s">
        <v>1009</v>
      </c>
      <c r="AH70" s="79"/>
      <c r="AI70" s="85" t="s">
        <v>995</v>
      </c>
      <c r="AJ70" s="79" t="b">
        <v>0</v>
      </c>
      <c r="AK70" s="79">
        <v>0</v>
      </c>
      <c r="AL70" s="85" t="s">
        <v>995</v>
      </c>
      <c r="AM70" s="79" t="s">
        <v>1022</v>
      </c>
      <c r="AN70" s="79" t="b">
        <v>0</v>
      </c>
      <c r="AO70" s="85" t="s">
        <v>884</v>
      </c>
      <c r="AP70" s="79" t="s">
        <v>176</v>
      </c>
      <c r="AQ70" s="79">
        <v>0</v>
      </c>
      <c r="AR70" s="79">
        <v>0</v>
      </c>
      <c r="AS70" s="79" t="s">
        <v>1035</v>
      </c>
      <c r="AT70" s="79" t="s">
        <v>1037</v>
      </c>
      <c r="AU70" s="79" t="s">
        <v>1039</v>
      </c>
      <c r="AV70" s="79" t="s">
        <v>1041</v>
      </c>
      <c r="AW70" s="79" t="s">
        <v>1044</v>
      </c>
      <c r="AX70" s="79" t="s">
        <v>1045</v>
      </c>
      <c r="AY70" s="79" t="s">
        <v>1048</v>
      </c>
      <c r="AZ70" s="82" t="s">
        <v>1051</v>
      </c>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245</v>
      </c>
      <c r="B71" s="64" t="s">
        <v>330</v>
      </c>
      <c r="C71" s="65" t="s">
        <v>3337</v>
      </c>
      <c r="D71" s="66">
        <v>3</v>
      </c>
      <c r="E71" s="67" t="s">
        <v>132</v>
      </c>
      <c r="F71" s="68">
        <v>35</v>
      </c>
      <c r="G71" s="65"/>
      <c r="H71" s="69"/>
      <c r="I71" s="70"/>
      <c r="J71" s="70"/>
      <c r="K71" s="34" t="s">
        <v>65</v>
      </c>
      <c r="L71" s="77">
        <v>71</v>
      </c>
      <c r="M71" s="77"/>
      <c r="N71" s="72"/>
      <c r="O71" s="79" t="s">
        <v>407</v>
      </c>
      <c r="P71" s="81">
        <v>43738.97721064815</v>
      </c>
      <c r="Q71" s="79" t="s">
        <v>433</v>
      </c>
      <c r="R71" s="82" t="s">
        <v>512</v>
      </c>
      <c r="S71" s="79" t="s">
        <v>541</v>
      </c>
      <c r="T71" s="79"/>
      <c r="U71" s="79"/>
      <c r="V71" s="82" t="s">
        <v>649</v>
      </c>
      <c r="W71" s="81">
        <v>43738.97721064815</v>
      </c>
      <c r="X71" s="82" t="s">
        <v>740</v>
      </c>
      <c r="Y71" s="79"/>
      <c r="Z71" s="79"/>
      <c r="AA71" s="85" t="s">
        <v>884</v>
      </c>
      <c r="AB71" s="79"/>
      <c r="AC71" s="79" t="b">
        <v>0</v>
      </c>
      <c r="AD71" s="79">
        <v>0</v>
      </c>
      <c r="AE71" s="85" t="s">
        <v>995</v>
      </c>
      <c r="AF71" s="79" t="b">
        <v>0</v>
      </c>
      <c r="AG71" s="79" t="s">
        <v>1009</v>
      </c>
      <c r="AH71" s="79"/>
      <c r="AI71" s="85" t="s">
        <v>995</v>
      </c>
      <c r="AJ71" s="79" t="b">
        <v>0</v>
      </c>
      <c r="AK71" s="79">
        <v>0</v>
      </c>
      <c r="AL71" s="85" t="s">
        <v>995</v>
      </c>
      <c r="AM71" s="79" t="s">
        <v>1022</v>
      </c>
      <c r="AN71" s="79" t="b">
        <v>0</v>
      </c>
      <c r="AO71" s="85" t="s">
        <v>884</v>
      </c>
      <c r="AP71" s="79" t="s">
        <v>176</v>
      </c>
      <c r="AQ71" s="79">
        <v>0</v>
      </c>
      <c r="AR71" s="79">
        <v>0</v>
      </c>
      <c r="AS71" s="79" t="s">
        <v>1035</v>
      </c>
      <c r="AT71" s="79" t="s">
        <v>1037</v>
      </c>
      <c r="AU71" s="79" t="s">
        <v>1039</v>
      </c>
      <c r="AV71" s="79" t="s">
        <v>1041</v>
      </c>
      <c r="AW71" s="79" t="s">
        <v>1044</v>
      </c>
      <c r="AX71" s="79" t="s">
        <v>1045</v>
      </c>
      <c r="AY71" s="79" t="s">
        <v>1048</v>
      </c>
      <c r="AZ71" s="82" t="s">
        <v>1051</v>
      </c>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245</v>
      </c>
      <c r="B72" s="64" t="s">
        <v>331</v>
      </c>
      <c r="C72" s="65" t="s">
        <v>3337</v>
      </c>
      <c r="D72" s="66">
        <v>3</v>
      </c>
      <c r="E72" s="67" t="s">
        <v>132</v>
      </c>
      <c r="F72" s="68">
        <v>35</v>
      </c>
      <c r="G72" s="65"/>
      <c r="H72" s="69"/>
      <c r="I72" s="70"/>
      <c r="J72" s="70"/>
      <c r="K72" s="34" t="s">
        <v>65</v>
      </c>
      <c r="L72" s="77">
        <v>72</v>
      </c>
      <c r="M72" s="77"/>
      <c r="N72" s="72"/>
      <c r="O72" s="79" t="s">
        <v>407</v>
      </c>
      <c r="P72" s="81">
        <v>43738.97721064815</v>
      </c>
      <c r="Q72" s="79" t="s">
        <v>433</v>
      </c>
      <c r="R72" s="82" t="s">
        <v>512</v>
      </c>
      <c r="S72" s="79" t="s">
        <v>541</v>
      </c>
      <c r="T72" s="79"/>
      <c r="U72" s="79"/>
      <c r="V72" s="82" t="s">
        <v>649</v>
      </c>
      <c r="W72" s="81">
        <v>43738.97721064815</v>
      </c>
      <c r="X72" s="82" t="s">
        <v>740</v>
      </c>
      <c r="Y72" s="79"/>
      <c r="Z72" s="79"/>
      <c r="AA72" s="85" t="s">
        <v>884</v>
      </c>
      <c r="AB72" s="79"/>
      <c r="AC72" s="79" t="b">
        <v>0</v>
      </c>
      <c r="AD72" s="79">
        <v>0</v>
      </c>
      <c r="AE72" s="85" t="s">
        <v>995</v>
      </c>
      <c r="AF72" s="79" t="b">
        <v>0</v>
      </c>
      <c r="AG72" s="79" t="s">
        <v>1009</v>
      </c>
      <c r="AH72" s="79"/>
      <c r="AI72" s="85" t="s">
        <v>995</v>
      </c>
      <c r="AJ72" s="79" t="b">
        <v>0</v>
      </c>
      <c r="AK72" s="79">
        <v>0</v>
      </c>
      <c r="AL72" s="85" t="s">
        <v>995</v>
      </c>
      <c r="AM72" s="79" t="s">
        <v>1022</v>
      </c>
      <c r="AN72" s="79" t="b">
        <v>0</v>
      </c>
      <c r="AO72" s="85" t="s">
        <v>884</v>
      </c>
      <c r="AP72" s="79" t="s">
        <v>176</v>
      </c>
      <c r="AQ72" s="79">
        <v>0</v>
      </c>
      <c r="AR72" s="79">
        <v>0</v>
      </c>
      <c r="AS72" s="79" t="s">
        <v>1035</v>
      </c>
      <c r="AT72" s="79" t="s">
        <v>1037</v>
      </c>
      <c r="AU72" s="79" t="s">
        <v>1039</v>
      </c>
      <c r="AV72" s="79" t="s">
        <v>1041</v>
      </c>
      <c r="AW72" s="79" t="s">
        <v>1044</v>
      </c>
      <c r="AX72" s="79" t="s">
        <v>1045</v>
      </c>
      <c r="AY72" s="79" t="s">
        <v>1048</v>
      </c>
      <c r="AZ72" s="82" t="s">
        <v>1051</v>
      </c>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245</v>
      </c>
      <c r="B73" s="64" t="s">
        <v>332</v>
      </c>
      <c r="C73" s="65" t="s">
        <v>3337</v>
      </c>
      <c r="D73" s="66">
        <v>3</v>
      </c>
      <c r="E73" s="67" t="s">
        <v>132</v>
      </c>
      <c r="F73" s="68">
        <v>35</v>
      </c>
      <c r="G73" s="65"/>
      <c r="H73" s="69"/>
      <c r="I73" s="70"/>
      <c r="J73" s="70"/>
      <c r="K73" s="34" t="s">
        <v>65</v>
      </c>
      <c r="L73" s="77">
        <v>73</v>
      </c>
      <c r="M73" s="77"/>
      <c r="N73" s="72"/>
      <c r="O73" s="79" t="s">
        <v>407</v>
      </c>
      <c r="P73" s="81">
        <v>43738.97721064815</v>
      </c>
      <c r="Q73" s="79" t="s">
        <v>433</v>
      </c>
      <c r="R73" s="82" t="s">
        <v>512</v>
      </c>
      <c r="S73" s="79" t="s">
        <v>541</v>
      </c>
      <c r="T73" s="79"/>
      <c r="U73" s="79"/>
      <c r="V73" s="82" t="s">
        <v>649</v>
      </c>
      <c r="W73" s="81">
        <v>43738.97721064815</v>
      </c>
      <c r="X73" s="82" t="s">
        <v>740</v>
      </c>
      <c r="Y73" s="79"/>
      <c r="Z73" s="79"/>
      <c r="AA73" s="85" t="s">
        <v>884</v>
      </c>
      <c r="AB73" s="79"/>
      <c r="AC73" s="79" t="b">
        <v>0</v>
      </c>
      <c r="AD73" s="79">
        <v>0</v>
      </c>
      <c r="AE73" s="85" t="s">
        <v>995</v>
      </c>
      <c r="AF73" s="79" t="b">
        <v>0</v>
      </c>
      <c r="AG73" s="79" t="s">
        <v>1009</v>
      </c>
      <c r="AH73" s="79"/>
      <c r="AI73" s="85" t="s">
        <v>995</v>
      </c>
      <c r="AJ73" s="79" t="b">
        <v>0</v>
      </c>
      <c r="AK73" s="79">
        <v>0</v>
      </c>
      <c r="AL73" s="85" t="s">
        <v>995</v>
      </c>
      <c r="AM73" s="79" t="s">
        <v>1022</v>
      </c>
      <c r="AN73" s="79" t="b">
        <v>0</v>
      </c>
      <c r="AO73" s="85" t="s">
        <v>884</v>
      </c>
      <c r="AP73" s="79" t="s">
        <v>176</v>
      </c>
      <c r="AQ73" s="79">
        <v>0</v>
      </c>
      <c r="AR73" s="79">
        <v>0</v>
      </c>
      <c r="AS73" s="79" t="s">
        <v>1035</v>
      </c>
      <c r="AT73" s="79" t="s">
        <v>1037</v>
      </c>
      <c r="AU73" s="79" t="s">
        <v>1039</v>
      </c>
      <c r="AV73" s="79" t="s">
        <v>1041</v>
      </c>
      <c r="AW73" s="79" t="s">
        <v>1044</v>
      </c>
      <c r="AX73" s="79" t="s">
        <v>1045</v>
      </c>
      <c r="AY73" s="79" t="s">
        <v>1048</v>
      </c>
      <c r="AZ73" s="82" t="s">
        <v>1051</v>
      </c>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245</v>
      </c>
      <c r="B74" s="64" t="s">
        <v>333</v>
      </c>
      <c r="C74" s="65" t="s">
        <v>3337</v>
      </c>
      <c r="D74" s="66">
        <v>3</v>
      </c>
      <c r="E74" s="67" t="s">
        <v>132</v>
      </c>
      <c r="F74" s="68">
        <v>35</v>
      </c>
      <c r="G74" s="65"/>
      <c r="H74" s="69"/>
      <c r="I74" s="70"/>
      <c r="J74" s="70"/>
      <c r="K74" s="34" t="s">
        <v>65</v>
      </c>
      <c r="L74" s="77">
        <v>74</v>
      </c>
      <c r="M74" s="77"/>
      <c r="N74" s="72"/>
      <c r="O74" s="79" t="s">
        <v>407</v>
      </c>
      <c r="P74" s="81">
        <v>43738.97721064815</v>
      </c>
      <c r="Q74" s="79" t="s">
        <v>433</v>
      </c>
      <c r="R74" s="82" t="s">
        <v>512</v>
      </c>
      <c r="S74" s="79" t="s">
        <v>541</v>
      </c>
      <c r="T74" s="79"/>
      <c r="U74" s="79"/>
      <c r="V74" s="82" t="s">
        <v>649</v>
      </c>
      <c r="W74" s="81">
        <v>43738.97721064815</v>
      </c>
      <c r="X74" s="82" t="s">
        <v>740</v>
      </c>
      <c r="Y74" s="79"/>
      <c r="Z74" s="79"/>
      <c r="AA74" s="85" t="s">
        <v>884</v>
      </c>
      <c r="AB74" s="79"/>
      <c r="AC74" s="79" t="b">
        <v>0</v>
      </c>
      <c r="AD74" s="79">
        <v>0</v>
      </c>
      <c r="AE74" s="85" t="s">
        <v>995</v>
      </c>
      <c r="AF74" s="79" t="b">
        <v>0</v>
      </c>
      <c r="AG74" s="79" t="s">
        <v>1009</v>
      </c>
      <c r="AH74" s="79"/>
      <c r="AI74" s="85" t="s">
        <v>995</v>
      </c>
      <c r="AJ74" s="79" t="b">
        <v>0</v>
      </c>
      <c r="AK74" s="79">
        <v>0</v>
      </c>
      <c r="AL74" s="85" t="s">
        <v>995</v>
      </c>
      <c r="AM74" s="79" t="s">
        <v>1022</v>
      </c>
      <c r="AN74" s="79" t="b">
        <v>0</v>
      </c>
      <c r="AO74" s="85" t="s">
        <v>884</v>
      </c>
      <c r="AP74" s="79" t="s">
        <v>176</v>
      </c>
      <c r="AQ74" s="79">
        <v>0</v>
      </c>
      <c r="AR74" s="79">
        <v>0</v>
      </c>
      <c r="AS74" s="79" t="s">
        <v>1035</v>
      </c>
      <c r="AT74" s="79" t="s">
        <v>1037</v>
      </c>
      <c r="AU74" s="79" t="s">
        <v>1039</v>
      </c>
      <c r="AV74" s="79" t="s">
        <v>1041</v>
      </c>
      <c r="AW74" s="79" t="s">
        <v>1044</v>
      </c>
      <c r="AX74" s="79" t="s">
        <v>1045</v>
      </c>
      <c r="AY74" s="79" t="s">
        <v>1048</v>
      </c>
      <c r="AZ74" s="82" t="s">
        <v>1051</v>
      </c>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245</v>
      </c>
      <c r="B75" s="64" t="s">
        <v>334</v>
      </c>
      <c r="C75" s="65" t="s">
        <v>3337</v>
      </c>
      <c r="D75" s="66">
        <v>3</v>
      </c>
      <c r="E75" s="67" t="s">
        <v>132</v>
      </c>
      <c r="F75" s="68">
        <v>35</v>
      </c>
      <c r="G75" s="65"/>
      <c r="H75" s="69"/>
      <c r="I75" s="70"/>
      <c r="J75" s="70"/>
      <c r="K75" s="34" t="s">
        <v>65</v>
      </c>
      <c r="L75" s="77">
        <v>75</v>
      </c>
      <c r="M75" s="77"/>
      <c r="N75" s="72"/>
      <c r="O75" s="79" t="s">
        <v>407</v>
      </c>
      <c r="P75" s="81">
        <v>43738.97721064815</v>
      </c>
      <c r="Q75" s="79" t="s">
        <v>433</v>
      </c>
      <c r="R75" s="82" t="s">
        <v>512</v>
      </c>
      <c r="S75" s="79" t="s">
        <v>541</v>
      </c>
      <c r="T75" s="79"/>
      <c r="U75" s="79"/>
      <c r="V75" s="82" t="s">
        <v>649</v>
      </c>
      <c r="W75" s="81">
        <v>43738.97721064815</v>
      </c>
      <c r="X75" s="82" t="s">
        <v>740</v>
      </c>
      <c r="Y75" s="79"/>
      <c r="Z75" s="79"/>
      <c r="AA75" s="85" t="s">
        <v>884</v>
      </c>
      <c r="AB75" s="79"/>
      <c r="AC75" s="79" t="b">
        <v>0</v>
      </c>
      <c r="AD75" s="79">
        <v>0</v>
      </c>
      <c r="AE75" s="85" t="s">
        <v>995</v>
      </c>
      <c r="AF75" s="79" t="b">
        <v>0</v>
      </c>
      <c r="AG75" s="79" t="s">
        <v>1009</v>
      </c>
      <c r="AH75" s="79"/>
      <c r="AI75" s="85" t="s">
        <v>995</v>
      </c>
      <c r="AJ75" s="79" t="b">
        <v>0</v>
      </c>
      <c r="AK75" s="79">
        <v>0</v>
      </c>
      <c r="AL75" s="85" t="s">
        <v>995</v>
      </c>
      <c r="AM75" s="79" t="s">
        <v>1022</v>
      </c>
      <c r="AN75" s="79" t="b">
        <v>0</v>
      </c>
      <c r="AO75" s="85" t="s">
        <v>884</v>
      </c>
      <c r="AP75" s="79" t="s">
        <v>176</v>
      </c>
      <c r="AQ75" s="79">
        <v>0</v>
      </c>
      <c r="AR75" s="79">
        <v>0</v>
      </c>
      <c r="AS75" s="79" t="s">
        <v>1035</v>
      </c>
      <c r="AT75" s="79" t="s">
        <v>1037</v>
      </c>
      <c r="AU75" s="79" t="s">
        <v>1039</v>
      </c>
      <c r="AV75" s="79" t="s">
        <v>1041</v>
      </c>
      <c r="AW75" s="79" t="s">
        <v>1044</v>
      </c>
      <c r="AX75" s="79" t="s">
        <v>1045</v>
      </c>
      <c r="AY75" s="79" t="s">
        <v>1048</v>
      </c>
      <c r="AZ75" s="82" t="s">
        <v>1051</v>
      </c>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245</v>
      </c>
      <c r="B76" s="64" t="s">
        <v>335</v>
      </c>
      <c r="C76" s="65" t="s">
        <v>3337</v>
      </c>
      <c r="D76" s="66">
        <v>3</v>
      </c>
      <c r="E76" s="67" t="s">
        <v>132</v>
      </c>
      <c r="F76" s="68">
        <v>35</v>
      </c>
      <c r="G76" s="65"/>
      <c r="H76" s="69"/>
      <c r="I76" s="70"/>
      <c r="J76" s="70"/>
      <c r="K76" s="34" t="s">
        <v>65</v>
      </c>
      <c r="L76" s="77">
        <v>76</v>
      </c>
      <c r="M76" s="77"/>
      <c r="N76" s="72"/>
      <c r="O76" s="79" t="s">
        <v>407</v>
      </c>
      <c r="P76" s="81">
        <v>43738.97721064815</v>
      </c>
      <c r="Q76" s="79" t="s">
        <v>433</v>
      </c>
      <c r="R76" s="82" t="s">
        <v>512</v>
      </c>
      <c r="S76" s="79" t="s">
        <v>541</v>
      </c>
      <c r="T76" s="79"/>
      <c r="U76" s="79"/>
      <c r="V76" s="82" t="s">
        <v>649</v>
      </c>
      <c r="W76" s="81">
        <v>43738.97721064815</v>
      </c>
      <c r="X76" s="82" t="s">
        <v>740</v>
      </c>
      <c r="Y76" s="79"/>
      <c r="Z76" s="79"/>
      <c r="AA76" s="85" t="s">
        <v>884</v>
      </c>
      <c r="AB76" s="79"/>
      <c r="AC76" s="79" t="b">
        <v>0</v>
      </c>
      <c r="AD76" s="79">
        <v>0</v>
      </c>
      <c r="AE76" s="85" t="s">
        <v>995</v>
      </c>
      <c r="AF76" s="79" t="b">
        <v>0</v>
      </c>
      <c r="AG76" s="79" t="s">
        <v>1009</v>
      </c>
      <c r="AH76" s="79"/>
      <c r="AI76" s="85" t="s">
        <v>995</v>
      </c>
      <c r="AJ76" s="79" t="b">
        <v>0</v>
      </c>
      <c r="AK76" s="79">
        <v>0</v>
      </c>
      <c r="AL76" s="85" t="s">
        <v>995</v>
      </c>
      <c r="AM76" s="79" t="s">
        <v>1022</v>
      </c>
      <c r="AN76" s="79" t="b">
        <v>0</v>
      </c>
      <c r="AO76" s="85" t="s">
        <v>884</v>
      </c>
      <c r="AP76" s="79" t="s">
        <v>176</v>
      </c>
      <c r="AQ76" s="79">
        <v>0</v>
      </c>
      <c r="AR76" s="79">
        <v>0</v>
      </c>
      <c r="AS76" s="79" t="s">
        <v>1035</v>
      </c>
      <c r="AT76" s="79" t="s">
        <v>1037</v>
      </c>
      <c r="AU76" s="79" t="s">
        <v>1039</v>
      </c>
      <c r="AV76" s="79" t="s">
        <v>1041</v>
      </c>
      <c r="AW76" s="79" t="s">
        <v>1044</v>
      </c>
      <c r="AX76" s="79" t="s">
        <v>1045</v>
      </c>
      <c r="AY76" s="79" t="s">
        <v>1048</v>
      </c>
      <c r="AZ76" s="82" t="s">
        <v>1051</v>
      </c>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245</v>
      </c>
      <c r="B77" s="64" t="s">
        <v>336</v>
      </c>
      <c r="C77" s="65" t="s">
        <v>3337</v>
      </c>
      <c r="D77" s="66">
        <v>3</v>
      </c>
      <c r="E77" s="67" t="s">
        <v>132</v>
      </c>
      <c r="F77" s="68">
        <v>35</v>
      </c>
      <c r="G77" s="65"/>
      <c r="H77" s="69"/>
      <c r="I77" s="70"/>
      <c r="J77" s="70"/>
      <c r="K77" s="34" t="s">
        <v>65</v>
      </c>
      <c r="L77" s="77">
        <v>77</v>
      </c>
      <c r="M77" s="77"/>
      <c r="N77" s="72"/>
      <c r="O77" s="79" t="s">
        <v>407</v>
      </c>
      <c r="P77" s="81">
        <v>43738.97721064815</v>
      </c>
      <c r="Q77" s="79" t="s">
        <v>433</v>
      </c>
      <c r="R77" s="82" t="s">
        <v>512</v>
      </c>
      <c r="S77" s="79" t="s">
        <v>541</v>
      </c>
      <c r="T77" s="79"/>
      <c r="U77" s="79"/>
      <c r="V77" s="82" t="s">
        <v>649</v>
      </c>
      <c r="W77" s="81">
        <v>43738.97721064815</v>
      </c>
      <c r="X77" s="82" t="s">
        <v>740</v>
      </c>
      <c r="Y77" s="79"/>
      <c r="Z77" s="79"/>
      <c r="AA77" s="85" t="s">
        <v>884</v>
      </c>
      <c r="AB77" s="79"/>
      <c r="AC77" s="79" t="b">
        <v>0</v>
      </c>
      <c r="AD77" s="79">
        <v>0</v>
      </c>
      <c r="AE77" s="85" t="s">
        <v>995</v>
      </c>
      <c r="AF77" s="79" t="b">
        <v>0</v>
      </c>
      <c r="AG77" s="79" t="s">
        <v>1009</v>
      </c>
      <c r="AH77" s="79"/>
      <c r="AI77" s="85" t="s">
        <v>995</v>
      </c>
      <c r="AJ77" s="79" t="b">
        <v>0</v>
      </c>
      <c r="AK77" s="79">
        <v>0</v>
      </c>
      <c r="AL77" s="85" t="s">
        <v>995</v>
      </c>
      <c r="AM77" s="79" t="s">
        <v>1022</v>
      </c>
      <c r="AN77" s="79" t="b">
        <v>0</v>
      </c>
      <c r="AO77" s="85" t="s">
        <v>884</v>
      </c>
      <c r="AP77" s="79" t="s">
        <v>176</v>
      </c>
      <c r="AQ77" s="79">
        <v>0</v>
      </c>
      <c r="AR77" s="79">
        <v>0</v>
      </c>
      <c r="AS77" s="79" t="s">
        <v>1035</v>
      </c>
      <c r="AT77" s="79" t="s">
        <v>1037</v>
      </c>
      <c r="AU77" s="79" t="s">
        <v>1039</v>
      </c>
      <c r="AV77" s="79" t="s">
        <v>1041</v>
      </c>
      <c r="AW77" s="79" t="s">
        <v>1044</v>
      </c>
      <c r="AX77" s="79" t="s">
        <v>1045</v>
      </c>
      <c r="AY77" s="79" t="s">
        <v>1048</v>
      </c>
      <c r="AZ77" s="82" t="s">
        <v>1051</v>
      </c>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245</v>
      </c>
      <c r="B78" s="64" t="s">
        <v>337</v>
      </c>
      <c r="C78" s="65" t="s">
        <v>3337</v>
      </c>
      <c r="D78" s="66">
        <v>3</v>
      </c>
      <c r="E78" s="67" t="s">
        <v>132</v>
      </c>
      <c r="F78" s="68">
        <v>35</v>
      </c>
      <c r="G78" s="65"/>
      <c r="H78" s="69"/>
      <c r="I78" s="70"/>
      <c r="J78" s="70"/>
      <c r="K78" s="34" t="s">
        <v>65</v>
      </c>
      <c r="L78" s="77">
        <v>78</v>
      </c>
      <c r="M78" s="77"/>
      <c r="N78" s="72"/>
      <c r="O78" s="79" t="s">
        <v>407</v>
      </c>
      <c r="P78" s="81">
        <v>43738.97721064815</v>
      </c>
      <c r="Q78" s="79" t="s">
        <v>433</v>
      </c>
      <c r="R78" s="82" t="s">
        <v>512</v>
      </c>
      <c r="S78" s="79" t="s">
        <v>541</v>
      </c>
      <c r="T78" s="79"/>
      <c r="U78" s="79"/>
      <c r="V78" s="82" t="s">
        <v>649</v>
      </c>
      <c r="W78" s="81">
        <v>43738.97721064815</v>
      </c>
      <c r="X78" s="82" t="s">
        <v>740</v>
      </c>
      <c r="Y78" s="79"/>
      <c r="Z78" s="79"/>
      <c r="AA78" s="85" t="s">
        <v>884</v>
      </c>
      <c r="AB78" s="79"/>
      <c r="AC78" s="79" t="b">
        <v>0</v>
      </c>
      <c r="AD78" s="79">
        <v>0</v>
      </c>
      <c r="AE78" s="85" t="s">
        <v>995</v>
      </c>
      <c r="AF78" s="79" t="b">
        <v>0</v>
      </c>
      <c r="AG78" s="79" t="s">
        <v>1009</v>
      </c>
      <c r="AH78" s="79"/>
      <c r="AI78" s="85" t="s">
        <v>995</v>
      </c>
      <c r="AJ78" s="79" t="b">
        <v>0</v>
      </c>
      <c r="AK78" s="79">
        <v>0</v>
      </c>
      <c r="AL78" s="85" t="s">
        <v>995</v>
      </c>
      <c r="AM78" s="79" t="s">
        <v>1022</v>
      </c>
      <c r="AN78" s="79" t="b">
        <v>0</v>
      </c>
      <c r="AO78" s="85" t="s">
        <v>884</v>
      </c>
      <c r="AP78" s="79" t="s">
        <v>176</v>
      </c>
      <c r="AQ78" s="79">
        <v>0</v>
      </c>
      <c r="AR78" s="79">
        <v>0</v>
      </c>
      <c r="AS78" s="79" t="s">
        <v>1035</v>
      </c>
      <c r="AT78" s="79" t="s">
        <v>1037</v>
      </c>
      <c r="AU78" s="79" t="s">
        <v>1039</v>
      </c>
      <c r="AV78" s="79" t="s">
        <v>1041</v>
      </c>
      <c r="AW78" s="79" t="s">
        <v>1044</v>
      </c>
      <c r="AX78" s="79" t="s">
        <v>1045</v>
      </c>
      <c r="AY78" s="79" t="s">
        <v>1048</v>
      </c>
      <c r="AZ78" s="82" t="s">
        <v>1051</v>
      </c>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245</v>
      </c>
      <c r="B79" s="64" t="s">
        <v>338</v>
      </c>
      <c r="C79" s="65" t="s">
        <v>3337</v>
      </c>
      <c r="D79" s="66">
        <v>3</v>
      </c>
      <c r="E79" s="67" t="s">
        <v>132</v>
      </c>
      <c r="F79" s="68">
        <v>35</v>
      </c>
      <c r="G79" s="65"/>
      <c r="H79" s="69"/>
      <c r="I79" s="70"/>
      <c r="J79" s="70"/>
      <c r="K79" s="34" t="s">
        <v>65</v>
      </c>
      <c r="L79" s="77">
        <v>79</v>
      </c>
      <c r="M79" s="77"/>
      <c r="N79" s="72"/>
      <c r="O79" s="79" t="s">
        <v>407</v>
      </c>
      <c r="P79" s="81">
        <v>43738.97721064815</v>
      </c>
      <c r="Q79" s="79" t="s">
        <v>433</v>
      </c>
      <c r="R79" s="82" t="s">
        <v>512</v>
      </c>
      <c r="S79" s="79" t="s">
        <v>541</v>
      </c>
      <c r="T79" s="79"/>
      <c r="U79" s="79"/>
      <c r="V79" s="82" t="s">
        <v>649</v>
      </c>
      <c r="W79" s="81">
        <v>43738.97721064815</v>
      </c>
      <c r="X79" s="82" t="s">
        <v>740</v>
      </c>
      <c r="Y79" s="79"/>
      <c r="Z79" s="79"/>
      <c r="AA79" s="85" t="s">
        <v>884</v>
      </c>
      <c r="AB79" s="79"/>
      <c r="AC79" s="79" t="b">
        <v>0</v>
      </c>
      <c r="AD79" s="79">
        <v>0</v>
      </c>
      <c r="AE79" s="85" t="s">
        <v>995</v>
      </c>
      <c r="AF79" s="79" t="b">
        <v>0</v>
      </c>
      <c r="AG79" s="79" t="s">
        <v>1009</v>
      </c>
      <c r="AH79" s="79"/>
      <c r="AI79" s="85" t="s">
        <v>995</v>
      </c>
      <c r="AJ79" s="79" t="b">
        <v>0</v>
      </c>
      <c r="AK79" s="79">
        <v>0</v>
      </c>
      <c r="AL79" s="85" t="s">
        <v>995</v>
      </c>
      <c r="AM79" s="79" t="s">
        <v>1022</v>
      </c>
      <c r="AN79" s="79" t="b">
        <v>0</v>
      </c>
      <c r="AO79" s="85" t="s">
        <v>884</v>
      </c>
      <c r="AP79" s="79" t="s">
        <v>176</v>
      </c>
      <c r="AQ79" s="79">
        <v>0</v>
      </c>
      <c r="AR79" s="79">
        <v>0</v>
      </c>
      <c r="AS79" s="79" t="s">
        <v>1035</v>
      </c>
      <c r="AT79" s="79" t="s">
        <v>1037</v>
      </c>
      <c r="AU79" s="79" t="s">
        <v>1039</v>
      </c>
      <c r="AV79" s="79" t="s">
        <v>1041</v>
      </c>
      <c r="AW79" s="79" t="s">
        <v>1044</v>
      </c>
      <c r="AX79" s="79" t="s">
        <v>1045</v>
      </c>
      <c r="AY79" s="79" t="s">
        <v>1048</v>
      </c>
      <c r="AZ79" s="82" t="s">
        <v>1051</v>
      </c>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245</v>
      </c>
      <c r="B80" s="64" t="s">
        <v>339</v>
      </c>
      <c r="C80" s="65" t="s">
        <v>3337</v>
      </c>
      <c r="D80" s="66">
        <v>3</v>
      </c>
      <c r="E80" s="67" t="s">
        <v>132</v>
      </c>
      <c r="F80" s="68">
        <v>35</v>
      </c>
      <c r="G80" s="65"/>
      <c r="H80" s="69"/>
      <c r="I80" s="70"/>
      <c r="J80" s="70"/>
      <c r="K80" s="34" t="s">
        <v>65</v>
      </c>
      <c r="L80" s="77">
        <v>80</v>
      </c>
      <c r="M80" s="77"/>
      <c r="N80" s="72"/>
      <c r="O80" s="79" t="s">
        <v>407</v>
      </c>
      <c r="P80" s="81">
        <v>43738.97721064815</v>
      </c>
      <c r="Q80" s="79" t="s">
        <v>433</v>
      </c>
      <c r="R80" s="82" t="s">
        <v>512</v>
      </c>
      <c r="S80" s="79" t="s">
        <v>541</v>
      </c>
      <c r="T80" s="79"/>
      <c r="U80" s="79"/>
      <c r="V80" s="82" t="s">
        <v>649</v>
      </c>
      <c r="W80" s="81">
        <v>43738.97721064815</v>
      </c>
      <c r="X80" s="82" t="s">
        <v>740</v>
      </c>
      <c r="Y80" s="79"/>
      <c r="Z80" s="79"/>
      <c r="AA80" s="85" t="s">
        <v>884</v>
      </c>
      <c r="AB80" s="79"/>
      <c r="AC80" s="79" t="b">
        <v>0</v>
      </c>
      <c r="AD80" s="79">
        <v>0</v>
      </c>
      <c r="AE80" s="85" t="s">
        <v>995</v>
      </c>
      <c r="AF80" s="79" t="b">
        <v>0</v>
      </c>
      <c r="AG80" s="79" t="s">
        <v>1009</v>
      </c>
      <c r="AH80" s="79"/>
      <c r="AI80" s="85" t="s">
        <v>995</v>
      </c>
      <c r="AJ80" s="79" t="b">
        <v>0</v>
      </c>
      <c r="AK80" s="79">
        <v>0</v>
      </c>
      <c r="AL80" s="85" t="s">
        <v>995</v>
      </c>
      <c r="AM80" s="79" t="s">
        <v>1022</v>
      </c>
      <c r="AN80" s="79" t="b">
        <v>0</v>
      </c>
      <c r="AO80" s="85" t="s">
        <v>884</v>
      </c>
      <c r="AP80" s="79" t="s">
        <v>176</v>
      </c>
      <c r="AQ80" s="79">
        <v>0</v>
      </c>
      <c r="AR80" s="79">
        <v>0</v>
      </c>
      <c r="AS80" s="79" t="s">
        <v>1035</v>
      </c>
      <c r="AT80" s="79" t="s">
        <v>1037</v>
      </c>
      <c r="AU80" s="79" t="s">
        <v>1039</v>
      </c>
      <c r="AV80" s="79" t="s">
        <v>1041</v>
      </c>
      <c r="AW80" s="79" t="s">
        <v>1044</v>
      </c>
      <c r="AX80" s="79" t="s">
        <v>1045</v>
      </c>
      <c r="AY80" s="79" t="s">
        <v>1048</v>
      </c>
      <c r="AZ80" s="82" t="s">
        <v>1051</v>
      </c>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245</v>
      </c>
      <c r="B81" s="64" t="s">
        <v>340</v>
      </c>
      <c r="C81" s="65" t="s">
        <v>3337</v>
      </c>
      <c r="D81" s="66">
        <v>3</v>
      </c>
      <c r="E81" s="67" t="s">
        <v>132</v>
      </c>
      <c r="F81" s="68">
        <v>35</v>
      </c>
      <c r="G81" s="65"/>
      <c r="H81" s="69"/>
      <c r="I81" s="70"/>
      <c r="J81" s="70"/>
      <c r="K81" s="34" t="s">
        <v>65</v>
      </c>
      <c r="L81" s="77">
        <v>81</v>
      </c>
      <c r="M81" s="77"/>
      <c r="N81" s="72"/>
      <c r="O81" s="79" t="s">
        <v>407</v>
      </c>
      <c r="P81" s="81">
        <v>43738.97721064815</v>
      </c>
      <c r="Q81" s="79" t="s">
        <v>433</v>
      </c>
      <c r="R81" s="82" t="s">
        <v>512</v>
      </c>
      <c r="S81" s="79" t="s">
        <v>541</v>
      </c>
      <c r="T81" s="79"/>
      <c r="U81" s="79"/>
      <c r="V81" s="82" t="s">
        <v>649</v>
      </c>
      <c r="W81" s="81">
        <v>43738.97721064815</v>
      </c>
      <c r="X81" s="82" t="s">
        <v>740</v>
      </c>
      <c r="Y81" s="79"/>
      <c r="Z81" s="79"/>
      <c r="AA81" s="85" t="s">
        <v>884</v>
      </c>
      <c r="AB81" s="79"/>
      <c r="AC81" s="79" t="b">
        <v>0</v>
      </c>
      <c r="AD81" s="79">
        <v>0</v>
      </c>
      <c r="AE81" s="85" t="s">
        <v>995</v>
      </c>
      <c r="AF81" s="79" t="b">
        <v>0</v>
      </c>
      <c r="AG81" s="79" t="s">
        <v>1009</v>
      </c>
      <c r="AH81" s="79"/>
      <c r="AI81" s="85" t="s">
        <v>995</v>
      </c>
      <c r="AJ81" s="79" t="b">
        <v>0</v>
      </c>
      <c r="AK81" s="79">
        <v>0</v>
      </c>
      <c r="AL81" s="85" t="s">
        <v>995</v>
      </c>
      <c r="AM81" s="79" t="s">
        <v>1022</v>
      </c>
      <c r="AN81" s="79" t="b">
        <v>0</v>
      </c>
      <c r="AO81" s="85" t="s">
        <v>884</v>
      </c>
      <c r="AP81" s="79" t="s">
        <v>176</v>
      </c>
      <c r="AQ81" s="79">
        <v>0</v>
      </c>
      <c r="AR81" s="79">
        <v>0</v>
      </c>
      <c r="AS81" s="79" t="s">
        <v>1035</v>
      </c>
      <c r="AT81" s="79" t="s">
        <v>1037</v>
      </c>
      <c r="AU81" s="79" t="s">
        <v>1039</v>
      </c>
      <c r="AV81" s="79" t="s">
        <v>1041</v>
      </c>
      <c r="AW81" s="79" t="s">
        <v>1044</v>
      </c>
      <c r="AX81" s="79" t="s">
        <v>1045</v>
      </c>
      <c r="AY81" s="79" t="s">
        <v>1048</v>
      </c>
      <c r="AZ81" s="82" t="s">
        <v>1051</v>
      </c>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245</v>
      </c>
      <c r="B82" s="64" t="s">
        <v>341</v>
      </c>
      <c r="C82" s="65" t="s">
        <v>3337</v>
      </c>
      <c r="D82" s="66">
        <v>3</v>
      </c>
      <c r="E82" s="67" t="s">
        <v>132</v>
      </c>
      <c r="F82" s="68">
        <v>35</v>
      </c>
      <c r="G82" s="65"/>
      <c r="H82" s="69"/>
      <c r="I82" s="70"/>
      <c r="J82" s="70"/>
      <c r="K82" s="34" t="s">
        <v>65</v>
      </c>
      <c r="L82" s="77">
        <v>82</v>
      </c>
      <c r="M82" s="77"/>
      <c r="N82" s="72"/>
      <c r="O82" s="79" t="s">
        <v>407</v>
      </c>
      <c r="P82" s="81">
        <v>43738.97721064815</v>
      </c>
      <c r="Q82" s="79" t="s">
        <v>433</v>
      </c>
      <c r="R82" s="82" t="s">
        <v>512</v>
      </c>
      <c r="S82" s="79" t="s">
        <v>541</v>
      </c>
      <c r="T82" s="79"/>
      <c r="U82" s="79"/>
      <c r="V82" s="82" t="s">
        <v>649</v>
      </c>
      <c r="W82" s="81">
        <v>43738.97721064815</v>
      </c>
      <c r="X82" s="82" t="s">
        <v>740</v>
      </c>
      <c r="Y82" s="79"/>
      <c r="Z82" s="79"/>
      <c r="AA82" s="85" t="s">
        <v>884</v>
      </c>
      <c r="AB82" s="79"/>
      <c r="AC82" s="79" t="b">
        <v>0</v>
      </c>
      <c r="AD82" s="79">
        <v>0</v>
      </c>
      <c r="AE82" s="85" t="s">
        <v>995</v>
      </c>
      <c r="AF82" s="79" t="b">
        <v>0</v>
      </c>
      <c r="AG82" s="79" t="s">
        <v>1009</v>
      </c>
      <c r="AH82" s="79"/>
      <c r="AI82" s="85" t="s">
        <v>995</v>
      </c>
      <c r="AJ82" s="79" t="b">
        <v>0</v>
      </c>
      <c r="AK82" s="79">
        <v>0</v>
      </c>
      <c r="AL82" s="85" t="s">
        <v>995</v>
      </c>
      <c r="AM82" s="79" t="s">
        <v>1022</v>
      </c>
      <c r="AN82" s="79" t="b">
        <v>0</v>
      </c>
      <c r="AO82" s="85" t="s">
        <v>884</v>
      </c>
      <c r="AP82" s="79" t="s">
        <v>176</v>
      </c>
      <c r="AQ82" s="79">
        <v>0</v>
      </c>
      <c r="AR82" s="79">
        <v>0</v>
      </c>
      <c r="AS82" s="79" t="s">
        <v>1035</v>
      </c>
      <c r="AT82" s="79" t="s">
        <v>1037</v>
      </c>
      <c r="AU82" s="79" t="s">
        <v>1039</v>
      </c>
      <c r="AV82" s="79" t="s">
        <v>1041</v>
      </c>
      <c r="AW82" s="79" t="s">
        <v>1044</v>
      </c>
      <c r="AX82" s="79" t="s">
        <v>1045</v>
      </c>
      <c r="AY82" s="79" t="s">
        <v>1048</v>
      </c>
      <c r="AZ82" s="82" t="s">
        <v>1051</v>
      </c>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245</v>
      </c>
      <c r="B83" s="64" t="s">
        <v>342</v>
      </c>
      <c r="C83" s="65" t="s">
        <v>3337</v>
      </c>
      <c r="D83" s="66">
        <v>3</v>
      </c>
      <c r="E83" s="67" t="s">
        <v>132</v>
      </c>
      <c r="F83" s="68">
        <v>35</v>
      </c>
      <c r="G83" s="65"/>
      <c r="H83" s="69"/>
      <c r="I83" s="70"/>
      <c r="J83" s="70"/>
      <c r="K83" s="34" t="s">
        <v>65</v>
      </c>
      <c r="L83" s="77">
        <v>83</v>
      </c>
      <c r="M83" s="77"/>
      <c r="N83" s="72"/>
      <c r="O83" s="79" t="s">
        <v>407</v>
      </c>
      <c r="P83" s="81">
        <v>43738.97721064815</v>
      </c>
      <c r="Q83" s="79" t="s">
        <v>433</v>
      </c>
      <c r="R83" s="82" t="s">
        <v>512</v>
      </c>
      <c r="S83" s="79" t="s">
        <v>541</v>
      </c>
      <c r="T83" s="79"/>
      <c r="U83" s="79"/>
      <c r="V83" s="82" t="s">
        <v>649</v>
      </c>
      <c r="W83" s="81">
        <v>43738.97721064815</v>
      </c>
      <c r="X83" s="82" t="s">
        <v>740</v>
      </c>
      <c r="Y83" s="79"/>
      <c r="Z83" s="79"/>
      <c r="AA83" s="85" t="s">
        <v>884</v>
      </c>
      <c r="AB83" s="79"/>
      <c r="AC83" s="79" t="b">
        <v>0</v>
      </c>
      <c r="AD83" s="79">
        <v>0</v>
      </c>
      <c r="AE83" s="85" t="s">
        <v>995</v>
      </c>
      <c r="AF83" s="79" t="b">
        <v>0</v>
      </c>
      <c r="AG83" s="79" t="s">
        <v>1009</v>
      </c>
      <c r="AH83" s="79"/>
      <c r="AI83" s="85" t="s">
        <v>995</v>
      </c>
      <c r="AJ83" s="79" t="b">
        <v>0</v>
      </c>
      <c r="AK83" s="79">
        <v>0</v>
      </c>
      <c r="AL83" s="85" t="s">
        <v>995</v>
      </c>
      <c r="AM83" s="79" t="s">
        <v>1022</v>
      </c>
      <c r="AN83" s="79" t="b">
        <v>0</v>
      </c>
      <c r="AO83" s="85" t="s">
        <v>884</v>
      </c>
      <c r="AP83" s="79" t="s">
        <v>176</v>
      </c>
      <c r="AQ83" s="79">
        <v>0</v>
      </c>
      <c r="AR83" s="79">
        <v>0</v>
      </c>
      <c r="AS83" s="79" t="s">
        <v>1035</v>
      </c>
      <c r="AT83" s="79" t="s">
        <v>1037</v>
      </c>
      <c r="AU83" s="79" t="s">
        <v>1039</v>
      </c>
      <c r="AV83" s="79" t="s">
        <v>1041</v>
      </c>
      <c r="AW83" s="79" t="s">
        <v>1044</v>
      </c>
      <c r="AX83" s="79" t="s">
        <v>1045</v>
      </c>
      <c r="AY83" s="79" t="s">
        <v>1048</v>
      </c>
      <c r="AZ83" s="82" t="s">
        <v>1051</v>
      </c>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245</v>
      </c>
      <c r="B84" s="64" t="s">
        <v>343</v>
      </c>
      <c r="C84" s="65" t="s">
        <v>3337</v>
      </c>
      <c r="D84" s="66">
        <v>3</v>
      </c>
      <c r="E84" s="67" t="s">
        <v>132</v>
      </c>
      <c r="F84" s="68">
        <v>35</v>
      </c>
      <c r="G84" s="65"/>
      <c r="H84" s="69"/>
      <c r="I84" s="70"/>
      <c r="J84" s="70"/>
      <c r="K84" s="34" t="s">
        <v>65</v>
      </c>
      <c r="L84" s="77">
        <v>84</v>
      </c>
      <c r="M84" s="77"/>
      <c r="N84" s="72"/>
      <c r="O84" s="79" t="s">
        <v>407</v>
      </c>
      <c r="P84" s="81">
        <v>43738.97721064815</v>
      </c>
      <c r="Q84" s="79" t="s">
        <v>433</v>
      </c>
      <c r="R84" s="82" t="s">
        <v>512</v>
      </c>
      <c r="S84" s="79" t="s">
        <v>541</v>
      </c>
      <c r="T84" s="79"/>
      <c r="U84" s="79"/>
      <c r="V84" s="82" t="s">
        <v>649</v>
      </c>
      <c r="W84" s="81">
        <v>43738.97721064815</v>
      </c>
      <c r="X84" s="82" t="s">
        <v>740</v>
      </c>
      <c r="Y84" s="79"/>
      <c r="Z84" s="79"/>
      <c r="AA84" s="85" t="s">
        <v>884</v>
      </c>
      <c r="AB84" s="79"/>
      <c r="AC84" s="79" t="b">
        <v>0</v>
      </c>
      <c r="AD84" s="79">
        <v>0</v>
      </c>
      <c r="AE84" s="85" t="s">
        <v>995</v>
      </c>
      <c r="AF84" s="79" t="b">
        <v>0</v>
      </c>
      <c r="AG84" s="79" t="s">
        <v>1009</v>
      </c>
      <c r="AH84" s="79"/>
      <c r="AI84" s="85" t="s">
        <v>995</v>
      </c>
      <c r="AJ84" s="79" t="b">
        <v>0</v>
      </c>
      <c r="AK84" s="79">
        <v>0</v>
      </c>
      <c r="AL84" s="85" t="s">
        <v>995</v>
      </c>
      <c r="AM84" s="79" t="s">
        <v>1022</v>
      </c>
      <c r="AN84" s="79" t="b">
        <v>0</v>
      </c>
      <c r="AO84" s="85" t="s">
        <v>884</v>
      </c>
      <c r="AP84" s="79" t="s">
        <v>176</v>
      </c>
      <c r="AQ84" s="79">
        <v>0</v>
      </c>
      <c r="AR84" s="79">
        <v>0</v>
      </c>
      <c r="AS84" s="79" t="s">
        <v>1035</v>
      </c>
      <c r="AT84" s="79" t="s">
        <v>1037</v>
      </c>
      <c r="AU84" s="79" t="s">
        <v>1039</v>
      </c>
      <c r="AV84" s="79" t="s">
        <v>1041</v>
      </c>
      <c r="AW84" s="79" t="s">
        <v>1044</v>
      </c>
      <c r="AX84" s="79" t="s">
        <v>1045</v>
      </c>
      <c r="AY84" s="79" t="s">
        <v>1048</v>
      </c>
      <c r="AZ84" s="82" t="s">
        <v>1051</v>
      </c>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245</v>
      </c>
      <c r="B85" s="64" t="s">
        <v>344</v>
      </c>
      <c r="C85" s="65" t="s">
        <v>3337</v>
      </c>
      <c r="D85" s="66">
        <v>3</v>
      </c>
      <c r="E85" s="67" t="s">
        <v>132</v>
      </c>
      <c r="F85" s="68">
        <v>35</v>
      </c>
      <c r="G85" s="65"/>
      <c r="H85" s="69"/>
      <c r="I85" s="70"/>
      <c r="J85" s="70"/>
      <c r="K85" s="34" t="s">
        <v>65</v>
      </c>
      <c r="L85" s="77">
        <v>85</v>
      </c>
      <c r="M85" s="77"/>
      <c r="N85" s="72"/>
      <c r="O85" s="79" t="s">
        <v>407</v>
      </c>
      <c r="P85" s="81">
        <v>43738.97721064815</v>
      </c>
      <c r="Q85" s="79" t="s">
        <v>433</v>
      </c>
      <c r="R85" s="82" t="s">
        <v>512</v>
      </c>
      <c r="S85" s="79" t="s">
        <v>541</v>
      </c>
      <c r="T85" s="79"/>
      <c r="U85" s="79"/>
      <c r="V85" s="82" t="s">
        <v>649</v>
      </c>
      <c r="W85" s="81">
        <v>43738.97721064815</v>
      </c>
      <c r="X85" s="82" t="s">
        <v>740</v>
      </c>
      <c r="Y85" s="79"/>
      <c r="Z85" s="79"/>
      <c r="AA85" s="85" t="s">
        <v>884</v>
      </c>
      <c r="AB85" s="79"/>
      <c r="AC85" s="79" t="b">
        <v>0</v>
      </c>
      <c r="AD85" s="79">
        <v>0</v>
      </c>
      <c r="AE85" s="85" t="s">
        <v>995</v>
      </c>
      <c r="AF85" s="79" t="b">
        <v>0</v>
      </c>
      <c r="AG85" s="79" t="s">
        <v>1009</v>
      </c>
      <c r="AH85" s="79"/>
      <c r="AI85" s="85" t="s">
        <v>995</v>
      </c>
      <c r="AJ85" s="79" t="b">
        <v>0</v>
      </c>
      <c r="AK85" s="79">
        <v>0</v>
      </c>
      <c r="AL85" s="85" t="s">
        <v>995</v>
      </c>
      <c r="AM85" s="79" t="s">
        <v>1022</v>
      </c>
      <c r="AN85" s="79" t="b">
        <v>0</v>
      </c>
      <c r="AO85" s="85" t="s">
        <v>884</v>
      </c>
      <c r="AP85" s="79" t="s">
        <v>176</v>
      </c>
      <c r="AQ85" s="79">
        <v>0</v>
      </c>
      <c r="AR85" s="79">
        <v>0</v>
      </c>
      <c r="AS85" s="79" t="s">
        <v>1035</v>
      </c>
      <c r="AT85" s="79" t="s">
        <v>1037</v>
      </c>
      <c r="AU85" s="79" t="s">
        <v>1039</v>
      </c>
      <c r="AV85" s="79" t="s">
        <v>1041</v>
      </c>
      <c r="AW85" s="79" t="s">
        <v>1044</v>
      </c>
      <c r="AX85" s="79" t="s">
        <v>1045</v>
      </c>
      <c r="AY85" s="79" t="s">
        <v>1048</v>
      </c>
      <c r="AZ85" s="82" t="s">
        <v>1051</v>
      </c>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245</v>
      </c>
      <c r="B86" s="64" t="s">
        <v>345</v>
      </c>
      <c r="C86" s="65" t="s">
        <v>3337</v>
      </c>
      <c r="D86" s="66">
        <v>3</v>
      </c>
      <c r="E86" s="67" t="s">
        <v>132</v>
      </c>
      <c r="F86" s="68">
        <v>35</v>
      </c>
      <c r="G86" s="65"/>
      <c r="H86" s="69"/>
      <c r="I86" s="70"/>
      <c r="J86" s="70"/>
      <c r="K86" s="34" t="s">
        <v>65</v>
      </c>
      <c r="L86" s="77">
        <v>86</v>
      </c>
      <c r="M86" s="77"/>
      <c r="N86" s="72"/>
      <c r="O86" s="79" t="s">
        <v>407</v>
      </c>
      <c r="P86" s="81">
        <v>43738.97721064815</v>
      </c>
      <c r="Q86" s="79" t="s">
        <v>433</v>
      </c>
      <c r="R86" s="82" t="s">
        <v>512</v>
      </c>
      <c r="S86" s="79" t="s">
        <v>541</v>
      </c>
      <c r="T86" s="79"/>
      <c r="U86" s="79"/>
      <c r="V86" s="82" t="s">
        <v>649</v>
      </c>
      <c r="W86" s="81">
        <v>43738.97721064815</v>
      </c>
      <c r="X86" s="82" t="s">
        <v>740</v>
      </c>
      <c r="Y86" s="79"/>
      <c r="Z86" s="79"/>
      <c r="AA86" s="85" t="s">
        <v>884</v>
      </c>
      <c r="AB86" s="79"/>
      <c r="AC86" s="79" t="b">
        <v>0</v>
      </c>
      <c r="AD86" s="79">
        <v>0</v>
      </c>
      <c r="AE86" s="85" t="s">
        <v>995</v>
      </c>
      <c r="AF86" s="79" t="b">
        <v>0</v>
      </c>
      <c r="AG86" s="79" t="s">
        <v>1009</v>
      </c>
      <c r="AH86" s="79"/>
      <c r="AI86" s="85" t="s">
        <v>995</v>
      </c>
      <c r="AJ86" s="79" t="b">
        <v>0</v>
      </c>
      <c r="AK86" s="79">
        <v>0</v>
      </c>
      <c r="AL86" s="85" t="s">
        <v>995</v>
      </c>
      <c r="AM86" s="79" t="s">
        <v>1022</v>
      </c>
      <c r="AN86" s="79" t="b">
        <v>0</v>
      </c>
      <c r="AO86" s="85" t="s">
        <v>884</v>
      </c>
      <c r="AP86" s="79" t="s">
        <v>176</v>
      </c>
      <c r="AQ86" s="79">
        <v>0</v>
      </c>
      <c r="AR86" s="79">
        <v>0</v>
      </c>
      <c r="AS86" s="79" t="s">
        <v>1035</v>
      </c>
      <c r="AT86" s="79" t="s">
        <v>1037</v>
      </c>
      <c r="AU86" s="79" t="s">
        <v>1039</v>
      </c>
      <c r="AV86" s="79" t="s">
        <v>1041</v>
      </c>
      <c r="AW86" s="79" t="s">
        <v>1044</v>
      </c>
      <c r="AX86" s="79" t="s">
        <v>1045</v>
      </c>
      <c r="AY86" s="79" t="s">
        <v>1048</v>
      </c>
      <c r="AZ86" s="82" t="s">
        <v>1051</v>
      </c>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245</v>
      </c>
      <c r="B87" s="64" t="s">
        <v>346</v>
      </c>
      <c r="C87" s="65" t="s">
        <v>3337</v>
      </c>
      <c r="D87" s="66">
        <v>3</v>
      </c>
      <c r="E87" s="67" t="s">
        <v>132</v>
      </c>
      <c r="F87" s="68">
        <v>35</v>
      </c>
      <c r="G87" s="65"/>
      <c r="H87" s="69"/>
      <c r="I87" s="70"/>
      <c r="J87" s="70"/>
      <c r="K87" s="34" t="s">
        <v>65</v>
      </c>
      <c r="L87" s="77">
        <v>87</v>
      </c>
      <c r="M87" s="77"/>
      <c r="N87" s="72"/>
      <c r="O87" s="79" t="s">
        <v>407</v>
      </c>
      <c r="P87" s="81">
        <v>43738.97721064815</v>
      </c>
      <c r="Q87" s="79" t="s">
        <v>433</v>
      </c>
      <c r="R87" s="82" t="s">
        <v>512</v>
      </c>
      <c r="S87" s="79" t="s">
        <v>541</v>
      </c>
      <c r="T87" s="79"/>
      <c r="U87" s="79"/>
      <c r="V87" s="82" t="s">
        <v>649</v>
      </c>
      <c r="W87" s="81">
        <v>43738.97721064815</v>
      </c>
      <c r="X87" s="82" t="s">
        <v>740</v>
      </c>
      <c r="Y87" s="79"/>
      <c r="Z87" s="79"/>
      <c r="AA87" s="85" t="s">
        <v>884</v>
      </c>
      <c r="AB87" s="79"/>
      <c r="AC87" s="79" t="b">
        <v>0</v>
      </c>
      <c r="AD87" s="79">
        <v>0</v>
      </c>
      <c r="AE87" s="85" t="s">
        <v>995</v>
      </c>
      <c r="AF87" s="79" t="b">
        <v>0</v>
      </c>
      <c r="AG87" s="79" t="s">
        <v>1009</v>
      </c>
      <c r="AH87" s="79"/>
      <c r="AI87" s="85" t="s">
        <v>995</v>
      </c>
      <c r="AJ87" s="79" t="b">
        <v>0</v>
      </c>
      <c r="AK87" s="79">
        <v>0</v>
      </c>
      <c r="AL87" s="85" t="s">
        <v>995</v>
      </c>
      <c r="AM87" s="79" t="s">
        <v>1022</v>
      </c>
      <c r="AN87" s="79" t="b">
        <v>0</v>
      </c>
      <c r="AO87" s="85" t="s">
        <v>884</v>
      </c>
      <c r="AP87" s="79" t="s">
        <v>176</v>
      </c>
      <c r="AQ87" s="79">
        <v>0</v>
      </c>
      <c r="AR87" s="79">
        <v>0</v>
      </c>
      <c r="AS87" s="79" t="s">
        <v>1035</v>
      </c>
      <c r="AT87" s="79" t="s">
        <v>1037</v>
      </c>
      <c r="AU87" s="79" t="s">
        <v>1039</v>
      </c>
      <c r="AV87" s="79" t="s">
        <v>1041</v>
      </c>
      <c r="AW87" s="79" t="s">
        <v>1044</v>
      </c>
      <c r="AX87" s="79" t="s">
        <v>1045</v>
      </c>
      <c r="AY87" s="79" t="s">
        <v>1048</v>
      </c>
      <c r="AZ87" s="82" t="s">
        <v>1051</v>
      </c>
      <c r="BA87">
        <v>1</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25</v>
      </c>
      <c r="BK87" s="49">
        <v>100</v>
      </c>
      <c r="BL87" s="48">
        <v>25</v>
      </c>
    </row>
    <row r="88" spans="1:64" ht="15">
      <c r="A88" s="64" t="s">
        <v>245</v>
      </c>
      <c r="B88" s="64" t="s">
        <v>297</v>
      </c>
      <c r="C88" s="65" t="s">
        <v>3337</v>
      </c>
      <c r="D88" s="66">
        <v>3</v>
      </c>
      <c r="E88" s="67" t="s">
        <v>132</v>
      </c>
      <c r="F88" s="68">
        <v>35</v>
      </c>
      <c r="G88" s="65"/>
      <c r="H88" s="69"/>
      <c r="I88" s="70"/>
      <c r="J88" s="70"/>
      <c r="K88" s="34" t="s">
        <v>65</v>
      </c>
      <c r="L88" s="77">
        <v>88</v>
      </c>
      <c r="M88" s="77"/>
      <c r="N88" s="72"/>
      <c r="O88" s="79" t="s">
        <v>407</v>
      </c>
      <c r="P88" s="81">
        <v>43738.97721064815</v>
      </c>
      <c r="Q88" s="79" t="s">
        <v>433</v>
      </c>
      <c r="R88" s="82" t="s">
        <v>512</v>
      </c>
      <c r="S88" s="79" t="s">
        <v>541</v>
      </c>
      <c r="T88" s="79"/>
      <c r="U88" s="79"/>
      <c r="V88" s="82" t="s">
        <v>649</v>
      </c>
      <c r="W88" s="81">
        <v>43738.97721064815</v>
      </c>
      <c r="X88" s="82" t="s">
        <v>740</v>
      </c>
      <c r="Y88" s="79"/>
      <c r="Z88" s="79"/>
      <c r="AA88" s="85" t="s">
        <v>884</v>
      </c>
      <c r="AB88" s="79"/>
      <c r="AC88" s="79" t="b">
        <v>0</v>
      </c>
      <c r="AD88" s="79">
        <v>0</v>
      </c>
      <c r="AE88" s="85" t="s">
        <v>995</v>
      </c>
      <c r="AF88" s="79" t="b">
        <v>0</v>
      </c>
      <c r="AG88" s="79" t="s">
        <v>1009</v>
      </c>
      <c r="AH88" s="79"/>
      <c r="AI88" s="85" t="s">
        <v>995</v>
      </c>
      <c r="AJ88" s="79" t="b">
        <v>0</v>
      </c>
      <c r="AK88" s="79">
        <v>0</v>
      </c>
      <c r="AL88" s="85" t="s">
        <v>995</v>
      </c>
      <c r="AM88" s="79" t="s">
        <v>1022</v>
      </c>
      <c r="AN88" s="79" t="b">
        <v>0</v>
      </c>
      <c r="AO88" s="85" t="s">
        <v>884</v>
      </c>
      <c r="AP88" s="79" t="s">
        <v>176</v>
      </c>
      <c r="AQ88" s="79">
        <v>0</v>
      </c>
      <c r="AR88" s="79">
        <v>0</v>
      </c>
      <c r="AS88" s="79" t="s">
        <v>1035</v>
      </c>
      <c r="AT88" s="79" t="s">
        <v>1037</v>
      </c>
      <c r="AU88" s="79" t="s">
        <v>1039</v>
      </c>
      <c r="AV88" s="79" t="s">
        <v>1041</v>
      </c>
      <c r="AW88" s="79" t="s">
        <v>1044</v>
      </c>
      <c r="AX88" s="79" t="s">
        <v>1045</v>
      </c>
      <c r="AY88" s="79" t="s">
        <v>1048</v>
      </c>
      <c r="AZ88" s="82" t="s">
        <v>1051</v>
      </c>
      <c r="BA88">
        <v>1</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230</v>
      </c>
      <c r="B89" s="64" t="s">
        <v>297</v>
      </c>
      <c r="C89" s="65" t="s">
        <v>3337</v>
      </c>
      <c r="D89" s="66">
        <v>3</v>
      </c>
      <c r="E89" s="67" t="s">
        <v>132</v>
      </c>
      <c r="F89" s="68">
        <v>35</v>
      </c>
      <c r="G89" s="65"/>
      <c r="H89" s="69"/>
      <c r="I89" s="70"/>
      <c r="J89" s="70"/>
      <c r="K89" s="34" t="s">
        <v>65</v>
      </c>
      <c r="L89" s="77">
        <v>89</v>
      </c>
      <c r="M89" s="77"/>
      <c r="N89" s="72"/>
      <c r="O89" s="79" t="s">
        <v>407</v>
      </c>
      <c r="P89" s="81">
        <v>43734.795266203706</v>
      </c>
      <c r="Q89" s="79" t="s">
        <v>424</v>
      </c>
      <c r="R89" s="82" t="s">
        <v>511</v>
      </c>
      <c r="S89" s="79" t="s">
        <v>540</v>
      </c>
      <c r="T89" s="79" t="s">
        <v>564</v>
      </c>
      <c r="U89" s="82" t="s">
        <v>599</v>
      </c>
      <c r="V89" s="82" t="s">
        <v>599</v>
      </c>
      <c r="W89" s="81">
        <v>43734.795266203706</v>
      </c>
      <c r="X89" s="82" t="s">
        <v>723</v>
      </c>
      <c r="Y89" s="79"/>
      <c r="Z89" s="79"/>
      <c r="AA89" s="85" t="s">
        <v>867</v>
      </c>
      <c r="AB89" s="79"/>
      <c r="AC89" s="79" t="b">
        <v>0</v>
      </c>
      <c r="AD89" s="79">
        <v>12</v>
      </c>
      <c r="AE89" s="85" t="s">
        <v>995</v>
      </c>
      <c r="AF89" s="79" t="b">
        <v>0</v>
      </c>
      <c r="AG89" s="79" t="s">
        <v>1009</v>
      </c>
      <c r="AH89" s="79"/>
      <c r="AI89" s="85" t="s">
        <v>995</v>
      </c>
      <c r="AJ89" s="79" t="b">
        <v>0</v>
      </c>
      <c r="AK89" s="79">
        <v>5</v>
      </c>
      <c r="AL89" s="85" t="s">
        <v>995</v>
      </c>
      <c r="AM89" s="79" t="s">
        <v>1025</v>
      </c>
      <c r="AN89" s="79" t="b">
        <v>0</v>
      </c>
      <c r="AO89" s="85" t="s">
        <v>867</v>
      </c>
      <c r="AP89" s="79" t="s">
        <v>176</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v>
      </c>
      <c r="BD89" s="48"/>
      <c r="BE89" s="49"/>
      <c r="BF89" s="48"/>
      <c r="BG89" s="49"/>
      <c r="BH89" s="48"/>
      <c r="BI89" s="49"/>
      <c r="BJ89" s="48"/>
      <c r="BK89" s="49"/>
      <c r="BL89" s="48"/>
    </row>
    <row r="90" spans="1:64" ht="15">
      <c r="A90" s="64" t="s">
        <v>246</v>
      </c>
      <c r="B90" s="64" t="s">
        <v>230</v>
      </c>
      <c r="C90" s="65" t="s">
        <v>3337</v>
      </c>
      <c r="D90" s="66">
        <v>3</v>
      </c>
      <c r="E90" s="67" t="s">
        <v>132</v>
      </c>
      <c r="F90" s="68">
        <v>35</v>
      </c>
      <c r="G90" s="65"/>
      <c r="H90" s="69"/>
      <c r="I90" s="70"/>
      <c r="J90" s="70"/>
      <c r="K90" s="34" t="s">
        <v>65</v>
      </c>
      <c r="L90" s="77">
        <v>90</v>
      </c>
      <c r="M90" s="77"/>
      <c r="N90" s="72"/>
      <c r="O90" s="79" t="s">
        <v>407</v>
      </c>
      <c r="P90" s="81">
        <v>43739.006516203706</v>
      </c>
      <c r="Q90" s="79" t="s">
        <v>434</v>
      </c>
      <c r="R90" s="79"/>
      <c r="S90" s="79"/>
      <c r="T90" s="79"/>
      <c r="U90" s="79"/>
      <c r="V90" s="82" t="s">
        <v>650</v>
      </c>
      <c r="W90" s="81">
        <v>43739.006516203706</v>
      </c>
      <c r="X90" s="82" t="s">
        <v>741</v>
      </c>
      <c r="Y90" s="79"/>
      <c r="Z90" s="79"/>
      <c r="AA90" s="85" t="s">
        <v>885</v>
      </c>
      <c r="AB90" s="79"/>
      <c r="AC90" s="79" t="b">
        <v>0</v>
      </c>
      <c r="AD90" s="79">
        <v>0</v>
      </c>
      <c r="AE90" s="85" t="s">
        <v>995</v>
      </c>
      <c r="AF90" s="79" t="b">
        <v>0</v>
      </c>
      <c r="AG90" s="79" t="s">
        <v>1009</v>
      </c>
      <c r="AH90" s="79"/>
      <c r="AI90" s="85" t="s">
        <v>995</v>
      </c>
      <c r="AJ90" s="79" t="b">
        <v>0</v>
      </c>
      <c r="AK90" s="79">
        <v>6</v>
      </c>
      <c r="AL90" s="85" t="s">
        <v>867</v>
      </c>
      <c r="AM90" s="79" t="s">
        <v>1023</v>
      </c>
      <c r="AN90" s="79" t="b">
        <v>0</v>
      </c>
      <c r="AO90" s="85" t="s">
        <v>867</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v>3</v>
      </c>
      <c r="BE90" s="49">
        <v>14.285714285714286</v>
      </c>
      <c r="BF90" s="48">
        <v>0</v>
      </c>
      <c r="BG90" s="49">
        <v>0</v>
      </c>
      <c r="BH90" s="48">
        <v>0</v>
      </c>
      <c r="BI90" s="49">
        <v>0</v>
      </c>
      <c r="BJ90" s="48">
        <v>18</v>
      </c>
      <c r="BK90" s="49">
        <v>85.71428571428571</v>
      </c>
      <c r="BL90" s="48">
        <v>21</v>
      </c>
    </row>
    <row r="91" spans="1:64" ht="15">
      <c r="A91" s="64" t="s">
        <v>213</v>
      </c>
      <c r="B91" s="64" t="s">
        <v>297</v>
      </c>
      <c r="C91" s="65" t="s">
        <v>3337</v>
      </c>
      <c r="D91" s="66">
        <v>3</v>
      </c>
      <c r="E91" s="67" t="s">
        <v>132</v>
      </c>
      <c r="F91" s="68">
        <v>35</v>
      </c>
      <c r="G91" s="65"/>
      <c r="H91" s="69"/>
      <c r="I91" s="70"/>
      <c r="J91" s="70"/>
      <c r="K91" s="34" t="s">
        <v>65</v>
      </c>
      <c r="L91" s="77">
        <v>91</v>
      </c>
      <c r="M91" s="77"/>
      <c r="N91" s="72"/>
      <c r="O91" s="79" t="s">
        <v>407</v>
      </c>
      <c r="P91" s="81">
        <v>43731.604166666664</v>
      </c>
      <c r="Q91" s="79" t="s">
        <v>410</v>
      </c>
      <c r="R91" s="82" t="s">
        <v>508</v>
      </c>
      <c r="S91" s="79" t="s">
        <v>538</v>
      </c>
      <c r="T91" s="79" t="s">
        <v>556</v>
      </c>
      <c r="U91" s="79"/>
      <c r="V91" s="82" t="s">
        <v>620</v>
      </c>
      <c r="W91" s="81">
        <v>43731.604166666664</v>
      </c>
      <c r="X91" s="82" t="s">
        <v>705</v>
      </c>
      <c r="Y91" s="79"/>
      <c r="Z91" s="79"/>
      <c r="AA91" s="85" t="s">
        <v>849</v>
      </c>
      <c r="AB91" s="79"/>
      <c r="AC91" s="79" t="b">
        <v>0</v>
      </c>
      <c r="AD91" s="79">
        <v>3</v>
      </c>
      <c r="AE91" s="85" t="s">
        <v>995</v>
      </c>
      <c r="AF91" s="79" t="b">
        <v>0</v>
      </c>
      <c r="AG91" s="79" t="s">
        <v>1009</v>
      </c>
      <c r="AH91" s="79"/>
      <c r="AI91" s="85" t="s">
        <v>995</v>
      </c>
      <c r="AJ91" s="79" t="b">
        <v>0</v>
      </c>
      <c r="AK91" s="79">
        <v>3</v>
      </c>
      <c r="AL91" s="85" t="s">
        <v>995</v>
      </c>
      <c r="AM91" s="79" t="s">
        <v>1020</v>
      </c>
      <c r="AN91" s="79" t="b">
        <v>0</v>
      </c>
      <c r="AO91" s="85" t="s">
        <v>849</v>
      </c>
      <c r="AP91" s="79" t="s">
        <v>1032</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v>
      </c>
      <c r="BD91" s="48"/>
      <c r="BE91" s="49"/>
      <c r="BF91" s="48"/>
      <c r="BG91" s="49"/>
      <c r="BH91" s="48"/>
      <c r="BI91" s="49"/>
      <c r="BJ91" s="48"/>
      <c r="BK91" s="49"/>
      <c r="BL91" s="48"/>
    </row>
    <row r="92" spans="1:64" ht="15">
      <c r="A92" s="64" t="s">
        <v>213</v>
      </c>
      <c r="B92" s="64" t="s">
        <v>311</v>
      </c>
      <c r="C92" s="65" t="s">
        <v>3337</v>
      </c>
      <c r="D92" s="66">
        <v>3</v>
      </c>
      <c r="E92" s="67" t="s">
        <v>132</v>
      </c>
      <c r="F92" s="68">
        <v>35</v>
      </c>
      <c r="G92" s="65"/>
      <c r="H92" s="69"/>
      <c r="I92" s="70"/>
      <c r="J92" s="70"/>
      <c r="K92" s="34" t="s">
        <v>65</v>
      </c>
      <c r="L92" s="77">
        <v>92</v>
      </c>
      <c r="M92" s="77"/>
      <c r="N92" s="72"/>
      <c r="O92" s="79" t="s">
        <v>407</v>
      </c>
      <c r="P92" s="81">
        <v>43731.604166666664</v>
      </c>
      <c r="Q92" s="79" t="s">
        <v>410</v>
      </c>
      <c r="R92" s="82" t="s">
        <v>508</v>
      </c>
      <c r="S92" s="79" t="s">
        <v>538</v>
      </c>
      <c r="T92" s="79" t="s">
        <v>556</v>
      </c>
      <c r="U92" s="79"/>
      <c r="V92" s="82" t="s">
        <v>620</v>
      </c>
      <c r="W92" s="81">
        <v>43731.604166666664</v>
      </c>
      <c r="X92" s="82" t="s">
        <v>705</v>
      </c>
      <c r="Y92" s="79"/>
      <c r="Z92" s="79"/>
      <c r="AA92" s="85" t="s">
        <v>849</v>
      </c>
      <c r="AB92" s="79"/>
      <c r="AC92" s="79" t="b">
        <v>0</v>
      </c>
      <c r="AD92" s="79">
        <v>3</v>
      </c>
      <c r="AE92" s="85" t="s">
        <v>995</v>
      </c>
      <c r="AF92" s="79" t="b">
        <v>0</v>
      </c>
      <c r="AG92" s="79" t="s">
        <v>1009</v>
      </c>
      <c r="AH92" s="79"/>
      <c r="AI92" s="85" t="s">
        <v>995</v>
      </c>
      <c r="AJ92" s="79" t="b">
        <v>0</v>
      </c>
      <c r="AK92" s="79">
        <v>3</v>
      </c>
      <c r="AL92" s="85" t="s">
        <v>995</v>
      </c>
      <c r="AM92" s="79" t="s">
        <v>1020</v>
      </c>
      <c r="AN92" s="79" t="b">
        <v>0</v>
      </c>
      <c r="AO92" s="85" t="s">
        <v>849</v>
      </c>
      <c r="AP92" s="79" t="s">
        <v>1032</v>
      </c>
      <c r="AQ92" s="79">
        <v>0</v>
      </c>
      <c r="AR92" s="79">
        <v>0</v>
      </c>
      <c r="AS92" s="79"/>
      <c r="AT92" s="79"/>
      <c r="AU92" s="79"/>
      <c r="AV92" s="79"/>
      <c r="AW92" s="79"/>
      <c r="AX92" s="79"/>
      <c r="AY92" s="79"/>
      <c r="AZ92" s="79"/>
      <c r="BA92">
        <v>1</v>
      </c>
      <c r="BB92" s="78" t="str">
        <f>REPLACE(INDEX(GroupVertices[Group],MATCH(Edges[[#This Row],[Vertex 1]],GroupVertices[Vertex],0)),1,1,"")</f>
        <v>13</v>
      </c>
      <c r="BC92" s="78" t="str">
        <f>REPLACE(INDEX(GroupVertices[Group],MATCH(Edges[[#This Row],[Vertex 2]],GroupVertices[Vertex],0)),1,1,"")</f>
        <v>13</v>
      </c>
      <c r="BD92" s="48">
        <v>0</v>
      </c>
      <c r="BE92" s="49">
        <v>0</v>
      </c>
      <c r="BF92" s="48">
        <v>2</v>
      </c>
      <c r="BG92" s="49">
        <v>6.0606060606060606</v>
      </c>
      <c r="BH92" s="48">
        <v>0</v>
      </c>
      <c r="BI92" s="49">
        <v>0</v>
      </c>
      <c r="BJ92" s="48">
        <v>31</v>
      </c>
      <c r="BK92" s="49">
        <v>93.93939393939394</v>
      </c>
      <c r="BL92" s="48">
        <v>33</v>
      </c>
    </row>
    <row r="93" spans="1:64" ht="15">
      <c r="A93" s="64" t="s">
        <v>247</v>
      </c>
      <c r="B93" s="64" t="s">
        <v>213</v>
      </c>
      <c r="C93" s="65" t="s">
        <v>3337</v>
      </c>
      <c r="D93" s="66">
        <v>3</v>
      </c>
      <c r="E93" s="67" t="s">
        <v>132</v>
      </c>
      <c r="F93" s="68">
        <v>35</v>
      </c>
      <c r="G93" s="65"/>
      <c r="H93" s="69"/>
      <c r="I93" s="70"/>
      <c r="J93" s="70"/>
      <c r="K93" s="34" t="s">
        <v>65</v>
      </c>
      <c r="L93" s="77">
        <v>93</v>
      </c>
      <c r="M93" s="77"/>
      <c r="N93" s="72"/>
      <c r="O93" s="79" t="s">
        <v>407</v>
      </c>
      <c r="P93" s="81">
        <v>43739.42196759259</v>
      </c>
      <c r="Q93" s="79" t="s">
        <v>435</v>
      </c>
      <c r="R93" s="79"/>
      <c r="S93" s="79"/>
      <c r="T93" s="79"/>
      <c r="U93" s="79"/>
      <c r="V93" s="82" t="s">
        <v>651</v>
      </c>
      <c r="W93" s="81">
        <v>43739.42196759259</v>
      </c>
      <c r="X93" s="82" t="s">
        <v>742</v>
      </c>
      <c r="Y93" s="79"/>
      <c r="Z93" s="79"/>
      <c r="AA93" s="85" t="s">
        <v>886</v>
      </c>
      <c r="AB93" s="79"/>
      <c r="AC93" s="79" t="b">
        <v>0</v>
      </c>
      <c r="AD93" s="79">
        <v>0</v>
      </c>
      <c r="AE93" s="85" t="s">
        <v>995</v>
      </c>
      <c r="AF93" s="79" t="b">
        <v>0</v>
      </c>
      <c r="AG93" s="79" t="s">
        <v>1009</v>
      </c>
      <c r="AH93" s="79"/>
      <c r="AI93" s="85" t="s">
        <v>995</v>
      </c>
      <c r="AJ93" s="79" t="b">
        <v>0</v>
      </c>
      <c r="AK93" s="79">
        <v>3</v>
      </c>
      <c r="AL93" s="85" t="s">
        <v>849</v>
      </c>
      <c r="AM93" s="79" t="s">
        <v>1021</v>
      </c>
      <c r="AN93" s="79" t="b">
        <v>0</v>
      </c>
      <c r="AO93" s="85" t="s">
        <v>849</v>
      </c>
      <c r="AP93" s="79" t="s">
        <v>176</v>
      </c>
      <c r="AQ93" s="79">
        <v>0</v>
      </c>
      <c r="AR93" s="79">
        <v>0</v>
      </c>
      <c r="AS93" s="79"/>
      <c r="AT93" s="79"/>
      <c r="AU93" s="79"/>
      <c r="AV93" s="79"/>
      <c r="AW93" s="79"/>
      <c r="AX93" s="79"/>
      <c r="AY93" s="79"/>
      <c r="AZ93" s="79"/>
      <c r="BA93">
        <v>1</v>
      </c>
      <c r="BB93" s="78" t="str">
        <f>REPLACE(INDEX(GroupVertices[Group],MATCH(Edges[[#This Row],[Vertex 1]],GroupVertices[Vertex],0)),1,1,"")</f>
        <v>13</v>
      </c>
      <c r="BC93" s="78" t="str">
        <f>REPLACE(INDEX(GroupVertices[Group],MATCH(Edges[[#This Row],[Vertex 2]],GroupVertices[Vertex],0)),1,1,"")</f>
        <v>13</v>
      </c>
      <c r="BD93" s="48">
        <v>0</v>
      </c>
      <c r="BE93" s="49">
        <v>0</v>
      </c>
      <c r="BF93" s="48">
        <v>0</v>
      </c>
      <c r="BG93" s="49">
        <v>0</v>
      </c>
      <c r="BH93" s="48">
        <v>0</v>
      </c>
      <c r="BI93" s="49">
        <v>0</v>
      </c>
      <c r="BJ93" s="48">
        <v>25</v>
      </c>
      <c r="BK93" s="49">
        <v>100</v>
      </c>
      <c r="BL93" s="48">
        <v>25</v>
      </c>
    </row>
    <row r="94" spans="1:64" ht="15">
      <c r="A94" s="64" t="s">
        <v>248</v>
      </c>
      <c r="B94" s="64" t="s">
        <v>297</v>
      </c>
      <c r="C94" s="65" t="s">
        <v>3337</v>
      </c>
      <c r="D94" s="66">
        <v>3</v>
      </c>
      <c r="E94" s="67" t="s">
        <v>132</v>
      </c>
      <c r="F94" s="68">
        <v>35</v>
      </c>
      <c r="G94" s="65"/>
      <c r="H94" s="69"/>
      <c r="I94" s="70"/>
      <c r="J94" s="70"/>
      <c r="K94" s="34" t="s">
        <v>65</v>
      </c>
      <c r="L94" s="77">
        <v>94</v>
      </c>
      <c r="M94" s="77"/>
      <c r="N94" s="72"/>
      <c r="O94" s="79" t="s">
        <v>407</v>
      </c>
      <c r="P94" s="81">
        <v>43739.474340277775</v>
      </c>
      <c r="Q94" s="79" t="s">
        <v>436</v>
      </c>
      <c r="R94" s="82" t="s">
        <v>513</v>
      </c>
      <c r="S94" s="79" t="s">
        <v>542</v>
      </c>
      <c r="T94" s="79" t="s">
        <v>569</v>
      </c>
      <c r="U94" s="82" t="s">
        <v>603</v>
      </c>
      <c r="V94" s="82" t="s">
        <v>603</v>
      </c>
      <c r="W94" s="81">
        <v>43739.474340277775</v>
      </c>
      <c r="X94" s="82" t="s">
        <v>743</v>
      </c>
      <c r="Y94" s="79"/>
      <c r="Z94" s="79"/>
      <c r="AA94" s="85" t="s">
        <v>887</v>
      </c>
      <c r="AB94" s="79"/>
      <c r="AC94" s="79" t="b">
        <v>0</v>
      </c>
      <c r="AD94" s="79">
        <v>1</v>
      </c>
      <c r="AE94" s="85" t="s">
        <v>995</v>
      </c>
      <c r="AF94" s="79" t="b">
        <v>0</v>
      </c>
      <c r="AG94" s="79" t="s">
        <v>1009</v>
      </c>
      <c r="AH94" s="79"/>
      <c r="AI94" s="85" t="s">
        <v>995</v>
      </c>
      <c r="AJ94" s="79" t="b">
        <v>0</v>
      </c>
      <c r="AK94" s="79">
        <v>0</v>
      </c>
      <c r="AL94" s="85" t="s">
        <v>995</v>
      </c>
      <c r="AM94" s="79" t="s">
        <v>1027</v>
      </c>
      <c r="AN94" s="79" t="b">
        <v>0</v>
      </c>
      <c r="AO94" s="85" t="s">
        <v>887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18.181818181818183</v>
      </c>
      <c r="BF94" s="48">
        <v>0</v>
      </c>
      <c r="BG94" s="49">
        <v>0</v>
      </c>
      <c r="BH94" s="48">
        <v>0</v>
      </c>
      <c r="BI94" s="49">
        <v>0</v>
      </c>
      <c r="BJ94" s="48">
        <v>9</v>
      </c>
      <c r="BK94" s="49">
        <v>81.81818181818181</v>
      </c>
      <c r="BL94" s="48">
        <v>11</v>
      </c>
    </row>
    <row r="95" spans="1:64" ht="15">
      <c r="A95" s="64" t="s">
        <v>249</v>
      </c>
      <c r="B95" s="64" t="s">
        <v>347</v>
      </c>
      <c r="C95" s="65" t="s">
        <v>3337</v>
      </c>
      <c r="D95" s="66">
        <v>3</v>
      </c>
      <c r="E95" s="67" t="s">
        <v>132</v>
      </c>
      <c r="F95" s="68">
        <v>35</v>
      </c>
      <c r="G95" s="65"/>
      <c r="H95" s="69"/>
      <c r="I95" s="70"/>
      <c r="J95" s="70"/>
      <c r="K95" s="34" t="s">
        <v>65</v>
      </c>
      <c r="L95" s="77">
        <v>95</v>
      </c>
      <c r="M95" s="77"/>
      <c r="N95" s="72"/>
      <c r="O95" s="79" t="s">
        <v>407</v>
      </c>
      <c r="P95" s="81">
        <v>43733.80743055556</v>
      </c>
      <c r="Q95" s="79" t="s">
        <v>437</v>
      </c>
      <c r="R95" s="79"/>
      <c r="S95" s="79"/>
      <c r="T95" s="79" t="s">
        <v>570</v>
      </c>
      <c r="U95" s="79"/>
      <c r="V95" s="82" t="s">
        <v>652</v>
      </c>
      <c r="W95" s="81">
        <v>43733.80743055556</v>
      </c>
      <c r="X95" s="82" t="s">
        <v>744</v>
      </c>
      <c r="Y95" s="79"/>
      <c r="Z95" s="79"/>
      <c r="AA95" s="85" t="s">
        <v>888</v>
      </c>
      <c r="AB95" s="79"/>
      <c r="AC95" s="79" t="b">
        <v>0</v>
      </c>
      <c r="AD95" s="79">
        <v>2</v>
      </c>
      <c r="AE95" s="85" t="s">
        <v>995</v>
      </c>
      <c r="AF95" s="79" t="b">
        <v>0</v>
      </c>
      <c r="AG95" s="79" t="s">
        <v>1009</v>
      </c>
      <c r="AH95" s="79"/>
      <c r="AI95" s="85" t="s">
        <v>995</v>
      </c>
      <c r="AJ95" s="79" t="b">
        <v>0</v>
      </c>
      <c r="AK95" s="79">
        <v>0</v>
      </c>
      <c r="AL95" s="85" t="s">
        <v>995</v>
      </c>
      <c r="AM95" s="79" t="s">
        <v>1022</v>
      </c>
      <c r="AN95" s="79" t="b">
        <v>0</v>
      </c>
      <c r="AO95" s="85" t="s">
        <v>888</v>
      </c>
      <c r="AP95" s="79" t="s">
        <v>176</v>
      </c>
      <c r="AQ95" s="79">
        <v>0</v>
      </c>
      <c r="AR95" s="79">
        <v>0</v>
      </c>
      <c r="AS95" s="79"/>
      <c r="AT95" s="79"/>
      <c r="AU95" s="79"/>
      <c r="AV95" s="79"/>
      <c r="AW95" s="79"/>
      <c r="AX95" s="79"/>
      <c r="AY95" s="79"/>
      <c r="AZ95" s="79"/>
      <c r="BA95">
        <v>1</v>
      </c>
      <c r="BB95" s="78" t="str">
        <f>REPLACE(INDEX(GroupVertices[Group],MATCH(Edges[[#This Row],[Vertex 1]],GroupVertices[Vertex],0)),1,1,"")</f>
        <v>9</v>
      </c>
      <c r="BC95" s="78" t="str">
        <f>REPLACE(INDEX(GroupVertices[Group],MATCH(Edges[[#This Row],[Vertex 2]],GroupVertices[Vertex],0)),1,1,"")</f>
        <v>9</v>
      </c>
      <c r="BD95" s="48"/>
      <c r="BE95" s="49"/>
      <c r="BF95" s="48"/>
      <c r="BG95" s="49"/>
      <c r="BH95" s="48"/>
      <c r="BI95" s="49"/>
      <c r="BJ95" s="48"/>
      <c r="BK95" s="49"/>
      <c r="BL95" s="48"/>
    </row>
    <row r="96" spans="1:64" ht="15">
      <c r="A96" s="64" t="s">
        <v>249</v>
      </c>
      <c r="B96" s="64" t="s">
        <v>348</v>
      </c>
      <c r="C96" s="65" t="s">
        <v>3337</v>
      </c>
      <c r="D96" s="66">
        <v>3</v>
      </c>
      <c r="E96" s="67" t="s">
        <v>132</v>
      </c>
      <c r="F96" s="68">
        <v>35</v>
      </c>
      <c r="G96" s="65"/>
      <c r="H96" s="69"/>
      <c r="I96" s="70"/>
      <c r="J96" s="70"/>
      <c r="K96" s="34" t="s">
        <v>65</v>
      </c>
      <c r="L96" s="77">
        <v>96</v>
      </c>
      <c r="M96" s="77"/>
      <c r="N96" s="72"/>
      <c r="O96" s="79" t="s">
        <v>407</v>
      </c>
      <c r="P96" s="81">
        <v>43739.72771990741</v>
      </c>
      <c r="Q96" s="79" t="s">
        <v>438</v>
      </c>
      <c r="R96" s="79"/>
      <c r="S96" s="79"/>
      <c r="T96" s="79"/>
      <c r="U96" s="82" t="s">
        <v>604</v>
      </c>
      <c r="V96" s="82" t="s">
        <v>604</v>
      </c>
      <c r="W96" s="81">
        <v>43739.72771990741</v>
      </c>
      <c r="X96" s="82" t="s">
        <v>745</v>
      </c>
      <c r="Y96" s="79"/>
      <c r="Z96" s="79"/>
      <c r="AA96" s="85" t="s">
        <v>889</v>
      </c>
      <c r="AB96" s="79"/>
      <c r="AC96" s="79" t="b">
        <v>0</v>
      </c>
      <c r="AD96" s="79">
        <v>2</v>
      </c>
      <c r="AE96" s="85" t="s">
        <v>995</v>
      </c>
      <c r="AF96" s="79" t="b">
        <v>0</v>
      </c>
      <c r="AG96" s="79" t="s">
        <v>1009</v>
      </c>
      <c r="AH96" s="79"/>
      <c r="AI96" s="85" t="s">
        <v>995</v>
      </c>
      <c r="AJ96" s="79" t="b">
        <v>0</v>
      </c>
      <c r="AK96" s="79">
        <v>1</v>
      </c>
      <c r="AL96" s="85" t="s">
        <v>995</v>
      </c>
      <c r="AM96" s="79" t="s">
        <v>1022</v>
      </c>
      <c r="AN96" s="79" t="b">
        <v>0</v>
      </c>
      <c r="AO96" s="85" t="s">
        <v>889</v>
      </c>
      <c r="AP96" s="79" t="s">
        <v>176</v>
      </c>
      <c r="AQ96" s="79">
        <v>0</v>
      </c>
      <c r="AR96" s="79">
        <v>0</v>
      </c>
      <c r="AS96" s="79"/>
      <c r="AT96" s="79"/>
      <c r="AU96" s="79"/>
      <c r="AV96" s="79"/>
      <c r="AW96" s="79"/>
      <c r="AX96" s="79"/>
      <c r="AY96" s="79"/>
      <c r="AZ96" s="79"/>
      <c r="BA96">
        <v>1</v>
      </c>
      <c r="BB96" s="78" t="str">
        <f>REPLACE(INDEX(GroupVertices[Group],MATCH(Edges[[#This Row],[Vertex 1]],GroupVertices[Vertex],0)),1,1,"")</f>
        <v>9</v>
      </c>
      <c r="BC96" s="78" t="str">
        <f>REPLACE(INDEX(GroupVertices[Group],MATCH(Edges[[#This Row],[Vertex 2]],GroupVertices[Vertex],0)),1,1,"")</f>
        <v>9</v>
      </c>
      <c r="BD96" s="48"/>
      <c r="BE96" s="49"/>
      <c r="BF96" s="48"/>
      <c r="BG96" s="49"/>
      <c r="BH96" s="48"/>
      <c r="BI96" s="49"/>
      <c r="BJ96" s="48"/>
      <c r="BK96" s="49"/>
      <c r="BL96" s="48"/>
    </row>
    <row r="97" spans="1:64" ht="15">
      <c r="A97" s="64" t="s">
        <v>249</v>
      </c>
      <c r="B97" s="64" t="s">
        <v>349</v>
      </c>
      <c r="C97" s="65" t="s">
        <v>3337</v>
      </c>
      <c r="D97" s="66">
        <v>3</v>
      </c>
      <c r="E97" s="67" t="s">
        <v>132</v>
      </c>
      <c r="F97" s="68">
        <v>35</v>
      </c>
      <c r="G97" s="65"/>
      <c r="H97" s="69"/>
      <c r="I97" s="70"/>
      <c r="J97" s="70"/>
      <c r="K97" s="34" t="s">
        <v>65</v>
      </c>
      <c r="L97" s="77">
        <v>97</v>
      </c>
      <c r="M97" s="77"/>
      <c r="N97" s="72"/>
      <c r="O97" s="79" t="s">
        <v>407</v>
      </c>
      <c r="P97" s="81">
        <v>43739.72771990741</v>
      </c>
      <c r="Q97" s="79" t="s">
        <v>438</v>
      </c>
      <c r="R97" s="79"/>
      <c r="S97" s="79"/>
      <c r="T97" s="79"/>
      <c r="U97" s="82" t="s">
        <v>604</v>
      </c>
      <c r="V97" s="82" t="s">
        <v>604</v>
      </c>
      <c r="W97" s="81">
        <v>43739.72771990741</v>
      </c>
      <c r="X97" s="82" t="s">
        <v>745</v>
      </c>
      <c r="Y97" s="79"/>
      <c r="Z97" s="79"/>
      <c r="AA97" s="85" t="s">
        <v>889</v>
      </c>
      <c r="AB97" s="79"/>
      <c r="AC97" s="79" t="b">
        <v>0</v>
      </c>
      <c r="AD97" s="79">
        <v>2</v>
      </c>
      <c r="AE97" s="85" t="s">
        <v>995</v>
      </c>
      <c r="AF97" s="79" t="b">
        <v>0</v>
      </c>
      <c r="AG97" s="79" t="s">
        <v>1009</v>
      </c>
      <c r="AH97" s="79"/>
      <c r="AI97" s="85" t="s">
        <v>995</v>
      </c>
      <c r="AJ97" s="79" t="b">
        <v>0</v>
      </c>
      <c r="AK97" s="79">
        <v>1</v>
      </c>
      <c r="AL97" s="85" t="s">
        <v>995</v>
      </c>
      <c r="AM97" s="79" t="s">
        <v>1022</v>
      </c>
      <c r="AN97" s="79" t="b">
        <v>0</v>
      </c>
      <c r="AO97" s="85" t="s">
        <v>889</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c r="BE97" s="49"/>
      <c r="BF97" s="48"/>
      <c r="BG97" s="49"/>
      <c r="BH97" s="48"/>
      <c r="BI97" s="49"/>
      <c r="BJ97" s="48"/>
      <c r="BK97" s="49"/>
      <c r="BL97" s="48"/>
    </row>
    <row r="98" spans="1:64" ht="15">
      <c r="A98" s="64" t="s">
        <v>249</v>
      </c>
      <c r="B98" s="64" t="s">
        <v>250</v>
      </c>
      <c r="C98" s="65" t="s">
        <v>3337</v>
      </c>
      <c r="D98" s="66">
        <v>3</v>
      </c>
      <c r="E98" s="67" t="s">
        <v>132</v>
      </c>
      <c r="F98" s="68">
        <v>35</v>
      </c>
      <c r="G98" s="65"/>
      <c r="H98" s="69"/>
      <c r="I98" s="70"/>
      <c r="J98" s="70"/>
      <c r="K98" s="34" t="s">
        <v>66</v>
      </c>
      <c r="L98" s="77">
        <v>98</v>
      </c>
      <c r="M98" s="77"/>
      <c r="N98" s="72"/>
      <c r="O98" s="79" t="s">
        <v>407</v>
      </c>
      <c r="P98" s="81">
        <v>43739.72771990741</v>
      </c>
      <c r="Q98" s="79" t="s">
        <v>438</v>
      </c>
      <c r="R98" s="79"/>
      <c r="S98" s="79"/>
      <c r="T98" s="79"/>
      <c r="U98" s="82" t="s">
        <v>604</v>
      </c>
      <c r="V98" s="82" t="s">
        <v>604</v>
      </c>
      <c r="W98" s="81">
        <v>43739.72771990741</v>
      </c>
      <c r="X98" s="82" t="s">
        <v>745</v>
      </c>
      <c r="Y98" s="79"/>
      <c r="Z98" s="79"/>
      <c r="AA98" s="85" t="s">
        <v>889</v>
      </c>
      <c r="AB98" s="79"/>
      <c r="AC98" s="79" t="b">
        <v>0</v>
      </c>
      <c r="AD98" s="79">
        <v>2</v>
      </c>
      <c r="AE98" s="85" t="s">
        <v>995</v>
      </c>
      <c r="AF98" s="79" t="b">
        <v>0</v>
      </c>
      <c r="AG98" s="79" t="s">
        <v>1009</v>
      </c>
      <c r="AH98" s="79"/>
      <c r="AI98" s="85" t="s">
        <v>995</v>
      </c>
      <c r="AJ98" s="79" t="b">
        <v>0</v>
      </c>
      <c r="AK98" s="79">
        <v>1</v>
      </c>
      <c r="AL98" s="85" t="s">
        <v>995</v>
      </c>
      <c r="AM98" s="79" t="s">
        <v>1022</v>
      </c>
      <c r="AN98" s="79" t="b">
        <v>0</v>
      </c>
      <c r="AO98" s="85" t="s">
        <v>889</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250</v>
      </c>
      <c r="B99" s="64" t="s">
        <v>253</v>
      </c>
      <c r="C99" s="65" t="s">
        <v>3337</v>
      </c>
      <c r="D99" s="66">
        <v>3</v>
      </c>
      <c r="E99" s="67" t="s">
        <v>132</v>
      </c>
      <c r="F99" s="68">
        <v>35</v>
      </c>
      <c r="G99" s="65"/>
      <c r="H99" s="69"/>
      <c r="I99" s="70"/>
      <c r="J99" s="70"/>
      <c r="K99" s="34" t="s">
        <v>65</v>
      </c>
      <c r="L99" s="77">
        <v>99</v>
      </c>
      <c r="M99" s="77"/>
      <c r="N99" s="72"/>
      <c r="O99" s="79" t="s">
        <v>407</v>
      </c>
      <c r="P99" s="81">
        <v>43739.736909722225</v>
      </c>
      <c r="Q99" s="79" t="s">
        <v>439</v>
      </c>
      <c r="R99" s="79"/>
      <c r="S99" s="79"/>
      <c r="T99" s="79"/>
      <c r="U99" s="79"/>
      <c r="V99" s="82" t="s">
        <v>653</v>
      </c>
      <c r="W99" s="81">
        <v>43739.736909722225</v>
      </c>
      <c r="X99" s="82" t="s">
        <v>746</v>
      </c>
      <c r="Y99" s="79"/>
      <c r="Z99" s="79"/>
      <c r="AA99" s="85" t="s">
        <v>890</v>
      </c>
      <c r="AB99" s="79"/>
      <c r="AC99" s="79" t="b">
        <v>0</v>
      </c>
      <c r="AD99" s="79">
        <v>0</v>
      </c>
      <c r="AE99" s="85" t="s">
        <v>995</v>
      </c>
      <c r="AF99" s="79" t="b">
        <v>0</v>
      </c>
      <c r="AG99" s="79" t="s">
        <v>1009</v>
      </c>
      <c r="AH99" s="79"/>
      <c r="AI99" s="85" t="s">
        <v>995</v>
      </c>
      <c r="AJ99" s="79" t="b">
        <v>0</v>
      </c>
      <c r="AK99" s="79">
        <v>1</v>
      </c>
      <c r="AL99" s="85" t="s">
        <v>889</v>
      </c>
      <c r="AM99" s="79" t="s">
        <v>1021</v>
      </c>
      <c r="AN99" s="79" t="b">
        <v>0</v>
      </c>
      <c r="AO99" s="85" t="s">
        <v>889</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1</v>
      </c>
      <c r="BD99" s="48">
        <v>1</v>
      </c>
      <c r="BE99" s="49">
        <v>4.166666666666667</v>
      </c>
      <c r="BF99" s="48">
        <v>0</v>
      </c>
      <c r="BG99" s="49">
        <v>0</v>
      </c>
      <c r="BH99" s="48">
        <v>0</v>
      </c>
      <c r="BI99" s="49">
        <v>0</v>
      </c>
      <c r="BJ99" s="48">
        <v>23</v>
      </c>
      <c r="BK99" s="49">
        <v>95.83333333333333</v>
      </c>
      <c r="BL99" s="48">
        <v>24</v>
      </c>
    </row>
    <row r="100" spans="1:64" ht="15">
      <c r="A100" s="64" t="s">
        <v>250</v>
      </c>
      <c r="B100" s="64" t="s">
        <v>249</v>
      </c>
      <c r="C100" s="65" t="s">
        <v>3337</v>
      </c>
      <c r="D100" s="66">
        <v>3</v>
      </c>
      <c r="E100" s="67" t="s">
        <v>132</v>
      </c>
      <c r="F100" s="68">
        <v>35</v>
      </c>
      <c r="G100" s="65"/>
      <c r="H100" s="69"/>
      <c r="I100" s="70"/>
      <c r="J100" s="70"/>
      <c r="K100" s="34" t="s">
        <v>66</v>
      </c>
      <c r="L100" s="77">
        <v>100</v>
      </c>
      <c r="M100" s="77"/>
      <c r="N100" s="72"/>
      <c r="O100" s="79" t="s">
        <v>407</v>
      </c>
      <c r="P100" s="81">
        <v>43739.736909722225</v>
      </c>
      <c r="Q100" s="79" t="s">
        <v>439</v>
      </c>
      <c r="R100" s="79"/>
      <c r="S100" s="79"/>
      <c r="T100" s="79"/>
      <c r="U100" s="79"/>
      <c r="V100" s="82" t="s">
        <v>653</v>
      </c>
      <c r="W100" s="81">
        <v>43739.736909722225</v>
      </c>
      <c r="X100" s="82" t="s">
        <v>746</v>
      </c>
      <c r="Y100" s="79"/>
      <c r="Z100" s="79"/>
      <c r="AA100" s="85" t="s">
        <v>890</v>
      </c>
      <c r="AB100" s="79"/>
      <c r="AC100" s="79" t="b">
        <v>0</v>
      </c>
      <c r="AD100" s="79">
        <v>0</v>
      </c>
      <c r="AE100" s="85" t="s">
        <v>995</v>
      </c>
      <c r="AF100" s="79" t="b">
        <v>0</v>
      </c>
      <c r="AG100" s="79" t="s">
        <v>1009</v>
      </c>
      <c r="AH100" s="79"/>
      <c r="AI100" s="85" t="s">
        <v>995</v>
      </c>
      <c r="AJ100" s="79" t="b">
        <v>0</v>
      </c>
      <c r="AK100" s="79">
        <v>1</v>
      </c>
      <c r="AL100" s="85" t="s">
        <v>889</v>
      </c>
      <c r="AM100" s="79" t="s">
        <v>1021</v>
      </c>
      <c r="AN100" s="79" t="b">
        <v>0</v>
      </c>
      <c r="AO100" s="85" t="s">
        <v>889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c r="BE100" s="49"/>
      <c r="BF100" s="48"/>
      <c r="BG100" s="49"/>
      <c r="BH100" s="48"/>
      <c r="BI100" s="49"/>
      <c r="BJ100" s="48"/>
      <c r="BK100" s="49"/>
      <c r="BL100" s="48"/>
    </row>
    <row r="101" spans="1:64" ht="15">
      <c r="A101" s="64" t="s">
        <v>249</v>
      </c>
      <c r="B101" s="64" t="s">
        <v>350</v>
      </c>
      <c r="C101" s="65" t="s">
        <v>3337</v>
      </c>
      <c r="D101" s="66">
        <v>3</v>
      </c>
      <c r="E101" s="67" t="s">
        <v>132</v>
      </c>
      <c r="F101" s="68">
        <v>35</v>
      </c>
      <c r="G101" s="65"/>
      <c r="H101" s="69"/>
      <c r="I101" s="70"/>
      <c r="J101" s="70"/>
      <c r="K101" s="34" t="s">
        <v>65</v>
      </c>
      <c r="L101" s="77">
        <v>101</v>
      </c>
      <c r="M101" s="77"/>
      <c r="N101" s="72"/>
      <c r="O101" s="79" t="s">
        <v>407</v>
      </c>
      <c r="P101" s="81">
        <v>43739.093981481485</v>
      </c>
      <c r="Q101" s="79" t="s">
        <v>440</v>
      </c>
      <c r="R101" s="82" t="s">
        <v>514</v>
      </c>
      <c r="S101" s="79" t="s">
        <v>543</v>
      </c>
      <c r="T101" s="79"/>
      <c r="U101" s="79"/>
      <c r="V101" s="82" t="s">
        <v>652</v>
      </c>
      <c r="W101" s="81">
        <v>43739.093981481485</v>
      </c>
      <c r="X101" s="82" t="s">
        <v>747</v>
      </c>
      <c r="Y101" s="79"/>
      <c r="Z101" s="79"/>
      <c r="AA101" s="85" t="s">
        <v>891</v>
      </c>
      <c r="AB101" s="79"/>
      <c r="AC101" s="79" t="b">
        <v>0</v>
      </c>
      <c r="AD101" s="79">
        <v>0</v>
      </c>
      <c r="AE101" s="85" t="s">
        <v>1000</v>
      </c>
      <c r="AF101" s="79" t="b">
        <v>0</v>
      </c>
      <c r="AG101" s="79" t="s">
        <v>1010</v>
      </c>
      <c r="AH101" s="79"/>
      <c r="AI101" s="85" t="s">
        <v>995</v>
      </c>
      <c r="AJ101" s="79" t="b">
        <v>0</v>
      </c>
      <c r="AK101" s="79">
        <v>0</v>
      </c>
      <c r="AL101" s="85" t="s">
        <v>995</v>
      </c>
      <c r="AM101" s="79" t="s">
        <v>1022</v>
      </c>
      <c r="AN101" s="79" t="b">
        <v>0</v>
      </c>
      <c r="AO101" s="85" t="s">
        <v>891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c r="BE101" s="49"/>
      <c r="BF101" s="48"/>
      <c r="BG101" s="49"/>
      <c r="BH101" s="48"/>
      <c r="BI101" s="49"/>
      <c r="BJ101" s="48"/>
      <c r="BK101" s="49"/>
      <c r="BL101" s="48"/>
    </row>
    <row r="102" spans="1:64" ht="15">
      <c r="A102" s="64" t="s">
        <v>251</v>
      </c>
      <c r="B102" s="64" t="s">
        <v>350</v>
      </c>
      <c r="C102" s="65" t="s">
        <v>3337</v>
      </c>
      <c r="D102" s="66">
        <v>3</v>
      </c>
      <c r="E102" s="67" t="s">
        <v>132</v>
      </c>
      <c r="F102" s="68">
        <v>35</v>
      </c>
      <c r="G102" s="65"/>
      <c r="H102" s="69"/>
      <c r="I102" s="70"/>
      <c r="J102" s="70"/>
      <c r="K102" s="34" t="s">
        <v>65</v>
      </c>
      <c r="L102" s="77">
        <v>102</v>
      </c>
      <c r="M102" s="77"/>
      <c r="N102" s="72"/>
      <c r="O102" s="79" t="s">
        <v>407</v>
      </c>
      <c r="P102" s="81">
        <v>43739.7465625</v>
      </c>
      <c r="Q102" s="79" t="s">
        <v>441</v>
      </c>
      <c r="R102" s="82" t="s">
        <v>514</v>
      </c>
      <c r="S102" s="79" t="s">
        <v>543</v>
      </c>
      <c r="T102" s="79"/>
      <c r="U102" s="79"/>
      <c r="V102" s="82" t="s">
        <v>654</v>
      </c>
      <c r="W102" s="81">
        <v>43739.7465625</v>
      </c>
      <c r="X102" s="82" t="s">
        <v>748</v>
      </c>
      <c r="Y102" s="79"/>
      <c r="Z102" s="79"/>
      <c r="AA102" s="85" t="s">
        <v>892</v>
      </c>
      <c r="AB102" s="79"/>
      <c r="AC102" s="79" t="b">
        <v>0</v>
      </c>
      <c r="AD102" s="79">
        <v>0</v>
      </c>
      <c r="AE102" s="85" t="s">
        <v>995</v>
      </c>
      <c r="AF102" s="79" t="b">
        <v>0</v>
      </c>
      <c r="AG102" s="79" t="s">
        <v>1010</v>
      </c>
      <c r="AH102" s="79"/>
      <c r="AI102" s="85" t="s">
        <v>995</v>
      </c>
      <c r="AJ102" s="79" t="b">
        <v>0</v>
      </c>
      <c r="AK102" s="79">
        <v>2</v>
      </c>
      <c r="AL102" s="85" t="s">
        <v>891</v>
      </c>
      <c r="AM102" s="79" t="s">
        <v>1023</v>
      </c>
      <c r="AN102" s="79" t="b">
        <v>0</v>
      </c>
      <c r="AO102" s="85" t="s">
        <v>891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9</v>
      </c>
      <c r="BD102" s="48"/>
      <c r="BE102" s="49"/>
      <c r="BF102" s="48"/>
      <c r="BG102" s="49"/>
      <c r="BH102" s="48"/>
      <c r="BI102" s="49"/>
      <c r="BJ102" s="48"/>
      <c r="BK102" s="49"/>
      <c r="BL102" s="48"/>
    </row>
    <row r="103" spans="1:64" ht="15">
      <c r="A103" s="64" t="s">
        <v>249</v>
      </c>
      <c r="B103" s="64" t="s">
        <v>351</v>
      </c>
      <c r="C103" s="65" t="s">
        <v>3337</v>
      </c>
      <c r="D103" s="66">
        <v>3</v>
      </c>
      <c r="E103" s="67" t="s">
        <v>132</v>
      </c>
      <c r="F103" s="68">
        <v>35</v>
      </c>
      <c r="G103" s="65"/>
      <c r="H103" s="69"/>
      <c r="I103" s="70"/>
      <c r="J103" s="70"/>
      <c r="K103" s="34" t="s">
        <v>65</v>
      </c>
      <c r="L103" s="77">
        <v>103</v>
      </c>
      <c r="M103" s="77"/>
      <c r="N103" s="72"/>
      <c r="O103" s="79" t="s">
        <v>408</v>
      </c>
      <c r="P103" s="81">
        <v>43739.093981481485</v>
      </c>
      <c r="Q103" s="79" t="s">
        <v>440</v>
      </c>
      <c r="R103" s="82" t="s">
        <v>514</v>
      </c>
      <c r="S103" s="79" t="s">
        <v>543</v>
      </c>
      <c r="T103" s="79"/>
      <c r="U103" s="79"/>
      <c r="V103" s="82" t="s">
        <v>652</v>
      </c>
      <c r="W103" s="81">
        <v>43739.093981481485</v>
      </c>
      <c r="X103" s="82" t="s">
        <v>747</v>
      </c>
      <c r="Y103" s="79"/>
      <c r="Z103" s="79"/>
      <c r="AA103" s="85" t="s">
        <v>891</v>
      </c>
      <c r="AB103" s="79"/>
      <c r="AC103" s="79" t="b">
        <v>0</v>
      </c>
      <c r="AD103" s="79">
        <v>0</v>
      </c>
      <c r="AE103" s="85" t="s">
        <v>1000</v>
      </c>
      <c r="AF103" s="79" t="b">
        <v>0</v>
      </c>
      <c r="AG103" s="79" t="s">
        <v>1010</v>
      </c>
      <c r="AH103" s="79"/>
      <c r="AI103" s="85" t="s">
        <v>995</v>
      </c>
      <c r="AJ103" s="79" t="b">
        <v>0</v>
      </c>
      <c r="AK103" s="79">
        <v>0</v>
      </c>
      <c r="AL103" s="85" t="s">
        <v>995</v>
      </c>
      <c r="AM103" s="79" t="s">
        <v>1022</v>
      </c>
      <c r="AN103" s="79" t="b">
        <v>0</v>
      </c>
      <c r="AO103" s="85" t="s">
        <v>891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v>0</v>
      </c>
      <c r="BE103" s="49">
        <v>0</v>
      </c>
      <c r="BF103" s="48">
        <v>0</v>
      </c>
      <c r="BG103" s="49">
        <v>0</v>
      </c>
      <c r="BH103" s="48">
        <v>0</v>
      </c>
      <c r="BI103" s="49">
        <v>0</v>
      </c>
      <c r="BJ103" s="48">
        <v>4</v>
      </c>
      <c r="BK103" s="49">
        <v>100</v>
      </c>
      <c r="BL103" s="48">
        <v>4</v>
      </c>
    </row>
    <row r="104" spans="1:64" ht="15">
      <c r="A104" s="64" t="s">
        <v>251</v>
      </c>
      <c r="B104" s="64" t="s">
        <v>351</v>
      </c>
      <c r="C104" s="65" t="s">
        <v>3337</v>
      </c>
      <c r="D104" s="66">
        <v>3</v>
      </c>
      <c r="E104" s="67" t="s">
        <v>132</v>
      </c>
      <c r="F104" s="68">
        <v>35</v>
      </c>
      <c r="G104" s="65"/>
      <c r="H104" s="69"/>
      <c r="I104" s="70"/>
      <c r="J104" s="70"/>
      <c r="K104" s="34" t="s">
        <v>65</v>
      </c>
      <c r="L104" s="77">
        <v>104</v>
      </c>
      <c r="M104" s="77"/>
      <c r="N104" s="72"/>
      <c r="O104" s="79" t="s">
        <v>407</v>
      </c>
      <c r="P104" s="81">
        <v>43739.7465625</v>
      </c>
      <c r="Q104" s="79" t="s">
        <v>441</v>
      </c>
      <c r="R104" s="82" t="s">
        <v>514</v>
      </c>
      <c r="S104" s="79" t="s">
        <v>543</v>
      </c>
      <c r="T104" s="79"/>
      <c r="U104" s="79"/>
      <c r="V104" s="82" t="s">
        <v>654</v>
      </c>
      <c r="W104" s="81">
        <v>43739.7465625</v>
      </c>
      <c r="X104" s="82" t="s">
        <v>748</v>
      </c>
      <c r="Y104" s="79"/>
      <c r="Z104" s="79"/>
      <c r="AA104" s="85" t="s">
        <v>892</v>
      </c>
      <c r="AB104" s="79"/>
      <c r="AC104" s="79" t="b">
        <v>0</v>
      </c>
      <c r="AD104" s="79">
        <v>0</v>
      </c>
      <c r="AE104" s="85" t="s">
        <v>995</v>
      </c>
      <c r="AF104" s="79" t="b">
        <v>0</v>
      </c>
      <c r="AG104" s="79" t="s">
        <v>1010</v>
      </c>
      <c r="AH104" s="79"/>
      <c r="AI104" s="85" t="s">
        <v>995</v>
      </c>
      <c r="AJ104" s="79" t="b">
        <v>0</v>
      </c>
      <c r="AK104" s="79">
        <v>2</v>
      </c>
      <c r="AL104" s="85" t="s">
        <v>891</v>
      </c>
      <c r="AM104" s="79" t="s">
        <v>1023</v>
      </c>
      <c r="AN104" s="79" t="b">
        <v>0</v>
      </c>
      <c r="AO104" s="85" t="s">
        <v>891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9</v>
      </c>
      <c r="BD104" s="48">
        <v>0</v>
      </c>
      <c r="BE104" s="49">
        <v>0</v>
      </c>
      <c r="BF104" s="48">
        <v>0</v>
      </c>
      <c r="BG104" s="49">
        <v>0</v>
      </c>
      <c r="BH104" s="48">
        <v>0</v>
      </c>
      <c r="BI104" s="49">
        <v>0</v>
      </c>
      <c r="BJ104" s="48">
        <v>6</v>
      </c>
      <c r="BK104" s="49">
        <v>100</v>
      </c>
      <c r="BL104" s="48">
        <v>6</v>
      </c>
    </row>
    <row r="105" spans="1:64" ht="15">
      <c r="A105" s="64" t="s">
        <v>252</v>
      </c>
      <c r="B105" s="64" t="s">
        <v>297</v>
      </c>
      <c r="C105" s="65" t="s">
        <v>3337</v>
      </c>
      <c r="D105" s="66">
        <v>3</v>
      </c>
      <c r="E105" s="67" t="s">
        <v>132</v>
      </c>
      <c r="F105" s="68">
        <v>35</v>
      </c>
      <c r="G105" s="65"/>
      <c r="H105" s="69"/>
      <c r="I105" s="70"/>
      <c r="J105" s="70"/>
      <c r="K105" s="34" t="s">
        <v>65</v>
      </c>
      <c r="L105" s="77">
        <v>105</v>
      </c>
      <c r="M105" s="77"/>
      <c r="N105" s="72"/>
      <c r="O105" s="79" t="s">
        <v>407</v>
      </c>
      <c r="P105" s="81">
        <v>43739.86483796296</v>
      </c>
      <c r="Q105" s="79" t="s">
        <v>442</v>
      </c>
      <c r="R105" s="79"/>
      <c r="S105" s="79"/>
      <c r="T105" s="79" t="s">
        <v>562</v>
      </c>
      <c r="U105" s="79"/>
      <c r="V105" s="82" t="s">
        <v>655</v>
      </c>
      <c r="W105" s="81">
        <v>43739.86483796296</v>
      </c>
      <c r="X105" s="82" t="s">
        <v>749</v>
      </c>
      <c r="Y105" s="79"/>
      <c r="Z105" s="79"/>
      <c r="AA105" s="85" t="s">
        <v>893</v>
      </c>
      <c r="AB105" s="79"/>
      <c r="AC105" s="79" t="b">
        <v>0</v>
      </c>
      <c r="AD105" s="79">
        <v>0</v>
      </c>
      <c r="AE105" s="85" t="s">
        <v>995</v>
      </c>
      <c r="AF105" s="79" t="b">
        <v>1</v>
      </c>
      <c r="AG105" s="79" t="s">
        <v>1009</v>
      </c>
      <c r="AH105" s="79"/>
      <c r="AI105" s="85" t="s">
        <v>970</v>
      </c>
      <c r="AJ105" s="79" t="b">
        <v>0</v>
      </c>
      <c r="AK105" s="79">
        <v>4</v>
      </c>
      <c r="AL105" s="85" t="s">
        <v>991</v>
      </c>
      <c r="AM105" s="79" t="s">
        <v>1028</v>
      </c>
      <c r="AN105" s="79" t="b">
        <v>0</v>
      </c>
      <c r="AO105" s="85" t="s">
        <v>991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6.25</v>
      </c>
      <c r="BF105" s="48">
        <v>0</v>
      </c>
      <c r="BG105" s="49">
        <v>0</v>
      </c>
      <c r="BH105" s="48">
        <v>0</v>
      </c>
      <c r="BI105" s="49">
        <v>0</v>
      </c>
      <c r="BJ105" s="48">
        <v>15</v>
      </c>
      <c r="BK105" s="49">
        <v>93.75</v>
      </c>
      <c r="BL105" s="48">
        <v>16</v>
      </c>
    </row>
    <row r="106" spans="1:64" ht="15">
      <c r="A106" s="64" t="s">
        <v>249</v>
      </c>
      <c r="B106" s="64" t="s">
        <v>352</v>
      </c>
      <c r="C106" s="65" t="s">
        <v>3337</v>
      </c>
      <c r="D106" s="66">
        <v>3</v>
      </c>
      <c r="E106" s="67" t="s">
        <v>132</v>
      </c>
      <c r="F106" s="68">
        <v>35</v>
      </c>
      <c r="G106" s="65"/>
      <c r="H106" s="69"/>
      <c r="I106" s="70"/>
      <c r="J106" s="70"/>
      <c r="K106" s="34" t="s">
        <v>65</v>
      </c>
      <c r="L106" s="77">
        <v>106</v>
      </c>
      <c r="M106" s="77"/>
      <c r="N106" s="72"/>
      <c r="O106" s="79" t="s">
        <v>407</v>
      </c>
      <c r="P106" s="81">
        <v>43739.72771990741</v>
      </c>
      <c r="Q106" s="79" t="s">
        <v>438</v>
      </c>
      <c r="R106" s="79"/>
      <c r="S106" s="79"/>
      <c r="T106" s="79"/>
      <c r="U106" s="82" t="s">
        <v>604</v>
      </c>
      <c r="V106" s="82" t="s">
        <v>604</v>
      </c>
      <c r="W106" s="81">
        <v>43739.72771990741</v>
      </c>
      <c r="X106" s="82" t="s">
        <v>745</v>
      </c>
      <c r="Y106" s="79"/>
      <c r="Z106" s="79"/>
      <c r="AA106" s="85" t="s">
        <v>889</v>
      </c>
      <c r="AB106" s="79"/>
      <c r="AC106" s="79" t="b">
        <v>0</v>
      </c>
      <c r="AD106" s="79">
        <v>2</v>
      </c>
      <c r="AE106" s="85" t="s">
        <v>995</v>
      </c>
      <c r="AF106" s="79" t="b">
        <v>0</v>
      </c>
      <c r="AG106" s="79" t="s">
        <v>1009</v>
      </c>
      <c r="AH106" s="79"/>
      <c r="AI106" s="85" t="s">
        <v>995</v>
      </c>
      <c r="AJ106" s="79" t="b">
        <v>0</v>
      </c>
      <c r="AK106" s="79">
        <v>1</v>
      </c>
      <c r="AL106" s="85" t="s">
        <v>995</v>
      </c>
      <c r="AM106" s="79" t="s">
        <v>1022</v>
      </c>
      <c r="AN106" s="79" t="b">
        <v>0</v>
      </c>
      <c r="AO106" s="85" t="s">
        <v>889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9</v>
      </c>
      <c r="BD106" s="48">
        <v>1</v>
      </c>
      <c r="BE106" s="49">
        <v>3.8461538461538463</v>
      </c>
      <c r="BF106" s="48">
        <v>0</v>
      </c>
      <c r="BG106" s="49">
        <v>0</v>
      </c>
      <c r="BH106" s="48">
        <v>0</v>
      </c>
      <c r="BI106" s="49">
        <v>0</v>
      </c>
      <c r="BJ106" s="48">
        <v>25</v>
      </c>
      <c r="BK106" s="49">
        <v>96.15384615384616</v>
      </c>
      <c r="BL106" s="48">
        <v>26</v>
      </c>
    </row>
    <row r="107" spans="1:64" ht="15">
      <c r="A107" s="64" t="s">
        <v>253</v>
      </c>
      <c r="B107" s="64" t="s">
        <v>352</v>
      </c>
      <c r="C107" s="65" t="s">
        <v>3337</v>
      </c>
      <c r="D107" s="66">
        <v>3</v>
      </c>
      <c r="E107" s="67" t="s">
        <v>132</v>
      </c>
      <c r="F107" s="68">
        <v>35</v>
      </c>
      <c r="G107" s="65"/>
      <c r="H107" s="69"/>
      <c r="I107" s="70"/>
      <c r="J107" s="70"/>
      <c r="K107" s="34" t="s">
        <v>65</v>
      </c>
      <c r="L107" s="77">
        <v>107</v>
      </c>
      <c r="M107" s="77"/>
      <c r="N107" s="72"/>
      <c r="O107" s="79" t="s">
        <v>407</v>
      </c>
      <c r="P107" s="81">
        <v>43739.668912037036</v>
      </c>
      <c r="Q107" s="79" t="s">
        <v>443</v>
      </c>
      <c r="R107" s="82" t="s">
        <v>515</v>
      </c>
      <c r="S107" s="79" t="s">
        <v>539</v>
      </c>
      <c r="T107" s="79" t="s">
        <v>571</v>
      </c>
      <c r="U107" s="79"/>
      <c r="V107" s="82" t="s">
        <v>656</v>
      </c>
      <c r="W107" s="81">
        <v>43739.668912037036</v>
      </c>
      <c r="X107" s="82" t="s">
        <v>750</v>
      </c>
      <c r="Y107" s="79"/>
      <c r="Z107" s="79"/>
      <c r="AA107" s="85" t="s">
        <v>894</v>
      </c>
      <c r="AB107" s="79"/>
      <c r="AC107" s="79" t="b">
        <v>0</v>
      </c>
      <c r="AD107" s="79">
        <v>5</v>
      </c>
      <c r="AE107" s="85" t="s">
        <v>995</v>
      </c>
      <c r="AF107" s="79" t="b">
        <v>1</v>
      </c>
      <c r="AG107" s="79" t="s">
        <v>1009</v>
      </c>
      <c r="AH107" s="79"/>
      <c r="AI107" s="85" t="s">
        <v>1014</v>
      </c>
      <c r="AJ107" s="79" t="b">
        <v>0</v>
      </c>
      <c r="AK107" s="79">
        <v>0</v>
      </c>
      <c r="AL107" s="85" t="s">
        <v>995</v>
      </c>
      <c r="AM107" s="79" t="s">
        <v>1021</v>
      </c>
      <c r="AN107" s="79" t="b">
        <v>0</v>
      </c>
      <c r="AO107" s="85" t="s">
        <v>894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9</v>
      </c>
      <c r="BD107" s="48"/>
      <c r="BE107" s="49"/>
      <c r="BF107" s="48"/>
      <c r="BG107" s="49"/>
      <c r="BH107" s="48"/>
      <c r="BI107" s="49"/>
      <c r="BJ107" s="48"/>
      <c r="BK107" s="49"/>
      <c r="BL107" s="48"/>
    </row>
    <row r="108" spans="1:64" ht="15">
      <c r="A108" s="64" t="s">
        <v>253</v>
      </c>
      <c r="B108" s="64" t="s">
        <v>353</v>
      </c>
      <c r="C108" s="65" t="s">
        <v>3337</v>
      </c>
      <c r="D108" s="66">
        <v>3</v>
      </c>
      <c r="E108" s="67" t="s">
        <v>132</v>
      </c>
      <c r="F108" s="68">
        <v>35</v>
      </c>
      <c r="G108" s="65"/>
      <c r="H108" s="69"/>
      <c r="I108" s="70"/>
      <c r="J108" s="70"/>
      <c r="K108" s="34" t="s">
        <v>65</v>
      </c>
      <c r="L108" s="77">
        <v>108</v>
      </c>
      <c r="M108" s="77"/>
      <c r="N108" s="72"/>
      <c r="O108" s="79" t="s">
        <v>407</v>
      </c>
      <c r="P108" s="81">
        <v>43739.668912037036</v>
      </c>
      <c r="Q108" s="79" t="s">
        <v>443</v>
      </c>
      <c r="R108" s="82" t="s">
        <v>515</v>
      </c>
      <c r="S108" s="79" t="s">
        <v>539</v>
      </c>
      <c r="T108" s="79" t="s">
        <v>571</v>
      </c>
      <c r="U108" s="79"/>
      <c r="V108" s="82" t="s">
        <v>656</v>
      </c>
      <c r="W108" s="81">
        <v>43739.668912037036</v>
      </c>
      <c r="X108" s="82" t="s">
        <v>750</v>
      </c>
      <c r="Y108" s="79"/>
      <c r="Z108" s="79"/>
      <c r="AA108" s="85" t="s">
        <v>894</v>
      </c>
      <c r="AB108" s="79"/>
      <c r="AC108" s="79" t="b">
        <v>0</v>
      </c>
      <c r="AD108" s="79">
        <v>5</v>
      </c>
      <c r="AE108" s="85" t="s">
        <v>995</v>
      </c>
      <c r="AF108" s="79" t="b">
        <v>1</v>
      </c>
      <c r="AG108" s="79" t="s">
        <v>1009</v>
      </c>
      <c r="AH108" s="79"/>
      <c r="AI108" s="85" t="s">
        <v>1014</v>
      </c>
      <c r="AJ108" s="79" t="b">
        <v>0</v>
      </c>
      <c r="AK108" s="79">
        <v>0</v>
      </c>
      <c r="AL108" s="85" t="s">
        <v>995</v>
      </c>
      <c r="AM108" s="79" t="s">
        <v>1021</v>
      </c>
      <c r="AN108" s="79" t="b">
        <v>0</v>
      </c>
      <c r="AO108" s="85" t="s">
        <v>894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249</v>
      </c>
      <c r="B109" s="64" t="s">
        <v>297</v>
      </c>
      <c r="C109" s="65" t="s">
        <v>3338</v>
      </c>
      <c r="D109" s="66">
        <v>10</v>
      </c>
      <c r="E109" s="67" t="s">
        <v>136</v>
      </c>
      <c r="F109" s="68">
        <v>12</v>
      </c>
      <c r="G109" s="65"/>
      <c r="H109" s="69"/>
      <c r="I109" s="70"/>
      <c r="J109" s="70"/>
      <c r="K109" s="34" t="s">
        <v>65</v>
      </c>
      <c r="L109" s="77">
        <v>109</v>
      </c>
      <c r="M109" s="77"/>
      <c r="N109" s="72"/>
      <c r="O109" s="79" t="s">
        <v>407</v>
      </c>
      <c r="P109" s="81">
        <v>43733.80743055556</v>
      </c>
      <c r="Q109" s="79" t="s">
        <v>437</v>
      </c>
      <c r="R109" s="79"/>
      <c r="S109" s="79"/>
      <c r="T109" s="79" t="s">
        <v>570</v>
      </c>
      <c r="U109" s="79"/>
      <c r="V109" s="82" t="s">
        <v>652</v>
      </c>
      <c r="W109" s="81">
        <v>43733.80743055556</v>
      </c>
      <c r="X109" s="82" t="s">
        <v>744</v>
      </c>
      <c r="Y109" s="79"/>
      <c r="Z109" s="79"/>
      <c r="AA109" s="85" t="s">
        <v>888</v>
      </c>
      <c r="AB109" s="79"/>
      <c r="AC109" s="79" t="b">
        <v>0</v>
      </c>
      <c r="AD109" s="79">
        <v>2</v>
      </c>
      <c r="AE109" s="85" t="s">
        <v>995</v>
      </c>
      <c r="AF109" s="79" t="b">
        <v>0</v>
      </c>
      <c r="AG109" s="79" t="s">
        <v>1009</v>
      </c>
      <c r="AH109" s="79"/>
      <c r="AI109" s="85" t="s">
        <v>995</v>
      </c>
      <c r="AJ109" s="79" t="b">
        <v>0</v>
      </c>
      <c r="AK109" s="79">
        <v>0</v>
      </c>
      <c r="AL109" s="85" t="s">
        <v>995</v>
      </c>
      <c r="AM109" s="79" t="s">
        <v>1022</v>
      </c>
      <c r="AN109" s="79" t="b">
        <v>0</v>
      </c>
      <c r="AO109" s="85" t="s">
        <v>888</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9</v>
      </c>
      <c r="BC109" s="78" t="str">
        <f>REPLACE(INDEX(GroupVertices[Group],MATCH(Edges[[#This Row],[Vertex 2]],GroupVertices[Vertex],0)),1,1,"")</f>
        <v>1</v>
      </c>
      <c r="BD109" s="48"/>
      <c r="BE109" s="49"/>
      <c r="BF109" s="48"/>
      <c r="BG109" s="49"/>
      <c r="BH109" s="48"/>
      <c r="BI109" s="49"/>
      <c r="BJ109" s="48"/>
      <c r="BK109" s="49"/>
      <c r="BL109" s="48"/>
    </row>
    <row r="110" spans="1:64" ht="15">
      <c r="A110" s="64" t="s">
        <v>249</v>
      </c>
      <c r="B110" s="64" t="s">
        <v>253</v>
      </c>
      <c r="C110" s="65" t="s">
        <v>3339</v>
      </c>
      <c r="D110" s="66">
        <v>6.5</v>
      </c>
      <c r="E110" s="67" t="s">
        <v>136</v>
      </c>
      <c r="F110" s="68">
        <v>23.5</v>
      </c>
      <c r="G110" s="65"/>
      <c r="H110" s="69"/>
      <c r="I110" s="70"/>
      <c r="J110" s="70"/>
      <c r="K110" s="34" t="s">
        <v>66</v>
      </c>
      <c r="L110" s="77">
        <v>110</v>
      </c>
      <c r="M110" s="77"/>
      <c r="N110" s="72"/>
      <c r="O110" s="79" t="s">
        <v>407</v>
      </c>
      <c r="P110" s="81">
        <v>43733.80743055556</v>
      </c>
      <c r="Q110" s="79" t="s">
        <v>437</v>
      </c>
      <c r="R110" s="79"/>
      <c r="S110" s="79"/>
      <c r="T110" s="79" t="s">
        <v>570</v>
      </c>
      <c r="U110" s="79"/>
      <c r="V110" s="82" t="s">
        <v>652</v>
      </c>
      <c r="W110" s="81">
        <v>43733.80743055556</v>
      </c>
      <c r="X110" s="82" t="s">
        <v>744</v>
      </c>
      <c r="Y110" s="79"/>
      <c r="Z110" s="79"/>
      <c r="AA110" s="85" t="s">
        <v>888</v>
      </c>
      <c r="AB110" s="79"/>
      <c r="AC110" s="79" t="b">
        <v>0</v>
      </c>
      <c r="AD110" s="79">
        <v>2</v>
      </c>
      <c r="AE110" s="85" t="s">
        <v>995</v>
      </c>
      <c r="AF110" s="79" t="b">
        <v>0</v>
      </c>
      <c r="AG110" s="79" t="s">
        <v>1009</v>
      </c>
      <c r="AH110" s="79"/>
      <c r="AI110" s="85" t="s">
        <v>995</v>
      </c>
      <c r="AJ110" s="79" t="b">
        <v>0</v>
      </c>
      <c r="AK110" s="79">
        <v>0</v>
      </c>
      <c r="AL110" s="85" t="s">
        <v>995</v>
      </c>
      <c r="AM110" s="79" t="s">
        <v>1022</v>
      </c>
      <c r="AN110" s="79" t="b">
        <v>0</v>
      </c>
      <c r="AO110" s="85" t="s">
        <v>888</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9</v>
      </c>
      <c r="BC110" s="78" t="str">
        <f>REPLACE(INDEX(GroupVertices[Group],MATCH(Edges[[#This Row],[Vertex 2]],GroupVertices[Vertex],0)),1,1,"")</f>
        <v>1</v>
      </c>
      <c r="BD110" s="48">
        <v>2</v>
      </c>
      <c r="BE110" s="49">
        <v>5</v>
      </c>
      <c r="BF110" s="48">
        <v>0</v>
      </c>
      <c r="BG110" s="49">
        <v>0</v>
      </c>
      <c r="BH110" s="48">
        <v>0</v>
      </c>
      <c r="BI110" s="49">
        <v>0</v>
      </c>
      <c r="BJ110" s="48">
        <v>38</v>
      </c>
      <c r="BK110" s="49">
        <v>95</v>
      </c>
      <c r="BL110" s="48">
        <v>40</v>
      </c>
    </row>
    <row r="111" spans="1:64" ht="15">
      <c r="A111" s="64" t="s">
        <v>249</v>
      </c>
      <c r="B111" s="64" t="s">
        <v>297</v>
      </c>
      <c r="C111" s="65" t="s">
        <v>3338</v>
      </c>
      <c r="D111" s="66">
        <v>10</v>
      </c>
      <c r="E111" s="67" t="s">
        <v>136</v>
      </c>
      <c r="F111" s="68">
        <v>12</v>
      </c>
      <c r="G111" s="65"/>
      <c r="H111" s="69"/>
      <c r="I111" s="70"/>
      <c r="J111" s="70"/>
      <c r="K111" s="34" t="s">
        <v>65</v>
      </c>
      <c r="L111" s="77">
        <v>111</v>
      </c>
      <c r="M111" s="77"/>
      <c r="N111" s="72"/>
      <c r="O111" s="79" t="s">
        <v>407</v>
      </c>
      <c r="P111" s="81">
        <v>43739.093981481485</v>
      </c>
      <c r="Q111" s="79" t="s">
        <v>440</v>
      </c>
      <c r="R111" s="82" t="s">
        <v>514</v>
      </c>
      <c r="S111" s="79" t="s">
        <v>543</v>
      </c>
      <c r="T111" s="79"/>
      <c r="U111" s="79"/>
      <c r="V111" s="82" t="s">
        <v>652</v>
      </c>
      <c r="W111" s="81">
        <v>43739.093981481485</v>
      </c>
      <c r="X111" s="82" t="s">
        <v>747</v>
      </c>
      <c r="Y111" s="79"/>
      <c r="Z111" s="79"/>
      <c r="AA111" s="85" t="s">
        <v>891</v>
      </c>
      <c r="AB111" s="79"/>
      <c r="AC111" s="79" t="b">
        <v>0</v>
      </c>
      <c r="AD111" s="79">
        <v>0</v>
      </c>
      <c r="AE111" s="85" t="s">
        <v>1000</v>
      </c>
      <c r="AF111" s="79" t="b">
        <v>0</v>
      </c>
      <c r="AG111" s="79" t="s">
        <v>1010</v>
      </c>
      <c r="AH111" s="79"/>
      <c r="AI111" s="85" t="s">
        <v>995</v>
      </c>
      <c r="AJ111" s="79" t="b">
        <v>0</v>
      </c>
      <c r="AK111" s="79">
        <v>0</v>
      </c>
      <c r="AL111" s="85" t="s">
        <v>995</v>
      </c>
      <c r="AM111" s="79" t="s">
        <v>1022</v>
      </c>
      <c r="AN111" s="79" t="b">
        <v>0</v>
      </c>
      <c r="AO111" s="85" t="s">
        <v>891</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9</v>
      </c>
      <c r="BC111" s="78" t="str">
        <f>REPLACE(INDEX(GroupVertices[Group],MATCH(Edges[[#This Row],[Vertex 2]],GroupVertices[Vertex],0)),1,1,"")</f>
        <v>1</v>
      </c>
      <c r="BD111" s="48"/>
      <c r="BE111" s="49"/>
      <c r="BF111" s="48"/>
      <c r="BG111" s="49"/>
      <c r="BH111" s="48"/>
      <c r="BI111" s="49"/>
      <c r="BJ111" s="48"/>
      <c r="BK111" s="49"/>
      <c r="BL111" s="48"/>
    </row>
    <row r="112" spans="1:64" ht="15">
      <c r="A112" s="64" t="s">
        <v>249</v>
      </c>
      <c r="B112" s="64" t="s">
        <v>251</v>
      </c>
      <c r="C112" s="65" t="s">
        <v>3337</v>
      </c>
      <c r="D112" s="66">
        <v>3</v>
      </c>
      <c r="E112" s="67" t="s">
        <v>132</v>
      </c>
      <c r="F112" s="68">
        <v>35</v>
      </c>
      <c r="G112" s="65"/>
      <c r="H112" s="69"/>
      <c r="I112" s="70"/>
      <c r="J112" s="70"/>
      <c r="K112" s="34" t="s">
        <v>66</v>
      </c>
      <c r="L112" s="77">
        <v>112</v>
      </c>
      <c r="M112" s="77"/>
      <c r="N112" s="72"/>
      <c r="O112" s="79" t="s">
        <v>407</v>
      </c>
      <c r="P112" s="81">
        <v>43739.093981481485</v>
      </c>
      <c r="Q112" s="79" t="s">
        <v>440</v>
      </c>
      <c r="R112" s="82" t="s">
        <v>514</v>
      </c>
      <c r="S112" s="79" t="s">
        <v>543</v>
      </c>
      <c r="T112" s="79"/>
      <c r="U112" s="79"/>
      <c r="V112" s="82" t="s">
        <v>652</v>
      </c>
      <c r="W112" s="81">
        <v>43739.093981481485</v>
      </c>
      <c r="X112" s="82" t="s">
        <v>747</v>
      </c>
      <c r="Y112" s="79"/>
      <c r="Z112" s="79"/>
      <c r="AA112" s="85" t="s">
        <v>891</v>
      </c>
      <c r="AB112" s="79"/>
      <c r="AC112" s="79" t="b">
        <v>0</v>
      </c>
      <c r="AD112" s="79">
        <v>0</v>
      </c>
      <c r="AE112" s="85" t="s">
        <v>1000</v>
      </c>
      <c r="AF112" s="79" t="b">
        <v>0</v>
      </c>
      <c r="AG112" s="79" t="s">
        <v>1010</v>
      </c>
      <c r="AH112" s="79"/>
      <c r="AI112" s="85" t="s">
        <v>995</v>
      </c>
      <c r="AJ112" s="79" t="b">
        <v>0</v>
      </c>
      <c r="AK112" s="79">
        <v>0</v>
      </c>
      <c r="AL112" s="85" t="s">
        <v>995</v>
      </c>
      <c r="AM112" s="79" t="s">
        <v>1022</v>
      </c>
      <c r="AN112" s="79" t="b">
        <v>0</v>
      </c>
      <c r="AO112" s="85" t="s">
        <v>891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2</v>
      </c>
      <c r="BD112" s="48"/>
      <c r="BE112" s="49"/>
      <c r="BF112" s="48"/>
      <c r="BG112" s="49"/>
      <c r="BH112" s="48"/>
      <c r="BI112" s="49"/>
      <c r="BJ112" s="48"/>
      <c r="BK112" s="49"/>
      <c r="BL112" s="48"/>
    </row>
    <row r="113" spans="1:64" ht="15">
      <c r="A113" s="64" t="s">
        <v>249</v>
      </c>
      <c r="B113" s="64" t="s">
        <v>297</v>
      </c>
      <c r="C113" s="65" t="s">
        <v>3338</v>
      </c>
      <c r="D113" s="66">
        <v>10</v>
      </c>
      <c r="E113" s="67" t="s">
        <v>136</v>
      </c>
      <c r="F113" s="68">
        <v>12</v>
      </c>
      <c r="G113" s="65"/>
      <c r="H113" s="69"/>
      <c r="I113" s="70"/>
      <c r="J113" s="70"/>
      <c r="K113" s="34" t="s">
        <v>65</v>
      </c>
      <c r="L113" s="77">
        <v>113</v>
      </c>
      <c r="M113" s="77"/>
      <c r="N113" s="72"/>
      <c r="O113" s="79" t="s">
        <v>407</v>
      </c>
      <c r="P113" s="81">
        <v>43739.72771990741</v>
      </c>
      <c r="Q113" s="79" t="s">
        <v>438</v>
      </c>
      <c r="R113" s="79"/>
      <c r="S113" s="79"/>
      <c r="T113" s="79"/>
      <c r="U113" s="82" t="s">
        <v>604</v>
      </c>
      <c r="V113" s="82" t="s">
        <v>604</v>
      </c>
      <c r="W113" s="81">
        <v>43739.72771990741</v>
      </c>
      <c r="X113" s="82" t="s">
        <v>745</v>
      </c>
      <c r="Y113" s="79"/>
      <c r="Z113" s="79"/>
      <c r="AA113" s="85" t="s">
        <v>889</v>
      </c>
      <c r="AB113" s="79"/>
      <c r="AC113" s="79" t="b">
        <v>0</v>
      </c>
      <c r="AD113" s="79">
        <v>2</v>
      </c>
      <c r="AE113" s="85" t="s">
        <v>995</v>
      </c>
      <c r="AF113" s="79" t="b">
        <v>0</v>
      </c>
      <c r="AG113" s="79" t="s">
        <v>1009</v>
      </c>
      <c r="AH113" s="79"/>
      <c r="AI113" s="85" t="s">
        <v>995</v>
      </c>
      <c r="AJ113" s="79" t="b">
        <v>0</v>
      </c>
      <c r="AK113" s="79">
        <v>1</v>
      </c>
      <c r="AL113" s="85" t="s">
        <v>995</v>
      </c>
      <c r="AM113" s="79" t="s">
        <v>1022</v>
      </c>
      <c r="AN113" s="79" t="b">
        <v>0</v>
      </c>
      <c r="AO113" s="85" t="s">
        <v>889</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9</v>
      </c>
      <c r="BC113" s="78" t="str">
        <f>REPLACE(INDEX(GroupVertices[Group],MATCH(Edges[[#This Row],[Vertex 2]],GroupVertices[Vertex],0)),1,1,"")</f>
        <v>1</v>
      </c>
      <c r="BD113" s="48"/>
      <c r="BE113" s="49"/>
      <c r="BF113" s="48"/>
      <c r="BG113" s="49"/>
      <c r="BH113" s="48"/>
      <c r="BI113" s="49"/>
      <c r="BJ113" s="48"/>
      <c r="BK113" s="49"/>
      <c r="BL113" s="48"/>
    </row>
    <row r="114" spans="1:64" ht="15">
      <c r="A114" s="64" t="s">
        <v>249</v>
      </c>
      <c r="B114" s="64" t="s">
        <v>253</v>
      </c>
      <c r="C114" s="65" t="s">
        <v>3339</v>
      </c>
      <c r="D114" s="66">
        <v>6.5</v>
      </c>
      <c r="E114" s="67" t="s">
        <v>136</v>
      </c>
      <c r="F114" s="68">
        <v>23.5</v>
      </c>
      <c r="G114" s="65"/>
      <c r="H114" s="69"/>
      <c r="I114" s="70"/>
      <c r="J114" s="70"/>
      <c r="K114" s="34" t="s">
        <v>66</v>
      </c>
      <c r="L114" s="77">
        <v>114</v>
      </c>
      <c r="M114" s="77"/>
      <c r="N114" s="72"/>
      <c r="O114" s="79" t="s">
        <v>407</v>
      </c>
      <c r="P114" s="81">
        <v>43739.72771990741</v>
      </c>
      <c r="Q114" s="79" t="s">
        <v>438</v>
      </c>
      <c r="R114" s="79"/>
      <c r="S114" s="79"/>
      <c r="T114" s="79"/>
      <c r="U114" s="82" t="s">
        <v>604</v>
      </c>
      <c r="V114" s="82" t="s">
        <v>604</v>
      </c>
      <c r="W114" s="81">
        <v>43739.72771990741</v>
      </c>
      <c r="X114" s="82" t="s">
        <v>745</v>
      </c>
      <c r="Y114" s="79"/>
      <c r="Z114" s="79"/>
      <c r="AA114" s="85" t="s">
        <v>889</v>
      </c>
      <c r="AB114" s="79"/>
      <c r="AC114" s="79" t="b">
        <v>0</v>
      </c>
      <c r="AD114" s="79">
        <v>2</v>
      </c>
      <c r="AE114" s="85" t="s">
        <v>995</v>
      </c>
      <c r="AF114" s="79" t="b">
        <v>0</v>
      </c>
      <c r="AG114" s="79" t="s">
        <v>1009</v>
      </c>
      <c r="AH114" s="79"/>
      <c r="AI114" s="85" t="s">
        <v>995</v>
      </c>
      <c r="AJ114" s="79" t="b">
        <v>0</v>
      </c>
      <c r="AK114" s="79">
        <v>1</v>
      </c>
      <c r="AL114" s="85" t="s">
        <v>995</v>
      </c>
      <c r="AM114" s="79" t="s">
        <v>1022</v>
      </c>
      <c r="AN114" s="79" t="b">
        <v>0</v>
      </c>
      <c r="AO114" s="85" t="s">
        <v>889</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9</v>
      </c>
      <c r="BC114" s="78" t="str">
        <f>REPLACE(INDEX(GroupVertices[Group],MATCH(Edges[[#This Row],[Vertex 2]],GroupVertices[Vertex],0)),1,1,"")</f>
        <v>1</v>
      </c>
      <c r="BD114" s="48"/>
      <c r="BE114" s="49"/>
      <c r="BF114" s="48"/>
      <c r="BG114" s="49"/>
      <c r="BH114" s="48"/>
      <c r="BI114" s="49"/>
      <c r="BJ114" s="48"/>
      <c r="BK114" s="49"/>
      <c r="BL114" s="48"/>
    </row>
    <row r="115" spans="1:64" ht="15">
      <c r="A115" s="64" t="s">
        <v>251</v>
      </c>
      <c r="B115" s="64" t="s">
        <v>249</v>
      </c>
      <c r="C115" s="65" t="s">
        <v>3337</v>
      </c>
      <c r="D115" s="66">
        <v>3</v>
      </c>
      <c r="E115" s="67" t="s">
        <v>132</v>
      </c>
      <c r="F115" s="68">
        <v>35</v>
      </c>
      <c r="G115" s="65"/>
      <c r="H115" s="69"/>
      <c r="I115" s="70"/>
      <c r="J115" s="70"/>
      <c r="K115" s="34" t="s">
        <v>66</v>
      </c>
      <c r="L115" s="77">
        <v>115</v>
      </c>
      <c r="M115" s="77"/>
      <c r="N115" s="72"/>
      <c r="O115" s="79" t="s">
        <v>407</v>
      </c>
      <c r="P115" s="81">
        <v>43739.7465625</v>
      </c>
      <c r="Q115" s="79" t="s">
        <v>441</v>
      </c>
      <c r="R115" s="82" t="s">
        <v>514</v>
      </c>
      <c r="S115" s="79" t="s">
        <v>543</v>
      </c>
      <c r="T115" s="79"/>
      <c r="U115" s="79"/>
      <c r="V115" s="82" t="s">
        <v>654</v>
      </c>
      <c r="W115" s="81">
        <v>43739.7465625</v>
      </c>
      <c r="X115" s="82" t="s">
        <v>748</v>
      </c>
      <c r="Y115" s="79"/>
      <c r="Z115" s="79"/>
      <c r="AA115" s="85" t="s">
        <v>892</v>
      </c>
      <c r="AB115" s="79"/>
      <c r="AC115" s="79" t="b">
        <v>0</v>
      </c>
      <c r="AD115" s="79">
        <v>0</v>
      </c>
      <c r="AE115" s="85" t="s">
        <v>995</v>
      </c>
      <c r="AF115" s="79" t="b">
        <v>0</v>
      </c>
      <c r="AG115" s="79" t="s">
        <v>1010</v>
      </c>
      <c r="AH115" s="79"/>
      <c r="AI115" s="85" t="s">
        <v>995</v>
      </c>
      <c r="AJ115" s="79" t="b">
        <v>0</v>
      </c>
      <c r="AK115" s="79">
        <v>2</v>
      </c>
      <c r="AL115" s="85" t="s">
        <v>891</v>
      </c>
      <c r="AM115" s="79" t="s">
        <v>1023</v>
      </c>
      <c r="AN115" s="79" t="b">
        <v>0</v>
      </c>
      <c r="AO115" s="85" t="s">
        <v>891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9</v>
      </c>
      <c r="BD115" s="48"/>
      <c r="BE115" s="49"/>
      <c r="BF115" s="48"/>
      <c r="BG115" s="49"/>
      <c r="BH115" s="48"/>
      <c r="BI115" s="49"/>
      <c r="BJ115" s="48"/>
      <c r="BK115" s="49"/>
      <c r="BL115" s="48"/>
    </row>
    <row r="116" spans="1:64" ht="15">
      <c r="A116" s="64" t="s">
        <v>253</v>
      </c>
      <c r="B116" s="64" t="s">
        <v>249</v>
      </c>
      <c r="C116" s="65" t="s">
        <v>3337</v>
      </c>
      <c r="D116" s="66">
        <v>3</v>
      </c>
      <c r="E116" s="67" t="s">
        <v>132</v>
      </c>
      <c r="F116" s="68">
        <v>35</v>
      </c>
      <c r="G116" s="65"/>
      <c r="H116" s="69"/>
      <c r="I116" s="70"/>
      <c r="J116" s="70"/>
      <c r="K116" s="34" t="s">
        <v>66</v>
      </c>
      <c r="L116" s="77">
        <v>116</v>
      </c>
      <c r="M116" s="77"/>
      <c r="N116" s="72"/>
      <c r="O116" s="79" t="s">
        <v>407</v>
      </c>
      <c r="P116" s="81">
        <v>43739.668912037036</v>
      </c>
      <c r="Q116" s="79" t="s">
        <v>443</v>
      </c>
      <c r="R116" s="82" t="s">
        <v>515</v>
      </c>
      <c r="S116" s="79" t="s">
        <v>539</v>
      </c>
      <c r="T116" s="79" t="s">
        <v>571</v>
      </c>
      <c r="U116" s="79"/>
      <c r="V116" s="82" t="s">
        <v>656</v>
      </c>
      <c r="W116" s="81">
        <v>43739.668912037036</v>
      </c>
      <c r="X116" s="82" t="s">
        <v>750</v>
      </c>
      <c r="Y116" s="79"/>
      <c r="Z116" s="79"/>
      <c r="AA116" s="85" t="s">
        <v>894</v>
      </c>
      <c r="AB116" s="79"/>
      <c r="AC116" s="79" t="b">
        <v>0</v>
      </c>
      <c r="AD116" s="79">
        <v>5</v>
      </c>
      <c r="AE116" s="85" t="s">
        <v>995</v>
      </c>
      <c r="AF116" s="79" t="b">
        <v>1</v>
      </c>
      <c r="AG116" s="79" t="s">
        <v>1009</v>
      </c>
      <c r="AH116" s="79"/>
      <c r="AI116" s="85" t="s">
        <v>1014</v>
      </c>
      <c r="AJ116" s="79" t="b">
        <v>0</v>
      </c>
      <c r="AK116" s="79">
        <v>0</v>
      </c>
      <c r="AL116" s="85" t="s">
        <v>995</v>
      </c>
      <c r="AM116" s="79" t="s">
        <v>1021</v>
      </c>
      <c r="AN116" s="79" t="b">
        <v>0</v>
      </c>
      <c r="AO116" s="85" t="s">
        <v>894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9</v>
      </c>
      <c r="BD116" s="48"/>
      <c r="BE116" s="49"/>
      <c r="BF116" s="48"/>
      <c r="BG116" s="49"/>
      <c r="BH116" s="48"/>
      <c r="BI116" s="49"/>
      <c r="BJ116" s="48"/>
      <c r="BK116" s="49"/>
      <c r="BL116" s="48"/>
    </row>
    <row r="117" spans="1:64" ht="15">
      <c r="A117" s="64" t="s">
        <v>253</v>
      </c>
      <c r="B117" s="64" t="s">
        <v>297</v>
      </c>
      <c r="C117" s="65" t="s">
        <v>3337</v>
      </c>
      <c r="D117" s="66">
        <v>3</v>
      </c>
      <c r="E117" s="67" t="s">
        <v>132</v>
      </c>
      <c r="F117" s="68">
        <v>35</v>
      </c>
      <c r="G117" s="65"/>
      <c r="H117" s="69"/>
      <c r="I117" s="70"/>
      <c r="J117" s="70"/>
      <c r="K117" s="34" t="s">
        <v>65</v>
      </c>
      <c r="L117" s="77">
        <v>117</v>
      </c>
      <c r="M117" s="77"/>
      <c r="N117" s="72"/>
      <c r="O117" s="79" t="s">
        <v>407</v>
      </c>
      <c r="P117" s="81">
        <v>43739.668912037036</v>
      </c>
      <c r="Q117" s="79" t="s">
        <v>443</v>
      </c>
      <c r="R117" s="82" t="s">
        <v>515</v>
      </c>
      <c r="S117" s="79" t="s">
        <v>539</v>
      </c>
      <c r="T117" s="79" t="s">
        <v>571</v>
      </c>
      <c r="U117" s="79"/>
      <c r="V117" s="82" t="s">
        <v>656</v>
      </c>
      <c r="W117" s="81">
        <v>43739.668912037036</v>
      </c>
      <c r="X117" s="82" t="s">
        <v>750</v>
      </c>
      <c r="Y117" s="79"/>
      <c r="Z117" s="79"/>
      <c r="AA117" s="85" t="s">
        <v>894</v>
      </c>
      <c r="AB117" s="79"/>
      <c r="AC117" s="79" t="b">
        <v>0</v>
      </c>
      <c r="AD117" s="79">
        <v>5</v>
      </c>
      <c r="AE117" s="85" t="s">
        <v>995</v>
      </c>
      <c r="AF117" s="79" t="b">
        <v>1</v>
      </c>
      <c r="AG117" s="79" t="s">
        <v>1009</v>
      </c>
      <c r="AH117" s="79"/>
      <c r="AI117" s="85" t="s">
        <v>1014</v>
      </c>
      <c r="AJ117" s="79" t="b">
        <v>0</v>
      </c>
      <c r="AK117" s="79">
        <v>0</v>
      </c>
      <c r="AL117" s="85" t="s">
        <v>995</v>
      </c>
      <c r="AM117" s="79" t="s">
        <v>1021</v>
      </c>
      <c r="AN117" s="79" t="b">
        <v>0</v>
      </c>
      <c r="AO117" s="85" t="s">
        <v>894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253</v>
      </c>
      <c r="B118" s="64" t="s">
        <v>261</v>
      </c>
      <c r="C118" s="65" t="s">
        <v>3337</v>
      </c>
      <c r="D118" s="66">
        <v>3</v>
      </c>
      <c r="E118" s="67" t="s">
        <v>132</v>
      </c>
      <c r="F118" s="68">
        <v>35</v>
      </c>
      <c r="G118" s="65"/>
      <c r="H118" s="69"/>
      <c r="I118" s="70"/>
      <c r="J118" s="70"/>
      <c r="K118" s="34" t="s">
        <v>65</v>
      </c>
      <c r="L118" s="77">
        <v>118</v>
      </c>
      <c r="M118" s="77"/>
      <c r="N118" s="72"/>
      <c r="O118" s="79" t="s">
        <v>407</v>
      </c>
      <c r="P118" s="81">
        <v>43739.668912037036</v>
      </c>
      <c r="Q118" s="79" t="s">
        <v>443</v>
      </c>
      <c r="R118" s="82" t="s">
        <v>515</v>
      </c>
      <c r="S118" s="79" t="s">
        <v>539</v>
      </c>
      <c r="T118" s="79" t="s">
        <v>571</v>
      </c>
      <c r="U118" s="79"/>
      <c r="V118" s="82" t="s">
        <v>656</v>
      </c>
      <c r="W118" s="81">
        <v>43739.668912037036</v>
      </c>
      <c r="X118" s="82" t="s">
        <v>750</v>
      </c>
      <c r="Y118" s="79"/>
      <c r="Z118" s="79"/>
      <c r="AA118" s="85" t="s">
        <v>894</v>
      </c>
      <c r="AB118" s="79"/>
      <c r="AC118" s="79" t="b">
        <v>0</v>
      </c>
      <c r="AD118" s="79">
        <v>5</v>
      </c>
      <c r="AE118" s="85" t="s">
        <v>995</v>
      </c>
      <c r="AF118" s="79" t="b">
        <v>1</v>
      </c>
      <c r="AG118" s="79" t="s">
        <v>1009</v>
      </c>
      <c r="AH118" s="79"/>
      <c r="AI118" s="85" t="s">
        <v>1014</v>
      </c>
      <c r="AJ118" s="79" t="b">
        <v>0</v>
      </c>
      <c r="AK118" s="79">
        <v>0</v>
      </c>
      <c r="AL118" s="85" t="s">
        <v>995</v>
      </c>
      <c r="AM118" s="79" t="s">
        <v>1021</v>
      </c>
      <c r="AN118" s="79" t="b">
        <v>0</v>
      </c>
      <c r="AO118" s="85" t="s">
        <v>894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253</v>
      </c>
      <c r="B119" s="64" t="s">
        <v>354</v>
      </c>
      <c r="C119" s="65" t="s">
        <v>3339</v>
      </c>
      <c r="D119" s="66">
        <v>6.5</v>
      </c>
      <c r="E119" s="67" t="s">
        <v>136</v>
      </c>
      <c r="F119" s="68">
        <v>23.5</v>
      </c>
      <c r="G119" s="65"/>
      <c r="H119" s="69"/>
      <c r="I119" s="70"/>
      <c r="J119" s="70"/>
      <c r="K119" s="34" t="s">
        <v>65</v>
      </c>
      <c r="L119" s="77">
        <v>119</v>
      </c>
      <c r="M119" s="77"/>
      <c r="N119" s="72"/>
      <c r="O119" s="79" t="s">
        <v>407</v>
      </c>
      <c r="P119" s="81">
        <v>43739.668912037036</v>
      </c>
      <c r="Q119" s="79" t="s">
        <v>443</v>
      </c>
      <c r="R119" s="82" t="s">
        <v>515</v>
      </c>
      <c r="S119" s="79" t="s">
        <v>539</v>
      </c>
      <c r="T119" s="79" t="s">
        <v>571</v>
      </c>
      <c r="U119" s="79"/>
      <c r="V119" s="82" t="s">
        <v>656</v>
      </c>
      <c r="W119" s="81">
        <v>43739.668912037036</v>
      </c>
      <c r="X119" s="82" t="s">
        <v>750</v>
      </c>
      <c r="Y119" s="79"/>
      <c r="Z119" s="79"/>
      <c r="AA119" s="85" t="s">
        <v>894</v>
      </c>
      <c r="AB119" s="79"/>
      <c r="AC119" s="79" t="b">
        <v>0</v>
      </c>
      <c r="AD119" s="79">
        <v>5</v>
      </c>
      <c r="AE119" s="85" t="s">
        <v>995</v>
      </c>
      <c r="AF119" s="79" t="b">
        <v>1</v>
      </c>
      <c r="AG119" s="79" t="s">
        <v>1009</v>
      </c>
      <c r="AH119" s="79"/>
      <c r="AI119" s="85" t="s">
        <v>1014</v>
      </c>
      <c r="AJ119" s="79" t="b">
        <v>0</v>
      </c>
      <c r="AK119" s="79">
        <v>0</v>
      </c>
      <c r="AL119" s="85" t="s">
        <v>995</v>
      </c>
      <c r="AM119" s="79" t="s">
        <v>1021</v>
      </c>
      <c r="AN119" s="79" t="b">
        <v>0</v>
      </c>
      <c r="AO119" s="85" t="s">
        <v>894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34</v>
      </c>
      <c r="BK119" s="49">
        <v>100</v>
      </c>
      <c r="BL119" s="48">
        <v>34</v>
      </c>
    </row>
    <row r="120" spans="1:64" ht="15">
      <c r="A120" s="64" t="s">
        <v>253</v>
      </c>
      <c r="B120" s="64" t="s">
        <v>355</v>
      </c>
      <c r="C120" s="65" t="s">
        <v>3337</v>
      </c>
      <c r="D120" s="66">
        <v>3</v>
      </c>
      <c r="E120" s="67" t="s">
        <v>132</v>
      </c>
      <c r="F120" s="68">
        <v>35</v>
      </c>
      <c r="G120" s="65"/>
      <c r="H120" s="69"/>
      <c r="I120" s="70"/>
      <c r="J120" s="70"/>
      <c r="K120" s="34" t="s">
        <v>65</v>
      </c>
      <c r="L120" s="77">
        <v>120</v>
      </c>
      <c r="M120" s="77"/>
      <c r="N120" s="72"/>
      <c r="O120" s="79" t="s">
        <v>407</v>
      </c>
      <c r="P120" s="81">
        <v>43739.87417824074</v>
      </c>
      <c r="Q120" s="79" t="s">
        <v>444</v>
      </c>
      <c r="R120" s="79"/>
      <c r="S120" s="79"/>
      <c r="T120" s="79" t="s">
        <v>572</v>
      </c>
      <c r="U120" s="79"/>
      <c r="V120" s="82" t="s">
        <v>656</v>
      </c>
      <c r="W120" s="81">
        <v>43739.87417824074</v>
      </c>
      <c r="X120" s="82" t="s">
        <v>751</v>
      </c>
      <c r="Y120" s="79"/>
      <c r="Z120" s="79"/>
      <c r="AA120" s="85" t="s">
        <v>895</v>
      </c>
      <c r="AB120" s="85" t="s">
        <v>991</v>
      </c>
      <c r="AC120" s="79" t="b">
        <v>0</v>
      </c>
      <c r="AD120" s="79">
        <v>2</v>
      </c>
      <c r="AE120" s="85" t="s">
        <v>998</v>
      </c>
      <c r="AF120" s="79" t="b">
        <v>0</v>
      </c>
      <c r="AG120" s="79" t="s">
        <v>1009</v>
      </c>
      <c r="AH120" s="79"/>
      <c r="AI120" s="85" t="s">
        <v>995</v>
      </c>
      <c r="AJ120" s="79" t="b">
        <v>0</v>
      </c>
      <c r="AK120" s="79">
        <v>0</v>
      </c>
      <c r="AL120" s="85" t="s">
        <v>995</v>
      </c>
      <c r="AM120" s="79" t="s">
        <v>1021</v>
      </c>
      <c r="AN120" s="79" t="b">
        <v>0</v>
      </c>
      <c r="AO120" s="85" t="s">
        <v>991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253</v>
      </c>
      <c r="B121" s="64" t="s">
        <v>356</v>
      </c>
      <c r="C121" s="65" t="s">
        <v>3337</v>
      </c>
      <c r="D121" s="66">
        <v>3</v>
      </c>
      <c r="E121" s="67" t="s">
        <v>132</v>
      </c>
      <c r="F121" s="68">
        <v>35</v>
      </c>
      <c r="G121" s="65"/>
      <c r="H121" s="69"/>
      <c r="I121" s="70"/>
      <c r="J121" s="70"/>
      <c r="K121" s="34" t="s">
        <v>65</v>
      </c>
      <c r="L121" s="77">
        <v>121</v>
      </c>
      <c r="M121" s="77"/>
      <c r="N121" s="72"/>
      <c r="O121" s="79" t="s">
        <v>407</v>
      </c>
      <c r="P121" s="81">
        <v>43739.87417824074</v>
      </c>
      <c r="Q121" s="79" t="s">
        <v>444</v>
      </c>
      <c r="R121" s="79"/>
      <c r="S121" s="79"/>
      <c r="T121" s="79" t="s">
        <v>572</v>
      </c>
      <c r="U121" s="79"/>
      <c r="V121" s="82" t="s">
        <v>656</v>
      </c>
      <c r="W121" s="81">
        <v>43739.87417824074</v>
      </c>
      <c r="X121" s="82" t="s">
        <v>751</v>
      </c>
      <c r="Y121" s="79"/>
      <c r="Z121" s="79"/>
      <c r="AA121" s="85" t="s">
        <v>895</v>
      </c>
      <c r="AB121" s="85" t="s">
        <v>991</v>
      </c>
      <c r="AC121" s="79" t="b">
        <v>0</v>
      </c>
      <c r="AD121" s="79">
        <v>2</v>
      </c>
      <c r="AE121" s="85" t="s">
        <v>998</v>
      </c>
      <c r="AF121" s="79" t="b">
        <v>0</v>
      </c>
      <c r="AG121" s="79" t="s">
        <v>1009</v>
      </c>
      <c r="AH121" s="79"/>
      <c r="AI121" s="85" t="s">
        <v>995</v>
      </c>
      <c r="AJ121" s="79" t="b">
        <v>0</v>
      </c>
      <c r="AK121" s="79">
        <v>0</v>
      </c>
      <c r="AL121" s="85" t="s">
        <v>995</v>
      </c>
      <c r="AM121" s="79" t="s">
        <v>1021</v>
      </c>
      <c r="AN121" s="79" t="b">
        <v>0</v>
      </c>
      <c r="AO121" s="85" t="s">
        <v>991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253</v>
      </c>
      <c r="B122" s="64" t="s">
        <v>354</v>
      </c>
      <c r="C122" s="65" t="s">
        <v>3339</v>
      </c>
      <c r="D122" s="66">
        <v>6.5</v>
      </c>
      <c r="E122" s="67" t="s">
        <v>136</v>
      </c>
      <c r="F122" s="68">
        <v>23.5</v>
      </c>
      <c r="G122" s="65"/>
      <c r="H122" s="69"/>
      <c r="I122" s="70"/>
      <c r="J122" s="70"/>
      <c r="K122" s="34" t="s">
        <v>65</v>
      </c>
      <c r="L122" s="77">
        <v>122</v>
      </c>
      <c r="M122" s="77"/>
      <c r="N122" s="72"/>
      <c r="O122" s="79" t="s">
        <v>407</v>
      </c>
      <c r="P122" s="81">
        <v>43739.87417824074</v>
      </c>
      <c r="Q122" s="79" t="s">
        <v>444</v>
      </c>
      <c r="R122" s="79"/>
      <c r="S122" s="79"/>
      <c r="T122" s="79" t="s">
        <v>572</v>
      </c>
      <c r="U122" s="79"/>
      <c r="V122" s="82" t="s">
        <v>656</v>
      </c>
      <c r="W122" s="81">
        <v>43739.87417824074</v>
      </c>
      <c r="X122" s="82" t="s">
        <v>751</v>
      </c>
      <c r="Y122" s="79"/>
      <c r="Z122" s="79"/>
      <c r="AA122" s="85" t="s">
        <v>895</v>
      </c>
      <c r="AB122" s="85" t="s">
        <v>991</v>
      </c>
      <c r="AC122" s="79" t="b">
        <v>0</v>
      </c>
      <c r="AD122" s="79">
        <v>2</v>
      </c>
      <c r="AE122" s="85" t="s">
        <v>998</v>
      </c>
      <c r="AF122" s="79" t="b">
        <v>0</v>
      </c>
      <c r="AG122" s="79" t="s">
        <v>1009</v>
      </c>
      <c r="AH122" s="79"/>
      <c r="AI122" s="85" t="s">
        <v>995</v>
      </c>
      <c r="AJ122" s="79" t="b">
        <v>0</v>
      </c>
      <c r="AK122" s="79">
        <v>0</v>
      </c>
      <c r="AL122" s="85" t="s">
        <v>995</v>
      </c>
      <c r="AM122" s="79" t="s">
        <v>1021</v>
      </c>
      <c r="AN122" s="79" t="b">
        <v>0</v>
      </c>
      <c r="AO122" s="85" t="s">
        <v>991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253</v>
      </c>
      <c r="B123" s="64" t="s">
        <v>304</v>
      </c>
      <c r="C123" s="65" t="s">
        <v>3337</v>
      </c>
      <c r="D123" s="66">
        <v>3</v>
      </c>
      <c r="E123" s="67" t="s">
        <v>132</v>
      </c>
      <c r="F123" s="68">
        <v>35</v>
      </c>
      <c r="G123" s="65"/>
      <c r="H123" s="69"/>
      <c r="I123" s="70"/>
      <c r="J123" s="70"/>
      <c r="K123" s="34" t="s">
        <v>65</v>
      </c>
      <c r="L123" s="77">
        <v>123</v>
      </c>
      <c r="M123" s="77"/>
      <c r="N123" s="72"/>
      <c r="O123" s="79" t="s">
        <v>407</v>
      </c>
      <c r="P123" s="81">
        <v>43739.87417824074</v>
      </c>
      <c r="Q123" s="79" t="s">
        <v>444</v>
      </c>
      <c r="R123" s="79"/>
      <c r="S123" s="79"/>
      <c r="T123" s="79" t="s">
        <v>572</v>
      </c>
      <c r="U123" s="79"/>
      <c r="V123" s="82" t="s">
        <v>656</v>
      </c>
      <c r="W123" s="81">
        <v>43739.87417824074</v>
      </c>
      <c r="X123" s="82" t="s">
        <v>751</v>
      </c>
      <c r="Y123" s="79"/>
      <c r="Z123" s="79"/>
      <c r="AA123" s="85" t="s">
        <v>895</v>
      </c>
      <c r="AB123" s="85" t="s">
        <v>991</v>
      </c>
      <c r="AC123" s="79" t="b">
        <v>0</v>
      </c>
      <c r="AD123" s="79">
        <v>2</v>
      </c>
      <c r="AE123" s="85" t="s">
        <v>998</v>
      </c>
      <c r="AF123" s="79" t="b">
        <v>0</v>
      </c>
      <c r="AG123" s="79" t="s">
        <v>1009</v>
      </c>
      <c r="AH123" s="79"/>
      <c r="AI123" s="85" t="s">
        <v>995</v>
      </c>
      <c r="AJ123" s="79" t="b">
        <v>0</v>
      </c>
      <c r="AK123" s="79">
        <v>0</v>
      </c>
      <c r="AL123" s="85" t="s">
        <v>995</v>
      </c>
      <c r="AM123" s="79" t="s">
        <v>1021</v>
      </c>
      <c r="AN123" s="79" t="b">
        <v>0</v>
      </c>
      <c r="AO123" s="85" t="s">
        <v>991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10</v>
      </c>
      <c r="BF123" s="48">
        <v>0</v>
      </c>
      <c r="BG123" s="49">
        <v>0</v>
      </c>
      <c r="BH123" s="48">
        <v>0</v>
      </c>
      <c r="BI123" s="49">
        <v>0</v>
      </c>
      <c r="BJ123" s="48">
        <v>9</v>
      </c>
      <c r="BK123" s="49">
        <v>90</v>
      </c>
      <c r="BL123" s="48">
        <v>10</v>
      </c>
    </row>
    <row r="124" spans="1:64" ht="15">
      <c r="A124" s="64" t="s">
        <v>253</v>
      </c>
      <c r="B124" s="64" t="s">
        <v>297</v>
      </c>
      <c r="C124" s="65" t="s">
        <v>3337</v>
      </c>
      <c r="D124" s="66">
        <v>3</v>
      </c>
      <c r="E124" s="67" t="s">
        <v>132</v>
      </c>
      <c r="F124" s="68">
        <v>35</v>
      </c>
      <c r="G124" s="65"/>
      <c r="H124" s="69"/>
      <c r="I124" s="70"/>
      <c r="J124" s="70"/>
      <c r="K124" s="34" t="s">
        <v>65</v>
      </c>
      <c r="L124" s="77">
        <v>124</v>
      </c>
      <c r="M124" s="77"/>
      <c r="N124" s="72"/>
      <c r="O124" s="79" t="s">
        <v>408</v>
      </c>
      <c r="P124" s="81">
        <v>43739.87417824074</v>
      </c>
      <c r="Q124" s="79" t="s">
        <v>444</v>
      </c>
      <c r="R124" s="79"/>
      <c r="S124" s="79"/>
      <c r="T124" s="79" t="s">
        <v>572</v>
      </c>
      <c r="U124" s="79"/>
      <c r="V124" s="82" t="s">
        <v>656</v>
      </c>
      <c r="W124" s="81">
        <v>43739.87417824074</v>
      </c>
      <c r="X124" s="82" t="s">
        <v>751</v>
      </c>
      <c r="Y124" s="79"/>
      <c r="Z124" s="79"/>
      <c r="AA124" s="85" t="s">
        <v>895</v>
      </c>
      <c r="AB124" s="85" t="s">
        <v>991</v>
      </c>
      <c r="AC124" s="79" t="b">
        <v>0</v>
      </c>
      <c r="AD124" s="79">
        <v>2</v>
      </c>
      <c r="AE124" s="85" t="s">
        <v>998</v>
      </c>
      <c r="AF124" s="79" t="b">
        <v>0</v>
      </c>
      <c r="AG124" s="79" t="s">
        <v>1009</v>
      </c>
      <c r="AH124" s="79"/>
      <c r="AI124" s="85" t="s">
        <v>995</v>
      </c>
      <c r="AJ124" s="79" t="b">
        <v>0</v>
      </c>
      <c r="AK124" s="79">
        <v>0</v>
      </c>
      <c r="AL124" s="85" t="s">
        <v>995</v>
      </c>
      <c r="AM124" s="79" t="s">
        <v>1021</v>
      </c>
      <c r="AN124" s="79" t="b">
        <v>0</v>
      </c>
      <c r="AO124" s="85" t="s">
        <v>991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254</v>
      </c>
      <c r="B125" s="64" t="s">
        <v>357</v>
      </c>
      <c r="C125" s="65" t="s">
        <v>3337</v>
      </c>
      <c r="D125" s="66">
        <v>3</v>
      </c>
      <c r="E125" s="67" t="s">
        <v>132</v>
      </c>
      <c r="F125" s="68">
        <v>35</v>
      </c>
      <c r="G125" s="65"/>
      <c r="H125" s="69"/>
      <c r="I125" s="70"/>
      <c r="J125" s="70"/>
      <c r="K125" s="34" t="s">
        <v>65</v>
      </c>
      <c r="L125" s="77">
        <v>125</v>
      </c>
      <c r="M125" s="77"/>
      <c r="N125" s="72"/>
      <c r="O125" s="79" t="s">
        <v>407</v>
      </c>
      <c r="P125" s="81">
        <v>43739.895682870374</v>
      </c>
      <c r="Q125" s="79" t="s">
        <v>445</v>
      </c>
      <c r="R125" s="79"/>
      <c r="S125" s="79"/>
      <c r="T125" s="79"/>
      <c r="U125" s="79"/>
      <c r="V125" s="82" t="s">
        <v>657</v>
      </c>
      <c r="W125" s="81">
        <v>43739.895682870374</v>
      </c>
      <c r="X125" s="82" t="s">
        <v>752</v>
      </c>
      <c r="Y125" s="79"/>
      <c r="Z125" s="79"/>
      <c r="AA125" s="85" t="s">
        <v>896</v>
      </c>
      <c r="AB125" s="79"/>
      <c r="AC125" s="79" t="b">
        <v>0</v>
      </c>
      <c r="AD125" s="79">
        <v>0</v>
      </c>
      <c r="AE125" s="85" t="s">
        <v>995</v>
      </c>
      <c r="AF125" s="79" t="b">
        <v>0</v>
      </c>
      <c r="AG125" s="79" t="s">
        <v>1009</v>
      </c>
      <c r="AH125" s="79"/>
      <c r="AI125" s="85" t="s">
        <v>995</v>
      </c>
      <c r="AJ125" s="79" t="b">
        <v>0</v>
      </c>
      <c r="AK125" s="79">
        <v>2</v>
      </c>
      <c r="AL125" s="85" t="s">
        <v>898</v>
      </c>
      <c r="AM125" s="79" t="s">
        <v>1022</v>
      </c>
      <c r="AN125" s="79" t="b">
        <v>0</v>
      </c>
      <c r="AO125" s="85" t="s">
        <v>898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254</v>
      </c>
      <c r="B126" s="64" t="s">
        <v>358</v>
      </c>
      <c r="C126" s="65" t="s">
        <v>3337</v>
      </c>
      <c r="D126" s="66">
        <v>3</v>
      </c>
      <c r="E126" s="67" t="s">
        <v>132</v>
      </c>
      <c r="F126" s="68">
        <v>35</v>
      </c>
      <c r="G126" s="65"/>
      <c r="H126" s="69"/>
      <c r="I126" s="70"/>
      <c r="J126" s="70"/>
      <c r="K126" s="34" t="s">
        <v>65</v>
      </c>
      <c r="L126" s="77">
        <v>126</v>
      </c>
      <c r="M126" s="77"/>
      <c r="N126" s="72"/>
      <c r="O126" s="79" t="s">
        <v>407</v>
      </c>
      <c r="P126" s="81">
        <v>43739.895682870374</v>
      </c>
      <c r="Q126" s="79" t="s">
        <v>445</v>
      </c>
      <c r="R126" s="79"/>
      <c r="S126" s="79"/>
      <c r="T126" s="79"/>
      <c r="U126" s="79"/>
      <c r="V126" s="82" t="s">
        <v>657</v>
      </c>
      <c r="W126" s="81">
        <v>43739.895682870374</v>
      </c>
      <c r="X126" s="82" t="s">
        <v>752</v>
      </c>
      <c r="Y126" s="79"/>
      <c r="Z126" s="79"/>
      <c r="AA126" s="85" t="s">
        <v>896</v>
      </c>
      <c r="AB126" s="79"/>
      <c r="AC126" s="79" t="b">
        <v>0</v>
      </c>
      <c r="AD126" s="79">
        <v>0</v>
      </c>
      <c r="AE126" s="85" t="s">
        <v>995</v>
      </c>
      <c r="AF126" s="79" t="b">
        <v>0</v>
      </c>
      <c r="AG126" s="79" t="s">
        <v>1009</v>
      </c>
      <c r="AH126" s="79"/>
      <c r="AI126" s="85" t="s">
        <v>995</v>
      </c>
      <c r="AJ126" s="79" t="b">
        <v>0</v>
      </c>
      <c r="AK126" s="79">
        <v>2</v>
      </c>
      <c r="AL126" s="85" t="s">
        <v>898</v>
      </c>
      <c r="AM126" s="79" t="s">
        <v>1022</v>
      </c>
      <c r="AN126" s="79" t="b">
        <v>0</v>
      </c>
      <c r="AO126" s="85" t="s">
        <v>898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254</v>
      </c>
      <c r="B127" s="64" t="s">
        <v>267</v>
      </c>
      <c r="C127" s="65" t="s">
        <v>3337</v>
      </c>
      <c r="D127" s="66">
        <v>3</v>
      </c>
      <c r="E127" s="67" t="s">
        <v>132</v>
      </c>
      <c r="F127" s="68">
        <v>35</v>
      </c>
      <c r="G127" s="65"/>
      <c r="H127" s="69"/>
      <c r="I127" s="70"/>
      <c r="J127" s="70"/>
      <c r="K127" s="34" t="s">
        <v>65</v>
      </c>
      <c r="L127" s="77">
        <v>127</v>
      </c>
      <c r="M127" s="77"/>
      <c r="N127" s="72"/>
      <c r="O127" s="79" t="s">
        <v>407</v>
      </c>
      <c r="P127" s="81">
        <v>43739.895682870374</v>
      </c>
      <c r="Q127" s="79" t="s">
        <v>445</v>
      </c>
      <c r="R127" s="79"/>
      <c r="S127" s="79"/>
      <c r="T127" s="79"/>
      <c r="U127" s="79"/>
      <c r="V127" s="82" t="s">
        <v>657</v>
      </c>
      <c r="W127" s="81">
        <v>43739.895682870374</v>
      </c>
      <c r="X127" s="82" t="s">
        <v>752</v>
      </c>
      <c r="Y127" s="79"/>
      <c r="Z127" s="79"/>
      <c r="AA127" s="85" t="s">
        <v>896</v>
      </c>
      <c r="AB127" s="79"/>
      <c r="AC127" s="79" t="b">
        <v>0</v>
      </c>
      <c r="AD127" s="79">
        <v>0</v>
      </c>
      <c r="AE127" s="85" t="s">
        <v>995</v>
      </c>
      <c r="AF127" s="79" t="b">
        <v>0</v>
      </c>
      <c r="AG127" s="79" t="s">
        <v>1009</v>
      </c>
      <c r="AH127" s="79"/>
      <c r="AI127" s="85" t="s">
        <v>995</v>
      </c>
      <c r="AJ127" s="79" t="b">
        <v>0</v>
      </c>
      <c r="AK127" s="79">
        <v>2</v>
      </c>
      <c r="AL127" s="85" t="s">
        <v>898</v>
      </c>
      <c r="AM127" s="79" t="s">
        <v>1022</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2</v>
      </c>
      <c r="BD127" s="48"/>
      <c r="BE127" s="49"/>
      <c r="BF127" s="48"/>
      <c r="BG127" s="49"/>
      <c r="BH127" s="48"/>
      <c r="BI127" s="49"/>
      <c r="BJ127" s="48"/>
      <c r="BK127" s="49"/>
      <c r="BL127" s="48"/>
    </row>
    <row r="128" spans="1:64" ht="15">
      <c r="A128" s="64" t="s">
        <v>254</v>
      </c>
      <c r="B128" s="64" t="s">
        <v>359</v>
      </c>
      <c r="C128" s="65" t="s">
        <v>3337</v>
      </c>
      <c r="D128" s="66">
        <v>3</v>
      </c>
      <c r="E128" s="67" t="s">
        <v>132</v>
      </c>
      <c r="F128" s="68">
        <v>35</v>
      </c>
      <c r="G128" s="65"/>
      <c r="H128" s="69"/>
      <c r="I128" s="70"/>
      <c r="J128" s="70"/>
      <c r="K128" s="34" t="s">
        <v>65</v>
      </c>
      <c r="L128" s="77">
        <v>128</v>
      </c>
      <c r="M128" s="77"/>
      <c r="N128" s="72"/>
      <c r="O128" s="79" t="s">
        <v>407</v>
      </c>
      <c r="P128" s="81">
        <v>43739.895682870374</v>
      </c>
      <c r="Q128" s="79" t="s">
        <v>445</v>
      </c>
      <c r="R128" s="79"/>
      <c r="S128" s="79"/>
      <c r="T128" s="79"/>
      <c r="U128" s="79"/>
      <c r="V128" s="82" t="s">
        <v>657</v>
      </c>
      <c r="W128" s="81">
        <v>43739.895682870374</v>
      </c>
      <c r="X128" s="82" t="s">
        <v>752</v>
      </c>
      <c r="Y128" s="79"/>
      <c r="Z128" s="79"/>
      <c r="AA128" s="85" t="s">
        <v>896</v>
      </c>
      <c r="AB128" s="79"/>
      <c r="AC128" s="79" t="b">
        <v>0</v>
      </c>
      <c r="AD128" s="79">
        <v>0</v>
      </c>
      <c r="AE128" s="85" t="s">
        <v>995</v>
      </c>
      <c r="AF128" s="79" t="b">
        <v>0</v>
      </c>
      <c r="AG128" s="79" t="s">
        <v>1009</v>
      </c>
      <c r="AH128" s="79"/>
      <c r="AI128" s="85" t="s">
        <v>995</v>
      </c>
      <c r="AJ128" s="79" t="b">
        <v>0</v>
      </c>
      <c r="AK128" s="79">
        <v>2</v>
      </c>
      <c r="AL128" s="85" t="s">
        <v>898</v>
      </c>
      <c r="AM128" s="79" t="s">
        <v>1022</v>
      </c>
      <c r="AN128" s="79" t="b">
        <v>0</v>
      </c>
      <c r="AO128" s="85" t="s">
        <v>898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254</v>
      </c>
      <c r="B129" s="64" t="s">
        <v>360</v>
      </c>
      <c r="C129" s="65" t="s">
        <v>3337</v>
      </c>
      <c r="D129" s="66">
        <v>3</v>
      </c>
      <c r="E129" s="67" t="s">
        <v>132</v>
      </c>
      <c r="F129" s="68">
        <v>35</v>
      </c>
      <c r="G129" s="65"/>
      <c r="H129" s="69"/>
      <c r="I129" s="70"/>
      <c r="J129" s="70"/>
      <c r="K129" s="34" t="s">
        <v>65</v>
      </c>
      <c r="L129" s="77">
        <v>129</v>
      </c>
      <c r="M129" s="77"/>
      <c r="N129" s="72"/>
      <c r="O129" s="79" t="s">
        <v>407</v>
      </c>
      <c r="P129" s="81">
        <v>43739.895682870374</v>
      </c>
      <c r="Q129" s="79" t="s">
        <v>445</v>
      </c>
      <c r="R129" s="79"/>
      <c r="S129" s="79"/>
      <c r="T129" s="79"/>
      <c r="U129" s="79"/>
      <c r="V129" s="82" t="s">
        <v>657</v>
      </c>
      <c r="W129" s="81">
        <v>43739.895682870374</v>
      </c>
      <c r="X129" s="82" t="s">
        <v>752</v>
      </c>
      <c r="Y129" s="79"/>
      <c r="Z129" s="79"/>
      <c r="AA129" s="85" t="s">
        <v>896</v>
      </c>
      <c r="AB129" s="79"/>
      <c r="AC129" s="79" t="b">
        <v>0</v>
      </c>
      <c r="AD129" s="79">
        <v>0</v>
      </c>
      <c r="AE129" s="85" t="s">
        <v>995</v>
      </c>
      <c r="AF129" s="79" t="b">
        <v>0</v>
      </c>
      <c r="AG129" s="79" t="s">
        <v>1009</v>
      </c>
      <c r="AH129" s="79"/>
      <c r="AI129" s="85" t="s">
        <v>995</v>
      </c>
      <c r="AJ129" s="79" t="b">
        <v>0</v>
      </c>
      <c r="AK129" s="79">
        <v>2</v>
      </c>
      <c r="AL129" s="85" t="s">
        <v>898</v>
      </c>
      <c r="AM129" s="79" t="s">
        <v>1022</v>
      </c>
      <c r="AN129" s="79" t="b">
        <v>0</v>
      </c>
      <c r="AO129" s="85" t="s">
        <v>898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254</v>
      </c>
      <c r="B130" s="64" t="s">
        <v>258</v>
      </c>
      <c r="C130" s="65" t="s">
        <v>3337</v>
      </c>
      <c r="D130" s="66">
        <v>3</v>
      </c>
      <c r="E130" s="67" t="s">
        <v>132</v>
      </c>
      <c r="F130" s="68">
        <v>35</v>
      </c>
      <c r="G130" s="65"/>
      <c r="H130" s="69"/>
      <c r="I130" s="70"/>
      <c r="J130" s="70"/>
      <c r="K130" s="34" t="s">
        <v>65</v>
      </c>
      <c r="L130" s="77">
        <v>130</v>
      </c>
      <c r="M130" s="77"/>
      <c r="N130" s="72"/>
      <c r="O130" s="79" t="s">
        <v>407</v>
      </c>
      <c r="P130" s="81">
        <v>43739.895682870374</v>
      </c>
      <c r="Q130" s="79" t="s">
        <v>445</v>
      </c>
      <c r="R130" s="79"/>
      <c r="S130" s="79"/>
      <c r="T130" s="79"/>
      <c r="U130" s="79"/>
      <c r="V130" s="82" t="s">
        <v>657</v>
      </c>
      <c r="W130" s="81">
        <v>43739.895682870374</v>
      </c>
      <c r="X130" s="82" t="s">
        <v>752</v>
      </c>
      <c r="Y130" s="79"/>
      <c r="Z130" s="79"/>
      <c r="AA130" s="85" t="s">
        <v>896</v>
      </c>
      <c r="AB130" s="79"/>
      <c r="AC130" s="79" t="b">
        <v>0</v>
      </c>
      <c r="AD130" s="79">
        <v>0</v>
      </c>
      <c r="AE130" s="85" t="s">
        <v>995</v>
      </c>
      <c r="AF130" s="79" t="b">
        <v>0</v>
      </c>
      <c r="AG130" s="79" t="s">
        <v>1009</v>
      </c>
      <c r="AH130" s="79"/>
      <c r="AI130" s="85" t="s">
        <v>995</v>
      </c>
      <c r="AJ130" s="79" t="b">
        <v>0</v>
      </c>
      <c r="AK130" s="79">
        <v>2</v>
      </c>
      <c r="AL130" s="85" t="s">
        <v>898</v>
      </c>
      <c r="AM130" s="79" t="s">
        <v>1022</v>
      </c>
      <c r="AN130" s="79" t="b">
        <v>0</v>
      </c>
      <c r="AO130" s="85" t="s">
        <v>898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254</v>
      </c>
      <c r="B131" s="64" t="s">
        <v>361</v>
      </c>
      <c r="C131" s="65" t="s">
        <v>3337</v>
      </c>
      <c r="D131" s="66">
        <v>3</v>
      </c>
      <c r="E131" s="67" t="s">
        <v>132</v>
      </c>
      <c r="F131" s="68">
        <v>35</v>
      </c>
      <c r="G131" s="65"/>
      <c r="H131" s="69"/>
      <c r="I131" s="70"/>
      <c r="J131" s="70"/>
      <c r="K131" s="34" t="s">
        <v>65</v>
      </c>
      <c r="L131" s="77">
        <v>131</v>
      </c>
      <c r="M131" s="77"/>
      <c r="N131" s="72"/>
      <c r="O131" s="79" t="s">
        <v>407</v>
      </c>
      <c r="P131" s="81">
        <v>43739.895682870374</v>
      </c>
      <c r="Q131" s="79" t="s">
        <v>445</v>
      </c>
      <c r="R131" s="79"/>
      <c r="S131" s="79"/>
      <c r="T131" s="79"/>
      <c r="U131" s="79"/>
      <c r="V131" s="82" t="s">
        <v>657</v>
      </c>
      <c r="W131" s="81">
        <v>43739.895682870374</v>
      </c>
      <c r="X131" s="82" t="s">
        <v>752</v>
      </c>
      <c r="Y131" s="79"/>
      <c r="Z131" s="79"/>
      <c r="AA131" s="85" t="s">
        <v>896</v>
      </c>
      <c r="AB131" s="79"/>
      <c r="AC131" s="79" t="b">
        <v>0</v>
      </c>
      <c r="AD131" s="79">
        <v>0</v>
      </c>
      <c r="AE131" s="85" t="s">
        <v>995</v>
      </c>
      <c r="AF131" s="79" t="b">
        <v>0</v>
      </c>
      <c r="AG131" s="79" t="s">
        <v>1009</v>
      </c>
      <c r="AH131" s="79"/>
      <c r="AI131" s="85" t="s">
        <v>995</v>
      </c>
      <c r="AJ131" s="79" t="b">
        <v>0</v>
      </c>
      <c r="AK131" s="79">
        <v>2</v>
      </c>
      <c r="AL131" s="85" t="s">
        <v>898</v>
      </c>
      <c r="AM131" s="79" t="s">
        <v>1022</v>
      </c>
      <c r="AN131" s="79" t="b">
        <v>0</v>
      </c>
      <c r="AO131" s="85" t="s">
        <v>898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c r="BE131" s="49"/>
      <c r="BF131" s="48"/>
      <c r="BG131" s="49"/>
      <c r="BH131" s="48"/>
      <c r="BI131" s="49"/>
      <c r="BJ131" s="48"/>
      <c r="BK131" s="49"/>
      <c r="BL131" s="48"/>
    </row>
    <row r="132" spans="1:64" ht="15">
      <c r="A132" s="64" t="s">
        <v>254</v>
      </c>
      <c r="B132" s="64" t="s">
        <v>362</v>
      </c>
      <c r="C132" s="65" t="s">
        <v>3337</v>
      </c>
      <c r="D132" s="66">
        <v>3</v>
      </c>
      <c r="E132" s="67" t="s">
        <v>132</v>
      </c>
      <c r="F132" s="68">
        <v>35</v>
      </c>
      <c r="G132" s="65"/>
      <c r="H132" s="69"/>
      <c r="I132" s="70"/>
      <c r="J132" s="70"/>
      <c r="K132" s="34" t="s">
        <v>65</v>
      </c>
      <c r="L132" s="77">
        <v>132</v>
      </c>
      <c r="M132" s="77"/>
      <c r="N132" s="72"/>
      <c r="O132" s="79" t="s">
        <v>407</v>
      </c>
      <c r="P132" s="81">
        <v>43739.895682870374</v>
      </c>
      <c r="Q132" s="79" t="s">
        <v>445</v>
      </c>
      <c r="R132" s="79"/>
      <c r="S132" s="79"/>
      <c r="T132" s="79"/>
      <c r="U132" s="79"/>
      <c r="V132" s="82" t="s">
        <v>657</v>
      </c>
      <c r="W132" s="81">
        <v>43739.895682870374</v>
      </c>
      <c r="X132" s="82" t="s">
        <v>752</v>
      </c>
      <c r="Y132" s="79"/>
      <c r="Z132" s="79"/>
      <c r="AA132" s="85" t="s">
        <v>896</v>
      </c>
      <c r="AB132" s="79"/>
      <c r="AC132" s="79" t="b">
        <v>0</v>
      </c>
      <c r="AD132" s="79">
        <v>0</v>
      </c>
      <c r="AE132" s="85" t="s">
        <v>995</v>
      </c>
      <c r="AF132" s="79" t="b">
        <v>0</v>
      </c>
      <c r="AG132" s="79" t="s">
        <v>1009</v>
      </c>
      <c r="AH132" s="79"/>
      <c r="AI132" s="85" t="s">
        <v>995</v>
      </c>
      <c r="AJ132" s="79" t="b">
        <v>0</v>
      </c>
      <c r="AK132" s="79">
        <v>2</v>
      </c>
      <c r="AL132" s="85" t="s">
        <v>898</v>
      </c>
      <c r="AM132" s="79" t="s">
        <v>1022</v>
      </c>
      <c r="AN132" s="79" t="b">
        <v>0</v>
      </c>
      <c r="AO132" s="85" t="s">
        <v>898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c r="BE132" s="49"/>
      <c r="BF132" s="48"/>
      <c r="BG132" s="49"/>
      <c r="BH132" s="48"/>
      <c r="BI132" s="49"/>
      <c r="BJ132" s="48"/>
      <c r="BK132" s="49"/>
      <c r="BL132" s="48"/>
    </row>
    <row r="133" spans="1:64" ht="15">
      <c r="A133" s="64" t="s">
        <v>254</v>
      </c>
      <c r="B133" s="64" t="s">
        <v>256</v>
      </c>
      <c r="C133" s="65" t="s">
        <v>3337</v>
      </c>
      <c r="D133" s="66">
        <v>3</v>
      </c>
      <c r="E133" s="67" t="s">
        <v>132</v>
      </c>
      <c r="F133" s="68">
        <v>35</v>
      </c>
      <c r="G133" s="65"/>
      <c r="H133" s="69"/>
      <c r="I133" s="70"/>
      <c r="J133" s="70"/>
      <c r="K133" s="34" t="s">
        <v>65</v>
      </c>
      <c r="L133" s="77">
        <v>133</v>
      </c>
      <c r="M133" s="77"/>
      <c r="N133" s="72"/>
      <c r="O133" s="79" t="s">
        <v>407</v>
      </c>
      <c r="P133" s="81">
        <v>43739.895682870374</v>
      </c>
      <c r="Q133" s="79" t="s">
        <v>445</v>
      </c>
      <c r="R133" s="79"/>
      <c r="S133" s="79"/>
      <c r="T133" s="79"/>
      <c r="U133" s="79"/>
      <c r="V133" s="82" t="s">
        <v>657</v>
      </c>
      <c r="W133" s="81">
        <v>43739.895682870374</v>
      </c>
      <c r="X133" s="82" t="s">
        <v>752</v>
      </c>
      <c r="Y133" s="79"/>
      <c r="Z133" s="79"/>
      <c r="AA133" s="85" t="s">
        <v>896</v>
      </c>
      <c r="AB133" s="79"/>
      <c r="AC133" s="79" t="b">
        <v>0</v>
      </c>
      <c r="AD133" s="79">
        <v>0</v>
      </c>
      <c r="AE133" s="85" t="s">
        <v>995</v>
      </c>
      <c r="AF133" s="79" t="b">
        <v>0</v>
      </c>
      <c r="AG133" s="79" t="s">
        <v>1009</v>
      </c>
      <c r="AH133" s="79"/>
      <c r="AI133" s="85" t="s">
        <v>995</v>
      </c>
      <c r="AJ133" s="79" t="b">
        <v>0</v>
      </c>
      <c r="AK133" s="79">
        <v>2</v>
      </c>
      <c r="AL133" s="85" t="s">
        <v>898</v>
      </c>
      <c r="AM133" s="79" t="s">
        <v>1022</v>
      </c>
      <c r="AN133" s="79" t="b">
        <v>0</v>
      </c>
      <c r="AO133" s="85" t="s">
        <v>898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0</v>
      </c>
      <c r="BE133" s="49">
        <v>0</v>
      </c>
      <c r="BF133" s="48">
        <v>0</v>
      </c>
      <c r="BG133" s="49">
        <v>0</v>
      </c>
      <c r="BH133" s="48">
        <v>0</v>
      </c>
      <c r="BI133" s="49">
        <v>0</v>
      </c>
      <c r="BJ133" s="48">
        <v>16</v>
      </c>
      <c r="BK133" s="49">
        <v>100</v>
      </c>
      <c r="BL133" s="48">
        <v>16</v>
      </c>
    </row>
    <row r="134" spans="1:64" ht="15">
      <c r="A134" s="64" t="s">
        <v>255</v>
      </c>
      <c r="B134" s="64" t="s">
        <v>304</v>
      </c>
      <c r="C134" s="65" t="s">
        <v>3337</v>
      </c>
      <c r="D134" s="66">
        <v>3</v>
      </c>
      <c r="E134" s="67" t="s">
        <v>132</v>
      </c>
      <c r="F134" s="68">
        <v>35</v>
      </c>
      <c r="G134" s="65"/>
      <c r="H134" s="69"/>
      <c r="I134" s="70"/>
      <c r="J134" s="70"/>
      <c r="K134" s="34" t="s">
        <v>65</v>
      </c>
      <c r="L134" s="77">
        <v>134</v>
      </c>
      <c r="M134" s="77"/>
      <c r="N134" s="72"/>
      <c r="O134" s="79" t="s">
        <v>407</v>
      </c>
      <c r="P134" s="81">
        <v>43740.11415509259</v>
      </c>
      <c r="Q134" s="79" t="s">
        <v>446</v>
      </c>
      <c r="R134" s="79"/>
      <c r="S134" s="79"/>
      <c r="T134" s="79" t="s">
        <v>573</v>
      </c>
      <c r="U134" s="79"/>
      <c r="V134" s="82" t="s">
        <v>658</v>
      </c>
      <c r="W134" s="81">
        <v>43740.11415509259</v>
      </c>
      <c r="X134" s="82" t="s">
        <v>753</v>
      </c>
      <c r="Y134" s="79"/>
      <c r="Z134" s="79"/>
      <c r="AA134" s="85" t="s">
        <v>897</v>
      </c>
      <c r="AB134" s="79"/>
      <c r="AC134" s="79" t="b">
        <v>0</v>
      </c>
      <c r="AD134" s="79">
        <v>0</v>
      </c>
      <c r="AE134" s="85" t="s">
        <v>995</v>
      </c>
      <c r="AF134" s="79" t="b">
        <v>1</v>
      </c>
      <c r="AG134" s="79" t="s">
        <v>1009</v>
      </c>
      <c r="AH134" s="79"/>
      <c r="AI134" s="85" t="s">
        <v>963</v>
      </c>
      <c r="AJ134" s="79" t="b">
        <v>0</v>
      </c>
      <c r="AK134" s="79">
        <v>1</v>
      </c>
      <c r="AL134" s="85" t="s">
        <v>967</v>
      </c>
      <c r="AM134" s="79" t="s">
        <v>1021</v>
      </c>
      <c r="AN134" s="79" t="b">
        <v>0</v>
      </c>
      <c r="AO134" s="85" t="s">
        <v>967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255</v>
      </c>
      <c r="B135" s="64" t="s">
        <v>302</v>
      </c>
      <c r="C135" s="65" t="s">
        <v>3337</v>
      </c>
      <c r="D135" s="66">
        <v>3</v>
      </c>
      <c r="E135" s="67" t="s">
        <v>132</v>
      </c>
      <c r="F135" s="68">
        <v>35</v>
      </c>
      <c r="G135" s="65"/>
      <c r="H135" s="69"/>
      <c r="I135" s="70"/>
      <c r="J135" s="70"/>
      <c r="K135" s="34" t="s">
        <v>65</v>
      </c>
      <c r="L135" s="77">
        <v>135</v>
      </c>
      <c r="M135" s="77"/>
      <c r="N135" s="72"/>
      <c r="O135" s="79" t="s">
        <v>407</v>
      </c>
      <c r="P135" s="81">
        <v>43740.11415509259</v>
      </c>
      <c r="Q135" s="79" t="s">
        <v>446</v>
      </c>
      <c r="R135" s="79"/>
      <c r="S135" s="79"/>
      <c r="T135" s="79" t="s">
        <v>573</v>
      </c>
      <c r="U135" s="79"/>
      <c r="V135" s="82" t="s">
        <v>658</v>
      </c>
      <c r="W135" s="81">
        <v>43740.11415509259</v>
      </c>
      <c r="X135" s="82" t="s">
        <v>753</v>
      </c>
      <c r="Y135" s="79"/>
      <c r="Z135" s="79"/>
      <c r="AA135" s="85" t="s">
        <v>897</v>
      </c>
      <c r="AB135" s="79"/>
      <c r="AC135" s="79" t="b">
        <v>0</v>
      </c>
      <c r="AD135" s="79">
        <v>0</v>
      </c>
      <c r="AE135" s="85" t="s">
        <v>995</v>
      </c>
      <c r="AF135" s="79" t="b">
        <v>1</v>
      </c>
      <c r="AG135" s="79" t="s">
        <v>1009</v>
      </c>
      <c r="AH135" s="79"/>
      <c r="AI135" s="85" t="s">
        <v>963</v>
      </c>
      <c r="AJ135" s="79" t="b">
        <v>0</v>
      </c>
      <c r="AK135" s="79">
        <v>1</v>
      </c>
      <c r="AL135" s="85" t="s">
        <v>967</v>
      </c>
      <c r="AM135" s="79" t="s">
        <v>1021</v>
      </c>
      <c r="AN135" s="79" t="b">
        <v>0</v>
      </c>
      <c r="AO135" s="85" t="s">
        <v>967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5.555555555555555</v>
      </c>
      <c r="BF135" s="48">
        <v>1</v>
      </c>
      <c r="BG135" s="49">
        <v>5.555555555555555</v>
      </c>
      <c r="BH135" s="48">
        <v>0</v>
      </c>
      <c r="BI135" s="49">
        <v>0</v>
      </c>
      <c r="BJ135" s="48">
        <v>16</v>
      </c>
      <c r="BK135" s="49">
        <v>88.88888888888889</v>
      </c>
      <c r="BL135" s="48">
        <v>18</v>
      </c>
    </row>
    <row r="136" spans="1:64" ht="15">
      <c r="A136" s="64" t="s">
        <v>255</v>
      </c>
      <c r="B136" s="64" t="s">
        <v>287</v>
      </c>
      <c r="C136" s="65" t="s">
        <v>3337</v>
      </c>
      <c r="D136" s="66">
        <v>3</v>
      </c>
      <c r="E136" s="67" t="s">
        <v>132</v>
      </c>
      <c r="F136" s="68">
        <v>35</v>
      </c>
      <c r="G136" s="65"/>
      <c r="H136" s="69"/>
      <c r="I136" s="70"/>
      <c r="J136" s="70"/>
      <c r="K136" s="34" t="s">
        <v>65</v>
      </c>
      <c r="L136" s="77">
        <v>136</v>
      </c>
      <c r="M136" s="77"/>
      <c r="N136" s="72"/>
      <c r="O136" s="79" t="s">
        <v>407</v>
      </c>
      <c r="P136" s="81">
        <v>43740.11415509259</v>
      </c>
      <c r="Q136" s="79" t="s">
        <v>446</v>
      </c>
      <c r="R136" s="79"/>
      <c r="S136" s="79"/>
      <c r="T136" s="79" t="s">
        <v>573</v>
      </c>
      <c r="U136" s="79"/>
      <c r="V136" s="82" t="s">
        <v>658</v>
      </c>
      <c r="W136" s="81">
        <v>43740.11415509259</v>
      </c>
      <c r="X136" s="82" t="s">
        <v>753</v>
      </c>
      <c r="Y136" s="79"/>
      <c r="Z136" s="79"/>
      <c r="AA136" s="85" t="s">
        <v>897</v>
      </c>
      <c r="AB136" s="79"/>
      <c r="AC136" s="79" t="b">
        <v>0</v>
      </c>
      <c r="AD136" s="79">
        <v>0</v>
      </c>
      <c r="AE136" s="85" t="s">
        <v>995</v>
      </c>
      <c r="AF136" s="79" t="b">
        <v>1</v>
      </c>
      <c r="AG136" s="79" t="s">
        <v>1009</v>
      </c>
      <c r="AH136" s="79"/>
      <c r="AI136" s="85" t="s">
        <v>963</v>
      </c>
      <c r="AJ136" s="79" t="b">
        <v>0</v>
      </c>
      <c r="AK136" s="79">
        <v>1</v>
      </c>
      <c r="AL136" s="85" t="s">
        <v>967</v>
      </c>
      <c r="AM136" s="79" t="s">
        <v>1021</v>
      </c>
      <c r="AN136" s="79" t="b">
        <v>0</v>
      </c>
      <c r="AO136" s="85" t="s">
        <v>967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2</v>
      </c>
      <c r="BD136" s="48"/>
      <c r="BE136" s="49"/>
      <c r="BF136" s="48"/>
      <c r="BG136" s="49"/>
      <c r="BH136" s="48"/>
      <c r="BI136" s="49"/>
      <c r="BJ136" s="48"/>
      <c r="BK136" s="49"/>
      <c r="BL136" s="48"/>
    </row>
    <row r="137" spans="1:64" ht="15">
      <c r="A137" s="64" t="s">
        <v>256</v>
      </c>
      <c r="B137" s="64" t="s">
        <v>363</v>
      </c>
      <c r="C137" s="65" t="s">
        <v>3337</v>
      </c>
      <c r="D137" s="66">
        <v>3</v>
      </c>
      <c r="E137" s="67" t="s">
        <v>132</v>
      </c>
      <c r="F137" s="68">
        <v>35</v>
      </c>
      <c r="G137" s="65"/>
      <c r="H137" s="69"/>
      <c r="I137" s="70"/>
      <c r="J137" s="70"/>
      <c r="K137" s="34" t="s">
        <v>65</v>
      </c>
      <c r="L137" s="77">
        <v>137</v>
      </c>
      <c r="M137" s="77"/>
      <c r="N137" s="72"/>
      <c r="O137" s="79" t="s">
        <v>407</v>
      </c>
      <c r="P137" s="81">
        <v>43739.87815972222</v>
      </c>
      <c r="Q137" s="79" t="s">
        <v>447</v>
      </c>
      <c r="R137" s="82" t="s">
        <v>516</v>
      </c>
      <c r="S137" s="79" t="s">
        <v>544</v>
      </c>
      <c r="T137" s="79"/>
      <c r="U137" s="79"/>
      <c r="V137" s="82" t="s">
        <v>659</v>
      </c>
      <c r="W137" s="81">
        <v>43739.87815972222</v>
      </c>
      <c r="X137" s="82" t="s">
        <v>754</v>
      </c>
      <c r="Y137" s="79"/>
      <c r="Z137" s="79"/>
      <c r="AA137" s="85" t="s">
        <v>898</v>
      </c>
      <c r="AB137" s="85" t="s">
        <v>993</v>
      </c>
      <c r="AC137" s="79" t="b">
        <v>0</v>
      </c>
      <c r="AD137" s="79">
        <v>2</v>
      </c>
      <c r="AE137" s="85" t="s">
        <v>1001</v>
      </c>
      <c r="AF137" s="79" t="b">
        <v>0</v>
      </c>
      <c r="AG137" s="79" t="s">
        <v>1009</v>
      </c>
      <c r="AH137" s="79"/>
      <c r="AI137" s="85" t="s">
        <v>995</v>
      </c>
      <c r="AJ137" s="79" t="b">
        <v>0</v>
      </c>
      <c r="AK137" s="79">
        <v>2</v>
      </c>
      <c r="AL137" s="85" t="s">
        <v>995</v>
      </c>
      <c r="AM137" s="79" t="s">
        <v>1021</v>
      </c>
      <c r="AN137" s="79" t="b">
        <v>0</v>
      </c>
      <c r="AO137" s="85" t="s">
        <v>993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257</v>
      </c>
      <c r="B138" s="64" t="s">
        <v>363</v>
      </c>
      <c r="C138" s="65" t="s">
        <v>3337</v>
      </c>
      <c r="D138" s="66">
        <v>3</v>
      </c>
      <c r="E138" s="67" t="s">
        <v>132</v>
      </c>
      <c r="F138" s="68">
        <v>35</v>
      </c>
      <c r="G138" s="65"/>
      <c r="H138" s="69"/>
      <c r="I138" s="70"/>
      <c r="J138" s="70"/>
      <c r="K138" s="34" t="s">
        <v>65</v>
      </c>
      <c r="L138" s="77">
        <v>138</v>
      </c>
      <c r="M138" s="77"/>
      <c r="N138" s="72"/>
      <c r="O138" s="79" t="s">
        <v>407</v>
      </c>
      <c r="P138" s="81">
        <v>43740.247777777775</v>
      </c>
      <c r="Q138" s="79" t="s">
        <v>448</v>
      </c>
      <c r="R138" s="79"/>
      <c r="S138" s="79"/>
      <c r="T138" s="79"/>
      <c r="U138" s="79"/>
      <c r="V138" s="82" t="s">
        <v>660</v>
      </c>
      <c r="W138" s="81">
        <v>43740.247777777775</v>
      </c>
      <c r="X138" s="82" t="s">
        <v>755</v>
      </c>
      <c r="Y138" s="79"/>
      <c r="Z138" s="79"/>
      <c r="AA138" s="85" t="s">
        <v>899</v>
      </c>
      <c r="AB138" s="85" t="s">
        <v>898</v>
      </c>
      <c r="AC138" s="79" t="b">
        <v>0</v>
      </c>
      <c r="AD138" s="79">
        <v>4</v>
      </c>
      <c r="AE138" s="85" t="s">
        <v>1002</v>
      </c>
      <c r="AF138" s="79" t="b">
        <v>0</v>
      </c>
      <c r="AG138" s="79" t="s">
        <v>1009</v>
      </c>
      <c r="AH138" s="79"/>
      <c r="AI138" s="85" t="s">
        <v>995</v>
      </c>
      <c r="AJ138" s="79" t="b">
        <v>0</v>
      </c>
      <c r="AK138" s="79">
        <v>1</v>
      </c>
      <c r="AL138" s="85" t="s">
        <v>995</v>
      </c>
      <c r="AM138" s="79" t="s">
        <v>1022</v>
      </c>
      <c r="AN138" s="79" t="b">
        <v>0</v>
      </c>
      <c r="AO138" s="85" t="s">
        <v>898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258</v>
      </c>
      <c r="B139" s="64" t="s">
        <v>363</v>
      </c>
      <c r="C139" s="65" t="s">
        <v>3337</v>
      </c>
      <c r="D139" s="66">
        <v>3</v>
      </c>
      <c r="E139" s="67" t="s">
        <v>132</v>
      </c>
      <c r="F139" s="68">
        <v>35</v>
      </c>
      <c r="G139" s="65"/>
      <c r="H139" s="69"/>
      <c r="I139" s="70"/>
      <c r="J139" s="70"/>
      <c r="K139" s="34" t="s">
        <v>65</v>
      </c>
      <c r="L139" s="77">
        <v>139</v>
      </c>
      <c r="M139" s="77"/>
      <c r="N139" s="72"/>
      <c r="O139" s="79" t="s">
        <v>407</v>
      </c>
      <c r="P139" s="81">
        <v>43740.25267361111</v>
      </c>
      <c r="Q139" s="79" t="s">
        <v>449</v>
      </c>
      <c r="R139" s="79"/>
      <c r="S139" s="79"/>
      <c r="T139" s="79"/>
      <c r="U139" s="79"/>
      <c r="V139" s="82" t="s">
        <v>661</v>
      </c>
      <c r="W139" s="81">
        <v>43740.25267361111</v>
      </c>
      <c r="X139" s="82" t="s">
        <v>756</v>
      </c>
      <c r="Y139" s="79"/>
      <c r="Z139" s="79"/>
      <c r="AA139" s="85" t="s">
        <v>900</v>
      </c>
      <c r="AB139" s="85" t="s">
        <v>899</v>
      </c>
      <c r="AC139" s="79" t="b">
        <v>0</v>
      </c>
      <c r="AD139" s="79">
        <v>0</v>
      </c>
      <c r="AE139" s="85" t="s">
        <v>1003</v>
      </c>
      <c r="AF139" s="79" t="b">
        <v>0</v>
      </c>
      <c r="AG139" s="79" t="s">
        <v>1009</v>
      </c>
      <c r="AH139" s="79"/>
      <c r="AI139" s="85" t="s">
        <v>995</v>
      </c>
      <c r="AJ139" s="79" t="b">
        <v>0</v>
      </c>
      <c r="AK139" s="79">
        <v>0</v>
      </c>
      <c r="AL139" s="85" t="s">
        <v>995</v>
      </c>
      <c r="AM139" s="79" t="s">
        <v>1022</v>
      </c>
      <c r="AN139" s="79" t="b">
        <v>0</v>
      </c>
      <c r="AO139" s="85" t="s">
        <v>899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c r="BE139" s="49"/>
      <c r="BF139" s="48"/>
      <c r="BG139" s="49"/>
      <c r="BH139" s="48"/>
      <c r="BI139" s="49"/>
      <c r="BJ139" s="48"/>
      <c r="BK139" s="49"/>
      <c r="BL139" s="48"/>
    </row>
    <row r="140" spans="1:64" ht="15">
      <c r="A140" s="64" t="s">
        <v>256</v>
      </c>
      <c r="B140" s="64" t="s">
        <v>364</v>
      </c>
      <c r="C140" s="65" t="s">
        <v>3337</v>
      </c>
      <c r="D140" s="66">
        <v>3</v>
      </c>
      <c r="E140" s="67" t="s">
        <v>132</v>
      </c>
      <c r="F140" s="68">
        <v>35</v>
      </c>
      <c r="G140" s="65"/>
      <c r="H140" s="69"/>
      <c r="I140" s="70"/>
      <c r="J140" s="70"/>
      <c r="K140" s="34" t="s">
        <v>65</v>
      </c>
      <c r="L140" s="77">
        <v>140</v>
      </c>
      <c r="M140" s="77"/>
      <c r="N140" s="72"/>
      <c r="O140" s="79" t="s">
        <v>407</v>
      </c>
      <c r="P140" s="81">
        <v>43739.87815972222</v>
      </c>
      <c r="Q140" s="79" t="s">
        <v>447</v>
      </c>
      <c r="R140" s="82" t="s">
        <v>516</v>
      </c>
      <c r="S140" s="79" t="s">
        <v>544</v>
      </c>
      <c r="T140" s="79"/>
      <c r="U140" s="79"/>
      <c r="V140" s="82" t="s">
        <v>659</v>
      </c>
      <c r="W140" s="81">
        <v>43739.87815972222</v>
      </c>
      <c r="X140" s="82" t="s">
        <v>754</v>
      </c>
      <c r="Y140" s="79"/>
      <c r="Z140" s="79"/>
      <c r="AA140" s="85" t="s">
        <v>898</v>
      </c>
      <c r="AB140" s="85" t="s">
        <v>993</v>
      </c>
      <c r="AC140" s="79" t="b">
        <v>0</v>
      </c>
      <c r="AD140" s="79">
        <v>2</v>
      </c>
      <c r="AE140" s="85" t="s">
        <v>1001</v>
      </c>
      <c r="AF140" s="79" t="b">
        <v>0</v>
      </c>
      <c r="AG140" s="79" t="s">
        <v>1009</v>
      </c>
      <c r="AH140" s="79"/>
      <c r="AI140" s="85" t="s">
        <v>995</v>
      </c>
      <c r="AJ140" s="79" t="b">
        <v>0</v>
      </c>
      <c r="AK140" s="79">
        <v>2</v>
      </c>
      <c r="AL140" s="85" t="s">
        <v>995</v>
      </c>
      <c r="AM140" s="79" t="s">
        <v>1021</v>
      </c>
      <c r="AN140" s="79" t="b">
        <v>0</v>
      </c>
      <c r="AO140" s="85" t="s">
        <v>993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c r="BE140" s="49"/>
      <c r="BF140" s="48"/>
      <c r="BG140" s="49"/>
      <c r="BH140" s="48"/>
      <c r="BI140" s="49"/>
      <c r="BJ140" s="48"/>
      <c r="BK140" s="49"/>
      <c r="BL140" s="48"/>
    </row>
    <row r="141" spans="1:64" ht="15">
      <c r="A141" s="64" t="s">
        <v>257</v>
      </c>
      <c r="B141" s="64" t="s">
        <v>364</v>
      </c>
      <c r="C141" s="65" t="s">
        <v>3337</v>
      </c>
      <c r="D141" s="66">
        <v>3</v>
      </c>
      <c r="E141" s="67" t="s">
        <v>132</v>
      </c>
      <c r="F141" s="68">
        <v>35</v>
      </c>
      <c r="G141" s="65"/>
      <c r="H141" s="69"/>
      <c r="I141" s="70"/>
      <c r="J141" s="70"/>
      <c r="K141" s="34" t="s">
        <v>65</v>
      </c>
      <c r="L141" s="77">
        <v>141</v>
      </c>
      <c r="M141" s="77"/>
      <c r="N141" s="72"/>
      <c r="O141" s="79" t="s">
        <v>407</v>
      </c>
      <c r="P141" s="81">
        <v>43740.247777777775</v>
      </c>
      <c r="Q141" s="79" t="s">
        <v>448</v>
      </c>
      <c r="R141" s="79"/>
      <c r="S141" s="79"/>
      <c r="T141" s="79"/>
      <c r="U141" s="79"/>
      <c r="V141" s="82" t="s">
        <v>660</v>
      </c>
      <c r="W141" s="81">
        <v>43740.247777777775</v>
      </c>
      <c r="X141" s="82" t="s">
        <v>755</v>
      </c>
      <c r="Y141" s="79"/>
      <c r="Z141" s="79"/>
      <c r="AA141" s="85" t="s">
        <v>899</v>
      </c>
      <c r="AB141" s="85" t="s">
        <v>898</v>
      </c>
      <c r="AC141" s="79" t="b">
        <v>0</v>
      </c>
      <c r="AD141" s="79">
        <v>4</v>
      </c>
      <c r="AE141" s="85" t="s">
        <v>1002</v>
      </c>
      <c r="AF141" s="79" t="b">
        <v>0</v>
      </c>
      <c r="AG141" s="79" t="s">
        <v>1009</v>
      </c>
      <c r="AH141" s="79"/>
      <c r="AI141" s="85" t="s">
        <v>995</v>
      </c>
      <c r="AJ141" s="79" t="b">
        <v>0</v>
      </c>
      <c r="AK141" s="79">
        <v>1</v>
      </c>
      <c r="AL141" s="85" t="s">
        <v>995</v>
      </c>
      <c r="AM141" s="79" t="s">
        <v>1022</v>
      </c>
      <c r="AN141" s="79" t="b">
        <v>0</v>
      </c>
      <c r="AO141" s="85" t="s">
        <v>898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c r="BE141" s="49"/>
      <c r="BF141" s="48"/>
      <c r="BG141" s="49"/>
      <c r="BH141" s="48"/>
      <c r="BI141" s="49"/>
      <c r="BJ141" s="48"/>
      <c r="BK141" s="49"/>
      <c r="BL141" s="48"/>
    </row>
    <row r="142" spans="1:64" ht="15">
      <c r="A142" s="64" t="s">
        <v>258</v>
      </c>
      <c r="B142" s="64" t="s">
        <v>364</v>
      </c>
      <c r="C142" s="65" t="s">
        <v>3337</v>
      </c>
      <c r="D142" s="66">
        <v>3</v>
      </c>
      <c r="E142" s="67" t="s">
        <v>132</v>
      </c>
      <c r="F142" s="68">
        <v>35</v>
      </c>
      <c r="G142" s="65"/>
      <c r="H142" s="69"/>
      <c r="I142" s="70"/>
      <c r="J142" s="70"/>
      <c r="K142" s="34" t="s">
        <v>65</v>
      </c>
      <c r="L142" s="77">
        <v>142</v>
      </c>
      <c r="M142" s="77"/>
      <c r="N142" s="72"/>
      <c r="O142" s="79" t="s">
        <v>407</v>
      </c>
      <c r="P142" s="81">
        <v>43740.25267361111</v>
      </c>
      <c r="Q142" s="79" t="s">
        <v>449</v>
      </c>
      <c r="R142" s="79"/>
      <c r="S142" s="79"/>
      <c r="T142" s="79"/>
      <c r="U142" s="79"/>
      <c r="V142" s="82" t="s">
        <v>661</v>
      </c>
      <c r="W142" s="81">
        <v>43740.25267361111</v>
      </c>
      <c r="X142" s="82" t="s">
        <v>756</v>
      </c>
      <c r="Y142" s="79"/>
      <c r="Z142" s="79"/>
      <c r="AA142" s="85" t="s">
        <v>900</v>
      </c>
      <c r="AB142" s="85" t="s">
        <v>899</v>
      </c>
      <c r="AC142" s="79" t="b">
        <v>0</v>
      </c>
      <c r="AD142" s="79">
        <v>0</v>
      </c>
      <c r="AE142" s="85" t="s">
        <v>1003</v>
      </c>
      <c r="AF142" s="79" t="b">
        <v>0</v>
      </c>
      <c r="AG142" s="79" t="s">
        <v>1009</v>
      </c>
      <c r="AH142" s="79"/>
      <c r="AI142" s="85" t="s">
        <v>995</v>
      </c>
      <c r="AJ142" s="79" t="b">
        <v>0</v>
      </c>
      <c r="AK142" s="79">
        <v>0</v>
      </c>
      <c r="AL142" s="85" t="s">
        <v>995</v>
      </c>
      <c r="AM142" s="79" t="s">
        <v>1022</v>
      </c>
      <c r="AN142" s="79" t="b">
        <v>0</v>
      </c>
      <c r="AO142" s="85" t="s">
        <v>899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256</v>
      </c>
      <c r="B143" s="64" t="s">
        <v>259</v>
      </c>
      <c r="C143" s="65" t="s">
        <v>3337</v>
      </c>
      <c r="D143" s="66">
        <v>3</v>
      </c>
      <c r="E143" s="67" t="s">
        <v>132</v>
      </c>
      <c r="F143" s="68">
        <v>35</v>
      </c>
      <c r="G143" s="65"/>
      <c r="H143" s="69"/>
      <c r="I143" s="70"/>
      <c r="J143" s="70"/>
      <c r="K143" s="34" t="s">
        <v>66</v>
      </c>
      <c r="L143" s="77">
        <v>143</v>
      </c>
      <c r="M143" s="77"/>
      <c r="N143" s="72"/>
      <c r="O143" s="79" t="s">
        <v>407</v>
      </c>
      <c r="P143" s="81">
        <v>43739.87815972222</v>
      </c>
      <c r="Q143" s="79" t="s">
        <v>447</v>
      </c>
      <c r="R143" s="82" t="s">
        <v>516</v>
      </c>
      <c r="S143" s="79" t="s">
        <v>544</v>
      </c>
      <c r="T143" s="79"/>
      <c r="U143" s="79"/>
      <c r="V143" s="82" t="s">
        <v>659</v>
      </c>
      <c r="W143" s="81">
        <v>43739.87815972222</v>
      </c>
      <c r="X143" s="82" t="s">
        <v>754</v>
      </c>
      <c r="Y143" s="79"/>
      <c r="Z143" s="79"/>
      <c r="AA143" s="85" t="s">
        <v>898</v>
      </c>
      <c r="AB143" s="85" t="s">
        <v>993</v>
      </c>
      <c r="AC143" s="79" t="b">
        <v>0</v>
      </c>
      <c r="AD143" s="79">
        <v>2</v>
      </c>
      <c r="AE143" s="85" t="s">
        <v>1001</v>
      </c>
      <c r="AF143" s="79" t="b">
        <v>0</v>
      </c>
      <c r="AG143" s="79" t="s">
        <v>1009</v>
      </c>
      <c r="AH143" s="79"/>
      <c r="AI143" s="85" t="s">
        <v>995</v>
      </c>
      <c r="AJ143" s="79" t="b">
        <v>0</v>
      </c>
      <c r="AK143" s="79">
        <v>2</v>
      </c>
      <c r="AL143" s="85" t="s">
        <v>995</v>
      </c>
      <c r="AM143" s="79" t="s">
        <v>1021</v>
      </c>
      <c r="AN143" s="79" t="b">
        <v>0</v>
      </c>
      <c r="AO143" s="85" t="s">
        <v>993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1</v>
      </c>
      <c r="BE143" s="49">
        <v>3.125</v>
      </c>
      <c r="BF143" s="48">
        <v>0</v>
      </c>
      <c r="BG143" s="49">
        <v>0</v>
      </c>
      <c r="BH143" s="48">
        <v>0</v>
      </c>
      <c r="BI143" s="49">
        <v>0</v>
      </c>
      <c r="BJ143" s="48">
        <v>31</v>
      </c>
      <c r="BK143" s="49">
        <v>96.875</v>
      </c>
      <c r="BL143" s="48">
        <v>32</v>
      </c>
    </row>
    <row r="144" spans="1:64" ht="15">
      <c r="A144" s="64" t="s">
        <v>259</v>
      </c>
      <c r="B144" s="64" t="s">
        <v>357</v>
      </c>
      <c r="C144" s="65" t="s">
        <v>3337</v>
      </c>
      <c r="D144" s="66">
        <v>3</v>
      </c>
      <c r="E144" s="67" t="s">
        <v>132</v>
      </c>
      <c r="F144" s="68">
        <v>35</v>
      </c>
      <c r="G144" s="65"/>
      <c r="H144" s="69"/>
      <c r="I144" s="70"/>
      <c r="J144" s="70"/>
      <c r="K144" s="34" t="s">
        <v>65</v>
      </c>
      <c r="L144" s="77">
        <v>144</v>
      </c>
      <c r="M144" s="77"/>
      <c r="N144" s="72"/>
      <c r="O144" s="79" t="s">
        <v>407</v>
      </c>
      <c r="P144" s="81">
        <v>43739.89686342593</v>
      </c>
      <c r="Q144" s="79" t="s">
        <v>445</v>
      </c>
      <c r="R144" s="79"/>
      <c r="S144" s="79"/>
      <c r="T144" s="79"/>
      <c r="U144" s="79"/>
      <c r="V144" s="82" t="s">
        <v>662</v>
      </c>
      <c r="W144" s="81">
        <v>43739.89686342593</v>
      </c>
      <c r="X144" s="82" t="s">
        <v>757</v>
      </c>
      <c r="Y144" s="79"/>
      <c r="Z144" s="79"/>
      <c r="AA144" s="85" t="s">
        <v>901</v>
      </c>
      <c r="AB144" s="79"/>
      <c r="AC144" s="79" t="b">
        <v>0</v>
      </c>
      <c r="AD144" s="79">
        <v>0</v>
      </c>
      <c r="AE144" s="85" t="s">
        <v>995</v>
      </c>
      <c r="AF144" s="79" t="b">
        <v>0</v>
      </c>
      <c r="AG144" s="79" t="s">
        <v>1009</v>
      </c>
      <c r="AH144" s="79"/>
      <c r="AI144" s="85" t="s">
        <v>995</v>
      </c>
      <c r="AJ144" s="79" t="b">
        <v>0</v>
      </c>
      <c r="AK144" s="79">
        <v>2</v>
      </c>
      <c r="AL144" s="85" t="s">
        <v>898</v>
      </c>
      <c r="AM144" s="79" t="s">
        <v>1022</v>
      </c>
      <c r="AN144" s="79" t="b">
        <v>0</v>
      </c>
      <c r="AO144" s="85" t="s">
        <v>898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259</v>
      </c>
      <c r="B145" s="64" t="s">
        <v>358</v>
      </c>
      <c r="C145" s="65" t="s">
        <v>3337</v>
      </c>
      <c r="D145" s="66">
        <v>3</v>
      </c>
      <c r="E145" s="67" t="s">
        <v>132</v>
      </c>
      <c r="F145" s="68">
        <v>35</v>
      </c>
      <c r="G145" s="65"/>
      <c r="H145" s="69"/>
      <c r="I145" s="70"/>
      <c r="J145" s="70"/>
      <c r="K145" s="34" t="s">
        <v>65</v>
      </c>
      <c r="L145" s="77">
        <v>145</v>
      </c>
      <c r="M145" s="77"/>
      <c r="N145" s="72"/>
      <c r="O145" s="79" t="s">
        <v>407</v>
      </c>
      <c r="P145" s="81">
        <v>43739.89686342593</v>
      </c>
      <c r="Q145" s="79" t="s">
        <v>445</v>
      </c>
      <c r="R145" s="79"/>
      <c r="S145" s="79"/>
      <c r="T145" s="79"/>
      <c r="U145" s="79"/>
      <c r="V145" s="82" t="s">
        <v>662</v>
      </c>
      <c r="W145" s="81">
        <v>43739.89686342593</v>
      </c>
      <c r="X145" s="82" t="s">
        <v>757</v>
      </c>
      <c r="Y145" s="79"/>
      <c r="Z145" s="79"/>
      <c r="AA145" s="85" t="s">
        <v>901</v>
      </c>
      <c r="AB145" s="79"/>
      <c r="AC145" s="79" t="b">
        <v>0</v>
      </c>
      <c r="AD145" s="79">
        <v>0</v>
      </c>
      <c r="AE145" s="85" t="s">
        <v>995</v>
      </c>
      <c r="AF145" s="79" t="b">
        <v>0</v>
      </c>
      <c r="AG145" s="79" t="s">
        <v>1009</v>
      </c>
      <c r="AH145" s="79"/>
      <c r="AI145" s="85" t="s">
        <v>995</v>
      </c>
      <c r="AJ145" s="79" t="b">
        <v>0</v>
      </c>
      <c r="AK145" s="79">
        <v>2</v>
      </c>
      <c r="AL145" s="85" t="s">
        <v>898</v>
      </c>
      <c r="AM145" s="79" t="s">
        <v>1022</v>
      </c>
      <c r="AN145" s="79" t="b">
        <v>0</v>
      </c>
      <c r="AO145" s="85" t="s">
        <v>898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259</v>
      </c>
      <c r="B146" s="64" t="s">
        <v>267</v>
      </c>
      <c r="C146" s="65" t="s">
        <v>3337</v>
      </c>
      <c r="D146" s="66">
        <v>3</v>
      </c>
      <c r="E146" s="67" t="s">
        <v>132</v>
      </c>
      <c r="F146" s="68">
        <v>35</v>
      </c>
      <c r="G146" s="65"/>
      <c r="H146" s="69"/>
      <c r="I146" s="70"/>
      <c r="J146" s="70"/>
      <c r="K146" s="34" t="s">
        <v>65</v>
      </c>
      <c r="L146" s="77">
        <v>146</v>
      </c>
      <c r="M146" s="77"/>
      <c r="N146" s="72"/>
      <c r="O146" s="79" t="s">
        <v>407</v>
      </c>
      <c r="P146" s="81">
        <v>43739.89686342593</v>
      </c>
      <c r="Q146" s="79" t="s">
        <v>445</v>
      </c>
      <c r="R146" s="79"/>
      <c r="S146" s="79"/>
      <c r="T146" s="79"/>
      <c r="U146" s="79"/>
      <c r="V146" s="82" t="s">
        <v>662</v>
      </c>
      <c r="W146" s="81">
        <v>43739.89686342593</v>
      </c>
      <c r="X146" s="82" t="s">
        <v>757</v>
      </c>
      <c r="Y146" s="79"/>
      <c r="Z146" s="79"/>
      <c r="AA146" s="85" t="s">
        <v>901</v>
      </c>
      <c r="AB146" s="79"/>
      <c r="AC146" s="79" t="b">
        <v>0</v>
      </c>
      <c r="AD146" s="79">
        <v>0</v>
      </c>
      <c r="AE146" s="85" t="s">
        <v>995</v>
      </c>
      <c r="AF146" s="79" t="b">
        <v>0</v>
      </c>
      <c r="AG146" s="79" t="s">
        <v>1009</v>
      </c>
      <c r="AH146" s="79"/>
      <c r="AI146" s="85" t="s">
        <v>995</v>
      </c>
      <c r="AJ146" s="79" t="b">
        <v>0</v>
      </c>
      <c r="AK146" s="79">
        <v>2</v>
      </c>
      <c r="AL146" s="85" t="s">
        <v>898</v>
      </c>
      <c r="AM146" s="79" t="s">
        <v>1022</v>
      </c>
      <c r="AN146" s="79" t="b">
        <v>0</v>
      </c>
      <c r="AO146" s="85" t="s">
        <v>898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2</v>
      </c>
      <c r="BD146" s="48"/>
      <c r="BE146" s="49"/>
      <c r="BF146" s="48"/>
      <c r="BG146" s="49"/>
      <c r="BH146" s="48"/>
      <c r="BI146" s="49"/>
      <c r="BJ146" s="48"/>
      <c r="BK146" s="49"/>
      <c r="BL146" s="48"/>
    </row>
    <row r="147" spans="1:64" ht="15">
      <c r="A147" s="64" t="s">
        <v>259</v>
      </c>
      <c r="B147" s="64" t="s">
        <v>359</v>
      </c>
      <c r="C147" s="65" t="s">
        <v>3337</v>
      </c>
      <c r="D147" s="66">
        <v>3</v>
      </c>
      <c r="E147" s="67" t="s">
        <v>132</v>
      </c>
      <c r="F147" s="68">
        <v>35</v>
      </c>
      <c r="G147" s="65"/>
      <c r="H147" s="69"/>
      <c r="I147" s="70"/>
      <c r="J147" s="70"/>
      <c r="K147" s="34" t="s">
        <v>65</v>
      </c>
      <c r="L147" s="77">
        <v>147</v>
      </c>
      <c r="M147" s="77"/>
      <c r="N147" s="72"/>
      <c r="O147" s="79" t="s">
        <v>407</v>
      </c>
      <c r="P147" s="81">
        <v>43739.89686342593</v>
      </c>
      <c r="Q147" s="79" t="s">
        <v>445</v>
      </c>
      <c r="R147" s="79"/>
      <c r="S147" s="79"/>
      <c r="T147" s="79"/>
      <c r="U147" s="79"/>
      <c r="V147" s="82" t="s">
        <v>662</v>
      </c>
      <c r="W147" s="81">
        <v>43739.89686342593</v>
      </c>
      <c r="X147" s="82" t="s">
        <v>757</v>
      </c>
      <c r="Y147" s="79"/>
      <c r="Z147" s="79"/>
      <c r="AA147" s="85" t="s">
        <v>901</v>
      </c>
      <c r="AB147" s="79"/>
      <c r="AC147" s="79" t="b">
        <v>0</v>
      </c>
      <c r="AD147" s="79">
        <v>0</v>
      </c>
      <c r="AE147" s="85" t="s">
        <v>995</v>
      </c>
      <c r="AF147" s="79" t="b">
        <v>0</v>
      </c>
      <c r="AG147" s="79" t="s">
        <v>1009</v>
      </c>
      <c r="AH147" s="79"/>
      <c r="AI147" s="85" t="s">
        <v>995</v>
      </c>
      <c r="AJ147" s="79" t="b">
        <v>0</v>
      </c>
      <c r="AK147" s="79">
        <v>2</v>
      </c>
      <c r="AL147" s="85" t="s">
        <v>898</v>
      </c>
      <c r="AM147" s="79" t="s">
        <v>1022</v>
      </c>
      <c r="AN147" s="79" t="b">
        <v>0</v>
      </c>
      <c r="AO147" s="85" t="s">
        <v>898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259</v>
      </c>
      <c r="B148" s="64" t="s">
        <v>360</v>
      </c>
      <c r="C148" s="65" t="s">
        <v>3337</v>
      </c>
      <c r="D148" s="66">
        <v>3</v>
      </c>
      <c r="E148" s="67" t="s">
        <v>132</v>
      </c>
      <c r="F148" s="68">
        <v>35</v>
      </c>
      <c r="G148" s="65"/>
      <c r="H148" s="69"/>
      <c r="I148" s="70"/>
      <c r="J148" s="70"/>
      <c r="K148" s="34" t="s">
        <v>65</v>
      </c>
      <c r="L148" s="77">
        <v>148</v>
      </c>
      <c r="M148" s="77"/>
      <c r="N148" s="72"/>
      <c r="O148" s="79" t="s">
        <v>407</v>
      </c>
      <c r="P148" s="81">
        <v>43739.89686342593</v>
      </c>
      <c r="Q148" s="79" t="s">
        <v>445</v>
      </c>
      <c r="R148" s="79"/>
      <c r="S148" s="79"/>
      <c r="T148" s="79"/>
      <c r="U148" s="79"/>
      <c r="V148" s="82" t="s">
        <v>662</v>
      </c>
      <c r="W148" s="81">
        <v>43739.89686342593</v>
      </c>
      <c r="X148" s="82" t="s">
        <v>757</v>
      </c>
      <c r="Y148" s="79"/>
      <c r="Z148" s="79"/>
      <c r="AA148" s="85" t="s">
        <v>901</v>
      </c>
      <c r="AB148" s="79"/>
      <c r="AC148" s="79" t="b">
        <v>0</v>
      </c>
      <c r="AD148" s="79">
        <v>0</v>
      </c>
      <c r="AE148" s="85" t="s">
        <v>995</v>
      </c>
      <c r="AF148" s="79" t="b">
        <v>0</v>
      </c>
      <c r="AG148" s="79" t="s">
        <v>1009</v>
      </c>
      <c r="AH148" s="79"/>
      <c r="AI148" s="85" t="s">
        <v>995</v>
      </c>
      <c r="AJ148" s="79" t="b">
        <v>0</v>
      </c>
      <c r="AK148" s="79">
        <v>2</v>
      </c>
      <c r="AL148" s="85" t="s">
        <v>898</v>
      </c>
      <c r="AM148" s="79" t="s">
        <v>1022</v>
      </c>
      <c r="AN148" s="79" t="b">
        <v>0</v>
      </c>
      <c r="AO148" s="85" t="s">
        <v>898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259</v>
      </c>
      <c r="B149" s="64" t="s">
        <v>258</v>
      </c>
      <c r="C149" s="65" t="s">
        <v>3337</v>
      </c>
      <c r="D149" s="66">
        <v>3</v>
      </c>
      <c r="E149" s="67" t="s">
        <v>132</v>
      </c>
      <c r="F149" s="68">
        <v>35</v>
      </c>
      <c r="G149" s="65"/>
      <c r="H149" s="69"/>
      <c r="I149" s="70"/>
      <c r="J149" s="70"/>
      <c r="K149" s="34" t="s">
        <v>66</v>
      </c>
      <c r="L149" s="77">
        <v>149</v>
      </c>
      <c r="M149" s="77"/>
      <c r="N149" s="72"/>
      <c r="O149" s="79" t="s">
        <v>407</v>
      </c>
      <c r="P149" s="81">
        <v>43739.89686342593</v>
      </c>
      <c r="Q149" s="79" t="s">
        <v>445</v>
      </c>
      <c r="R149" s="79"/>
      <c r="S149" s="79"/>
      <c r="T149" s="79"/>
      <c r="U149" s="79"/>
      <c r="V149" s="82" t="s">
        <v>662</v>
      </c>
      <c r="W149" s="81">
        <v>43739.89686342593</v>
      </c>
      <c r="X149" s="82" t="s">
        <v>757</v>
      </c>
      <c r="Y149" s="79"/>
      <c r="Z149" s="79"/>
      <c r="AA149" s="85" t="s">
        <v>901</v>
      </c>
      <c r="AB149" s="79"/>
      <c r="AC149" s="79" t="b">
        <v>0</v>
      </c>
      <c r="AD149" s="79">
        <v>0</v>
      </c>
      <c r="AE149" s="85" t="s">
        <v>995</v>
      </c>
      <c r="AF149" s="79" t="b">
        <v>0</v>
      </c>
      <c r="AG149" s="79" t="s">
        <v>1009</v>
      </c>
      <c r="AH149" s="79"/>
      <c r="AI149" s="85" t="s">
        <v>995</v>
      </c>
      <c r="AJ149" s="79" t="b">
        <v>0</v>
      </c>
      <c r="AK149" s="79">
        <v>2</v>
      </c>
      <c r="AL149" s="85" t="s">
        <v>898</v>
      </c>
      <c r="AM149" s="79" t="s">
        <v>1022</v>
      </c>
      <c r="AN149" s="79" t="b">
        <v>0</v>
      </c>
      <c r="AO149" s="85" t="s">
        <v>898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c r="BE149" s="49"/>
      <c r="BF149" s="48"/>
      <c r="BG149" s="49"/>
      <c r="BH149" s="48"/>
      <c r="BI149" s="49"/>
      <c r="BJ149" s="48"/>
      <c r="BK149" s="49"/>
      <c r="BL149" s="48"/>
    </row>
    <row r="150" spans="1:64" ht="15">
      <c r="A150" s="64" t="s">
        <v>259</v>
      </c>
      <c r="B150" s="64" t="s">
        <v>361</v>
      </c>
      <c r="C150" s="65" t="s">
        <v>3337</v>
      </c>
      <c r="D150" s="66">
        <v>3</v>
      </c>
      <c r="E150" s="67" t="s">
        <v>132</v>
      </c>
      <c r="F150" s="68">
        <v>35</v>
      </c>
      <c r="G150" s="65"/>
      <c r="H150" s="69"/>
      <c r="I150" s="70"/>
      <c r="J150" s="70"/>
      <c r="K150" s="34" t="s">
        <v>65</v>
      </c>
      <c r="L150" s="77">
        <v>150</v>
      </c>
      <c r="M150" s="77"/>
      <c r="N150" s="72"/>
      <c r="O150" s="79" t="s">
        <v>407</v>
      </c>
      <c r="P150" s="81">
        <v>43739.89686342593</v>
      </c>
      <c r="Q150" s="79" t="s">
        <v>445</v>
      </c>
      <c r="R150" s="79"/>
      <c r="S150" s="79"/>
      <c r="T150" s="79"/>
      <c r="U150" s="79"/>
      <c r="V150" s="82" t="s">
        <v>662</v>
      </c>
      <c r="W150" s="81">
        <v>43739.89686342593</v>
      </c>
      <c r="X150" s="82" t="s">
        <v>757</v>
      </c>
      <c r="Y150" s="79"/>
      <c r="Z150" s="79"/>
      <c r="AA150" s="85" t="s">
        <v>901</v>
      </c>
      <c r="AB150" s="79"/>
      <c r="AC150" s="79" t="b">
        <v>0</v>
      </c>
      <c r="AD150" s="79">
        <v>0</v>
      </c>
      <c r="AE150" s="85" t="s">
        <v>995</v>
      </c>
      <c r="AF150" s="79" t="b">
        <v>0</v>
      </c>
      <c r="AG150" s="79" t="s">
        <v>1009</v>
      </c>
      <c r="AH150" s="79"/>
      <c r="AI150" s="85" t="s">
        <v>995</v>
      </c>
      <c r="AJ150" s="79" t="b">
        <v>0</v>
      </c>
      <c r="AK150" s="79">
        <v>2</v>
      </c>
      <c r="AL150" s="85" t="s">
        <v>898</v>
      </c>
      <c r="AM150" s="79" t="s">
        <v>1022</v>
      </c>
      <c r="AN150" s="79" t="b">
        <v>0</v>
      </c>
      <c r="AO150" s="85" t="s">
        <v>898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259</v>
      </c>
      <c r="B151" s="64" t="s">
        <v>362</v>
      </c>
      <c r="C151" s="65" t="s">
        <v>3337</v>
      </c>
      <c r="D151" s="66">
        <v>3</v>
      </c>
      <c r="E151" s="67" t="s">
        <v>132</v>
      </c>
      <c r="F151" s="68">
        <v>35</v>
      </c>
      <c r="G151" s="65"/>
      <c r="H151" s="69"/>
      <c r="I151" s="70"/>
      <c r="J151" s="70"/>
      <c r="K151" s="34" t="s">
        <v>65</v>
      </c>
      <c r="L151" s="77">
        <v>151</v>
      </c>
      <c r="M151" s="77"/>
      <c r="N151" s="72"/>
      <c r="O151" s="79" t="s">
        <v>407</v>
      </c>
      <c r="P151" s="81">
        <v>43739.89686342593</v>
      </c>
      <c r="Q151" s="79" t="s">
        <v>445</v>
      </c>
      <c r="R151" s="79"/>
      <c r="S151" s="79"/>
      <c r="T151" s="79"/>
      <c r="U151" s="79"/>
      <c r="V151" s="82" t="s">
        <v>662</v>
      </c>
      <c r="W151" s="81">
        <v>43739.89686342593</v>
      </c>
      <c r="X151" s="82" t="s">
        <v>757</v>
      </c>
      <c r="Y151" s="79"/>
      <c r="Z151" s="79"/>
      <c r="AA151" s="85" t="s">
        <v>901</v>
      </c>
      <c r="AB151" s="79"/>
      <c r="AC151" s="79" t="b">
        <v>0</v>
      </c>
      <c r="AD151" s="79">
        <v>0</v>
      </c>
      <c r="AE151" s="85" t="s">
        <v>995</v>
      </c>
      <c r="AF151" s="79" t="b">
        <v>0</v>
      </c>
      <c r="AG151" s="79" t="s">
        <v>1009</v>
      </c>
      <c r="AH151" s="79"/>
      <c r="AI151" s="85" t="s">
        <v>995</v>
      </c>
      <c r="AJ151" s="79" t="b">
        <v>0</v>
      </c>
      <c r="AK151" s="79">
        <v>2</v>
      </c>
      <c r="AL151" s="85" t="s">
        <v>898</v>
      </c>
      <c r="AM151" s="79" t="s">
        <v>1022</v>
      </c>
      <c r="AN151" s="79" t="b">
        <v>0</v>
      </c>
      <c r="AO151" s="85" t="s">
        <v>898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c r="BE151" s="49"/>
      <c r="BF151" s="48"/>
      <c r="BG151" s="49"/>
      <c r="BH151" s="48"/>
      <c r="BI151" s="49"/>
      <c r="BJ151" s="48"/>
      <c r="BK151" s="49"/>
      <c r="BL151" s="48"/>
    </row>
    <row r="152" spans="1:64" ht="15">
      <c r="A152" s="64" t="s">
        <v>259</v>
      </c>
      <c r="B152" s="64" t="s">
        <v>256</v>
      </c>
      <c r="C152" s="65" t="s">
        <v>3337</v>
      </c>
      <c r="D152" s="66">
        <v>3</v>
      </c>
      <c r="E152" s="67" t="s">
        <v>132</v>
      </c>
      <c r="F152" s="68">
        <v>35</v>
      </c>
      <c r="G152" s="65"/>
      <c r="H152" s="69"/>
      <c r="I152" s="70"/>
      <c r="J152" s="70"/>
      <c r="K152" s="34" t="s">
        <v>66</v>
      </c>
      <c r="L152" s="77">
        <v>152</v>
      </c>
      <c r="M152" s="77"/>
      <c r="N152" s="72"/>
      <c r="O152" s="79" t="s">
        <v>407</v>
      </c>
      <c r="P152" s="81">
        <v>43739.89686342593</v>
      </c>
      <c r="Q152" s="79" t="s">
        <v>445</v>
      </c>
      <c r="R152" s="79"/>
      <c r="S152" s="79"/>
      <c r="T152" s="79"/>
      <c r="U152" s="79"/>
      <c r="V152" s="82" t="s">
        <v>662</v>
      </c>
      <c r="W152" s="81">
        <v>43739.89686342593</v>
      </c>
      <c r="X152" s="82" t="s">
        <v>757</v>
      </c>
      <c r="Y152" s="79"/>
      <c r="Z152" s="79"/>
      <c r="AA152" s="85" t="s">
        <v>901</v>
      </c>
      <c r="AB152" s="79"/>
      <c r="AC152" s="79" t="b">
        <v>0</v>
      </c>
      <c r="AD152" s="79">
        <v>0</v>
      </c>
      <c r="AE152" s="85" t="s">
        <v>995</v>
      </c>
      <c r="AF152" s="79" t="b">
        <v>0</v>
      </c>
      <c r="AG152" s="79" t="s">
        <v>1009</v>
      </c>
      <c r="AH152" s="79"/>
      <c r="AI152" s="85" t="s">
        <v>995</v>
      </c>
      <c r="AJ152" s="79" t="b">
        <v>0</v>
      </c>
      <c r="AK152" s="79">
        <v>2</v>
      </c>
      <c r="AL152" s="85" t="s">
        <v>898</v>
      </c>
      <c r="AM152" s="79" t="s">
        <v>1022</v>
      </c>
      <c r="AN152" s="79" t="b">
        <v>0</v>
      </c>
      <c r="AO152" s="85" t="s">
        <v>898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16</v>
      </c>
      <c r="BK152" s="49">
        <v>100</v>
      </c>
      <c r="BL152" s="48">
        <v>16</v>
      </c>
    </row>
    <row r="153" spans="1:64" ht="15">
      <c r="A153" s="64" t="s">
        <v>257</v>
      </c>
      <c r="B153" s="64" t="s">
        <v>259</v>
      </c>
      <c r="C153" s="65" t="s">
        <v>3337</v>
      </c>
      <c r="D153" s="66">
        <v>3</v>
      </c>
      <c r="E153" s="67" t="s">
        <v>132</v>
      </c>
      <c r="F153" s="68">
        <v>35</v>
      </c>
      <c r="G153" s="65"/>
      <c r="H153" s="69"/>
      <c r="I153" s="70"/>
      <c r="J153" s="70"/>
      <c r="K153" s="34" t="s">
        <v>65</v>
      </c>
      <c r="L153" s="77">
        <v>153</v>
      </c>
      <c r="M153" s="77"/>
      <c r="N153" s="72"/>
      <c r="O153" s="79" t="s">
        <v>407</v>
      </c>
      <c r="P153" s="81">
        <v>43740.247777777775</v>
      </c>
      <c r="Q153" s="79" t="s">
        <v>448</v>
      </c>
      <c r="R153" s="79"/>
      <c r="S153" s="79"/>
      <c r="T153" s="79"/>
      <c r="U153" s="79"/>
      <c r="V153" s="82" t="s">
        <v>660</v>
      </c>
      <c r="W153" s="81">
        <v>43740.247777777775</v>
      </c>
      <c r="X153" s="82" t="s">
        <v>755</v>
      </c>
      <c r="Y153" s="79"/>
      <c r="Z153" s="79"/>
      <c r="AA153" s="85" t="s">
        <v>899</v>
      </c>
      <c r="AB153" s="85" t="s">
        <v>898</v>
      </c>
      <c r="AC153" s="79" t="b">
        <v>0</v>
      </c>
      <c r="AD153" s="79">
        <v>4</v>
      </c>
      <c r="AE153" s="85" t="s">
        <v>1002</v>
      </c>
      <c r="AF153" s="79" t="b">
        <v>0</v>
      </c>
      <c r="AG153" s="79" t="s">
        <v>1009</v>
      </c>
      <c r="AH153" s="79"/>
      <c r="AI153" s="85" t="s">
        <v>995</v>
      </c>
      <c r="AJ153" s="79" t="b">
        <v>0</v>
      </c>
      <c r="AK153" s="79">
        <v>1</v>
      </c>
      <c r="AL153" s="85" t="s">
        <v>995</v>
      </c>
      <c r="AM153" s="79" t="s">
        <v>1022</v>
      </c>
      <c r="AN153" s="79" t="b">
        <v>0</v>
      </c>
      <c r="AO153" s="85" t="s">
        <v>898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6</v>
      </c>
      <c r="BD153" s="48">
        <v>1</v>
      </c>
      <c r="BE153" s="49">
        <v>1.6129032258064515</v>
      </c>
      <c r="BF153" s="48">
        <v>3</v>
      </c>
      <c r="BG153" s="49">
        <v>4.838709677419355</v>
      </c>
      <c r="BH153" s="48">
        <v>0</v>
      </c>
      <c r="BI153" s="49">
        <v>0</v>
      </c>
      <c r="BJ153" s="48">
        <v>58</v>
      </c>
      <c r="BK153" s="49">
        <v>93.54838709677419</v>
      </c>
      <c r="BL153" s="48">
        <v>62</v>
      </c>
    </row>
    <row r="154" spans="1:64" ht="15">
      <c r="A154" s="64" t="s">
        <v>258</v>
      </c>
      <c r="B154" s="64" t="s">
        <v>259</v>
      </c>
      <c r="C154" s="65" t="s">
        <v>3337</v>
      </c>
      <c r="D154" s="66">
        <v>3</v>
      </c>
      <c r="E154" s="67" t="s">
        <v>132</v>
      </c>
      <c r="F154" s="68">
        <v>35</v>
      </c>
      <c r="G154" s="65"/>
      <c r="H154" s="69"/>
      <c r="I154" s="70"/>
      <c r="J154" s="70"/>
      <c r="K154" s="34" t="s">
        <v>66</v>
      </c>
      <c r="L154" s="77">
        <v>154</v>
      </c>
      <c r="M154" s="77"/>
      <c r="N154" s="72"/>
      <c r="O154" s="79" t="s">
        <v>407</v>
      </c>
      <c r="P154" s="81">
        <v>43740.25267361111</v>
      </c>
      <c r="Q154" s="79" t="s">
        <v>449</v>
      </c>
      <c r="R154" s="79"/>
      <c r="S154" s="79"/>
      <c r="T154" s="79"/>
      <c r="U154" s="79"/>
      <c r="V154" s="82" t="s">
        <v>661</v>
      </c>
      <c r="W154" s="81">
        <v>43740.25267361111</v>
      </c>
      <c r="X154" s="82" t="s">
        <v>756</v>
      </c>
      <c r="Y154" s="79"/>
      <c r="Z154" s="79"/>
      <c r="AA154" s="85" t="s">
        <v>900</v>
      </c>
      <c r="AB154" s="85" t="s">
        <v>899</v>
      </c>
      <c r="AC154" s="79" t="b">
        <v>0</v>
      </c>
      <c r="AD154" s="79">
        <v>0</v>
      </c>
      <c r="AE154" s="85" t="s">
        <v>1003</v>
      </c>
      <c r="AF154" s="79" t="b">
        <v>0</v>
      </c>
      <c r="AG154" s="79" t="s">
        <v>1009</v>
      </c>
      <c r="AH154" s="79"/>
      <c r="AI154" s="85" t="s">
        <v>995</v>
      </c>
      <c r="AJ154" s="79" t="b">
        <v>0</v>
      </c>
      <c r="AK154" s="79">
        <v>0</v>
      </c>
      <c r="AL154" s="85" t="s">
        <v>995</v>
      </c>
      <c r="AM154" s="79" t="s">
        <v>1022</v>
      </c>
      <c r="AN154" s="79" t="b">
        <v>0</v>
      </c>
      <c r="AO154" s="85" t="s">
        <v>899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0</v>
      </c>
      <c r="BG154" s="49">
        <v>0</v>
      </c>
      <c r="BH154" s="48">
        <v>0</v>
      </c>
      <c r="BI154" s="49">
        <v>0</v>
      </c>
      <c r="BJ154" s="48">
        <v>17</v>
      </c>
      <c r="BK154" s="49">
        <v>100</v>
      </c>
      <c r="BL154" s="48">
        <v>17</v>
      </c>
    </row>
    <row r="155" spans="1:64" ht="15">
      <c r="A155" s="64" t="s">
        <v>256</v>
      </c>
      <c r="B155" s="64" t="s">
        <v>357</v>
      </c>
      <c r="C155" s="65" t="s">
        <v>3337</v>
      </c>
      <c r="D155" s="66">
        <v>3</v>
      </c>
      <c r="E155" s="67" t="s">
        <v>132</v>
      </c>
      <c r="F155" s="68">
        <v>35</v>
      </c>
      <c r="G155" s="65"/>
      <c r="H155" s="69"/>
      <c r="I155" s="70"/>
      <c r="J155" s="70"/>
      <c r="K155" s="34" t="s">
        <v>65</v>
      </c>
      <c r="L155" s="77">
        <v>155</v>
      </c>
      <c r="M155" s="77"/>
      <c r="N155" s="72"/>
      <c r="O155" s="79" t="s">
        <v>407</v>
      </c>
      <c r="P155" s="81">
        <v>43739.87815972222</v>
      </c>
      <c r="Q155" s="79" t="s">
        <v>447</v>
      </c>
      <c r="R155" s="82" t="s">
        <v>516</v>
      </c>
      <c r="S155" s="79" t="s">
        <v>544</v>
      </c>
      <c r="T155" s="79"/>
      <c r="U155" s="79"/>
      <c r="V155" s="82" t="s">
        <v>659</v>
      </c>
      <c r="W155" s="81">
        <v>43739.87815972222</v>
      </c>
      <c r="X155" s="82" t="s">
        <v>754</v>
      </c>
      <c r="Y155" s="79"/>
      <c r="Z155" s="79"/>
      <c r="AA155" s="85" t="s">
        <v>898</v>
      </c>
      <c r="AB155" s="85" t="s">
        <v>993</v>
      </c>
      <c r="AC155" s="79" t="b">
        <v>0</v>
      </c>
      <c r="AD155" s="79">
        <v>2</v>
      </c>
      <c r="AE155" s="85" t="s">
        <v>1001</v>
      </c>
      <c r="AF155" s="79" t="b">
        <v>0</v>
      </c>
      <c r="AG155" s="79" t="s">
        <v>1009</v>
      </c>
      <c r="AH155" s="79"/>
      <c r="AI155" s="85" t="s">
        <v>995</v>
      </c>
      <c r="AJ155" s="79" t="b">
        <v>0</v>
      </c>
      <c r="AK155" s="79">
        <v>2</v>
      </c>
      <c r="AL155" s="85" t="s">
        <v>995</v>
      </c>
      <c r="AM155" s="79" t="s">
        <v>1021</v>
      </c>
      <c r="AN155" s="79" t="b">
        <v>0</v>
      </c>
      <c r="AO155" s="85" t="s">
        <v>993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c r="BE155" s="49"/>
      <c r="BF155" s="48"/>
      <c r="BG155" s="49"/>
      <c r="BH155" s="48"/>
      <c r="BI155" s="49"/>
      <c r="BJ155" s="48"/>
      <c r="BK155" s="49"/>
      <c r="BL155" s="48"/>
    </row>
    <row r="156" spans="1:64" ht="15">
      <c r="A156" s="64" t="s">
        <v>257</v>
      </c>
      <c r="B156" s="64" t="s">
        <v>357</v>
      </c>
      <c r="C156" s="65" t="s">
        <v>3337</v>
      </c>
      <c r="D156" s="66">
        <v>3</v>
      </c>
      <c r="E156" s="67" t="s">
        <v>132</v>
      </c>
      <c r="F156" s="68">
        <v>35</v>
      </c>
      <c r="G156" s="65"/>
      <c r="H156" s="69"/>
      <c r="I156" s="70"/>
      <c r="J156" s="70"/>
      <c r="K156" s="34" t="s">
        <v>65</v>
      </c>
      <c r="L156" s="77">
        <v>156</v>
      </c>
      <c r="M156" s="77"/>
      <c r="N156" s="72"/>
      <c r="O156" s="79" t="s">
        <v>407</v>
      </c>
      <c r="P156" s="81">
        <v>43740.247777777775</v>
      </c>
      <c r="Q156" s="79" t="s">
        <v>448</v>
      </c>
      <c r="R156" s="79"/>
      <c r="S156" s="79"/>
      <c r="T156" s="79"/>
      <c r="U156" s="79"/>
      <c r="V156" s="82" t="s">
        <v>660</v>
      </c>
      <c r="W156" s="81">
        <v>43740.247777777775</v>
      </c>
      <c r="X156" s="82" t="s">
        <v>755</v>
      </c>
      <c r="Y156" s="79"/>
      <c r="Z156" s="79"/>
      <c r="AA156" s="85" t="s">
        <v>899</v>
      </c>
      <c r="AB156" s="85" t="s">
        <v>898</v>
      </c>
      <c r="AC156" s="79" t="b">
        <v>0</v>
      </c>
      <c r="AD156" s="79">
        <v>4</v>
      </c>
      <c r="AE156" s="85" t="s">
        <v>1002</v>
      </c>
      <c r="AF156" s="79" t="b">
        <v>0</v>
      </c>
      <c r="AG156" s="79" t="s">
        <v>1009</v>
      </c>
      <c r="AH156" s="79"/>
      <c r="AI156" s="85" t="s">
        <v>995</v>
      </c>
      <c r="AJ156" s="79" t="b">
        <v>0</v>
      </c>
      <c r="AK156" s="79">
        <v>1</v>
      </c>
      <c r="AL156" s="85" t="s">
        <v>995</v>
      </c>
      <c r="AM156" s="79" t="s">
        <v>1022</v>
      </c>
      <c r="AN156" s="79" t="b">
        <v>0</v>
      </c>
      <c r="AO156" s="85" t="s">
        <v>898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c r="BE156" s="49"/>
      <c r="BF156" s="48"/>
      <c r="BG156" s="49"/>
      <c r="BH156" s="48"/>
      <c r="BI156" s="49"/>
      <c r="BJ156" s="48"/>
      <c r="BK156" s="49"/>
      <c r="BL156" s="48"/>
    </row>
    <row r="157" spans="1:64" ht="15">
      <c r="A157" s="64" t="s">
        <v>258</v>
      </c>
      <c r="B157" s="64" t="s">
        <v>357</v>
      </c>
      <c r="C157" s="65" t="s">
        <v>3337</v>
      </c>
      <c r="D157" s="66">
        <v>3</v>
      </c>
      <c r="E157" s="67" t="s">
        <v>132</v>
      </c>
      <c r="F157" s="68">
        <v>35</v>
      </c>
      <c r="G157" s="65"/>
      <c r="H157" s="69"/>
      <c r="I157" s="70"/>
      <c r="J157" s="70"/>
      <c r="K157" s="34" t="s">
        <v>65</v>
      </c>
      <c r="L157" s="77">
        <v>157</v>
      </c>
      <c r="M157" s="77"/>
      <c r="N157" s="72"/>
      <c r="O157" s="79" t="s">
        <v>407</v>
      </c>
      <c r="P157" s="81">
        <v>43740.25267361111</v>
      </c>
      <c r="Q157" s="79" t="s">
        <v>449</v>
      </c>
      <c r="R157" s="79"/>
      <c r="S157" s="79"/>
      <c r="T157" s="79"/>
      <c r="U157" s="79"/>
      <c r="V157" s="82" t="s">
        <v>661</v>
      </c>
      <c r="W157" s="81">
        <v>43740.25267361111</v>
      </c>
      <c r="X157" s="82" t="s">
        <v>756</v>
      </c>
      <c r="Y157" s="79"/>
      <c r="Z157" s="79"/>
      <c r="AA157" s="85" t="s">
        <v>900</v>
      </c>
      <c r="AB157" s="85" t="s">
        <v>899</v>
      </c>
      <c r="AC157" s="79" t="b">
        <v>0</v>
      </c>
      <c r="AD157" s="79">
        <v>0</v>
      </c>
      <c r="AE157" s="85" t="s">
        <v>1003</v>
      </c>
      <c r="AF157" s="79" t="b">
        <v>0</v>
      </c>
      <c r="AG157" s="79" t="s">
        <v>1009</v>
      </c>
      <c r="AH157" s="79"/>
      <c r="AI157" s="85" t="s">
        <v>995</v>
      </c>
      <c r="AJ157" s="79" t="b">
        <v>0</v>
      </c>
      <c r="AK157" s="79">
        <v>0</v>
      </c>
      <c r="AL157" s="85" t="s">
        <v>995</v>
      </c>
      <c r="AM157" s="79" t="s">
        <v>1022</v>
      </c>
      <c r="AN157" s="79" t="b">
        <v>0</v>
      </c>
      <c r="AO157" s="85" t="s">
        <v>899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260</v>
      </c>
      <c r="B158" s="64" t="s">
        <v>357</v>
      </c>
      <c r="C158" s="65" t="s">
        <v>3337</v>
      </c>
      <c r="D158" s="66">
        <v>3</v>
      </c>
      <c r="E158" s="67" t="s">
        <v>132</v>
      </c>
      <c r="F158" s="68">
        <v>35</v>
      </c>
      <c r="G158" s="65"/>
      <c r="H158" s="69"/>
      <c r="I158" s="70"/>
      <c r="J158" s="70"/>
      <c r="K158" s="34" t="s">
        <v>65</v>
      </c>
      <c r="L158" s="77">
        <v>158</v>
      </c>
      <c r="M158" s="77"/>
      <c r="N158" s="72"/>
      <c r="O158" s="79" t="s">
        <v>407</v>
      </c>
      <c r="P158" s="81">
        <v>43740.344513888886</v>
      </c>
      <c r="Q158" s="79" t="s">
        <v>450</v>
      </c>
      <c r="R158" s="79"/>
      <c r="S158" s="79"/>
      <c r="T158" s="79"/>
      <c r="U158" s="79"/>
      <c r="V158" s="82" t="s">
        <v>663</v>
      </c>
      <c r="W158" s="81">
        <v>43740.344513888886</v>
      </c>
      <c r="X158" s="82" t="s">
        <v>758</v>
      </c>
      <c r="Y158" s="79"/>
      <c r="Z158" s="79"/>
      <c r="AA158" s="85" t="s">
        <v>902</v>
      </c>
      <c r="AB158" s="79"/>
      <c r="AC158" s="79" t="b">
        <v>0</v>
      </c>
      <c r="AD158" s="79">
        <v>0</v>
      </c>
      <c r="AE158" s="85" t="s">
        <v>995</v>
      </c>
      <c r="AF158" s="79" t="b">
        <v>0</v>
      </c>
      <c r="AG158" s="79" t="s">
        <v>1009</v>
      </c>
      <c r="AH158" s="79"/>
      <c r="AI158" s="85" t="s">
        <v>995</v>
      </c>
      <c r="AJ158" s="79" t="b">
        <v>0</v>
      </c>
      <c r="AK158" s="79">
        <v>1</v>
      </c>
      <c r="AL158" s="85" t="s">
        <v>899</v>
      </c>
      <c r="AM158" s="79" t="s">
        <v>1021</v>
      </c>
      <c r="AN158" s="79" t="b">
        <v>0</v>
      </c>
      <c r="AO158" s="85" t="s">
        <v>899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256</v>
      </c>
      <c r="B159" s="64" t="s">
        <v>358</v>
      </c>
      <c r="C159" s="65" t="s">
        <v>3337</v>
      </c>
      <c r="D159" s="66">
        <v>3</v>
      </c>
      <c r="E159" s="67" t="s">
        <v>132</v>
      </c>
      <c r="F159" s="68">
        <v>35</v>
      </c>
      <c r="G159" s="65"/>
      <c r="H159" s="69"/>
      <c r="I159" s="70"/>
      <c r="J159" s="70"/>
      <c r="K159" s="34" t="s">
        <v>65</v>
      </c>
      <c r="L159" s="77">
        <v>159</v>
      </c>
      <c r="M159" s="77"/>
      <c r="N159" s="72"/>
      <c r="O159" s="79" t="s">
        <v>407</v>
      </c>
      <c r="P159" s="81">
        <v>43739.87815972222</v>
      </c>
      <c r="Q159" s="79" t="s">
        <v>447</v>
      </c>
      <c r="R159" s="82" t="s">
        <v>516</v>
      </c>
      <c r="S159" s="79" t="s">
        <v>544</v>
      </c>
      <c r="T159" s="79"/>
      <c r="U159" s="79"/>
      <c r="V159" s="82" t="s">
        <v>659</v>
      </c>
      <c r="W159" s="81">
        <v>43739.87815972222</v>
      </c>
      <c r="X159" s="82" t="s">
        <v>754</v>
      </c>
      <c r="Y159" s="79"/>
      <c r="Z159" s="79"/>
      <c r="AA159" s="85" t="s">
        <v>898</v>
      </c>
      <c r="AB159" s="85" t="s">
        <v>993</v>
      </c>
      <c r="AC159" s="79" t="b">
        <v>0</v>
      </c>
      <c r="AD159" s="79">
        <v>2</v>
      </c>
      <c r="AE159" s="85" t="s">
        <v>1001</v>
      </c>
      <c r="AF159" s="79" t="b">
        <v>0</v>
      </c>
      <c r="AG159" s="79" t="s">
        <v>1009</v>
      </c>
      <c r="AH159" s="79"/>
      <c r="AI159" s="85" t="s">
        <v>995</v>
      </c>
      <c r="AJ159" s="79" t="b">
        <v>0</v>
      </c>
      <c r="AK159" s="79">
        <v>2</v>
      </c>
      <c r="AL159" s="85" t="s">
        <v>995</v>
      </c>
      <c r="AM159" s="79" t="s">
        <v>1021</v>
      </c>
      <c r="AN159" s="79" t="b">
        <v>0</v>
      </c>
      <c r="AO159" s="85" t="s">
        <v>993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257</v>
      </c>
      <c r="B160" s="64" t="s">
        <v>358</v>
      </c>
      <c r="C160" s="65" t="s">
        <v>3337</v>
      </c>
      <c r="D160" s="66">
        <v>3</v>
      </c>
      <c r="E160" s="67" t="s">
        <v>132</v>
      </c>
      <c r="F160" s="68">
        <v>35</v>
      </c>
      <c r="G160" s="65"/>
      <c r="H160" s="69"/>
      <c r="I160" s="70"/>
      <c r="J160" s="70"/>
      <c r="K160" s="34" t="s">
        <v>65</v>
      </c>
      <c r="L160" s="77">
        <v>160</v>
      </c>
      <c r="M160" s="77"/>
      <c r="N160" s="72"/>
      <c r="O160" s="79" t="s">
        <v>407</v>
      </c>
      <c r="P160" s="81">
        <v>43740.247777777775</v>
      </c>
      <c r="Q160" s="79" t="s">
        <v>448</v>
      </c>
      <c r="R160" s="79"/>
      <c r="S160" s="79"/>
      <c r="T160" s="79"/>
      <c r="U160" s="79"/>
      <c r="V160" s="82" t="s">
        <v>660</v>
      </c>
      <c r="W160" s="81">
        <v>43740.247777777775</v>
      </c>
      <c r="X160" s="82" t="s">
        <v>755</v>
      </c>
      <c r="Y160" s="79"/>
      <c r="Z160" s="79"/>
      <c r="AA160" s="85" t="s">
        <v>899</v>
      </c>
      <c r="AB160" s="85" t="s">
        <v>898</v>
      </c>
      <c r="AC160" s="79" t="b">
        <v>0</v>
      </c>
      <c r="AD160" s="79">
        <v>4</v>
      </c>
      <c r="AE160" s="85" t="s">
        <v>1002</v>
      </c>
      <c r="AF160" s="79" t="b">
        <v>0</v>
      </c>
      <c r="AG160" s="79" t="s">
        <v>1009</v>
      </c>
      <c r="AH160" s="79"/>
      <c r="AI160" s="85" t="s">
        <v>995</v>
      </c>
      <c r="AJ160" s="79" t="b">
        <v>0</v>
      </c>
      <c r="AK160" s="79">
        <v>1</v>
      </c>
      <c r="AL160" s="85" t="s">
        <v>995</v>
      </c>
      <c r="AM160" s="79" t="s">
        <v>1022</v>
      </c>
      <c r="AN160" s="79" t="b">
        <v>0</v>
      </c>
      <c r="AO160" s="85" t="s">
        <v>898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258</v>
      </c>
      <c r="B161" s="64" t="s">
        <v>358</v>
      </c>
      <c r="C161" s="65" t="s">
        <v>3337</v>
      </c>
      <c r="D161" s="66">
        <v>3</v>
      </c>
      <c r="E161" s="67" t="s">
        <v>132</v>
      </c>
      <c r="F161" s="68">
        <v>35</v>
      </c>
      <c r="G161" s="65"/>
      <c r="H161" s="69"/>
      <c r="I161" s="70"/>
      <c r="J161" s="70"/>
      <c r="K161" s="34" t="s">
        <v>65</v>
      </c>
      <c r="L161" s="77">
        <v>161</v>
      </c>
      <c r="M161" s="77"/>
      <c r="N161" s="72"/>
      <c r="O161" s="79" t="s">
        <v>407</v>
      </c>
      <c r="P161" s="81">
        <v>43740.25267361111</v>
      </c>
      <c r="Q161" s="79" t="s">
        <v>449</v>
      </c>
      <c r="R161" s="79"/>
      <c r="S161" s="79"/>
      <c r="T161" s="79"/>
      <c r="U161" s="79"/>
      <c r="V161" s="82" t="s">
        <v>661</v>
      </c>
      <c r="W161" s="81">
        <v>43740.25267361111</v>
      </c>
      <c r="X161" s="82" t="s">
        <v>756</v>
      </c>
      <c r="Y161" s="79"/>
      <c r="Z161" s="79"/>
      <c r="AA161" s="85" t="s">
        <v>900</v>
      </c>
      <c r="AB161" s="85" t="s">
        <v>899</v>
      </c>
      <c r="AC161" s="79" t="b">
        <v>0</v>
      </c>
      <c r="AD161" s="79">
        <v>0</v>
      </c>
      <c r="AE161" s="85" t="s">
        <v>1003</v>
      </c>
      <c r="AF161" s="79" t="b">
        <v>0</v>
      </c>
      <c r="AG161" s="79" t="s">
        <v>1009</v>
      </c>
      <c r="AH161" s="79"/>
      <c r="AI161" s="85" t="s">
        <v>995</v>
      </c>
      <c r="AJ161" s="79" t="b">
        <v>0</v>
      </c>
      <c r="AK161" s="79">
        <v>0</v>
      </c>
      <c r="AL161" s="85" t="s">
        <v>995</v>
      </c>
      <c r="AM161" s="79" t="s">
        <v>1022</v>
      </c>
      <c r="AN161" s="79" t="b">
        <v>0</v>
      </c>
      <c r="AO161" s="85" t="s">
        <v>899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260</v>
      </c>
      <c r="B162" s="64" t="s">
        <v>358</v>
      </c>
      <c r="C162" s="65" t="s">
        <v>3337</v>
      </c>
      <c r="D162" s="66">
        <v>3</v>
      </c>
      <c r="E162" s="67" t="s">
        <v>132</v>
      </c>
      <c r="F162" s="68">
        <v>35</v>
      </c>
      <c r="G162" s="65"/>
      <c r="H162" s="69"/>
      <c r="I162" s="70"/>
      <c r="J162" s="70"/>
      <c r="K162" s="34" t="s">
        <v>65</v>
      </c>
      <c r="L162" s="77">
        <v>162</v>
      </c>
      <c r="M162" s="77"/>
      <c r="N162" s="72"/>
      <c r="O162" s="79" t="s">
        <v>407</v>
      </c>
      <c r="P162" s="81">
        <v>43740.344513888886</v>
      </c>
      <c r="Q162" s="79" t="s">
        <v>450</v>
      </c>
      <c r="R162" s="79"/>
      <c r="S162" s="79"/>
      <c r="T162" s="79"/>
      <c r="U162" s="79"/>
      <c r="V162" s="82" t="s">
        <v>663</v>
      </c>
      <c r="W162" s="81">
        <v>43740.344513888886</v>
      </c>
      <c r="X162" s="82" t="s">
        <v>758</v>
      </c>
      <c r="Y162" s="79"/>
      <c r="Z162" s="79"/>
      <c r="AA162" s="85" t="s">
        <v>902</v>
      </c>
      <c r="AB162" s="79"/>
      <c r="AC162" s="79" t="b">
        <v>0</v>
      </c>
      <c r="AD162" s="79">
        <v>0</v>
      </c>
      <c r="AE162" s="85" t="s">
        <v>995</v>
      </c>
      <c r="AF162" s="79" t="b">
        <v>0</v>
      </c>
      <c r="AG162" s="79" t="s">
        <v>1009</v>
      </c>
      <c r="AH162" s="79"/>
      <c r="AI162" s="85" t="s">
        <v>995</v>
      </c>
      <c r="AJ162" s="79" t="b">
        <v>0</v>
      </c>
      <c r="AK162" s="79">
        <v>1</v>
      </c>
      <c r="AL162" s="85" t="s">
        <v>899</v>
      </c>
      <c r="AM162" s="79" t="s">
        <v>1021</v>
      </c>
      <c r="AN162" s="79" t="b">
        <v>0</v>
      </c>
      <c r="AO162" s="85" t="s">
        <v>899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256</v>
      </c>
      <c r="B163" s="64" t="s">
        <v>359</v>
      </c>
      <c r="C163" s="65" t="s">
        <v>3337</v>
      </c>
      <c r="D163" s="66">
        <v>3</v>
      </c>
      <c r="E163" s="67" t="s">
        <v>132</v>
      </c>
      <c r="F163" s="68">
        <v>35</v>
      </c>
      <c r="G163" s="65"/>
      <c r="H163" s="69"/>
      <c r="I163" s="70"/>
      <c r="J163" s="70"/>
      <c r="K163" s="34" t="s">
        <v>65</v>
      </c>
      <c r="L163" s="77">
        <v>163</v>
      </c>
      <c r="M163" s="77"/>
      <c r="N163" s="72"/>
      <c r="O163" s="79" t="s">
        <v>407</v>
      </c>
      <c r="P163" s="81">
        <v>43739.87815972222</v>
      </c>
      <c r="Q163" s="79" t="s">
        <v>447</v>
      </c>
      <c r="R163" s="82" t="s">
        <v>516</v>
      </c>
      <c r="S163" s="79" t="s">
        <v>544</v>
      </c>
      <c r="T163" s="79"/>
      <c r="U163" s="79"/>
      <c r="V163" s="82" t="s">
        <v>659</v>
      </c>
      <c r="W163" s="81">
        <v>43739.87815972222</v>
      </c>
      <c r="X163" s="82" t="s">
        <v>754</v>
      </c>
      <c r="Y163" s="79"/>
      <c r="Z163" s="79"/>
      <c r="AA163" s="85" t="s">
        <v>898</v>
      </c>
      <c r="AB163" s="85" t="s">
        <v>993</v>
      </c>
      <c r="AC163" s="79" t="b">
        <v>0</v>
      </c>
      <c r="AD163" s="79">
        <v>2</v>
      </c>
      <c r="AE163" s="85" t="s">
        <v>1001</v>
      </c>
      <c r="AF163" s="79" t="b">
        <v>0</v>
      </c>
      <c r="AG163" s="79" t="s">
        <v>1009</v>
      </c>
      <c r="AH163" s="79"/>
      <c r="AI163" s="85" t="s">
        <v>995</v>
      </c>
      <c r="AJ163" s="79" t="b">
        <v>0</v>
      </c>
      <c r="AK163" s="79">
        <v>2</v>
      </c>
      <c r="AL163" s="85" t="s">
        <v>995</v>
      </c>
      <c r="AM163" s="79" t="s">
        <v>1021</v>
      </c>
      <c r="AN163" s="79" t="b">
        <v>0</v>
      </c>
      <c r="AO163" s="85" t="s">
        <v>993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257</v>
      </c>
      <c r="B164" s="64" t="s">
        <v>359</v>
      </c>
      <c r="C164" s="65" t="s">
        <v>3337</v>
      </c>
      <c r="D164" s="66">
        <v>3</v>
      </c>
      <c r="E164" s="67" t="s">
        <v>132</v>
      </c>
      <c r="F164" s="68">
        <v>35</v>
      </c>
      <c r="G164" s="65"/>
      <c r="H164" s="69"/>
      <c r="I164" s="70"/>
      <c r="J164" s="70"/>
      <c r="K164" s="34" t="s">
        <v>65</v>
      </c>
      <c r="L164" s="77">
        <v>164</v>
      </c>
      <c r="M164" s="77"/>
      <c r="N164" s="72"/>
      <c r="O164" s="79" t="s">
        <v>407</v>
      </c>
      <c r="P164" s="81">
        <v>43740.247777777775</v>
      </c>
      <c r="Q164" s="79" t="s">
        <v>448</v>
      </c>
      <c r="R164" s="79"/>
      <c r="S164" s="79"/>
      <c r="T164" s="79"/>
      <c r="U164" s="79"/>
      <c r="V164" s="82" t="s">
        <v>660</v>
      </c>
      <c r="W164" s="81">
        <v>43740.247777777775</v>
      </c>
      <c r="X164" s="82" t="s">
        <v>755</v>
      </c>
      <c r="Y164" s="79"/>
      <c r="Z164" s="79"/>
      <c r="AA164" s="85" t="s">
        <v>899</v>
      </c>
      <c r="AB164" s="85" t="s">
        <v>898</v>
      </c>
      <c r="AC164" s="79" t="b">
        <v>0</v>
      </c>
      <c r="AD164" s="79">
        <v>4</v>
      </c>
      <c r="AE164" s="85" t="s">
        <v>1002</v>
      </c>
      <c r="AF164" s="79" t="b">
        <v>0</v>
      </c>
      <c r="AG164" s="79" t="s">
        <v>1009</v>
      </c>
      <c r="AH164" s="79"/>
      <c r="AI164" s="85" t="s">
        <v>995</v>
      </c>
      <c r="AJ164" s="79" t="b">
        <v>0</v>
      </c>
      <c r="AK164" s="79">
        <v>1</v>
      </c>
      <c r="AL164" s="85" t="s">
        <v>995</v>
      </c>
      <c r="AM164" s="79" t="s">
        <v>1022</v>
      </c>
      <c r="AN164" s="79" t="b">
        <v>0</v>
      </c>
      <c r="AO164" s="85" t="s">
        <v>898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258</v>
      </c>
      <c r="B165" s="64" t="s">
        <v>359</v>
      </c>
      <c r="C165" s="65" t="s">
        <v>3337</v>
      </c>
      <c r="D165" s="66">
        <v>3</v>
      </c>
      <c r="E165" s="67" t="s">
        <v>132</v>
      </c>
      <c r="F165" s="68">
        <v>35</v>
      </c>
      <c r="G165" s="65"/>
      <c r="H165" s="69"/>
      <c r="I165" s="70"/>
      <c r="J165" s="70"/>
      <c r="K165" s="34" t="s">
        <v>65</v>
      </c>
      <c r="L165" s="77">
        <v>165</v>
      </c>
      <c r="M165" s="77"/>
      <c r="N165" s="72"/>
      <c r="O165" s="79" t="s">
        <v>407</v>
      </c>
      <c r="P165" s="81">
        <v>43740.25267361111</v>
      </c>
      <c r="Q165" s="79" t="s">
        <v>449</v>
      </c>
      <c r="R165" s="79"/>
      <c r="S165" s="79"/>
      <c r="T165" s="79"/>
      <c r="U165" s="79"/>
      <c r="V165" s="82" t="s">
        <v>661</v>
      </c>
      <c r="W165" s="81">
        <v>43740.25267361111</v>
      </c>
      <c r="X165" s="82" t="s">
        <v>756</v>
      </c>
      <c r="Y165" s="79"/>
      <c r="Z165" s="79"/>
      <c r="AA165" s="85" t="s">
        <v>900</v>
      </c>
      <c r="AB165" s="85" t="s">
        <v>899</v>
      </c>
      <c r="AC165" s="79" t="b">
        <v>0</v>
      </c>
      <c r="AD165" s="79">
        <v>0</v>
      </c>
      <c r="AE165" s="85" t="s">
        <v>1003</v>
      </c>
      <c r="AF165" s="79" t="b">
        <v>0</v>
      </c>
      <c r="AG165" s="79" t="s">
        <v>1009</v>
      </c>
      <c r="AH165" s="79"/>
      <c r="AI165" s="85" t="s">
        <v>995</v>
      </c>
      <c r="AJ165" s="79" t="b">
        <v>0</v>
      </c>
      <c r="AK165" s="79">
        <v>0</v>
      </c>
      <c r="AL165" s="85" t="s">
        <v>995</v>
      </c>
      <c r="AM165" s="79" t="s">
        <v>1022</v>
      </c>
      <c r="AN165" s="79" t="b">
        <v>0</v>
      </c>
      <c r="AO165" s="85" t="s">
        <v>899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260</v>
      </c>
      <c r="B166" s="64" t="s">
        <v>359</v>
      </c>
      <c r="C166" s="65" t="s">
        <v>3337</v>
      </c>
      <c r="D166" s="66">
        <v>3</v>
      </c>
      <c r="E166" s="67" t="s">
        <v>132</v>
      </c>
      <c r="F166" s="68">
        <v>35</v>
      </c>
      <c r="G166" s="65"/>
      <c r="H166" s="69"/>
      <c r="I166" s="70"/>
      <c r="J166" s="70"/>
      <c r="K166" s="34" t="s">
        <v>65</v>
      </c>
      <c r="L166" s="77">
        <v>166</v>
      </c>
      <c r="M166" s="77"/>
      <c r="N166" s="72"/>
      <c r="O166" s="79" t="s">
        <v>407</v>
      </c>
      <c r="P166" s="81">
        <v>43740.344513888886</v>
      </c>
      <c r="Q166" s="79" t="s">
        <v>450</v>
      </c>
      <c r="R166" s="79"/>
      <c r="S166" s="79"/>
      <c r="T166" s="79"/>
      <c r="U166" s="79"/>
      <c r="V166" s="82" t="s">
        <v>663</v>
      </c>
      <c r="W166" s="81">
        <v>43740.344513888886</v>
      </c>
      <c r="X166" s="82" t="s">
        <v>758</v>
      </c>
      <c r="Y166" s="79"/>
      <c r="Z166" s="79"/>
      <c r="AA166" s="85" t="s">
        <v>902</v>
      </c>
      <c r="AB166" s="79"/>
      <c r="AC166" s="79" t="b">
        <v>0</v>
      </c>
      <c r="AD166" s="79">
        <v>0</v>
      </c>
      <c r="AE166" s="85" t="s">
        <v>995</v>
      </c>
      <c r="AF166" s="79" t="b">
        <v>0</v>
      </c>
      <c r="AG166" s="79" t="s">
        <v>1009</v>
      </c>
      <c r="AH166" s="79"/>
      <c r="AI166" s="85" t="s">
        <v>995</v>
      </c>
      <c r="AJ166" s="79" t="b">
        <v>0</v>
      </c>
      <c r="AK166" s="79">
        <v>1</v>
      </c>
      <c r="AL166" s="85" t="s">
        <v>899</v>
      </c>
      <c r="AM166" s="79" t="s">
        <v>1021</v>
      </c>
      <c r="AN166" s="79" t="b">
        <v>0</v>
      </c>
      <c r="AO166" s="85" t="s">
        <v>899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256</v>
      </c>
      <c r="B167" s="64" t="s">
        <v>360</v>
      </c>
      <c r="C167" s="65" t="s">
        <v>3337</v>
      </c>
      <c r="D167" s="66">
        <v>3</v>
      </c>
      <c r="E167" s="67" t="s">
        <v>132</v>
      </c>
      <c r="F167" s="68">
        <v>35</v>
      </c>
      <c r="G167" s="65"/>
      <c r="H167" s="69"/>
      <c r="I167" s="70"/>
      <c r="J167" s="70"/>
      <c r="K167" s="34" t="s">
        <v>65</v>
      </c>
      <c r="L167" s="77">
        <v>167</v>
      </c>
      <c r="M167" s="77"/>
      <c r="N167" s="72"/>
      <c r="O167" s="79" t="s">
        <v>407</v>
      </c>
      <c r="P167" s="81">
        <v>43739.87815972222</v>
      </c>
      <c r="Q167" s="79" t="s">
        <v>447</v>
      </c>
      <c r="R167" s="82" t="s">
        <v>516</v>
      </c>
      <c r="S167" s="79" t="s">
        <v>544</v>
      </c>
      <c r="T167" s="79"/>
      <c r="U167" s="79"/>
      <c r="V167" s="82" t="s">
        <v>659</v>
      </c>
      <c r="W167" s="81">
        <v>43739.87815972222</v>
      </c>
      <c r="X167" s="82" t="s">
        <v>754</v>
      </c>
      <c r="Y167" s="79"/>
      <c r="Z167" s="79"/>
      <c r="AA167" s="85" t="s">
        <v>898</v>
      </c>
      <c r="AB167" s="85" t="s">
        <v>993</v>
      </c>
      <c r="AC167" s="79" t="b">
        <v>0</v>
      </c>
      <c r="AD167" s="79">
        <v>2</v>
      </c>
      <c r="AE167" s="85" t="s">
        <v>1001</v>
      </c>
      <c r="AF167" s="79" t="b">
        <v>0</v>
      </c>
      <c r="AG167" s="79" t="s">
        <v>1009</v>
      </c>
      <c r="AH167" s="79"/>
      <c r="AI167" s="85" t="s">
        <v>995</v>
      </c>
      <c r="AJ167" s="79" t="b">
        <v>0</v>
      </c>
      <c r="AK167" s="79">
        <v>2</v>
      </c>
      <c r="AL167" s="85" t="s">
        <v>995</v>
      </c>
      <c r="AM167" s="79" t="s">
        <v>1021</v>
      </c>
      <c r="AN167" s="79" t="b">
        <v>0</v>
      </c>
      <c r="AO167" s="85" t="s">
        <v>993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257</v>
      </c>
      <c r="B168" s="64" t="s">
        <v>360</v>
      </c>
      <c r="C168" s="65" t="s">
        <v>3337</v>
      </c>
      <c r="D168" s="66">
        <v>3</v>
      </c>
      <c r="E168" s="67" t="s">
        <v>132</v>
      </c>
      <c r="F168" s="68">
        <v>35</v>
      </c>
      <c r="G168" s="65"/>
      <c r="H168" s="69"/>
      <c r="I168" s="70"/>
      <c r="J168" s="70"/>
      <c r="K168" s="34" t="s">
        <v>65</v>
      </c>
      <c r="L168" s="77">
        <v>168</v>
      </c>
      <c r="M168" s="77"/>
      <c r="N168" s="72"/>
      <c r="O168" s="79" t="s">
        <v>407</v>
      </c>
      <c r="P168" s="81">
        <v>43740.247777777775</v>
      </c>
      <c r="Q168" s="79" t="s">
        <v>448</v>
      </c>
      <c r="R168" s="79"/>
      <c r="S168" s="79"/>
      <c r="T168" s="79"/>
      <c r="U168" s="79"/>
      <c r="V168" s="82" t="s">
        <v>660</v>
      </c>
      <c r="W168" s="81">
        <v>43740.247777777775</v>
      </c>
      <c r="X168" s="82" t="s">
        <v>755</v>
      </c>
      <c r="Y168" s="79"/>
      <c r="Z168" s="79"/>
      <c r="AA168" s="85" t="s">
        <v>899</v>
      </c>
      <c r="AB168" s="85" t="s">
        <v>898</v>
      </c>
      <c r="AC168" s="79" t="b">
        <v>0</v>
      </c>
      <c r="AD168" s="79">
        <v>4</v>
      </c>
      <c r="AE168" s="85" t="s">
        <v>1002</v>
      </c>
      <c r="AF168" s="79" t="b">
        <v>0</v>
      </c>
      <c r="AG168" s="79" t="s">
        <v>1009</v>
      </c>
      <c r="AH168" s="79"/>
      <c r="AI168" s="85" t="s">
        <v>995</v>
      </c>
      <c r="AJ168" s="79" t="b">
        <v>0</v>
      </c>
      <c r="AK168" s="79">
        <v>1</v>
      </c>
      <c r="AL168" s="85" t="s">
        <v>995</v>
      </c>
      <c r="AM168" s="79" t="s">
        <v>1022</v>
      </c>
      <c r="AN168" s="79" t="b">
        <v>0</v>
      </c>
      <c r="AO168" s="85" t="s">
        <v>898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258</v>
      </c>
      <c r="B169" s="64" t="s">
        <v>360</v>
      </c>
      <c r="C169" s="65" t="s">
        <v>3337</v>
      </c>
      <c r="D169" s="66">
        <v>3</v>
      </c>
      <c r="E169" s="67" t="s">
        <v>132</v>
      </c>
      <c r="F169" s="68">
        <v>35</v>
      </c>
      <c r="G169" s="65"/>
      <c r="H169" s="69"/>
      <c r="I169" s="70"/>
      <c r="J169" s="70"/>
      <c r="K169" s="34" t="s">
        <v>65</v>
      </c>
      <c r="L169" s="77">
        <v>169</v>
      </c>
      <c r="M169" s="77"/>
      <c r="N169" s="72"/>
      <c r="O169" s="79" t="s">
        <v>407</v>
      </c>
      <c r="P169" s="81">
        <v>43740.25267361111</v>
      </c>
      <c r="Q169" s="79" t="s">
        <v>449</v>
      </c>
      <c r="R169" s="79"/>
      <c r="S169" s="79"/>
      <c r="T169" s="79"/>
      <c r="U169" s="79"/>
      <c r="V169" s="82" t="s">
        <v>661</v>
      </c>
      <c r="W169" s="81">
        <v>43740.25267361111</v>
      </c>
      <c r="X169" s="82" t="s">
        <v>756</v>
      </c>
      <c r="Y169" s="79"/>
      <c r="Z169" s="79"/>
      <c r="AA169" s="85" t="s">
        <v>900</v>
      </c>
      <c r="AB169" s="85" t="s">
        <v>899</v>
      </c>
      <c r="AC169" s="79" t="b">
        <v>0</v>
      </c>
      <c r="AD169" s="79">
        <v>0</v>
      </c>
      <c r="AE169" s="85" t="s">
        <v>1003</v>
      </c>
      <c r="AF169" s="79" t="b">
        <v>0</v>
      </c>
      <c r="AG169" s="79" t="s">
        <v>1009</v>
      </c>
      <c r="AH169" s="79"/>
      <c r="AI169" s="85" t="s">
        <v>995</v>
      </c>
      <c r="AJ169" s="79" t="b">
        <v>0</v>
      </c>
      <c r="AK169" s="79">
        <v>0</v>
      </c>
      <c r="AL169" s="85" t="s">
        <v>995</v>
      </c>
      <c r="AM169" s="79" t="s">
        <v>1022</v>
      </c>
      <c r="AN169" s="79" t="b">
        <v>0</v>
      </c>
      <c r="AO169" s="85" t="s">
        <v>899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260</v>
      </c>
      <c r="B170" s="64" t="s">
        <v>360</v>
      </c>
      <c r="C170" s="65" t="s">
        <v>3337</v>
      </c>
      <c r="D170" s="66">
        <v>3</v>
      </c>
      <c r="E170" s="67" t="s">
        <v>132</v>
      </c>
      <c r="F170" s="68">
        <v>35</v>
      </c>
      <c r="G170" s="65"/>
      <c r="H170" s="69"/>
      <c r="I170" s="70"/>
      <c r="J170" s="70"/>
      <c r="K170" s="34" t="s">
        <v>65</v>
      </c>
      <c r="L170" s="77">
        <v>170</v>
      </c>
      <c r="M170" s="77"/>
      <c r="N170" s="72"/>
      <c r="O170" s="79" t="s">
        <v>407</v>
      </c>
      <c r="P170" s="81">
        <v>43740.344513888886</v>
      </c>
      <c r="Q170" s="79" t="s">
        <v>450</v>
      </c>
      <c r="R170" s="79"/>
      <c r="S170" s="79"/>
      <c r="T170" s="79"/>
      <c r="U170" s="79"/>
      <c r="V170" s="82" t="s">
        <v>663</v>
      </c>
      <c r="W170" s="81">
        <v>43740.344513888886</v>
      </c>
      <c r="X170" s="82" t="s">
        <v>758</v>
      </c>
      <c r="Y170" s="79"/>
      <c r="Z170" s="79"/>
      <c r="AA170" s="85" t="s">
        <v>902</v>
      </c>
      <c r="AB170" s="79"/>
      <c r="AC170" s="79" t="b">
        <v>0</v>
      </c>
      <c r="AD170" s="79">
        <v>0</v>
      </c>
      <c r="AE170" s="85" t="s">
        <v>995</v>
      </c>
      <c r="AF170" s="79" t="b">
        <v>0</v>
      </c>
      <c r="AG170" s="79" t="s">
        <v>1009</v>
      </c>
      <c r="AH170" s="79"/>
      <c r="AI170" s="85" t="s">
        <v>995</v>
      </c>
      <c r="AJ170" s="79" t="b">
        <v>0</v>
      </c>
      <c r="AK170" s="79">
        <v>1</v>
      </c>
      <c r="AL170" s="85" t="s">
        <v>899</v>
      </c>
      <c r="AM170" s="79" t="s">
        <v>1021</v>
      </c>
      <c r="AN170" s="79" t="b">
        <v>0</v>
      </c>
      <c r="AO170" s="85" t="s">
        <v>899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256</v>
      </c>
      <c r="B171" s="64" t="s">
        <v>258</v>
      </c>
      <c r="C171" s="65" t="s">
        <v>3337</v>
      </c>
      <c r="D171" s="66">
        <v>3</v>
      </c>
      <c r="E171" s="67" t="s">
        <v>132</v>
      </c>
      <c r="F171" s="68">
        <v>35</v>
      </c>
      <c r="G171" s="65"/>
      <c r="H171" s="69"/>
      <c r="I171" s="70"/>
      <c r="J171" s="70"/>
      <c r="K171" s="34" t="s">
        <v>66</v>
      </c>
      <c r="L171" s="77">
        <v>171</v>
      </c>
      <c r="M171" s="77"/>
      <c r="N171" s="72"/>
      <c r="O171" s="79" t="s">
        <v>407</v>
      </c>
      <c r="P171" s="81">
        <v>43739.87815972222</v>
      </c>
      <c r="Q171" s="79" t="s">
        <v>447</v>
      </c>
      <c r="R171" s="82" t="s">
        <v>516</v>
      </c>
      <c r="S171" s="79" t="s">
        <v>544</v>
      </c>
      <c r="T171" s="79"/>
      <c r="U171" s="79"/>
      <c r="V171" s="82" t="s">
        <v>659</v>
      </c>
      <c r="W171" s="81">
        <v>43739.87815972222</v>
      </c>
      <c r="X171" s="82" t="s">
        <v>754</v>
      </c>
      <c r="Y171" s="79"/>
      <c r="Z171" s="79"/>
      <c r="AA171" s="85" t="s">
        <v>898</v>
      </c>
      <c r="AB171" s="85" t="s">
        <v>993</v>
      </c>
      <c r="AC171" s="79" t="b">
        <v>0</v>
      </c>
      <c r="AD171" s="79">
        <v>2</v>
      </c>
      <c r="AE171" s="85" t="s">
        <v>1001</v>
      </c>
      <c r="AF171" s="79" t="b">
        <v>0</v>
      </c>
      <c r="AG171" s="79" t="s">
        <v>1009</v>
      </c>
      <c r="AH171" s="79"/>
      <c r="AI171" s="85" t="s">
        <v>995</v>
      </c>
      <c r="AJ171" s="79" t="b">
        <v>0</v>
      </c>
      <c r="AK171" s="79">
        <v>2</v>
      </c>
      <c r="AL171" s="85" t="s">
        <v>995</v>
      </c>
      <c r="AM171" s="79" t="s">
        <v>1021</v>
      </c>
      <c r="AN171" s="79" t="b">
        <v>0</v>
      </c>
      <c r="AO171" s="85" t="s">
        <v>993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257</v>
      </c>
      <c r="B172" s="64" t="s">
        <v>258</v>
      </c>
      <c r="C172" s="65" t="s">
        <v>3337</v>
      </c>
      <c r="D172" s="66">
        <v>3</v>
      </c>
      <c r="E172" s="67" t="s">
        <v>132</v>
      </c>
      <c r="F172" s="68">
        <v>35</v>
      </c>
      <c r="G172" s="65"/>
      <c r="H172" s="69"/>
      <c r="I172" s="70"/>
      <c r="J172" s="70"/>
      <c r="K172" s="34" t="s">
        <v>66</v>
      </c>
      <c r="L172" s="77">
        <v>172</v>
      </c>
      <c r="M172" s="77"/>
      <c r="N172" s="72"/>
      <c r="O172" s="79" t="s">
        <v>407</v>
      </c>
      <c r="P172" s="81">
        <v>43740.247777777775</v>
      </c>
      <c r="Q172" s="79" t="s">
        <v>448</v>
      </c>
      <c r="R172" s="79"/>
      <c r="S172" s="79"/>
      <c r="T172" s="79"/>
      <c r="U172" s="79"/>
      <c r="V172" s="82" t="s">
        <v>660</v>
      </c>
      <c r="W172" s="81">
        <v>43740.247777777775</v>
      </c>
      <c r="X172" s="82" t="s">
        <v>755</v>
      </c>
      <c r="Y172" s="79"/>
      <c r="Z172" s="79"/>
      <c r="AA172" s="85" t="s">
        <v>899</v>
      </c>
      <c r="AB172" s="85" t="s">
        <v>898</v>
      </c>
      <c r="AC172" s="79" t="b">
        <v>0</v>
      </c>
      <c r="AD172" s="79">
        <v>4</v>
      </c>
      <c r="AE172" s="85" t="s">
        <v>1002</v>
      </c>
      <c r="AF172" s="79" t="b">
        <v>0</v>
      </c>
      <c r="AG172" s="79" t="s">
        <v>1009</v>
      </c>
      <c r="AH172" s="79"/>
      <c r="AI172" s="85" t="s">
        <v>995</v>
      </c>
      <c r="AJ172" s="79" t="b">
        <v>0</v>
      </c>
      <c r="AK172" s="79">
        <v>1</v>
      </c>
      <c r="AL172" s="85" t="s">
        <v>995</v>
      </c>
      <c r="AM172" s="79" t="s">
        <v>1022</v>
      </c>
      <c r="AN172" s="79" t="b">
        <v>0</v>
      </c>
      <c r="AO172" s="85" t="s">
        <v>898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258</v>
      </c>
      <c r="B173" s="64" t="s">
        <v>297</v>
      </c>
      <c r="C173" s="65" t="s">
        <v>3337</v>
      </c>
      <c r="D173" s="66">
        <v>3</v>
      </c>
      <c r="E173" s="67" t="s">
        <v>132</v>
      </c>
      <c r="F173" s="68">
        <v>35</v>
      </c>
      <c r="G173" s="65"/>
      <c r="H173" s="69"/>
      <c r="I173" s="70"/>
      <c r="J173" s="70"/>
      <c r="K173" s="34" t="s">
        <v>65</v>
      </c>
      <c r="L173" s="77">
        <v>173</v>
      </c>
      <c r="M173" s="77"/>
      <c r="N173" s="72"/>
      <c r="O173" s="79" t="s">
        <v>407</v>
      </c>
      <c r="P173" s="81">
        <v>43740.25267361111</v>
      </c>
      <c r="Q173" s="79" t="s">
        <v>449</v>
      </c>
      <c r="R173" s="79"/>
      <c r="S173" s="79"/>
      <c r="T173" s="79"/>
      <c r="U173" s="79"/>
      <c r="V173" s="82" t="s">
        <v>661</v>
      </c>
      <c r="W173" s="81">
        <v>43740.25267361111</v>
      </c>
      <c r="X173" s="82" t="s">
        <v>756</v>
      </c>
      <c r="Y173" s="79"/>
      <c r="Z173" s="79"/>
      <c r="AA173" s="85" t="s">
        <v>900</v>
      </c>
      <c r="AB173" s="85" t="s">
        <v>899</v>
      </c>
      <c r="AC173" s="79" t="b">
        <v>0</v>
      </c>
      <c r="AD173" s="79">
        <v>0</v>
      </c>
      <c r="AE173" s="85" t="s">
        <v>1003</v>
      </c>
      <c r="AF173" s="79" t="b">
        <v>0</v>
      </c>
      <c r="AG173" s="79" t="s">
        <v>1009</v>
      </c>
      <c r="AH173" s="79"/>
      <c r="AI173" s="85" t="s">
        <v>995</v>
      </c>
      <c r="AJ173" s="79" t="b">
        <v>0</v>
      </c>
      <c r="AK173" s="79">
        <v>0</v>
      </c>
      <c r="AL173" s="85" t="s">
        <v>995</v>
      </c>
      <c r="AM173" s="79" t="s">
        <v>1022</v>
      </c>
      <c r="AN173" s="79" t="b">
        <v>0</v>
      </c>
      <c r="AO173" s="85" t="s">
        <v>899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1</v>
      </c>
      <c r="BD173" s="48"/>
      <c r="BE173" s="49"/>
      <c r="BF173" s="48"/>
      <c r="BG173" s="49"/>
      <c r="BH173" s="48"/>
      <c r="BI173" s="49"/>
      <c r="BJ173" s="48"/>
      <c r="BK173" s="49"/>
      <c r="BL173" s="48"/>
    </row>
    <row r="174" spans="1:64" ht="15">
      <c r="A174" s="64" t="s">
        <v>258</v>
      </c>
      <c r="B174" s="64" t="s">
        <v>267</v>
      </c>
      <c r="C174" s="65" t="s">
        <v>3337</v>
      </c>
      <c r="D174" s="66">
        <v>3</v>
      </c>
      <c r="E174" s="67" t="s">
        <v>132</v>
      </c>
      <c r="F174" s="68">
        <v>35</v>
      </c>
      <c r="G174" s="65"/>
      <c r="H174" s="69"/>
      <c r="I174" s="70"/>
      <c r="J174" s="70"/>
      <c r="K174" s="34" t="s">
        <v>65</v>
      </c>
      <c r="L174" s="77">
        <v>174</v>
      </c>
      <c r="M174" s="77"/>
      <c r="N174" s="72"/>
      <c r="O174" s="79" t="s">
        <v>407</v>
      </c>
      <c r="P174" s="81">
        <v>43740.25267361111</v>
      </c>
      <c r="Q174" s="79" t="s">
        <v>449</v>
      </c>
      <c r="R174" s="79"/>
      <c r="S174" s="79"/>
      <c r="T174" s="79"/>
      <c r="U174" s="79"/>
      <c r="V174" s="82" t="s">
        <v>661</v>
      </c>
      <c r="W174" s="81">
        <v>43740.25267361111</v>
      </c>
      <c r="X174" s="82" t="s">
        <v>756</v>
      </c>
      <c r="Y174" s="79"/>
      <c r="Z174" s="79"/>
      <c r="AA174" s="85" t="s">
        <v>900</v>
      </c>
      <c r="AB174" s="85" t="s">
        <v>899</v>
      </c>
      <c r="AC174" s="79" t="b">
        <v>0</v>
      </c>
      <c r="AD174" s="79">
        <v>0</v>
      </c>
      <c r="AE174" s="85" t="s">
        <v>1003</v>
      </c>
      <c r="AF174" s="79" t="b">
        <v>0</v>
      </c>
      <c r="AG174" s="79" t="s">
        <v>1009</v>
      </c>
      <c r="AH174" s="79"/>
      <c r="AI174" s="85" t="s">
        <v>995</v>
      </c>
      <c r="AJ174" s="79" t="b">
        <v>0</v>
      </c>
      <c r="AK174" s="79">
        <v>0</v>
      </c>
      <c r="AL174" s="85" t="s">
        <v>995</v>
      </c>
      <c r="AM174" s="79" t="s">
        <v>1022</v>
      </c>
      <c r="AN174" s="79" t="b">
        <v>0</v>
      </c>
      <c r="AO174" s="85" t="s">
        <v>899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2</v>
      </c>
      <c r="BD174" s="48"/>
      <c r="BE174" s="49"/>
      <c r="BF174" s="48"/>
      <c r="BG174" s="49"/>
      <c r="BH174" s="48"/>
      <c r="BI174" s="49"/>
      <c r="BJ174" s="48"/>
      <c r="BK174" s="49"/>
      <c r="BL174" s="48"/>
    </row>
    <row r="175" spans="1:64" ht="15">
      <c r="A175" s="64" t="s">
        <v>258</v>
      </c>
      <c r="B175" s="64" t="s">
        <v>361</v>
      </c>
      <c r="C175" s="65" t="s">
        <v>3337</v>
      </c>
      <c r="D175" s="66">
        <v>3</v>
      </c>
      <c r="E175" s="67" t="s">
        <v>132</v>
      </c>
      <c r="F175" s="68">
        <v>35</v>
      </c>
      <c r="G175" s="65"/>
      <c r="H175" s="69"/>
      <c r="I175" s="70"/>
      <c r="J175" s="70"/>
      <c r="K175" s="34" t="s">
        <v>65</v>
      </c>
      <c r="L175" s="77">
        <v>175</v>
      </c>
      <c r="M175" s="77"/>
      <c r="N175" s="72"/>
      <c r="O175" s="79" t="s">
        <v>407</v>
      </c>
      <c r="P175" s="81">
        <v>43740.25267361111</v>
      </c>
      <c r="Q175" s="79" t="s">
        <v>449</v>
      </c>
      <c r="R175" s="79"/>
      <c r="S175" s="79"/>
      <c r="T175" s="79"/>
      <c r="U175" s="79"/>
      <c r="V175" s="82" t="s">
        <v>661</v>
      </c>
      <c r="W175" s="81">
        <v>43740.25267361111</v>
      </c>
      <c r="X175" s="82" t="s">
        <v>756</v>
      </c>
      <c r="Y175" s="79"/>
      <c r="Z175" s="79"/>
      <c r="AA175" s="85" t="s">
        <v>900</v>
      </c>
      <c r="AB175" s="85" t="s">
        <v>899</v>
      </c>
      <c r="AC175" s="79" t="b">
        <v>0</v>
      </c>
      <c r="AD175" s="79">
        <v>0</v>
      </c>
      <c r="AE175" s="85" t="s">
        <v>1003</v>
      </c>
      <c r="AF175" s="79" t="b">
        <v>0</v>
      </c>
      <c r="AG175" s="79" t="s">
        <v>1009</v>
      </c>
      <c r="AH175" s="79"/>
      <c r="AI175" s="85" t="s">
        <v>995</v>
      </c>
      <c r="AJ175" s="79" t="b">
        <v>0</v>
      </c>
      <c r="AK175" s="79">
        <v>0</v>
      </c>
      <c r="AL175" s="85" t="s">
        <v>995</v>
      </c>
      <c r="AM175" s="79" t="s">
        <v>1022</v>
      </c>
      <c r="AN175" s="79" t="b">
        <v>0</v>
      </c>
      <c r="AO175" s="85" t="s">
        <v>899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258</v>
      </c>
      <c r="B176" s="64" t="s">
        <v>362</v>
      </c>
      <c r="C176" s="65" t="s">
        <v>3337</v>
      </c>
      <c r="D176" s="66">
        <v>3</v>
      </c>
      <c r="E176" s="67" t="s">
        <v>132</v>
      </c>
      <c r="F176" s="68">
        <v>35</v>
      </c>
      <c r="G176" s="65"/>
      <c r="H176" s="69"/>
      <c r="I176" s="70"/>
      <c r="J176" s="70"/>
      <c r="K176" s="34" t="s">
        <v>65</v>
      </c>
      <c r="L176" s="77">
        <v>176</v>
      </c>
      <c r="M176" s="77"/>
      <c r="N176" s="72"/>
      <c r="O176" s="79" t="s">
        <v>407</v>
      </c>
      <c r="P176" s="81">
        <v>43740.25267361111</v>
      </c>
      <c r="Q176" s="79" t="s">
        <v>449</v>
      </c>
      <c r="R176" s="79"/>
      <c r="S176" s="79"/>
      <c r="T176" s="79"/>
      <c r="U176" s="79"/>
      <c r="V176" s="82" t="s">
        <v>661</v>
      </c>
      <c r="W176" s="81">
        <v>43740.25267361111</v>
      </c>
      <c r="X176" s="82" t="s">
        <v>756</v>
      </c>
      <c r="Y176" s="79"/>
      <c r="Z176" s="79"/>
      <c r="AA176" s="85" t="s">
        <v>900</v>
      </c>
      <c r="AB176" s="85" t="s">
        <v>899</v>
      </c>
      <c r="AC176" s="79" t="b">
        <v>0</v>
      </c>
      <c r="AD176" s="79">
        <v>0</v>
      </c>
      <c r="AE176" s="85" t="s">
        <v>1003</v>
      </c>
      <c r="AF176" s="79" t="b">
        <v>0</v>
      </c>
      <c r="AG176" s="79" t="s">
        <v>1009</v>
      </c>
      <c r="AH176" s="79"/>
      <c r="AI176" s="85" t="s">
        <v>995</v>
      </c>
      <c r="AJ176" s="79" t="b">
        <v>0</v>
      </c>
      <c r="AK176" s="79">
        <v>0</v>
      </c>
      <c r="AL176" s="85" t="s">
        <v>995</v>
      </c>
      <c r="AM176" s="79" t="s">
        <v>1022</v>
      </c>
      <c r="AN176" s="79" t="b">
        <v>0</v>
      </c>
      <c r="AO176" s="85" t="s">
        <v>899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258</v>
      </c>
      <c r="B177" s="64" t="s">
        <v>256</v>
      </c>
      <c r="C177" s="65" t="s">
        <v>3337</v>
      </c>
      <c r="D177" s="66">
        <v>3</v>
      </c>
      <c r="E177" s="67" t="s">
        <v>132</v>
      </c>
      <c r="F177" s="68">
        <v>35</v>
      </c>
      <c r="G177" s="65"/>
      <c r="H177" s="69"/>
      <c r="I177" s="70"/>
      <c r="J177" s="70"/>
      <c r="K177" s="34" t="s">
        <v>66</v>
      </c>
      <c r="L177" s="77">
        <v>177</v>
      </c>
      <c r="M177" s="77"/>
      <c r="N177" s="72"/>
      <c r="O177" s="79" t="s">
        <v>407</v>
      </c>
      <c r="P177" s="81">
        <v>43740.25267361111</v>
      </c>
      <c r="Q177" s="79" t="s">
        <v>449</v>
      </c>
      <c r="R177" s="79"/>
      <c r="S177" s="79"/>
      <c r="T177" s="79"/>
      <c r="U177" s="79"/>
      <c r="V177" s="82" t="s">
        <v>661</v>
      </c>
      <c r="W177" s="81">
        <v>43740.25267361111</v>
      </c>
      <c r="X177" s="82" t="s">
        <v>756</v>
      </c>
      <c r="Y177" s="79"/>
      <c r="Z177" s="79"/>
      <c r="AA177" s="85" t="s">
        <v>900</v>
      </c>
      <c r="AB177" s="85" t="s">
        <v>899</v>
      </c>
      <c r="AC177" s="79" t="b">
        <v>0</v>
      </c>
      <c r="AD177" s="79">
        <v>0</v>
      </c>
      <c r="AE177" s="85" t="s">
        <v>1003</v>
      </c>
      <c r="AF177" s="79" t="b">
        <v>0</v>
      </c>
      <c r="AG177" s="79" t="s">
        <v>1009</v>
      </c>
      <c r="AH177" s="79"/>
      <c r="AI177" s="85" t="s">
        <v>995</v>
      </c>
      <c r="AJ177" s="79" t="b">
        <v>0</v>
      </c>
      <c r="AK177" s="79">
        <v>0</v>
      </c>
      <c r="AL177" s="85" t="s">
        <v>995</v>
      </c>
      <c r="AM177" s="79" t="s">
        <v>1022</v>
      </c>
      <c r="AN177" s="79" t="b">
        <v>0</v>
      </c>
      <c r="AO177" s="85" t="s">
        <v>899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258</v>
      </c>
      <c r="B178" s="64" t="s">
        <v>257</v>
      </c>
      <c r="C178" s="65" t="s">
        <v>3337</v>
      </c>
      <c r="D178" s="66">
        <v>3</v>
      </c>
      <c r="E178" s="67" t="s">
        <v>132</v>
      </c>
      <c r="F178" s="68">
        <v>35</v>
      </c>
      <c r="G178" s="65"/>
      <c r="H178" s="69"/>
      <c r="I178" s="70"/>
      <c r="J178" s="70"/>
      <c r="K178" s="34" t="s">
        <v>66</v>
      </c>
      <c r="L178" s="77">
        <v>178</v>
      </c>
      <c r="M178" s="77"/>
      <c r="N178" s="72"/>
      <c r="O178" s="79" t="s">
        <v>408</v>
      </c>
      <c r="P178" s="81">
        <v>43740.25267361111</v>
      </c>
      <c r="Q178" s="79" t="s">
        <v>449</v>
      </c>
      <c r="R178" s="79"/>
      <c r="S178" s="79"/>
      <c r="T178" s="79"/>
      <c r="U178" s="79"/>
      <c r="V178" s="82" t="s">
        <v>661</v>
      </c>
      <c r="W178" s="81">
        <v>43740.25267361111</v>
      </c>
      <c r="X178" s="82" t="s">
        <v>756</v>
      </c>
      <c r="Y178" s="79"/>
      <c r="Z178" s="79"/>
      <c r="AA178" s="85" t="s">
        <v>900</v>
      </c>
      <c r="AB178" s="85" t="s">
        <v>899</v>
      </c>
      <c r="AC178" s="79" t="b">
        <v>0</v>
      </c>
      <c r="AD178" s="79">
        <v>0</v>
      </c>
      <c r="AE178" s="85" t="s">
        <v>1003</v>
      </c>
      <c r="AF178" s="79" t="b">
        <v>0</v>
      </c>
      <c r="AG178" s="79" t="s">
        <v>1009</v>
      </c>
      <c r="AH178" s="79"/>
      <c r="AI178" s="85" t="s">
        <v>995</v>
      </c>
      <c r="AJ178" s="79" t="b">
        <v>0</v>
      </c>
      <c r="AK178" s="79">
        <v>0</v>
      </c>
      <c r="AL178" s="85" t="s">
        <v>995</v>
      </c>
      <c r="AM178" s="79" t="s">
        <v>1022</v>
      </c>
      <c r="AN178" s="79" t="b">
        <v>0</v>
      </c>
      <c r="AO178" s="85" t="s">
        <v>899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260</v>
      </c>
      <c r="B179" s="64" t="s">
        <v>258</v>
      </c>
      <c r="C179" s="65" t="s">
        <v>3337</v>
      </c>
      <c r="D179" s="66">
        <v>3</v>
      </c>
      <c r="E179" s="67" t="s">
        <v>132</v>
      </c>
      <c r="F179" s="68">
        <v>35</v>
      </c>
      <c r="G179" s="65"/>
      <c r="H179" s="69"/>
      <c r="I179" s="70"/>
      <c r="J179" s="70"/>
      <c r="K179" s="34" t="s">
        <v>65</v>
      </c>
      <c r="L179" s="77">
        <v>179</v>
      </c>
      <c r="M179" s="77"/>
      <c r="N179" s="72"/>
      <c r="O179" s="79" t="s">
        <v>407</v>
      </c>
      <c r="P179" s="81">
        <v>43740.344513888886</v>
      </c>
      <c r="Q179" s="79" t="s">
        <v>450</v>
      </c>
      <c r="R179" s="79"/>
      <c r="S179" s="79"/>
      <c r="T179" s="79"/>
      <c r="U179" s="79"/>
      <c r="V179" s="82" t="s">
        <v>663</v>
      </c>
      <c r="W179" s="81">
        <v>43740.344513888886</v>
      </c>
      <c r="X179" s="82" t="s">
        <v>758</v>
      </c>
      <c r="Y179" s="79"/>
      <c r="Z179" s="79"/>
      <c r="AA179" s="85" t="s">
        <v>902</v>
      </c>
      <c r="AB179" s="79"/>
      <c r="AC179" s="79" t="b">
        <v>0</v>
      </c>
      <c r="AD179" s="79">
        <v>0</v>
      </c>
      <c r="AE179" s="85" t="s">
        <v>995</v>
      </c>
      <c r="AF179" s="79" t="b">
        <v>0</v>
      </c>
      <c r="AG179" s="79" t="s">
        <v>1009</v>
      </c>
      <c r="AH179" s="79"/>
      <c r="AI179" s="85" t="s">
        <v>995</v>
      </c>
      <c r="AJ179" s="79" t="b">
        <v>0</v>
      </c>
      <c r="AK179" s="79">
        <v>1</v>
      </c>
      <c r="AL179" s="85" t="s">
        <v>899</v>
      </c>
      <c r="AM179" s="79" t="s">
        <v>1021</v>
      </c>
      <c r="AN179" s="79" t="b">
        <v>0</v>
      </c>
      <c r="AO179" s="85" t="s">
        <v>899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256</v>
      </c>
      <c r="B180" s="64" t="s">
        <v>361</v>
      </c>
      <c r="C180" s="65" t="s">
        <v>3337</v>
      </c>
      <c r="D180" s="66">
        <v>3</v>
      </c>
      <c r="E180" s="67" t="s">
        <v>132</v>
      </c>
      <c r="F180" s="68">
        <v>35</v>
      </c>
      <c r="G180" s="65"/>
      <c r="H180" s="69"/>
      <c r="I180" s="70"/>
      <c r="J180" s="70"/>
      <c r="K180" s="34" t="s">
        <v>65</v>
      </c>
      <c r="L180" s="77">
        <v>180</v>
      </c>
      <c r="M180" s="77"/>
      <c r="N180" s="72"/>
      <c r="O180" s="79" t="s">
        <v>407</v>
      </c>
      <c r="P180" s="81">
        <v>43739.87815972222</v>
      </c>
      <c r="Q180" s="79" t="s">
        <v>447</v>
      </c>
      <c r="R180" s="82" t="s">
        <v>516</v>
      </c>
      <c r="S180" s="79" t="s">
        <v>544</v>
      </c>
      <c r="T180" s="79"/>
      <c r="U180" s="79"/>
      <c r="V180" s="82" t="s">
        <v>659</v>
      </c>
      <c r="W180" s="81">
        <v>43739.87815972222</v>
      </c>
      <c r="X180" s="82" t="s">
        <v>754</v>
      </c>
      <c r="Y180" s="79"/>
      <c r="Z180" s="79"/>
      <c r="AA180" s="85" t="s">
        <v>898</v>
      </c>
      <c r="AB180" s="85" t="s">
        <v>993</v>
      </c>
      <c r="AC180" s="79" t="b">
        <v>0</v>
      </c>
      <c r="AD180" s="79">
        <v>2</v>
      </c>
      <c r="AE180" s="85" t="s">
        <v>1001</v>
      </c>
      <c r="AF180" s="79" t="b">
        <v>0</v>
      </c>
      <c r="AG180" s="79" t="s">
        <v>1009</v>
      </c>
      <c r="AH180" s="79"/>
      <c r="AI180" s="85" t="s">
        <v>995</v>
      </c>
      <c r="AJ180" s="79" t="b">
        <v>0</v>
      </c>
      <c r="AK180" s="79">
        <v>2</v>
      </c>
      <c r="AL180" s="85" t="s">
        <v>995</v>
      </c>
      <c r="AM180" s="79" t="s">
        <v>1021</v>
      </c>
      <c r="AN180" s="79" t="b">
        <v>0</v>
      </c>
      <c r="AO180" s="85" t="s">
        <v>993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257</v>
      </c>
      <c r="B181" s="64" t="s">
        <v>361</v>
      </c>
      <c r="C181" s="65" t="s">
        <v>3337</v>
      </c>
      <c r="D181" s="66">
        <v>3</v>
      </c>
      <c r="E181" s="67" t="s">
        <v>132</v>
      </c>
      <c r="F181" s="68">
        <v>35</v>
      </c>
      <c r="G181" s="65"/>
      <c r="H181" s="69"/>
      <c r="I181" s="70"/>
      <c r="J181" s="70"/>
      <c r="K181" s="34" t="s">
        <v>65</v>
      </c>
      <c r="L181" s="77">
        <v>181</v>
      </c>
      <c r="M181" s="77"/>
      <c r="N181" s="72"/>
      <c r="O181" s="79" t="s">
        <v>407</v>
      </c>
      <c r="P181" s="81">
        <v>43740.247777777775</v>
      </c>
      <c r="Q181" s="79" t="s">
        <v>448</v>
      </c>
      <c r="R181" s="79"/>
      <c r="S181" s="79"/>
      <c r="T181" s="79"/>
      <c r="U181" s="79"/>
      <c r="V181" s="82" t="s">
        <v>660</v>
      </c>
      <c r="W181" s="81">
        <v>43740.247777777775</v>
      </c>
      <c r="X181" s="82" t="s">
        <v>755</v>
      </c>
      <c r="Y181" s="79"/>
      <c r="Z181" s="79"/>
      <c r="AA181" s="85" t="s">
        <v>899</v>
      </c>
      <c r="AB181" s="85" t="s">
        <v>898</v>
      </c>
      <c r="AC181" s="79" t="b">
        <v>0</v>
      </c>
      <c r="AD181" s="79">
        <v>4</v>
      </c>
      <c r="AE181" s="85" t="s">
        <v>1002</v>
      </c>
      <c r="AF181" s="79" t="b">
        <v>0</v>
      </c>
      <c r="AG181" s="79" t="s">
        <v>1009</v>
      </c>
      <c r="AH181" s="79"/>
      <c r="AI181" s="85" t="s">
        <v>995</v>
      </c>
      <c r="AJ181" s="79" t="b">
        <v>0</v>
      </c>
      <c r="AK181" s="79">
        <v>1</v>
      </c>
      <c r="AL181" s="85" t="s">
        <v>995</v>
      </c>
      <c r="AM181" s="79" t="s">
        <v>1022</v>
      </c>
      <c r="AN181" s="79" t="b">
        <v>0</v>
      </c>
      <c r="AO181" s="85" t="s">
        <v>898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260</v>
      </c>
      <c r="B182" s="64" t="s">
        <v>361</v>
      </c>
      <c r="C182" s="65" t="s">
        <v>3337</v>
      </c>
      <c r="D182" s="66">
        <v>3</v>
      </c>
      <c r="E182" s="67" t="s">
        <v>132</v>
      </c>
      <c r="F182" s="68">
        <v>35</v>
      </c>
      <c r="G182" s="65"/>
      <c r="H182" s="69"/>
      <c r="I182" s="70"/>
      <c r="J182" s="70"/>
      <c r="K182" s="34" t="s">
        <v>65</v>
      </c>
      <c r="L182" s="77">
        <v>182</v>
      </c>
      <c r="M182" s="77"/>
      <c r="N182" s="72"/>
      <c r="O182" s="79" t="s">
        <v>407</v>
      </c>
      <c r="P182" s="81">
        <v>43740.344513888886</v>
      </c>
      <c r="Q182" s="79" t="s">
        <v>450</v>
      </c>
      <c r="R182" s="79"/>
      <c r="S182" s="79"/>
      <c r="T182" s="79"/>
      <c r="U182" s="79"/>
      <c r="V182" s="82" t="s">
        <v>663</v>
      </c>
      <c r="W182" s="81">
        <v>43740.344513888886</v>
      </c>
      <c r="X182" s="82" t="s">
        <v>758</v>
      </c>
      <c r="Y182" s="79"/>
      <c r="Z182" s="79"/>
      <c r="AA182" s="85" t="s">
        <v>902</v>
      </c>
      <c r="AB182" s="79"/>
      <c r="AC182" s="79" t="b">
        <v>0</v>
      </c>
      <c r="AD182" s="79">
        <v>0</v>
      </c>
      <c r="AE182" s="85" t="s">
        <v>995</v>
      </c>
      <c r="AF182" s="79" t="b">
        <v>0</v>
      </c>
      <c r="AG182" s="79" t="s">
        <v>1009</v>
      </c>
      <c r="AH182" s="79"/>
      <c r="AI182" s="85" t="s">
        <v>995</v>
      </c>
      <c r="AJ182" s="79" t="b">
        <v>0</v>
      </c>
      <c r="AK182" s="79">
        <v>1</v>
      </c>
      <c r="AL182" s="85" t="s">
        <v>899</v>
      </c>
      <c r="AM182" s="79" t="s">
        <v>1021</v>
      </c>
      <c r="AN182" s="79" t="b">
        <v>0</v>
      </c>
      <c r="AO182" s="85" t="s">
        <v>899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256</v>
      </c>
      <c r="B183" s="64" t="s">
        <v>362</v>
      </c>
      <c r="C183" s="65" t="s">
        <v>3337</v>
      </c>
      <c r="D183" s="66">
        <v>3</v>
      </c>
      <c r="E183" s="67" t="s">
        <v>132</v>
      </c>
      <c r="F183" s="68">
        <v>35</v>
      </c>
      <c r="G183" s="65"/>
      <c r="H183" s="69"/>
      <c r="I183" s="70"/>
      <c r="J183" s="70"/>
      <c r="K183" s="34" t="s">
        <v>65</v>
      </c>
      <c r="L183" s="77">
        <v>183</v>
      </c>
      <c r="M183" s="77"/>
      <c r="N183" s="72"/>
      <c r="O183" s="79" t="s">
        <v>408</v>
      </c>
      <c r="P183" s="81">
        <v>43739.87815972222</v>
      </c>
      <c r="Q183" s="79" t="s">
        <v>447</v>
      </c>
      <c r="R183" s="82" t="s">
        <v>516</v>
      </c>
      <c r="S183" s="79" t="s">
        <v>544</v>
      </c>
      <c r="T183" s="79"/>
      <c r="U183" s="79"/>
      <c r="V183" s="82" t="s">
        <v>659</v>
      </c>
      <c r="W183" s="81">
        <v>43739.87815972222</v>
      </c>
      <c r="X183" s="82" t="s">
        <v>754</v>
      </c>
      <c r="Y183" s="79"/>
      <c r="Z183" s="79"/>
      <c r="AA183" s="85" t="s">
        <v>898</v>
      </c>
      <c r="AB183" s="85" t="s">
        <v>993</v>
      </c>
      <c r="AC183" s="79" t="b">
        <v>0</v>
      </c>
      <c r="AD183" s="79">
        <v>2</v>
      </c>
      <c r="AE183" s="85" t="s">
        <v>1001</v>
      </c>
      <c r="AF183" s="79" t="b">
        <v>0</v>
      </c>
      <c r="AG183" s="79" t="s">
        <v>1009</v>
      </c>
      <c r="AH183" s="79"/>
      <c r="AI183" s="85" t="s">
        <v>995</v>
      </c>
      <c r="AJ183" s="79" t="b">
        <v>0</v>
      </c>
      <c r="AK183" s="79">
        <v>2</v>
      </c>
      <c r="AL183" s="85" t="s">
        <v>995</v>
      </c>
      <c r="AM183" s="79" t="s">
        <v>1021</v>
      </c>
      <c r="AN183" s="79" t="b">
        <v>0</v>
      </c>
      <c r="AO183" s="85" t="s">
        <v>993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257</v>
      </c>
      <c r="B184" s="64" t="s">
        <v>362</v>
      </c>
      <c r="C184" s="65" t="s">
        <v>3337</v>
      </c>
      <c r="D184" s="66">
        <v>3</v>
      </c>
      <c r="E184" s="67" t="s">
        <v>132</v>
      </c>
      <c r="F184" s="68">
        <v>35</v>
      </c>
      <c r="G184" s="65"/>
      <c r="H184" s="69"/>
      <c r="I184" s="70"/>
      <c r="J184" s="70"/>
      <c r="K184" s="34" t="s">
        <v>65</v>
      </c>
      <c r="L184" s="77">
        <v>184</v>
      </c>
      <c r="M184" s="77"/>
      <c r="N184" s="72"/>
      <c r="O184" s="79" t="s">
        <v>407</v>
      </c>
      <c r="P184" s="81">
        <v>43740.247777777775</v>
      </c>
      <c r="Q184" s="79" t="s">
        <v>448</v>
      </c>
      <c r="R184" s="79"/>
      <c r="S184" s="79"/>
      <c r="T184" s="79"/>
      <c r="U184" s="79"/>
      <c r="V184" s="82" t="s">
        <v>660</v>
      </c>
      <c r="W184" s="81">
        <v>43740.247777777775</v>
      </c>
      <c r="X184" s="82" t="s">
        <v>755</v>
      </c>
      <c r="Y184" s="79"/>
      <c r="Z184" s="79"/>
      <c r="AA184" s="85" t="s">
        <v>899</v>
      </c>
      <c r="AB184" s="85" t="s">
        <v>898</v>
      </c>
      <c r="AC184" s="79" t="b">
        <v>0</v>
      </c>
      <c r="AD184" s="79">
        <v>4</v>
      </c>
      <c r="AE184" s="85" t="s">
        <v>1002</v>
      </c>
      <c r="AF184" s="79" t="b">
        <v>0</v>
      </c>
      <c r="AG184" s="79" t="s">
        <v>1009</v>
      </c>
      <c r="AH184" s="79"/>
      <c r="AI184" s="85" t="s">
        <v>995</v>
      </c>
      <c r="AJ184" s="79" t="b">
        <v>0</v>
      </c>
      <c r="AK184" s="79">
        <v>1</v>
      </c>
      <c r="AL184" s="85" t="s">
        <v>995</v>
      </c>
      <c r="AM184" s="79" t="s">
        <v>1022</v>
      </c>
      <c r="AN184" s="79" t="b">
        <v>0</v>
      </c>
      <c r="AO184" s="85" t="s">
        <v>898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260</v>
      </c>
      <c r="B185" s="64" t="s">
        <v>362</v>
      </c>
      <c r="C185" s="65" t="s">
        <v>3337</v>
      </c>
      <c r="D185" s="66">
        <v>3</v>
      </c>
      <c r="E185" s="67" t="s">
        <v>132</v>
      </c>
      <c r="F185" s="68">
        <v>35</v>
      </c>
      <c r="G185" s="65"/>
      <c r="H185" s="69"/>
      <c r="I185" s="70"/>
      <c r="J185" s="70"/>
      <c r="K185" s="34" t="s">
        <v>65</v>
      </c>
      <c r="L185" s="77">
        <v>185</v>
      </c>
      <c r="M185" s="77"/>
      <c r="N185" s="72"/>
      <c r="O185" s="79" t="s">
        <v>407</v>
      </c>
      <c r="P185" s="81">
        <v>43740.344513888886</v>
      </c>
      <c r="Q185" s="79" t="s">
        <v>450</v>
      </c>
      <c r="R185" s="79"/>
      <c r="S185" s="79"/>
      <c r="T185" s="79"/>
      <c r="U185" s="79"/>
      <c r="V185" s="82" t="s">
        <v>663</v>
      </c>
      <c r="W185" s="81">
        <v>43740.344513888886</v>
      </c>
      <c r="X185" s="82" t="s">
        <v>758</v>
      </c>
      <c r="Y185" s="79"/>
      <c r="Z185" s="79"/>
      <c r="AA185" s="85" t="s">
        <v>902</v>
      </c>
      <c r="AB185" s="79"/>
      <c r="AC185" s="79" t="b">
        <v>0</v>
      </c>
      <c r="AD185" s="79">
        <v>0</v>
      </c>
      <c r="AE185" s="85" t="s">
        <v>995</v>
      </c>
      <c r="AF185" s="79" t="b">
        <v>0</v>
      </c>
      <c r="AG185" s="79" t="s">
        <v>1009</v>
      </c>
      <c r="AH185" s="79"/>
      <c r="AI185" s="85" t="s">
        <v>995</v>
      </c>
      <c r="AJ185" s="79" t="b">
        <v>0</v>
      </c>
      <c r="AK185" s="79">
        <v>1</v>
      </c>
      <c r="AL185" s="85" t="s">
        <v>899</v>
      </c>
      <c r="AM185" s="79" t="s">
        <v>1021</v>
      </c>
      <c r="AN185" s="79" t="b">
        <v>0</v>
      </c>
      <c r="AO185" s="85" t="s">
        <v>899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256</v>
      </c>
      <c r="B186" s="64" t="s">
        <v>297</v>
      </c>
      <c r="C186" s="65" t="s">
        <v>3337</v>
      </c>
      <c r="D186" s="66">
        <v>3</v>
      </c>
      <c r="E186" s="67" t="s">
        <v>132</v>
      </c>
      <c r="F186" s="68">
        <v>35</v>
      </c>
      <c r="G186" s="65"/>
      <c r="H186" s="69"/>
      <c r="I186" s="70"/>
      <c r="J186" s="70"/>
      <c r="K186" s="34" t="s">
        <v>65</v>
      </c>
      <c r="L186" s="77">
        <v>186</v>
      </c>
      <c r="M186" s="77"/>
      <c r="N186" s="72"/>
      <c r="O186" s="79" t="s">
        <v>407</v>
      </c>
      <c r="P186" s="81">
        <v>43739.87815972222</v>
      </c>
      <c r="Q186" s="79" t="s">
        <v>447</v>
      </c>
      <c r="R186" s="82" t="s">
        <v>516</v>
      </c>
      <c r="S186" s="79" t="s">
        <v>544</v>
      </c>
      <c r="T186" s="79"/>
      <c r="U186" s="79"/>
      <c r="V186" s="82" t="s">
        <v>659</v>
      </c>
      <c r="W186" s="81">
        <v>43739.87815972222</v>
      </c>
      <c r="X186" s="82" t="s">
        <v>754</v>
      </c>
      <c r="Y186" s="79"/>
      <c r="Z186" s="79"/>
      <c r="AA186" s="85" t="s">
        <v>898</v>
      </c>
      <c r="AB186" s="85" t="s">
        <v>993</v>
      </c>
      <c r="AC186" s="79" t="b">
        <v>0</v>
      </c>
      <c r="AD186" s="79">
        <v>2</v>
      </c>
      <c r="AE186" s="85" t="s">
        <v>1001</v>
      </c>
      <c r="AF186" s="79" t="b">
        <v>0</v>
      </c>
      <c r="AG186" s="79" t="s">
        <v>1009</v>
      </c>
      <c r="AH186" s="79"/>
      <c r="AI186" s="85" t="s">
        <v>995</v>
      </c>
      <c r="AJ186" s="79" t="b">
        <v>0</v>
      </c>
      <c r="AK186" s="79">
        <v>2</v>
      </c>
      <c r="AL186" s="85" t="s">
        <v>995</v>
      </c>
      <c r="AM186" s="79" t="s">
        <v>1021</v>
      </c>
      <c r="AN186" s="79" t="b">
        <v>0</v>
      </c>
      <c r="AO186" s="85" t="s">
        <v>993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1</v>
      </c>
      <c r="BD186" s="48"/>
      <c r="BE186" s="49"/>
      <c r="BF186" s="48"/>
      <c r="BG186" s="49"/>
      <c r="BH186" s="48"/>
      <c r="BI186" s="49"/>
      <c r="BJ186" s="48"/>
      <c r="BK186" s="49"/>
      <c r="BL186" s="48"/>
    </row>
    <row r="187" spans="1:64" ht="15">
      <c r="A187" s="64" t="s">
        <v>256</v>
      </c>
      <c r="B187" s="64" t="s">
        <v>267</v>
      </c>
      <c r="C187" s="65" t="s">
        <v>3337</v>
      </c>
      <c r="D187" s="66">
        <v>3</v>
      </c>
      <c r="E187" s="67" t="s">
        <v>132</v>
      </c>
      <c r="F187" s="68">
        <v>35</v>
      </c>
      <c r="G187" s="65"/>
      <c r="H187" s="69"/>
      <c r="I187" s="70"/>
      <c r="J187" s="70"/>
      <c r="K187" s="34" t="s">
        <v>65</v>
      </c>
      <c r="L187" s="77">
        <v>187</v>
      </c>
      <c r="M187" s="77"/>
      <c r="N187" s="72"/>
      <c r="O187" s="79" t="s">
        <v>407</v>
      </c>
      <c r="P187" s="81">
        <v>43739.87815972222</v>
      </c>
      <c r="Q187" s="79" t="s">
        <v>447</v>
      </c>
      <c r="R187" s="82" t="s">
        <v>516</v>
      </c>
      <c r="S187" s="79" t="s">
        <v>544</v>
      </c>
      <c r="T187" s="79"/>
      <c r="U187" s="79"/>
      <c r="V187" s="82" t="s">
        <v>659</v>
      </c>
      <c r="W187" s="81">
        <v>43739.87815972222</v>
      </c>
      <c r="X187" s="82" t="s">
        <v>754</v>
      </c>
      <c r="Y187" s="79"/>
      <c r="Z187" s="79"/>
      <c r="AA187" s="85" t="s">
        <v>898</v>
      </c>
      <c r="AB187" s="85" t="s">
        <v>993</v>
      </c>
      <c r="AC187" s="79" t="b">
        <v>0</v>
      </c>
      <c r="AD187" s="79">
        <v>2</v>
      </c>
      <c r="AE187" s="85" t="s">
        <v>1001</v>
      </c>
      <c r="AF187" s="79" t="b">
        <v>0</v>
      </c>
      <c r="AG187" s="79" t="s">
        <v>1009</v>
      </c>
      <c r="AH187" s="79"/>
      <c r="AI187" s="85" t="s">
        <v>995</v>
      </c>
      <c r="AJ187" s="79" t="b">
        <v>0</v>
      </c>
      <c r="AK187" s="79">
        <v>2</v>
      </c>
      <c r="AL187" s="85" t="s">
        <v>995</v>
      </c>
      <c r="AM187" s="79" t="s">
        <v>1021</v>
      </c>
      <c r="AN187" s="79" t="b">
        <v>0</v>
      </c>
      <c r="AO187" s="85" t="s">
        <v>993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2</v>
      </c>
      <c r="BD187" s="48"/>
      <c r="BE187" s="49"/>
      <c r="BF187" s="48"/>
      <c r="BG187" s="49"/>
      <c r="BH187" s="48"/>
      <c r="BI187" s="49"/>
      <c r="BJ187" s="48"/>
      <c r="BK187" s="49"/>
      <c r="BL187" s="48"/>
    </row>
    <row r="188" spans="1:64" ht="15">
      <c r="A188" s="64" t="s">
        <v>257</v>
      </c>
      <c r="B188" s="64" t="s">
        <v>256</v>
      </c>
      <c r="C188" s="65" t="s">
        <v>3337</v>
      </c>
      <c r="D188" s="66">
        <v>3</v>
      </c>
      <c r="E188" s="67" t="s">
        <v>132</v>
      </c>
      <c r="F188" s="68">
        <v>35</v>
      </c>
      <c r="G188" s="65"/>
      <c r="H188" s="69"/>
      <c r="I188" s="70"/>
      <c r="J188" s="70"/>
      <c r="K188" s="34" t="s">
        <v>65</v>
      </c>
      <c r="L188" s="77">
        <v>188</v>
      </c>
      <c r="M188" s="77"/>
      <c r="N188" s="72"/>
      <c r="O188" s="79" t="s">
        <v>408</v>
      </c>
      <c r="P188" s="81">
        <v>43740.247777777775</v>
      </c>
      <c r="Q188" s="79" t="s">
        <v>448</v>
      </c>
      <c r="R188" s="79"/>
      <c r="S188" s="79"/>
      <c r="T188" s="79"/>
      <c r="U188" s="79"/>
      <c r="V188" s="82" t="s">
        <v>660</v>
      </c>
      <c r="W188" s="81">
        <v>43740.247777777775</v>
      </c>
      <c r="X188" s="82" t="s">
        <v>755</v>
      </c>
      <c r="Y188" s="79"/>
      <c r="Z188" s="79"/>
      <c r="AA188" s="85" t="s">
        <v>899</v>
      </c>
      <c r="AB188" s="85" t="s">
        <v>898</v>
      </c>
      <c r="AC188" s="79" t="b">
        <v>0</v>
      </c>
      <c r="AD188" s="79">
        <v>4</v>
      </c>
      <c r="AE188" s="85" t="s">
        <v>1002</v>
      </c>
      <c r="AF188" s="79" t="b">
        <v>0</v>
      </c>
      <c r="AG188" s="79" t="s">
        <v>1009</v>
      </c>
      <c r="AH188" s="79"/>
      <c r="AI188" s="85" t="s">
        <v>995</v>
      </c>
      <c r="AJ188" s="79" t="b">
        <v>0</v>
      </c>
      <c r="AK188" s="79">
        <v>1</v>
      </c>
      <c r="AL188" s="85" t="s">
        <v>995</v>
      </c>
      <c r="AM188" s="79" t="s">
        <v>1022</v>
      </c>
      <c r="AN188" s="79" t="b">
        <v>0</v>
      </c>
      <c r="AO188" s="85" t="s">
        <v>898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260</v>
      </c>
      <c r="B189" s="64" t="s">
        <v>256</v>
      </c>
      <c r="C189" s="65" t="s">
        <v>3337</v>
      </c>
      <c r="D189" s="66">
        <v>3</v>
      </c>
      <c r="E189" s="67" t="s">
        <v>132</v>
      </c>
      <c r="F189" s="68">
        <v>35</v>
      </c>
      <c r="G189" s="65"/>
      <c r="H189" s="69"/>
      <c r="I189" s="70"/>
      <c r="J189" s="70"/>
      <c r="K189" s="34" t="s">
        <v>65</v>
      </c>
      <c r="L189" s="77">
        <v>189</v>
      </c>
      <c r="M189" s="77"/>
      <c r="N189" s="72"/>
      <c r="O189" s="79" t="s">
        <v>407</v>
      </c>
      <c r="P189" s="81">
        <v>43740.344513888886</v>
      </c>
      <c r="Q189" s="79" t="s">
        <v>450</v>
      </c>
      <c r="R189" s="79"/>
      <c r="S189" s="79"/>
      <c r="T189" s="79"/>
      <c r="U189" s="79"/>
      <c r="V189" s="82" t="s">
        <v>663</v>
      </c>
      <c r="W189" s="81">
        <v>43740.344513888886</v>
      </c>
      <c r="X189" s="82" t="s">
        <v>758</v>
      </c>
      <c r="Y189" s="79"/>
      <c r="Z189" s="79"/>
      <c r="AA189" s="85" t="s">
        <v>902</v>
      </c>
      <c r="AB189" s="79"/>
      <c r="AC189" s="79" t="b">
        <v>0</v>
      </c>
      <c r="AD189" s="79">
        <v>0</v>
      </c>
      <c r="AE189" s="85" t="s">
        <v>995</v>
      </c>
      <c r="AF189" s="79" t="b">
        <v>0</v>
      </c>
      <c r="AG189" s="79" t="s">
        <v>1009</v>
      </c>
      <c r="AH189" s="79"/>
      <c r="AI189" s="85" t="s">
        <v>995</v>
      </c>
      <c r="AJ189" s="79" t="b">
        <v>0</v>
      </c>
      <c r="AK189" s="79">
        <v>1</v>
      </c>
      <c r="AL189" s="85" t="s">
        <v>899</v>
      </c>
      <c r="AM189" s="79" t="s">
        <v>1021</v>
      </c>
      <c r="AN189" s="79" t="b">
        <v>0</v>
      </c>
      <c r="AO189" s="85" t="s">
        <v>899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257</v>
      </c>
      <c r="B190" s="64" t="s">
        <v>297</v>
      </c>
      <c r="C190" s="65" t="s">
        <v>3337</v>
      </c>
      <c r="D190" s="66">
        <v>3</v>
      </c>
      <c r="E190" s="67" t="s">
        <v>132</v>
      </c>
      <c r="F190" s="68">
        <v>35</v>
      </c>
      <c r="G190" s="65"/>
      <c r="H190" s="69"/>
      <c r="I190" s="70"/>
      <c r="J190" s="70"/>
      <c r="K190" s="34" t="s">
        <v>65</v>
      </c>
      <c r="L190" s="77">
        <v>190</v>
      </c>
      <c r="M190" s="77"/>
      <c r="N190" s="72"/>
      <c r="O190" s="79" t="s">
        <v>407</v>
      </c>
      <c r="P190" s="81">
        <v>43740.247777777775</v>
      </c>
      <c r="Q190" s="79" t="s">
        <v>448</v>
      </c>
      <c r="R190" s="79"/>
      <c r="S190" s="79"/>
      <c r="T190" s="79"/>
      <c r="U190" s="79"/>
      <c r="V190" s="82" t="s">
        <v>660</v>
      </c>
      <c r="W190" s="81">
        <v>43740.247777777775</v>
      </c>
      <c r="X190" s="82" t="s">
        <v>755</v>
      </c>
      <c r="Y190" s="79"/>
      <c r="Z190" s="79"/>
      <c r="AA190" s="85" t="s">
        <v>899</v>
      </c>
      <c r="AB190" s="85" t="s">
        <v>898</v>
      </c>
      <c r="AC190" s="79" t="b">
        <v>0</v>
      </c>
      <c r="AD190" s="79">
        <v>4</v>
      </c>
      <c r="AE190" s="85" t="s">
        <v>1002</v>
      </c>
      <c r="AF190" s="79" t="b">
        <v>0</v>
      </c>
      <c r="AG190" s="79" t="s">
        <v>1009</v>
      </c>
      <c r="AH190" s="79"/>
      <c r="AI190" s="85" t="s">
        <v>995</v>
      </c>
      <c r="AJ190" s="79" t="b">
        <v>0</v>
      </c>
      <c r="AK190" s="79">
        <v>1</v>
      </c>
      <c r="AL190" s="85" t="s">
        <v>995</v>
      </c>
      <c r="AM190" s="79" t="s">
        <v>1022</v>
      </c>
      <c r="AN190" s="79" t="b">
        <v>0</v>
      </c>
      <c r="AO190" s="85" t="s">
        <v>898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1</v>
      </c>
      <c r="BD190" s="48"/>
      <c r="BE190" s="49"/>
      <c r="BF190" s="48"/>
      <c r="BG190" s="49"/>
      <c r="BH190" s="48"/>
      <c r="BI190" s="49"/>
      <c r="BJ190" s="48"/>
      <c r="BK190" s="49"/>
      <c r="BL190" s="48"/>
    </row>
    <row r="191" spans="1:64" ht="15">
      <c r="A191" s="64" t="s">
        <v>257</v>
      </c>
      <c r="B191" s="64" t="s">
        <v>267</v>
      </c>
      <c r="C191" s="65" t="s">
        <v>3337</v>
      </c>
      <c r="D191" s="66">
        <v>3</v>
      </c>
      <c r="E191" s="67" t="s">
        <v>132</v>
      </c>
      <c r="F191" s="68">
        <v>35</v>
      </c>
      <c r="G191" s="65"/>
      <c r="H191" s="69"/>
      <c r="I191" s="70"/>
      <c r="J191" s="70"/>
      <c r="K191" s="34" t="s">
        <v>65</v>
      </c>
      <c r="L191" s="77">
        <v>191</v>
      </c>
      <c r="M191" s="77"/>
      <c r="N191" s="72"/>
      <c r="O191" s="79" t="s">
        <v>407</v>
      </c>
      <c r="P191" s="81">
        <v>43740.247777777775</v>
      </c>
      <c r="Q191" s="79" t="s">
        <v>448</v>
      </c>
      <c r="R191" s="79"/>
      <c r="S191" s="79"/>
      <c r="T191" s="79"/>
      <c r="U191" s="79"/>
      <c r="V191" s="82" t="s">
        <v>660</v>
      </c>
      <c r="W191" s="81">
        <v>43740.247777777775</v>
      </c>
      <c r="X191" s="82" t="s">
        <v>755</v>
      </c>
      <c r="Y191" s="79"/>
      <c r="Z191" s="79"/>
      <c r="AA191" s="85" t="s">
        <v>899</v>
      </c>
      <c r="AB191" s="85" t="s">
        <v>898</v>
      </c>
      <c r="AC191" s="79" t="b">
        <v>0</v>
      </c>
      <c r="AD191" s="79">
        <v>4</v>
      </c>
      <c r="AE191" s="85" t="s">
        <v>1002</v>
      </c>
      <c r="AF191" s="79" t="b">
        <v>0</v>
      </c>
      <c r="AG191" s="79" t="s">
        <v>1009</v>
      </c>
      <c r="AH191" s="79"/>
      <c r="AI191" s="85" t="s">
        <v>995</v>
      </c>
      <c r="AJ191" s="79" t="b">
        <v>0</v>
      </c>
      <c r="AK191" s="79">
        <v>1</v>
      </c>
      <c r="AL191" s="85" t="s">
        <v>995</v>
      </c>
      <c r="AM191" s="79" t="s">
        <v>1022</v>
      </c>
      <c r="AN191" s="79" t="b">
        <v>0</v>
      </c>
      <c r="AO191" s="85" t="s">
        <v>898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2</v>
      </c>
      <c r="BD191" s="48"/>
      <c r="BE191" s="49"/>
      <c r="BF191" s="48"/>
      <c r="BG191" s="49"/>
      <c r="BH191" s="48"/>
      <c r="BI191" s="49"/>
      <c r="BJ191" s="48"/>
      <c r="BK191" s="49"/>
      <c r="BL191" s="48"/>
    </row>
    <row r="192" spans="1:64" ht="15">
      <c r="A192" s="64" t="s">
        <v>260</v>
      </c>
      <c r="B192" s="64" t="s">
        <v>257</v>
      </c>
      <c r="C192" s="65" t="s">
        <v>3337</v>
      </c>
      <c r="D192" s="66">
        <v>3</v>
      </c>
      <c r="E192" s="67" t="s">
        <v>132</v>
      </c>
      <c r="F192" s="68">
        <v>35</v>
      </c>
      <c r="G192" s="65"/>
      <c r="H192" s="69"/>
      <c r="I192" s="70"/>
      <c r="J192" s="70"/>
      <c r="K192" s="34" t="s">
        <v>65</v>
      </c>
      <c r="L192" s="77">
        <v>192</v>
      </c>
      <c r="M192" s="77"/>
      <c r="N192" s="72"/>
      <c r="O192" s="79" t="s">
        <v>407</v>
      </c>
      <c r="P192" s="81">
        <v>43740.344513888886</v>
      </c>
      <c r="Q192" s="79" t="s">
        <v>450</v>
      </c>
      <c r="R192" s="79"/>
      <c r="S192" s="79"/>
      <c r="T192" s="79"/>
      <c r="U192" s="79"/>
      <c r="V192" s="82" t="s">
        <v>663</v>
      </c>
      <c r="W192" s="81">
        <v>43740.344513888886</v>
      </c>
      <c r="X192" s="82" t="s">
        <v>758</v>
      </c>
      <c r="Y192" s="79"/>
      <c r="Z192" s="79"/>
      <c r="AA192" s="85" t="s">
        <v>902</v>
      </c>
      <c r="AB192" s="79"/>
      <c r="AC192" s="79" t="b">
        <v>0</v>
      </c>
      <c r="AD192" s="79">
        <v>0</v>
      </c>
      <c r="AE192" s="85" t="s">
        <v>995</v>
      </c>
      <c r="AF192" s="79" t="b">
        <v>0</v>
      </c>
      <c r="AG192" s="79" t="s">
        <v>1009</v>
      </c>
      <c r="AH192" s="79"/>
      <c r="AI192" s="85" t="s">
        <v>995</v>
      </c>
      <c r="AJ192" s="79" t="b">
        <v>0</v>
      </c>
      <c r="AK192" s="79">
        <v>1</v>
      </c>
      <c r="AL192" s="85" t="s">
        <v>899</v>
      </c>
      <c r="AM192" s="79" t="s">
        <v>1021</v>
      </c>
      <c r="AN192" s="79" t="b">
        <v>0</v>
      </c>
      <c r="AO192" s="85" t="s">
        <v>899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260</v>
      </c>
      <c r="B193" s="64" t="s">
        <v>267</v>
      </c>
      <c r="C193" s="65" t="s">
        <v>3337</v>
      </c>
      <c r="D193" s="66">
        <v>3</v>
      </c>
      <c r="E193" s="67" t="s">
        <v>132</v>
      </c>
      <c r="F193" s="68">
        <v>35</v>
      </c>
      <c r="G193" s="65"/>
      <c r="H193" s="69"/>
      <c r="I193" s="70"/>
      <c r="J193" s="70"/>
      <c r="K193" s="34" t="s">
        <v>65</v>
      </c>
      <c r="L193" s="77">
        <v>193</v>
      </c>
      <c r="M193" s="77"/>
      <c r="N193" s="72"/>
      <c r="O193" s="79" t="s">
        <v>407</v>
      </c>
      <c r="P193" s="81">
        <v>43740.344513888886</v>
      </c>
      <c r="Q193" s="79" t="s">
        <v>450</v>
      </c>
      <c r="R193" s="79"/>
      <c r="S193" s="79"/>
      <c r="T193" s="79"/>
      <c r="U193" s="79"/>
      <c r="V193" s="82" t="s">
        <v>663</v>
      </c>
      <c r="W193" s="81">
        <v>43740.344513888886</v>
      </c>
      <c r="X193" s="82" t="s">
        <v>758</v>
      </c>
      <c r="Y193" s="79"/>
      <c r="Z193" s="79"/>
      <c r="AA193" s="85" t="s">
        <v>902</v>
      </c>
      <c r="AB193" s="79"/>
      <c r="AC193" s="79" t="b">
        <v>0</v>
      </c>
      <c r="AD193" s="79">
        <v>0</v>
      </c>
      <c r="AE193" s="85" t="s">
        <v>995</v>
      </c>
      <c r="AF193" s="79" t="b">
        <v>0</v>
      </c>
      <c r="AG193" s="79" t="s">
        <v>1009</v>
      </c>
      <c r="AH193" s="79"/>
      <c r="AI193" s="85" t="s">
        <v>995</v>
      </c>
      <c r="AJ193" s="79" t="b">
        <v>0</v>
      </c>
      <c r="AK193" s="79">
        <v>1</v>
      </c>
      <c r="AL193" s="85" t="s">
        <v>899</v>
      </c>
      <c r="AM193" s="79" t="s">
        <v>1021</v>
      </c>
      <c r="AN193" s="79" t="b">
        <v>0</v>
      </c>
      <c r="AO193" s="85" t="s">
        <v>899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2</v>
      </c>
      <c r="BD193" s="48">
        <v>0</v>
      </c>
      <c r="BE193" s="49">
        <v>0</v>
      </c>
      <c r="BF193" s="48">
        <v>0</v>
      </c>
      <c r="BG193" s="49">
        <v>0</v>
      </c>
      <c r="BH193" s="48">
        <v>0</v>
      </c>
      <c r="BI193" s="49">
        <v>0</v>
      </c>
      <c r="BJ193" s="48">
        <v>12</v>
      </c>
      <c r="BK193" s="49">
        <v>100</v>
      </c>
      <c r="BL193" s="48">
        <v>12</v>
      </c>
    </row>
    <row r="194" spans="1:64" ht="15">
      <c r="A194" s="64" t="s">
        <v>261</v>
      </c>
      <c r="B194" s="64" t="s">
        <v>354</v>
      </c>
      <c r="C194" s="65" t="s">
        <v>3337</v>
      </c>
      <c r="D194" s="66">
        <v>3</v>
      </c>
      <c r="E194" s="67" t="s">
        <v>132</v>
      </c>
      <c r="F194" s="68">
        <v>35</v>
      </c>
      <c r="G194" s="65"/>
      <c r="H194" s="69"/>
      <c r="I194" s="70"/>
      <c r="J194" s="70"/>
      <c r="K194" s="34" t="s">
        <v>65</v>
      </c>
      <c r="L194" s="77">
        <v>194</v>
      </c>
      <c r="M194" s="77"/>
      <c r="N194" s="72"/>
      <c r="O194" s="79" t="s">
        <v>407</v>
      </c>
      <c r="P194" s="81">
        <v>43740.56674768519</v>
      </c>
      <c r="Q194" s="79" t="s">
        <v>451</v>
      </c>
      <c r="R194" s="82" t="s">
        <v>517</v>
      </c>
      <c r="S194" s="79" t="s">
        <v>539</v>
      </c>
      <c r="T194" s="79" t="s">
        <v>574</v>
      </c>
      <c r="U194" s="79"/>
      <c r="V194" s="82" t="s">
        <v>664</v>
      </c>
      <c r="W194" s="81">
        <v>43740.56674768519</v>
      </c>
      <c r="X194" s="82" t="s">
        <v>759</v>
      </c>
      <c r="Y194" s="79"/>
      <c r="Z194" s="79"/>
      <c r="AA194" s="85" t="s">
        <v>903</v>
      </c>
      <c r="AB194" s="79"/>
      <c r="AC194" s="79" t="b">
        <v>0</v>
      </c>
      <c r="AD194" s="79">
        <v>3</v>
      </c>
      <c r="AE194" s="85" t="s">
        <v>995</v>
      </c>
      <c r="AF194" s="79" t="b">
        <v>0</v>
      </c>
      <c r="AG194" s="79" t="s">
        <v>1009</v>
      </c>
      <c r="AH194" s="79"/>
      <c r="AI194" s="85" t="s">
        <v>995</v>
      </c>
      <c r="AJ194" s="79" t="b">
        <v>0</v>
      </c>
      <c r="AK194" s="79">
        <v>1</v>
      </c>
      <c r="AL194" s="85" t="s">
        <v>995</v>
      </c>
      <c r="AM194" s="79" t="s">
        <v>1025</v>
      </c>
      <c r="AN194" s="79" t="b">
        <v>0</v>
      </c>
      <c r="AO194" s="85" t="s">
        <v>903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262</v>
      </c>
      <c r="B195" s="64" t="s">
        <v>287</v>
      </c>
      <c r="C195" s="65" t="s">
        <v>3337</v>
      </c>
      <c r="D195" s="66">
        <v>3</v>
      </c>
      <c r="E195" s="67" t="s">
        <v>132</v>
      </c>
      <c r="F195" s="68">
        <v>35</v>
      </c>
      <c r="G195" s="65"/>
      <c r="H195" s="69"/>
      <c r="I195" s="70"/>
      <c r="J195" s="70"/>
      <c r="K195" s="34" t="s">
        <v>65</v>
      </c>
      <c r="L195" s="77">
        <v>195</v>
      </c>
      <c r="M195" s="77"/>
      <c r="N195" s="72"/>
      <c r="O195" s="79" t="s">
        <v>407</v>
      </c>
      <c r="P195" s="81">
        <v>43741.152766203704</v>
      </c>
      <c r="Q195" s="79" t="s">
        <v>452</v>
      </c>
      <c r="R195" s="79"/>
      <c r="S195" s="79"/>
      <c r="T195" s="79" t="s">
        <v>575</v>
      </c>
      <c r="U195" s="79"/>
      <c r="V195" s="82" t="s">
        <v>665</v>
      </c>
      <c r="W195" s="81">
        <v>43741.152766203704</v>
      </c>
      <c r="X195" s="82" t="s">
        <v>760</v>
      </c>
      <c r="Y195" s="79"/>
      <c r="Z195" s="79"/>
      <c r="AA195" s="85" t="s">
        <v>904</v>
      </c>
      <c r="AB195" s="79"/>
      <c r="AC195" s="79" t="b">
        <v>0</v>
      </c>
      <c r="AD195" s="79">
        <v>0</v>
      </c>
      <c r="AE195" s="85" t="s">
        <v>995</v>
      </c>
      <c r="AF195" s="79" t="b">
        <v>1</v>
      </c>
      <c r="AG195" s="79" t="s">
        <v>1009</v>
      </c>
      <c r="AH195" s="79"/>
      <c r="AI195" s="85" t="s">
        <v>1015</v>
      </c>
      <c r="AJ195" s="79" t="b">
        <v>0</v>
      </c>
      <c r="AK195" s="79">
        <v>3</v>
      </c>
      <c r="AL195" s="85" t="s">
        <v>980</v>
      </c>
      <c r="AM195" s="79" t="s">
        <v>1021</v>
      </c>
      <c r="AN195" s="79" t="b">
        <v>0</v>
      </c>
      <c r="AO195" s="85" t="s">
        <v>980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1</v>
      </c>
      <c r="BG195" s="49">
        <v>4.3478260869565215</v>
      </c>
      <c r="BH195" s="48">
        <v>0</v>
      </c>
      <c r="BI195" s="49">
        <v>0</v>
      </c>
      <c r="BJ195" s="48">
        <v>22</v>
      </c>
      <c r="BK195" s="49">
        <v>95.65217391304348</v>
      </c>
      <c r="BL195" s="48">
        <v>23</v>
      </c>
    </row>
    <row r="196" spans="1:64" ht="15">
      <c r="A196" s="64" t="s">
        <v>263</v>
      </c>
      <c r="B196" s="64" t="s">
        <v>365</v>
      </c>
      <c r="C196" s="65" t="s">
        <v>3339</v>
      </c>
      <c r="D196" s="66">
        <v>6.5</v>
      </c>
      <c r="E196" s="67" t="s">
        <v>136</v>
      </c>
      <c r="F196" s="68">
        <v>23.5</v>
      </c>
      <c r="G196" s="65"/>
      <c r="H196" s="69"/>
      <c r="I196" s="70"/>
      <c r="J196" s="70"/>
      <c r="K196" s="34" t="s">
        <v>65</v>
      </c>
      <c r="L196" s="77">
        <v>196</v>
      </c>
      <c r="M196" s="77"/>
      <c r="N196" s="72"/>
      <c r="O196" s="79" t="s">
        <v>407</v>
      </c>
      <c r="P196" s="81">
        <v>43740.92710648148</v>
      </c>
      <c r="Q196" s="79" t="s">
        <v>453</v>
      </c>
      <c r="R196" s="79" t="s">
        <v>518</v>
      </c>
      <c r="S196" s="79" t="s">
        <v>545</v>
      </c>
      <c r="T196" s="79"/>
      <c r="U196" s="82" t="s">
        <v>605</v>
      </c>
      <c r="V196" s="82" t="s">
        <v>605</v>
      </c>
      <c r="W196" s="81">
        <v>43740.92710648148</v>
      </c>
      <c r="X196" s="82" t="s">
        <v>761</v>
      </c>
      <c r="Y196" s="79"/>
      <c r="Z196" s="79"/>
      <c r="AA196" s="85" t="s">
        <v>905</v>
      </c>
      <c r="AB196" s="79"/>
      <c r="AC196" s="79" t="b">
        <v>0</v>
      </c>
      <c r="AD196" s="79">
        <v>2</v>
      </c>
      <c r="AE196" s="85" t="s">
        <v>995</v>
      </c>
      <c r="AF196" s="79" t="b">
        <v>0</v>
      </c>
      <c r="AG196" s="79" t="s">
        <v>1009</v>
      </c>
      <c r="AH196" s="79"/>
      <c r="AI196" s="85" t="s">
        <v>995</v>
      </c>
      <c r="AJ196" s="79" t="b">
        <v>0</v>
      </c>
      <c r="AK196" s="79">
        <v>0</v>
      </c>
      <c r="AL196" s="85" t="s">
        <v>995</v>
      </c>
      <c r="AM196" s="79" t="s">
        <v>1026</v>
      </c>
      <c r="AN196" s="79" t="b">
        <v>0</v>
      </c>
      <c r="AO196" s="85" t="s">
        <v>905</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14</v>
      </c>
      <c r="BC196" s="78" t="str">
        <f>REPLACE(INDEX(GroupVertices[Group],MATCH(Edges[[#This Row],[Vertex 2]],GroupVertices[Vertex],0)),1,1,"")</f>
        <v>14</v>
      </c>
      <c r="BD196" s="48"/>
      <c r="BE196" s="49"/>
      <c r="BF196" s="48"/>
      <c r="BG196" s="49"/>
      <c r="BH196" s="48"/>
      <c r="BI196" s="49"/>
      <c r="BJ196" s="48"/>
      <c r="BK196" s="49"/>
      <c r="BL196" s="48"/>
    </row>
    <row r="197" spans="1:64" ht="15">
      <c r="A197" s="64" t="s">
        <v>263</v>
      </c>
      <c r="B197" s="64" t="s">
        <v>365</v>
      </c>
      <c r="C197" s="65" t="s">
        <v>3339</v>
      </c>
      <c r="D197" s="66">
        <v>6.5</v>
      </c>
      <c r="E197" s="67" t="s">
        <v>136</v>
      </c>
      <c r="F197" s="68">
        <v>23.5</v>
      </c>
      <c r="G197" s="65"/>
      <c r="H197" s="69"/>
      <c r="I197" s="70"/>
      <c r="J197" s="70"/>
      <c r="K197" s="34" t="s">
        <v>65</v>
      </c>
      <c r="L197" s="77">
        <v>197</v>
      </c>
      <c r="M197" s="77"/>
      <c r="N197" s="72"/>
      <c r="O197" s="79" t="s">
        <v>407</v>
      </c>
      <c r="P197" s="81">
        <v>43741.375706018516</v>
      </c>
      <c r="Q197" s="79" t="s">
        <v>454</v>
      </c>
      <c r="R197" s="79" t="s">
        <v>518</v>
      </c>
      <c r="S197" s="79" t="s">
        <v>545</v>
      </c>
      <c r="T197" s="79"/>
      <c r="U197" s="82" t="s">
        <v>606</v>
      </c>
      <c r="V197" s="82" t="s">
        <v>606</v>
      </c>
      <c r="W197" s="81">
        <v>43741.375706018516</v>
      </c>
      <c r="X197" s="82" t="s">
        <v>762</v>
      </c>
      <c r="Y197" s="79"/>
      <c r="Z197" s="79"/>
      <c r="AA197" s="85" t="s">
        <v>906</v>
      </c>
      <c r="AB197" s="79"/>
      <c r="AC197" s="79" t="b">
        <v>0</v>
      </c>
      <c r="AD197" s="79">
        <v>0</v>
      </c>
      <c r="AE197" s="85" t="s">
        <v>995</v>
      </c>
      <c r="AF197" s="79" t="b">
        <v>0</v>
      </c>
      <c r="AG197" s="79" t="s">
        <v>1009</v>
      </c>
      <c r="AH197" s="79"/>
      <c r="AI197" s="85" t="s">
        <v>995</v>
      </c>
      <c r="AJ197" s="79" t="b">
        <v>0</v>
      </c>
      <c r="AK197" s="79">
        <v>0</v>
      </c>
      <c r="AL197" s="85" t="s">
        <v>995</v>
      </c>
      <c r="AM197" s="79" t="s">
        <v>1026</v>
      </c>
      <c r="AN197" s="79" t="b">
        <v>0</v>
      </c>
      <c r="AO197" s="85" t="s">
        <v>906</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14</v>
      </c>
      <c r="BC197" s="78" t="str">
        <f>REPLACE(INDEX(GroupVertices[Group],MATCH(Edges[[#This Row],[Vertex 2]],GroupVertices[Vertex],0)),1,1,"")</f>
        <v>14</v>
      </c>
      <c r="BD197" s="48"/>
      <c r="BE197" s="49"/>
      <c r="BF197" s="48"/>
      <c r="BG197" s="49"/>
      <c r="BH197" s="48"/>
      <c r="BI197" s="49"/>
      <c r="BJ197" s="48"/>
      <c r="BK197" s="49"/>
      <c r="BL197" s="48"/>
    </row>
    <row r="198" spans="1:64" ht="15">
      <c r="A198" s="64" t="s">
        <v>263</v>
      </c>
      <c r="B198" s="64" t="s">
        <v>366</v>
      </c>
      <c r="C198" s="65" t="s">
        <v>3339</v>
      </c>
      <c r="D198" s="66">
        <v>6.5</v>
      </c>
      <c r="E198" s="67" t="s">
        <v>136</v>
      </c>
      <c r="F198" s="68">
        <v>23.5</v>
      </c>
      <c r="G198" s="65"/>
      <c r="H198" s="69"/>
      <c r="I198" s="70"/>
      <c r="J198" s="70"/>
      <c r="K198" s="34" t="s">
        <v>65</v>
      </c>
      <c r="L198" s="77">
        <v>198</v>
      </c>
      <c r="M198" s="77"/>
      <c r="N198" s="72"/>
      <c r="O198" s="79" t="s">
        <v>407</v>
      </c>
      <c r="P198" s="81">
        <v>43740.92710648148</v>
      </c>
      <c r="Q198" s="79" t="s">
        <v>453</v>
      </c>
      <c r="R198" s="79" t="s">
        <v>518</v>
      </c>
      <c r="S198" s="79" t="s">
        <v>545</v>
      </c>
      <c r="T198" s="79"/>
      <c r="U198" s="82" t="s">
        <v>605</v>
      </c>
      <c r="V198" s="82" t="s">
        <v>605</v>
      </c>
      <c r="W198" s="81">
        <v>43740.92710648148</v>
      </c>
      <c r="X198" s="82" t="s">
        <v>761</v>
      </c>
      <c r="Y198" s="79"/>
      <c r="Z198" s="79"/>
      <c r="AA198" s="85" t="s">
        <v>905</v>
      </c>
      <c r="AB198" s="79"/>
      <c r="AC198" s="79" t="b">
        <v>0</v>
      </c>
      <c r="AD198" s="79">
        <v>2</v>
      </c>
      <c r="AE198" s="85" t="s">
        <v>995</v>
      </c>
      <c r="AF198" s="79" t="b">
        <v>0</v>
      </c>
      <c r="AG198" s="79" t="s">
        <v>1009</v>
      </c>
      <c r="AH198" s="79"/>
      <c r="AI198" s="85" t="s">
        <v>995</v>
      </c>
      <c r="AJ198" s="79" t="b">
        <v>0</v>
      </c>
      <c r="AK198" s="79">
        <v>0</v>
      </c>
      <c r="AL198" s="85" t="s">
        <v>995</v>
      </c>
      <c r="AM198" s="79" t="s">
        <v>1026</v>
      </c>
      <c r="AN198" s="79" t="b">
        <v>0</v>
      </c>
      <c r="AO198" s="85" t="s">
        <v>905</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14</v>
      </c>
      <c r="BC198" s="78" t="str">
        <f>REPLACE(INDEX(GroupVertices[Group],MATCH(Edges[[#This Row],[Vertex 2]],GroupVertices[Vertex],0)),1,1,"")</f>
        <v>14</v>
      </c>
      <c r="BD198" s="48">
        <v>0</v>
      </c>
      <c r="BE198" s="49">
        <v>0</v>
      </c>
      <c r="BF198" s="48">
        <v>0</v>
      </c>
      <c r="BG198" s="49">
        <v>0</v>
      </c>
      <c r="BH198" s="48">
        <v>0</v>
      </c>
      <c r="BI198" s="49">
        <v>0</v>
      </c>
      <c r="BJ198" s="48">
        <v>15</v>
      </c>
      <c r="BK198" s="49">
        <v>100</v>
      </c>
      <c r="BL198" s="48">
        <v>15</v>
      </c>
    </row>
    <row r="199" spans="1:64" ht="15">
      <c r="A199" s="64" t="s">
        <v>263</v>
      </c>
      <c r="B199" s="64" t="s">
        <v>366</v>
      </c>
      <c r="C199" s="65" t="s">
        <v>3339</v>
      </c>
      <c r="D199" s="66">
        <v>6.5</v>
      </c>
      <c r="E199" s="67" t="s">
        <v>136</v>
      </c>
      <c r="F199" s="68">
        <v>23.5</v>
      </c>
      <c r="G199" s="65"/>
      <c r="H199" s="69"/>
      <c r="I199" s="70"/>
      <c r="J199" s="70"/>
      <c r="K199" s="34" t="s">
        <v>65</v>
      </c>
      <c r="L199" s="77">
        <v>199</v>
      </c>
      <c r="M199" s="77"/>
      <c r="N199" s="72"/>
      <c r="O199" s="79" t="s">
        <v>407</v>
      </c>
      <c r="P199" s="81">
        <v>43741.375706018516</v>
      </c>
      <c r="Q199" s="79" t="s">
        <v>454</v>
      </c>
      <c r="R199" s="79" t="s">
        <v>518</v>
      </c>
      <c r="S199" s="79" t="s">
        <v>545</v>
      </c>
      <c r="T199" s="79"/>
      <c r="U199" s="82" t="s">
        <v>606</v>
      </c>
      <c r="V199" s="82" t="s">
        <v>606</v>
      </c>
      <c r="W199" s="81">
        <v>43741.375706018516</v>
      </c>
      <c r="X199" s="82" t="s">
        <v>762</v>
      </c>
      <c r="Y199" s="79"/>
      <c r="Z199" s="79"/>
      <c r="AA199" s="85" t="s">
        <v>906</v>
      </c>
      <c r="AB199" s="79"/>
      <c r="AC199" s="79" t="b">
        <v>0</v>
      </c>
      <c r="AD199" s="79">
        <v>0</v>
      </c>
      <c r="AE199" s="85" t="s">
        <v>995</v>
      </c>
      <c r="AF199" s="79" t="b">
        <v>0</v>
      </c>
      <c r="AG199" s="79" t="s">
        <v>1009</v>
      </c>
      <c r="AH199" s="79"/>
      <c r="AI199" s="85" t="s">
        <v>995</v>
      </c>
      <c r="AJ199" s="79" t="b">
        <v>0</v>
      </c>
      <c r="AK199" s="79">
        <v>0</v>
      </c>
      <c r="AL199" s="85" t="s">
        <v>995</v>
      </c>
      <c r="AM199" s="79" t="s">
        <v>1026</v>
      </c>
      <c r="AN199" s="79" t="b">
        <v>0</v>
      </c>
      <c r="AO199" s="85" t="s">
        <v>906</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14</v>
      </c>
      <c r="BC199" s="78" t="str">
        <f>REPLACE(INDEX(GroupVertices[Group],MATCH(Edges[[#This Row],[Vertex 2]],GroupVertices[Vertex],0)),1,1,"")</f>
        <v>14</v>
      </c>
      <c r="BD199" s="48">
        <v>0</v>
      </c>
      <c r="BE199" s="49">
        <v>0</v>
      </c>
      <c r="BF199" s="48">
        <v>0</v>
      </c>
      <c r="BG199" s="49">
        <v>0</v>
      </c>
      <c r="BH199" s="48">
        <v>0</v>
      </c>
      <c r="BI199" s="49">
        <v>0</v>
      </c>
      <c r="BJ199" s="48">
        <v>15</v>
      </c>
      <c r="BK199" s="49">
        <v>100</v>
      </c>
      <c r="BL199" s="48">
        <v>15</v>
      </c>
    </row>
    <row r="200" spans="1:64" ht="15">
      <c r="A200" s="64" t="s">
        <v>263</v>
      </c>
      <c r="B200" s="64" t="s">
        <v>297</v>
      </c>
      <c r="C200" s="65" t="s">
        <v>3339</v>
      </c>
      <c r="D200" s="66">
        <v>6.5</v>
      </c>
      <c r="E200" s="67" t="s">
        <v>136</v>
      </c>
      <c r="F200" s="68">
        <v>23.5</v>
      </c>
      <c r="G200" s="65"/>
      <c r="H200" s="69"/>
      <c r="I200" s="70"/>
      <c r="J200" s="70"/>
      <c r="K200" s="34" t="s">
        <v>65</v>
      </c>
      <c r="L200" s="77">
        <v>200</v>
      </c>
      <c r="M200" s="77"/>
      <c r="N200" s="72"/>
      <c r="O200" s="79" t="s">
        <v>407</v>
      </c>
      <c r="P200" s="81">
        <v>43740.92710648148</v>
      </c>
      <c r="Q200" s="79" t="s">
        <v>453</v>
      </c>
      <c r="R200" s="79" t="s">
        <v>518</v>
      </c>
      <c r="S200" s="79" t="s">
        <v>545</v>
      </c>
      <c r="T200" s="79"/>
      <c r="U200" s="82" t="s">
        <v>605</v>
      </c>
      <c r="V200" s="82" t="s">
        <v>605</v>
      </c>
      <c r="W200" s="81">
        <v>43740.92710648148</v>
      </c>
      <c r="X200" s="82" t="s">
        <v>761</v>
      </c>
      <c r="Y200" s="79"/>
      <c r="Z200" s="79"/>
      <c r="AA200" s="85" t="s">
        <v>905</v>
      </c>
      <c r="AB200" s="79"/>
      <c r="AC200" s="79" t="b">
        <v>0</v>
      </c>
      <c r="AD200" s="79">
        <v>2</v>
      </c>
      <c r="AE200" s="85" t="s">
        <v>995</v>
      </c>
      <c r="AF200" s="79" t="b">
        <v>0</v>
      </c>
      <c r="AG200" s="79" t="s">
        <v>1009</v>
      </c>
      <c r="AH200" s="79"/>
      <c r="AI200" s="85" t="s">
        <v>995</v>
      </c>
      <c r="AJ200" s="79" t="b">
        <v>0</v>
      </c>
      <c r="AK200" s="79">
        <v>0</v>
      </c>
      <c r="AL200" s="85" t="s">
        <v>995</v>
      </c>
      <c r="AM200" s="79" t="s">
        <v>1026</v>
      </c>
      <c r="AN200" s="79" t="b">
        <v>0</v>
      </c>
      <c r="AO200" s="85" t="s">
        <v>905</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14</v>
      </c>
      <c r="BC200" s="78" t="str">
        <f>REPLACE(INDEX(GroupVertices[Group],MATCH(Edges[[#This Row],[Vertex 2]],GroupVertices[Vertex],0)),1,1,"")</f>
        <v>1</v>
      </c>
      <c r="BD200" s="48"/>
      <c r="BE200" s="49"/>
      <c r="BF200" s="48"/>
      <c r="BG200" s="49"/>
      <c r="BH200" s="48"/>
      <c r="BI200" s="49"/>
      <c r="BJ200" s="48"/>
      <c r="BK200" s="49"/>
      <c r="BL200" s="48"/>
    </row>
    <row r="201" spans="1:64" ht="15">
      <c r="A201" s="64" t="s">
        <v>263</v>
      </c>
      <c r="B201" s="64" t="s">
        <v>297</v>
      </c>
      <c r="C201" s="65" t="s">
        <v>3339</v>
      </c>
      <c r="D201" s="66">
        <v>6.5</v>
      </c>
      <c r="E201" s="67" t="s">
        <v>136</v>
      </c>
      <c r="F201" s="68">
        <v>23.5</v>
      </c>
      <c r="G201" s="65"/>
      <c r="H201" s="69"/>
      <c r="I201" s="70"/>
      <c r="J201" s="70"/>
      <c r="K201" s="34" t="s">
        <v>65</v>
      </c>
      <c r="L201" s="77">
        <v>201</v>
      </c>
      <c r="M201" s="77"/>
      <c r="N201" s="72"/>
      <c r="O201" s="79" t="s">
        <v>407</v>
      </c>
      <c r="P201" s="81">
        <v>43741.375706018516</v>
      </c>
      <c r="Q201" s="79" t="s">
        <v>454</v>
      </c>
      <c r="R201" s="79" t="s">
        <v>518</v>
      </c>
      <c r="S201" s="79" t="s">
        <v>545</v>
      </c>
      <c r="T201" s="79"/>
      <c r="U201" s="82" t="s">
        <v>606</v>
      </c>
      <c r="V201" s="82" t="s">
        <v>606</v>
      </c>
      <c r="W201" s="81">
        <v>43741.375706018516</v>
      </c>
      <c r="X201" s="82" t="s">
        <v>762</v>
      </c>
      <c r="Y201" s="79"/>
      <c r="Z201" s="79"/>
      <c r="AA201" s="85" t="s">
        <v>906</v>
      </c>
      <c r="AB201" s="79"/>
      <c r="AC201" s="79" t="b">
        <v>0</v>
      </c>
      <c r="AD201" s="79">
        <v>0</v>
      </c>
      <c r="AE201" s="85" t="s">
        <v>995</v>
      </c>
      <c r="AF201" s="79" t="b">
        <v>0</v>
      </c>
      <c r="AG201" s="79" t="s">
        <v>1009</v>
      </c>
      <c r="AH201" s="79"/>
      <c r="AI201" s="85" t="s">
        <v>995</v>
      </c>
      <c r="AJ201" s="79" t="b">
        <v>0</v>
      </c>
      <c r="AK201" s="79">
        <v>0</v>
      </c>
      <c r="AL201" s="85" t="s">
        <v>995</v>
      </c>
      <c r="AM201" s="79" t="s">
        <v>1026</v>
      </c>
      <c r="AN201" s="79" t="b">
        <v>0</v>
      </c>
      <c r="AO201" s="85" t="s">
        <v>906</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14</v>
      </c>
      <c r="BC201" s="78" t="str">
        <f>REPLACE(INDEX(GroupVertices[Group],MATCH(Edges[[#This Row],[Vertex 2]],GroupVertices[Vertex],0)),1,1,"")</f>
        <v>1</v>
      </c>
      <c r="BD201" s="48"/>
      <c r="BE201" s="49"/>
      <c r="BF201" s="48"/>
      <c r="BG201" s="49"/>
      <c r="BH201" s="48"/>
      <c r="BI201" s="49"/>
      <c r="BJ201" s="48"/>
      <c r="BK201" s="49"/>
      <c r="BL201" s="48"/>
    </row>
    <row r="202" spans="1:64" ht="15">
      <c r="A202" s="64" t="s">
        <v>264</v>
      </c>
      <c r="B202" s="64" t="s">
        <v>297</v>
      </c>
      <c r="C202" s="65" t="s">
        <v>3337</v>
      </c>
      <c r="D202" s="66">
        <v>3</v>
      </c>
      <c r="E202" s="67" t="s">
        <v>132</v>
      </c>
      <c r="F202" s="68">
        <v>35</v>
      </c>
      <c r="G202" s="65"/>
      <c r="H202" s="69"/>
      <c r="I202" s="70"/>
      <c r="J202" s="70"/>
      <c r="K202" s="34" t="s">
        <v>65</v>
      </c>
      <c r="L202" s="77">
        <v>202</v>
      </c>
      <c r="M202" s="77"/>
      <c r="N202" s="72"/>
      <c r="O202" s="79" t="s">
        <v>407</v>
      </c>
      <c r="P202" s="81">
        <v>43741.41502314815</v>
      </c>
      <c r="Q202" s="79" t="s">
        <v>442</v>
      </c>
      <c r="R202" s="79"/>
      <c r="S202" s="79"/>
      <c r="T202" s="79" t="s">
        <v>562</v>
      </c>
      <c r="U202" s="79"/>
      <c r="V202" s="82" t="s">
        <v>666</v>
      </c>
      <c r="W202" s="81">
        <v>43741.41502314815</v>
      </c>
      <c r="X202" s="82" t="s">
        <v>763</v>
      </c>
      <c r="Y202" s="79"/>
      <c r="Z202" s="79"/>
      <c r="AA202" s="85" t="s">
        <v>907</v>
      </c>
      <c r="AB202" s="79"/>
      <c r="AC202" s="79" t="b">
        <v>0</v>
      </c>
      <c r="AD202" s="79">
        <v>0</v>
      </c>
      <c r="AE202" s="85" t="s">
        <v>995</v>
      </c>
      <c r="AF202" s="79" t="b">
        <v>1</v>
      </c>
      <c r="AG202" s="79" t="s">
        <v>1009</v>
      </c>
      <c r="AH202" s="79"/>
      <c r="AI202" s="85" t="s">
        <v>970</v>
      </c>
      <c r="AJ202" s="79" t="b">
        <v>0</v>
      </c>
      <c r="AK202" s="79">
        <v>4</v>
      </c>
      <c r="AL202" s="85" t="s">
        <v>991</v>
      </c>
      <c r="AM202" s="79" t="s">
        <v>1023</v>
      </c>
      <c r="AN202" s="79" t="b">
        <v>0</v>
      </c>
      <c r="AO202" s="85" t="s">
        <v>991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6.25</v>
      </c>
      <c r="BF202" s="48">
        <v>0</v>
      </c>
      <c r="BG202" s="49">
        <v>0</v>
      </c>
      <c r="BH202" s="48">
        <v>0</v>
      </c>
      <c r="BI202" s="49">
        <v>0</v>
      </c>
      <c r="BJ202" s="48">
        <v>15</v>
      </c>
      <c r="BK202" s="49">
        <v>93.75</v>
      </c>
      <c r="BL202" s="48">
        <v>16</v>
      </c>
    </row>
    <row r="203" spans="1:64" ht="15">
      <c r="A203" s="64" t="s">
        <v>264</v>
      </c>
      <c r="B203" s="64" t="s">
        <v>304</v>
      </c>
      <c r="C203" s="65" t="s">
        <v>3337</v>
      </c>
      <c r="D203" s="66">
        <v>3</v>
      </c>
      <c r="E203" s="67" t="s">
        <v>132</v>
      </c>
      <c r="F203" s="68">
        <v>35</v>
      </c>
      <c r="G203" s="65"/>
      <c r="H203" s="69"/>
      <c r="I203" s="70"/>
      <c r="J203" s="70"/>
      <c r="K203" s="34" t="s">
        <v>65</v>
      </c>
      <c r="L203" s="77">
        <v>203</v>
      </c>
      <c r="M203" s="77"/>
      <c r="N203" s="72"/>
      <c r="O203" s="79" t="s">
        <v>407</v>
      </c>
      <c r="P203" s="81">
        <v>43741.415358796294</v>
      </c>
      <c r="Q203" s="79" t="s">
        <v>446</v>
      </c>
      <c r="R203" s="79"/>
      <c r="S203" s="79"/>
      <c r="T203" s="79" t="s">
        <v>573</v>
      </c>
      <c r="U203" s="79"/>
      <c r="V203" s="82" t="s">
        <v>666</v>
      </c>
      <c r="W203" s="81">
        <v>43741.415358796294</v>
      </c>
      <c r="X203" s="82" t="s">
        <v>764</v>
      </c>
      <c r="Y203" s="79"/>
      <c r="Z203" s="79"/>
      <c r="AA203" s="85" t="s">
        <v>908</v>
      </c>
      <c r="AB203" s="79"/>
      <c r="AC203" s="79" t="b">
        <v>0</v>
      </c>
      <c r="AD203" s="79">
        <v>0</v>
      </c>
      <c r="AE203" s="85" t="s">
        <v>995</v>
      </c>
      <c r="AF203" s="79" t="b">
        <v>1</v>
      </c>
      <c r="AG203" s="79" t="s">
        <v>1009</v>
      </c>
      <c r="AH203" s="79"/>
      <c r="AI203" s="85" t="s">
        <v>963</v>
      </c>
      <c r="AJ203" s="79" t="b">
        <v>0</v>
      </c>
      <c r="AK203" s="79">
        <v>4</v>
      </c>
      <c r="AL203" s="85" t="s">
        <v>967</v>
      </c>
      <c r="AM203" s="79" t="s">
        <v>1023</v>
      </c>
      <c r="AN203" s="79" t="b">
        <v>0</v>
      </c>
      <c r="AO203" s="85" t="s">
        <v>967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264</v>
      </c>
      <c r="B204" s="64" t="s">
        <v>302</v>
      </c>
      <c r="C204" s="65" t="s">
        <v>3337</v>
      </c>
      <c r="D204" s="66">
        <v>3</v>
      </c>
      <c r="E204" s="67" t="s">
        <v>132</v>
      </c>
      <c r="F204" s="68">
        <v>35</v>
      </c>
      <c r="G204" s="65"/>
      <c r="H204" s="69"/>
      <c r="I204" s="70"/>
      <c r="J204" s="70"/>
      <c r="K204" s="34" t="s">
        <v>65</v>
      </c>
      <c r="L204" s="77">
        <v>204</v>
      </c>
      <c r="M204" s="77"/>
      <c r="N204" s="72"/>
      <c r="O204" s="79" t="s">
        <v>407</v>
      </c>
      <c r="P204" s="81">
        <v>43741.415358796294</v>
      </c>
      <c r="Q204" s="79" t="s">
        <v>446</v>
      </c>
      <c r="R204" s="79"/>
      <c r="S204" s="79"/>
      <c r="T204" s="79" t="s">
        <v>573</v>
      </c>
      <c r="U204" s="79"/>
      <c r="V204" s="82" t="s">
        <v>666</v>
      </c>
      <c r="W204" s="81">
        <v>43741.415358796294</v>
      </c>
      <c r="X204" s="82" t="s">
        <v>764</v>
      </c>
      <c r="Y204" s="79"/>
      <c r="Z204" s="79"/>
      <c r="AA204" s="85" t="s">
        <v>908</v>
      </c>
      <c r="AB204" s="79"/>
      <c r="AC204" s="79" t="b">
        <v>0</v>
      </c>
      <c r="AD204" s="79">
        <v>0</v>
      </c>
      <c r="AE204" s="85" t="s">
        <v>995</v>
      </c>
      <c r="AF204" s="79" t="b">
        <v>1</v>
      </c>
      <c r="AG204" s="79" t="s">
        <v>1009</v>
      </c>
      <c r="AH204" s="79"/>
      <c r="AI204" s="85" t="s">
        <v>963</v>
      </c>
      <c r="AJ204" s="79" t="b">
        <v>0</v>
      </c>
      <c r="AK204" s="79">
        <v>4</v>
      </c>
      <c r="AL204" s="85" t="s">
        <v>967</v>
      </c>
      <c r="AM204" s="79" t="s">
        <v>1023</v>
      </c>
      <c r="AN204" s="79" t="b">
        <v>0</v>
      </c>
      <c r="AO204" s="85" t="s">
        <v>967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264</v>
      </c>
      <c r="B205" s="64" t="s">
        <v>287</v>
      </c>
      <c r="C205" s="65" t="s">
        <v>3337</v>
      </c>
      <c r="D205" s="66">
        <v>3</v>
      </c>
      <c r="E205" s="67" t="s">
        <v>132</v>
      </c>
      <c r="F205" s="68">
        <v>35</v>
      </c>
      <c r="G205" s="65"/>
      <c r="H205" s="69"/>
      <c r="I205" s="70"/>
      <c r="J205" s="70"/>
      <c r="K205" s="34" t="s">
        <v>65</v>
      </c>
      <c r="L205" s="77">
        <v>205</v>
      </c>
      <c r="M205" s="77"/>
      <c r="N205" s="72"/>
      <c r="O205" s="79" t="s">
        <v>407</v>
      </c>
      <c r="P205" s="81">
        <v>43741.415358796294</v>
      </c>
      <c r="Q205" s="79" t="s">
        <v>446</v>
      </c>
      <c r="R205" s="79"/>
      <c r="S205" s="79"/>
      <c r="T205" s="79" t="s">
        <v>573</v>
      </c>
      <c r="U205" s="79"/>
      <c r="V205" s="82" t="s">
        <v>666</v>
      </c>
      <c r="W205" s="81">
        <v>43741.415358796294</v>
      </c>
      <c r="X205" s="82" t="s">
        <v>764</v>
      </c>
      <c r="Y205" s="79"/>
      <c r="Z205" s="79"/>
      <c r="AA205" s="85" t="s">
        <v>908</v>
      </c>
      <c r="AB205" s="79"/>
      <c r="AC205" s="79" t="b">
        <v>0</v>
      </c>
      <c r="AD205" s="79">
        <v>0</v>
      </c>
      <c r="AE205" s="85" t="s">
        <v>995</v>
      </c>
      <c r="AF205" s="79" t="b">
        <v>1</v>
      </c>
      <c r="AG205" s="79" t="s">
        <v>1009</v>
      </c>
      <c r="AH205" s="79"/>
      <c r="AI205" s="85" t="s">
        <v>963</v>
      </c>
      <c r="AJ205" s="79" t="b">
        <v>0</v>
      </c>
      <c r="AK205" s="79">
        <v>4</v>
      </c>
      <c r="AL205" s="85" t="s">
        <v>967</v>
      </c>
      <c r="AM205" s="79" t="s">
        <v>1023</v>
      </c>
      <c r="AN205" s="79" t="b">
        <v>0</v>
      </c>
      <c r="AO205" s="85" t="s">
        <v>967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2</v>
      </c>
      <c r="BD205" s="48">
        <v>1</v>
      </c>
      <c r="BE205" s="49">
        <v>5.555555555555555</v>
      </c>
      <c r="BF205" s="48">
        <v>1</v>
      </c>
      <c r="BG205" s="49">
        <v>5.555555555555555</v>
      </c>
      <c r="BH205" s="48">
        <v>0</v>
      </c>
      <c r="BI205" s="49">
        <v>0</v>
      </c>
      <c r="BJ205" s="48">
        <v>16</v>
      </c>
      <c r="BK205" s="49">
        <v>88.88888888888889</v>
      </c>
      <c r="BL205" s="48">
        <v>18</v>
      </c>
    </row>
    <row r="206" spans="1:64" ht="15">
      <c r="A206" s="64" t="s">
        <v>265</v>
      </c>
      <c r="B206" s="64" t="s">
        <v>287</v>
      </c>
      <c r="C206" s="65" t="s">
        <v>3337</v>
      </c>
      <c r="D206" s="66">
        <v>3</v>
      </c>
      <c r="E206" s="67" t="s">
        <v>132</v>
      </c>
      <c r="F206" s="68">
        <v>35</v>
      </c>
      <c r="G206" s="65"/>
      <c r="H206" s="69"/>
      <c r="I206" s="70"/>
      <c r="J206" s="70"/>
      <c r="K206" s="34" t="s">
        <v>65</v>
      </c>
      <c r="L206" s="77">
        <v>206</v>
      </c>
      <c r="M206" s="77"/>
      <c r="N206" s="72"/>
      <c r="O206" s="79" t="s">
        <v>407</v>
      </c>
      <c r="P206" s="81">
        <v>43741.48359953704</v>
      </c>
      <c r="Q206" s="79" t="s">
        <v>452</v>
      </c>
      <c r="R206" s="79"/>
      <c r="S206" s="79"/>
      <c r="T206" s="79" t="s">
        <v>575</v>
      </c>
      <c r="U206" s="79"/>
      <c r="V206" s="82" t="s">
        <v>667</v>
      </c>
      <c r="W206" s="81">
        <v>43741.48359953704</v>
      </c>
      <c r="X206" s="82" t="s">
        <v>765</v>
      </c>
      <c r="Y206" s="79"/>
      <c r="Z206" s="79"/>
      <c r="AA206" s="85" t="s">
        <v>909</v>
      </c>
      <c r="AB206" s="79"/>
      <c r="AC206" s="79" t="b">
        <v>0</v>
      </c>
      <c r="AD206" s="79">
        <v>0</v>
      </c>
      <c r="AE206" s="85" t="s">
        <v>995</v>
      </c>
      <c r="AF206" s="79" t="b">
        <v>1</v>
      </c>
      <c r="AG206" s="79" t="s">
        <v>1009</v>
      </c>
      <c r="AH206" s="79"/>
      <c r="AI206" s="85" t="s">
        <v>1015</v>
      </c>
      <c r="AJ206" s="79" t="b">
        <v>0</v>
      </c>
      <c r="AK206" s="79">
        <v>3</v>
      </c>
      <c r="AL206" s="85" t="s">
        <v>980</v>
      </c>
      <c r="AM206" s="79" t="s">
        <v>1021</v>
      </c>
      <c r="AN206" s="79" t="b">
        <v>0</v>
      </c>
      <c r="AO206" s="85" t="s">
        <v>980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1</v>
      </c>
      <c r="BG206" s="49">
        <v>4.3478260869565215</v>
      </c>
      <c r="BH206" s="48">
        <v>0</v>
      </c>
      <c r="BI206" s="49">
        <v>0</v>
      </c>
      <c r="BJ206" s="48">
        <v>22</v>
      </c>
      <c r="BK206" s="49">
        <v>95.65217391304348</v>
      </c>
      <c r="BL206" s="48">
        <v>23</v>
      </c>
    </row>
    <row r="207" spans="1:64" ht="15">
      <c r="A207" s="64" t="s">
        <v>266</v>
      </c>
      <c r="B207" s="64" t="s">
        <v>367</v>
      </c>
      <c r="C207" s="65" t="s">
        <v>3337</v>
      </c>
      <c r="D207" s="66">
        <v>3</v>
      </c>
      <c r="E207" s="67" t="s">
        <v>132</v>
      </c>
      <c r="F207" s="68">
        <v>35</v>
      </c>
      <c r="G207" s="65"/>
      <c r="H207" s="69"/>
      <c r="I207" s="70"/>
      <c r="J207" s="70"/>
      <c r="K207" s="34" t="s">
        <v>65</v>
      </c>
      <c r="L207" s="77">
        <v>207</v>
      </c>
      <c r="M207" s="77"/>
      <c r="N207" s="72"/>
      <c r="O207" s="79" t="s">
        <v>407</v>
      </c>
      <c r="P207" s="81">
        <v>43742.02806712963</v>
      </c>
      <c r="Q207" s="79" t="s">
        <v>455</v>
      </c>
      <c r="R207" s="79"/>
      <c r="S207" s="79"/>
      <c r="T207" s="79"/>
      <c r="U207" s="79"/>
      <c r="V207" s="82" t="s">
        <v>668</v>
      </c>
      <c r="W207" s="81">
        <v>43742.02806712963</v>
      </c>
      <c r="X207" s="82" t="s">
        <v>766</v>
      </c>
      <c r="Y207" s="79"/>
      <c r="Z207" s="79"/>
      <c r="AA207" s="85" t="s">
        <v>910</v>
      </c>
      <c r="AB207" s="79"/>
      <c r="AC207" s="79" t="b">
        <v>0</v>
      </c>
      <c r="AD207" s="79">
        <v>0</v>
      </c>
      <c r="AE207" s="85" t="s">
        <v>995</v>
      </c>
      <c r="AF207" s="79" t="b">
        <v>0</v>
      </c>
      <c r="AG207" s="79" t="s">
        <v>1009</v>
      </c>
      <c r="AH207" s="79"/>
      <c r="AI207" s="85" t="s">
        <v>995</v>
      </c>
      <c r="AJ207" s="79" t="b">
        <v>0</v>
      </c>
      <c r="AK207" s="79">
        <v>5</v>
      </c>
      <c r="AL207" s="85" t="s">
        <v>937</v>
      </c>
      <c r="AM207" s="79" t="s">
        <v>1021</v>
      </c>
      <c r="AN207" s="79" t="b">
        <v>0</v>
      </c>
      <c r="AO207" s="85" t="s">
        <v>937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266</v>
      </c>
      <c r="B208" s="64" t="s">
        <v>251</v>
      </c>
      <c r="C208" s="65" t="s">
        <v>3337</v>
      </c>
      <c r="D208" s="66">
        <v>3</v>
      </c>
      <c r="E208" s="67" t="s">
        <v>132</v>
      </c>
      <c r="F208" s="68">
        <v>35</v>
      </c>
      <c r="G208" s="65"/>
      <c r="H208" s="69"/>
      <c r="I208" s="70"/>
      <c r="J208" s="70"/>
      <c r="K208" s="34" t="s">
        <v>65</v>
      </c>
      <c r="L208" s="77">
        <v>208</v>
      </c>
      <c r="M208" s="77"/>
      <c r="N208" s="72"/>
      <c r="O208" s="79" t="s">
        <v>407</v>
      </c>
      <c r="P208" s="81">
        <v>43742.02806712963</v>
      </c>
      <c r="Q208" s="79" t="s">
        <v>455</v>
      </c>
      <c r="R208" s="79"/>
      <c r="S208" s="79"/>
      <c r="T208" s="79"/>
      <c r="U208" s="79"/>
      <c r="V208" s="82" t="s">
        <v>668</v>
      </c>
      <c r="W208" s="81">
        <v>43742.02806712963</v>
      </c>
      <c r="X208" s="82" t="s">
        <v>766</v>
      </c>
      <c r="Y208" s="79"/>
      <c r="Z208" s="79"/>
      <c r="AA208" s="85" t="s">
        <v>910</v>
      </c>
      <c r="AB208" s="79"/>
      <c r="AC208" s="79" t="b">
        <v>0</v>
      </c>
      <c r="AD208" s="79">
        <v>0</v>
      </c>
      <c r="AE208" s="85" t="s">
        <v>995</v>
      </c>
      <c r="AF208" s="79" t="b">
        <v>0</v>
      </c>
      <c r="AG208" s="79" t="s">
        <v>1009</v>
      </c>
      <c r="AH208" s="79"/>
      <c r="AI208" s="85" t="s">
        <v>995</v>
      </c>
      <c r="AJ208" s="79" t="b">
        <v>0</v>
      </c>
      <c r="AK208" s="79">
        <v>5</v>
      </c>
      <c r="AL208" s="85" t="s">
        <v>937</v>
      </c>
      <c r="AM208" s="79" t="s">
        <v>1021</v>
      </c>
      <c r="AN208" s="79" t="b">
        <v>0</v>
      </c>
      <c r="AO208" s="85" t="s">
        <v>937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266</v>
      </c>
      <c r="B209" s="64" t="s">
        <v>368</v>
      </c>
      <c r="C209" s="65" t="s">
        <v>3337</v>
      </c>
      <c r="D209" s="66">
        <v>3</v>
      </c>
      <c r="E209" s="67" t="s">
        <v>132</v>
      </c>
      <c r="F209" s="68">
        <v>35</v>
      </c>
      <c r="G209" s="65"/>
      <c r="H209" s="69"/>
      <c r="I209" s="70"/>
      <c r="J209" s="70"/>
      <c r="K209" s="34" t="s">
        <v>65</v>
      </c>
      <c r="L209" s="77">
        <v>209</v>
      </c>
      <c r="M209" s="77"/>
      <c r="N209" s="72"/>
      <c r="O209" s="79" t="s">
        <v>407</v>
      </c>
      <c r="P209" s="81">
        <v>43742.02806712963</v>
      </c>
      <c r="Q209" s="79" t="s">
        <v>455</v>
      </c>
      <c r="R209" s="79"/>
      <c r="S209" s="79"/>
      <c r="T209" s="79"/>
      <c r="U209" s="79"/>
      <c r="V209" s="82" t="s">
        <v>668</v>
      </c>
      <c r="W209" s="81">
        <v>43742.02806712963</v>
      </c>
      <c r="X209" s="82" t="s">
        <v>766</v>
      </c>
      <c r="Y209" s="79"/>
      <c r="Z209" s="79"/>
      <c r="AA209" s="85" t="s">
        <v>910</v>
      </c>
      <c r="AB209" s="79"/>
      <c r="AC209" s="79" t="b">
        <v>0</v>
      </c>
      <c r="AD209" s="79">
        <v>0</v>
      </c>
      <c r="AE209" s="85" t="s">
        <v>995</v>
      </c>
      <c r="AF209" s="79" t="b">
        <v>0</v>
      </c>
      <c r="AG209" s="79" t="s">
        <v>1009</v>
      </c>
      <c r="AH209" s="79"/>
      <c r="AI209" s="85" t="s">
        <v>995</v>
      </c>
      <c r="AJ209" s="79" t="b">
        <v>0</v>
      </c>
      <c r="AK209" s="79">
        <v>5</v>
      </c>
      <c r="AL209" s="85" t="s">
        <v>937</v>
      </c>
      <c r="AM209" s="79" t="s">
        <v>1021</v>
      </c>
      <c r="AN209" s="79" t="b">
        <v>0</v>
      </c>
      <c r="AO209" s="85" t="s">
        <v>937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266</v>
      </c>
      <c r="B210" s="64" t="s">
        <v>369</v>
      </c>
      <c r="C210" s="65" t="s">
        <v>3337</v>
      </c>
      <c r="D210" s="66">
        <v>3</v>
      </c>
      <c r="E210" s="67" t="s">
        <v>132</v>
      </c>
      <c r="F210" s="68">
        <v>35</v>
      </c>
      <c r="G210" s="65"/>
      <c r="H210" s="69"/>
      <c r="I210" s="70"/>
      <c r="J210" s="70"/>
      <c r="K210" s="34" t="s">
        <v>65</v>
      </c>
      <c r="L210" s="77">
        <v>210</v>
      </c>
      <c r="M210" s="77"/>
      <c r="N210" s="72"/>
      <c r="O210" s="79" t="s">
        <v>407</v>
      </c>
      <c r="P210" s="81">
        <v>43742.02806712963</v>
      </c>
      <c r="Q210" s="79" t="s">
        <v>455</v>
      </c>
      <c r="R210" s="79"/>
      <c r="S210" s="79"/>
      <c r="T210" s="79"/>
      <c r="U210" s="79"/>
      <c r="V210" s="82" t="s">
        <v>668</v>
      </c>
      <c r="W210" s="81">
        <v>43742.02806712963</v>
      </c>
      <c r="X210" s="82" t="s">
        <v>766</v>
      </c>
      <c r="Y210" s="79"/>
      <c r="Z210" s="79"/>
      <c r="AA210" s="85" t="s">
        <v>910</v>
      </c>
      <c r="AB210" s="79"/>
      <c r="AC210" s="79" t="b">
        <v>0</v>
      </c>
      <c r="AD210" s="79">
        <v>0</v>
      </c>
      <c r="AE210" s="85" t="s">
        <v>995</v>
      </c>
      <c r="AF210" s="79" t="b">
        <v>0</v>
      </c>
      <c r="AG210" s="79" t="s">
        <v>1009</v>
      </c>
      <c r="AH210" s="79"/>
      <c r="AI210" s="85" t="s">
        <v>995</v>
      </c>
      <c r="AJ210" s="79" t="b">
        <v>0</v>
      </c>
      <c r="AK210" s="79">
        <v>5</v>
      </c>
      <c r="AL210" s="85" t="s">
        <v>937</v>
      </c>
      <c r="AM210" s="79" t="s">
        <v>1021</v>
      </c>
      <c r="AN210" s="79" t="b">
        <v>0</v>
      </c>
      <c r="AO210" s="85" t="s">
        <v>937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1</v>
      </c>
      <c r="BE210" s="49">
        <v>7.6923076923076925</v>
      </c>
      <c r="BF210" s="48">
        <v>0</v>
      </c>
      <c r="BG210" s="49">
        <v>0</v>
      </c>
      <c r="BH210" s="48">
        <v>0</v>
      </c>
      <c r="BI210" s="49">
        <v>0</v>
      </c>
      <c r="BJ210" s="48">
        <v>12</v>
      </c>
      <c r="BK210" s="49">
        <v>92.3076923076923</v>
      </c>
      <c r="BL210" s="48">
        <v>13</v>
      </c>
    </row>
    <row r="211" spans="1:64" ht="15">
      <c r="A211" s="64" t="s">
        <v>266</v>
      </c>
      <c r="B211" s="64" t="s">
        <v>309</v>
      </c>
      <c r="C211" s="65" t="s">
        <v>3337</v>
      </c>
      <c r="D211" s="66">
        <v>3</v>
      </c>
      <c r="E211" s="67" t="s">
        <v>132</v>
      </c>
      <c r="F211" s="68">
        <v>35</v>
      </c>
      <c r="G211" s="65"/>
      <c r="H211" s="69"/>
      <c r="I211" s="70"/>
      <c r="J211" s="70"/>
      <c r="K211" s="34" t="s">
        <v>65</v>
      </c>
      <c r="L211" s="77">
        <v>211</v>
      </c>
      <c r="M211" s="77"/>
      <c r="N211" s="72"/>
      <c r="O211" s="79" t="s">
        <v>407</v>
      </c>
      <c r="P211" s="81">
        <v>43742.02806712963</v>
      </c>
      <c r="Q211" s="79" t="s">
        <v>455</v>
      </c>
      <c r="R211" s="79"/>
      <c r="S211" s="79"/>
      <c r="T211" s="79"/>
      <c r="U211" s="79"/>
      <c r="V211" s="82" t="s">
        <v>668</v>
      </c>
      <c r="W211" s="81">
        <v>43742.02806712963</v>
      </c>
      <c r="X211" s="82" t="s">
        <v>766</v>
      </c>
      <c r="Y211" s="79"/>
      <c r="Z211" s="79"/>
      <c r="AA211" s="85" t="s">
        <v>910</v>
      </c>
      <c r="AB211" s="79"/>
      <c r="AC211" s="79" t="b">
        <v>0</v>
      </c>
      <c r="AD211" s="79">
        <v>0</v>
      </c>
      <c r="AE211" s="85" t="s">
        <v>995</v>
      </c>
      <c r="AF211" s="79" t="b">
        <v>0</v>
      </c>
      <c r="AG211" s="79" t="s">
        <v>1009</v>
      </c>
      <c r="AH211" s="79"/>
      <c r="AI211" s="85" t="s">
        <v>995</v>
      </c>
      <c r="AJ211" s="79" t="b">
        <v>0</v>
      </c>
      <c r="AK211" s="79">
        <v>5</v>
      </c>
      <c r="AL211" s="85" t="s">
        <v>937</v>
      </c>
      <c r="AM211" s="79" t="s">
        <v>1021</v>
      </c>
      <c r="AN211" s="79" t="b">
        <v>0</v>
      </c>
      <c r="AO211" s="85" t="s">
        <v>937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266</v>
      </c>
      <c r="B212" s="64" t="s">
        <v>297</v>
      </c>
      <c r="C212" s="65" t="s">
        <v>3337</v>
      </c>
      <c r="D212" s="66">
        <v>3</v>
      </c>
      <c r="E212" s="67" t="s">
        <v>132</v>
      </c>
      <c r="F212" s="68">
        <v>35</v>
      </c>
      <c r="G212" s="65"/>
      <c r="H212" s="69"/>
      <c r="I212" s="70"/>
      <c r="J212" s="70"/>
      <c r="K212" s="34" t="s">
        <v>65</v>
      </c>
      <c r="L212" s="77">
        <v>212</v>
      </c>
      <c r="M212" s="77"/>
      <c r="N212" s="72"/>
      <c r="O212" s="79" t="s">
        <v>407</v>
      </c>
      <c r="P212" s="81">
        <v>43742.02806712963</v>
      </c>
      <c r="Q212" s="79" t="s">
        <v>455</v>
      </c>
      <c r="R212" s="79"/>
      <c r="S212" s="79"/>
      <c r="T212" s="79"/>
      <c r="U212" s="79"/>
      <c r="V212" s="82" t="s">
        <v>668</v>
      </c>
      <c r="W212" s="81">
        <v>43742.02806712963</v>
      </c>
      <c r="X212" s="82" t="s">
        <v>766</v>
      </c>
      <c r="Y212" s="79"/>
      <c r="Z212" s="79"/>
      <c r="AA212" s="85" t="s">
        <v>910</v>
      </c>
      <c r="AB212" s="79"/>
      <c r="AC212" s="79" t="b">
        <v>0</v>
      </c>
      <c r="AD212" s="79">
        <v>0</v>
      </c>
      <c r="AE212" s="85" t="s">
        <v>995</v>
      </c>
      <c r="AF212" s="79" t="b">
        <v>0</v>
      </c>
      <c r="AG212" s="79" t="s">
        <v>1009</v>
      </c>
      <c r="AH212" s="79"/>
      <c r="AI212" s="85" t="s">
        <v>995</v>
      </c>
      <c r="AJ212" s="79" t="b">
        <v>0</v>
      </c>
      <c r="AK212" s="79">
        <v>5</v>
      </c>
      <c r="AL212" s="85" t="s">
        <v>937</v>
      </c>
      <c r="AM212" s="79" t="s">
        <v>1021</v>
      </c>
      <c r="AN212" s="79" t="b">
        <v>0</v>
      </c>
      <c r="AO212" s="85" t="s">
        <v>937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1</v>
      </c>
      <c r="BD212" s="48"/>
      <c r="BE212" s="49"/>
      <c r="BF212" s="48"/>
      <c r="BG212" s="49"/>
      <c r="BH212" s="48"/>
      <c r="BI212" s="49"/>
      <c r="BJ212" s="48"/>
      <c r="BK212" s="49"/>
      <c r="BL212" s="48"/>
    </row>
    <row r="213" spans="1:64" ht="15">
      <c r="A213" s="64" t="s">
        <v>266</v>
      </c>
      <c r="B213" s="64" t="s">
        <v>287</v>
      </c>
      <c r="C213" s="65" t="s">
        <v>3337</v>
      </c>
      <c r="D213" s="66">
        <v>3</v>
      </c>
      <c r="E213" s="67" t="s">
        <v>132</v>
      </c>
      <c r="F213" s="68">
        <v>35</v>
      </c>
      <c r="G213" s="65"/>
      <c r="H213" s="69"/>
      <c r="I213" s="70"/>
      <c r="J213" s="70"/>
      <c r="K213" s="34" t="s">
        <v>65</v>
      </c>
      <c r="L213" s="77">
        <v>213</v>
      </c>
      <c r="M213" s="77"/>
      <c r="N213" s="72"/>
      <c r="O213" s="79" t="s">
        <v>407</v>
      </c>
      <c r="P213" s="81">
        <v>43742.02806712963</v>
      </c>
      <c r="Q213" s="79" t="s">
        <v>455</v>
      </c>
      <c r="R213" s="79"/>
      <c r="S213" s="79"/>
      <c r="T213" s="79"/>
      <c r="U213" s="79"/>
      <c r="V213" s="82" t="s">
        <v>668</v>
      </c>
      <c r="W213" s="81">
        <v>43742.02806712963</v>
      </c>
      <c r="X213" s="82" t="s">
        <v>766</v>
      </c>
      <c r="Y213" s="79"/>
      <c r="Z213" s="79"/>
      <c r="AA213" s="85" t="s">
        <v>910</v>
      </c>
      <c r="AB213" s="79"/>
      <c r="AC213" s="79" t="b">
        <v>0</v>
      </c>
      <c r="AD213" s="79">
        <v>0</v>
      </c>
      <c r="AE213" s="85" t="s">
        <v>995</v>
      </c>
      <c r="AF213" s="79" t="b">
        <v>0</v>
      </c>
      <c r="AG213" s="79" t="s">
        <v>1009</v>
      </c>
      <c r="AH213" s="79"/>
      <c r="AI213" s="85" t="s">
        <v>995</v>
      </c>
      <c r="AJ213" s="79" t="b">
        <v>0</v>
      </c>
      <c r="AK213" s="79">
        <v>5</v>
      </c>
      <c r="AL213" s="85" t="s">
        <v>937</v>
      </c>
      <c r="AM213" s="79" t="s">
        <v>1021</v>
      </c>
      <c r="AN213" s="79" t="b">
        <v>0</v>
      </c>
      <c r="AO213" s="85" t="s">
        <v>937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236</v>
      </c>
      <c r="B214" s="64" t="s">
        <v>267</v>
      </c>
      <c r="C214" s="65" t="s">
        <v>3337</v>
      </c>
      <c r="D214" s="66">
        <v>3</v>
      </c>
      <c r="E214" s="67" t="s">
        <v>132</v>
      </c>
      <c r="F214" s="68">
        <v>35</v>
      </c>
      <c r="G214" s="65"/>
      <c r="H214" s="69"/>
      <c r="I214" s="70"/>
      <c r="J214" s="70"/>
      <c r="K214" s="34" t="s">
        <v>66</v>
      </c>
      <c r="L214" s="77">
        <v>214</v>
      </c>
      <c r="M214" s="77"/>
      <c r="N214" s="72"/>
      <c r="O214" s="79" t="s">
        <v>407</v>
      </c>
      <c r="P214" s="81">
        <v>43734.5521875</v>
      </c>
      <c r="Q214" s="79" t="s">
        <v>427</v>
      </c>
      <c r="R214" s="79"/>
      <c r="S214" s="79"/>
      <c r="T214" s="79" t="s">
        <v>566</v>
      </c>
      <c r="U214" s="79"/>
      <c r="V214" s="82" t="s">
        <v>641</v>
      </c>
      <c r="W214" s="81">
        <v>43734.5521875</v>
      </c>
      <c r="X214" s="82" t="s">
        <v>730</v>
      </c>
      <c r="Y214" s="79"/>
      <c r="Z214" s="79"/>
      <c r="AA214" s="85" t="s">
        <v>874</v>
      </c>
      <c r="AB214" s="79"/>
      <c r="AC214" s="79" t="b">
        <v>0</v>
      </c>
      <c r="AD214" s="79">
        <v>5</v>
      </c>
      <c r="AE214" s="85" t="s">
        <v>995</v>
      </c>
      <c r="AF214" s="79" t="b">
        <v>0</v>
      </c>
      <c r="AG214" s="79" t="s">
        <v>1009</v>
      </c>
      <c r="AH214" s="79"/>
      <c r="AI214" s="85" t="s">
        <v>995</v>
      </c>
      <c r="AJ214" s="79" t="b">
        <v>0</v>
      </c>
      <c r="AK214" s="79">
        <v>2</v>
      </c>
      <c r="AL214" s="85" t="s">
        <v>995</v>
      </c>
      <c r="AM214" s="79" t="s">
        <v>1022</v>
      </c>
      <c r="AN214" s="79" t="b">
        <v>0</v>
      </c>
      <c r="AO214" s="85" t="s">
        <v>874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2</v>
      </c>
      <c r="BD214" s="48">
        <v>0</v>
      </c>
      <c r="BE214" s="49">
        <v>0</v>
      </c>
      <c r="BF214" s="48">
        <v>0</v>
      </c>
      <c r="BG214" s="49">
        <v>0</v>
      </c>
      <c r="BH214" s="48">
        <v>0</v>
      </c>
      <c r="BI214" s="49">
        <v>0</v>
      </c>
      <c r="BJ214" s="48">
        <v>42</v>
      </c>
      <c r="BK214" s="49">
        <v>100</v>
      </c>
      <c r="BL214" s="48">
        <v>42</v>
      </c>
    </row>
    <row r="215" spans="1:64" ht="15">
      <c r="A215" s="64" t="s">
        <v>267</v>
      </c>
      <c r="B215" s="64" t="s">
        <v>236</v>
      </c>
      <c r="C215" s="65" t="s">
        <v>3337</v>
      </c>
      <c r="D215" s="66">
        <v>3</v>
      </c>
      <c r="E215" s="67" t="s">
        <v>132</v>
      </c>
      <c r="F215" s="68">
        <v>35</v>
      </c>
      <c r="G215" s="65"/>
      <c r="H215" s="69"/>
      <c r="I215" s="70"/>
      <c r="J215" s="70"/>
      <c r="K215" s="34" t="s">
        <v>66</v>
      </c>
      <c r="L215" s="77">
        <v>215</v>
      </c>
      <c r="M215" s="77"/>
      <c r="N215" s="72"/>
      <c r="O215" s="79" t="s">
        <v>407</v>
      </c>
      <c r="P215" s="81">
        <v>43734.55243055556</v>
      </c>
      <c r="Q215" s="79" t="s">
        <v>420</v>
      </c>
      <c r="R215" s="79"/>
      <c r="S215" s="79"/>
      <c r="T215" s="79"/>
      <c r="U215" s="79"/>
      <c r="V215" s="82" t="s">
        <v>669</v>
      </c>
      <c r="W215" s="81">
        <v>43734.55243055556</v>
      </c>
      <c r="X215" s="82" t="s">
        <v>767</v>
      </c>
      <c r="Y215" s="79"/>
      <c r="Z215" s="79"/>
      <c r="AA215" s="85" t="s">
        <v>911</v>
      </c>
      <c r="AB215" s="79"/>
      <c r="AC215" s="79" t="b">
        <v>0</v>
      </c>
      <c r="AD215" s="79">
        <v>0</v>
      </c>
      <c r="AE215" s="85" t="s">
        <v>995</v>
      </c>
      <c r="AF215" s="79" t="b">
        <v>0</v>
      </c>
      <c r="AG215" s="79" t="s">
        <v>1009</v>
      </c>
      <c r="AH215" s="79"/>
      <c r="AI215" s="85" t="s">
        <v>995</v>
      </c>
      <c r="AJ215" s="79" t="b">
        <v>0</v>
      </c>
      <c r="AK215" s="79">
        <v>2</v>
      </c>
      <c r="AL215" s="85" t="s">
        <v>874</v>
      </c>
      <c r="AM215" s="79" t="s">
        <v>1023</v>
      </c>
      <c r="AN215" s="79" t="b">
        <v>0</v>
      </c>
      <c r="AO215" s="85" t="s">
        <v>874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4</v>
      </c>
      <c r="BD215" s="48">
        <v>0</v>
      </c>
      <c r="BE215" s="49">
        <v>0</v>
      </c>
      <c r="BF215" s="48">
        <v>0</v>
      </c>
      <c r="BG215" s="49">
        <v>0</v>
      </c>
      <c r="BH215" s="48">
        <v>0</v>
      </c>
      <c r="BI215" s="49">
        <v>0</v>
      </c>
      <c r="BJ215" s="48">
        <v>27</v>
      </c>
      <c r="BK215" s="49">
        <v>100</v>
      </c>
      <c r="BL215" s="48">
        <v>27</v>
      </c>
    </row>
    <row r="216" spans="1:64" ht="15">
      <c r="A216" s="64" t="s">
        <v>267</v>
      </c>
      <c r="B216" s="64" t="s">
        <v>367</v>
      </c>
      <c r="C216" s="65" t="s">
        <v>3337</v>
      </c>
      <c r="D216" s="66">
        <v>3</v>
      </c>
      <c r="E216" s="67" t="s">
        <v>132</v>
      </c>
      <c r="F216" s="68">
        <v>35</v>
      </c>
      <c r="G216" s="65"/>
      <c r="H216" s="69"/>
      <c r="I216" s="70"/>
      <c r="J216" s="70"/>
      <c r="K216" s="34" t="s">
        <v>65</v>
      </c>
      <c r="L216" s="77">
        <v>216</v>
      </c>
      <c r="M216" s="77"/>
      <c r="N216" s="72"/>
      <c r="O216" s="79" t="s">
        <v>407</v>
      </c>
      <c r="P216" s="81">
        <v>43742.15326388889</v>
      </c>
      <c r="Q216" s="79" t="s">
        <v>455</v>
      </c>
      <c r="R216" s="79"/>
      <c r="S216" s="79"/>
      <c r="T216" s="79"/>
      <c r="U216" s="79"/>
      <c r="V216" s="82" t="s">
        <v>669</v>
      </c>
      <c r="W216" s="81">
        <v>43742.15326388889</v>
      </c>
      <c r="X216" s="82" t="s">
        <v>768</v>
      </c>
      <c r="Y216" s="79"/>
      <c r="Z216" s="79"/>
      <c r="AA216" s="85" t="s">
        <v>912</v>
      </c>
      <c r="AB216" s="79"/>
      <c r="AC216" s="79" t="b">
        <v>0</v>
      </c>
      <c r="AD216" s="79">
        <v>0</v>
      </c>
      <c r="AE216" s="85" t="s">
        <v>995</v>
      </c>
      <c r="AF216" s="79" t="b">
        <v>0</v>
      </c>
      <c r="AG216" s="79" t="s">
        <v>1009</v>
      </c>
      <c r="AH216" s="79"/>
      <c r="AI216" s="85" t="s">
        <v>995</v>
      </c>
      <c r="AJ216" s="79" t="b">
        <v>0</v>
      </c>
      <c r="AK216" s="79">
        <v>5</v>
      </c>
      <c r="AL216" s="85" t="s">
        <v>937</v>
      </c>
      <c r="AM216" s="79" t="s">
        <v>1021</v>
      </c>
      <c r="AN216" s="79" t="b">
        <v>0</v>
      </c>
      <c r="AO216" s="85" t="s">
        <v>937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267</v>
      </c>
      <c r="B217" s="64" t="s">
        <v>251</v>
      </c>
      <c r="C217" s="65" t="s">
        <v>3337</v>
      </c>
      <c r="D217" s="66">
        <v>3</v>
      </c>
      <c r="E217" s="67" t="s">
        <v>132</v>
      </c>
      <c r="F217" s="68">
        <v>35</v>
      </c>
      <c r="G217" s="65"/>
      <c r="H217" s="69"/>
      <c r="I217" s="70"/>
      <c r="J217" s="70"/>
      <c r="K217" s="34" t="s">
        <v>65</v>
      </c>
      <c r="L217" s="77">
        <v>217</v>
      </c>
      <c r="M217" s="77"/>
      <c r="N217" s="72"/>
      <c r="O217" s="79" t="s">
        <v>407</v>
      </c>
      <c r="P217" s="81">
        <v>43742.15326388889</v>
      </c>
      <c r="Q217" s="79" t="s">
        <v>455</v>
      </c>
      <c r="R217" s="79"/>
      <c r="S217" s="79"/>
      <c r="T217" s="79"/>
      <c r="U217" s="79"/>
      <c r="V217" s="82" t="s">
        <v>669</v>
      </c>
      <c r="W217" s="81">
        <v>43742.15326388889</v>
      </c>
      <c r="X217" s="82" t="s">
        <v>768</v>
      </c>
      <c r="Y217" s="79"/>
      <c r="Z217" s="79"/>
      <c r="AA217" s="85" t="s">
        <v>912</v>
      </c>
      <c r="AB217" s="79"/>
      <c r="AC217" s="79" t="b">
        <v>0</v>
      </c>
      <c r="AD217" s="79">
        <v>0</v>
      </c>
      <c r="AE217" s="85" t="s">
        <v>995</v>
      </c>
      <c r="AF217" s="79" t="b">
        <v>0</v>
      </c>
      <c r="AG217" s="79" t="s">
        <v>1009</v>
      </c>
      <c r="AH217" s="79"/>
      <c r="AI217" s="85" t="s">
        <v>995</v>
      </c>
      <c r="AJ217" s="79" t="b">
        <v>0</v>
      </c>
      <c r="AK217" s="79">
        <v>5</v>
      </c>
      <c r="AL217" s="85" t="s">
        <v>937</v>
      </c>
      <c r="AM217" s="79" t="s">
        <v>1021</v>
      </c>
      <c r="AN217" s="79" t="b">
        <v>0</v>
      </c>
      <c r="AO217" s="85" t="s">
        <v>937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267</v>
      </c>
      <c r="B218" s="64" t="s">
        <v>368</v>
      </c>
      <c r="C218" s="65" t="s">
        <v>3337</v>
      </c>
      <c r="D218" s="66">
        <v>3</v>
      </c>
      <c r="E218" s="67" t="s">
        <v>132</v>
      </c>
      <c r="F218" s="68">
        <v>35</v>
      </c>
      <c r="G218" s="65"/>
      <c r="H218" s="69"/>
      <c r="I218" s="70"/>
      <c r="J218" s="70"/>
      <c r="K218" s="34" t="s">
        <v>65</v>
      </c>
      <c r="L218" s="77">
        <v>218</v>
      </c>
      <c r="M218" s="77"/>
      <c r="N218" s="72"/>
      <c r="O218" s="79" t="s">
        <v>407</v>
      </c>
      <c r="P218" s="81">
        <v>43742.15326388889</v>
      </c>
      <c r="Q218" s="79" t="s">
        <v>455</v>
      </c>
      <c r="R218" s="79"/>
      <c r="S218" s="79"/>
      <c r="T218" s="79"/>
      <c r="U218" s="79"/>
      <c r="V218" s="82" t="s">
        <v>669</v>
      </c>
      <c r="W218" s="81">
        <v>43742.15326388889</v>
      </c>
      <c r="X218" s="82" t="s">
        <v>768</v>
      </c>
      <c r="Y218" s="79"/>
      <c r="Z218" s="79"/>
      <c r="AA218" s="85" t="s">
        <v>912</v>
      </c>
      <c r="AB218" s="79"/>
      <c r="AC218" s="79" t="b">
        <v>0</v>
      </c>
      <c r="AD218" s="79">
        <v>0</v>
      </c>
      <c r="AE218" s="85" t="s">
        <v>995</v>
      </c>
      <c r="AF218" s="79" t="b">
        <v>0</v>
      </c>
      <c r="AG218" s="79" t="s">
        <v>1009</v>
      </c>
      <c r="AH218" s="79"/>
      <c r="AI218" s="85" t="s">
        <v>995</v>
      </c>
      <c r="AJ218" s="79" t="b">
        <v>0</v>
      </c>
      <c r="AK218" s="79">
        <v>5</v>
      </c>
      <c r="AL218" s="85" t="s">
        <v>937</v>
      </c>
      <c r="AM218" s="79" t="s">
        <v>1021</v>
      </c>
      <c r="AN218" s="79" t="b">
        <v>0</v>
      </c>
      <c r="AO218" s="85" t="s">
        <v>937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267</v>
      </c>
      <c r="B219" s="64" t="s">
        <v>369</v>
      </c>
      <c r="C219" s="65" t="s">
        <v>3337</v>
      </c>
      <c r="D219" s="66">
        <v>3</v>
      </c>
      <c r="E219" s="67" t="s">
        <v>132</v>
      </c>
      <c r="F219" s="68">
        <v>35</v>
      </c>
      <c r="G219" s="65"/>
      <c r="H219" s="69"/>
      <c r="I219" s="70"/>
      <c r="J219" s="70"/>
      <c r="K219" s="34" t="s">
        <v>65</v>
      </c>
      <c r="L219" s="77">
        <v>219</v>
      </c>
      <c r="M219" s="77"/>
      <c r="N219" s="72"/>
      <c r="O219" s="79" t="s">
        <v>407</v>
      </c>
      <c r="P219" s="81">
        <v>43742.15326388889</v>
      </c>
      <c r="Q219" s="79" t="s">
        <v>455</v>
      </c>
      <c r="R219" s="79"/>
      <c r="S219" s="79"/>
      <c r="T219" s="79"/>
      <c r="U219" s="79"/>
      <c r="V219" s="82" t="s">
        <v>669</v>
      </c>
      <c r="W219" s="81">
        <v>43742.15326388889</v>
      </c>
      <c r="X219" s="82" t="s">
        <v>768</v>
      </c>
      <c r="Y219" s="79"/>
      <c r="Z219" s="79"/>
      <c r="AA219" s="85" t="s">
        <v>912</v>
      </c>
      <c r="AB219" s="79"/>
      <c r="AC219" s="79" t="b">
        <v>0</v>
      </c>
      <c r="AD219" s="79">
        <v>0</v>
      </c>
      <c r="AE219" s="85" t="s">
        <v>995</v>
      </c>
      <c r="AF219" s="79" t="b">
        <v>0</v>
      </c>
      <c r="AG219" s="79" t="s">
        <v>1009</v>
      </c>
      <c r="AH219" s="79"/>
      <c r="AI219" s="85" t="s">
        <v>995</v>
      </c>
      <c r="AJ219" s="79" t="b">
        <v>0</v>
      </c>
      <c r="AK219" s="79">
        <v>5</v>
      </c>
      <c r="AL219" s="85" t="s">
        <v>937</v>
      </c>
      <c r="AM219" s="79" t="s">
        <v>1021</v>
      </c>
      <c r="AN219" s="79" t="b">
        <v>0</v>
      </c>
      <c r="AO219" s="85" t="s">
        <v>937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1</v>
      </c>
      <c r="BE219" s="49">
        <v>7.6923076923076925</v>
      </c>
      <c r="BF219" s="48">
        <v>0</v>
      </c>
      <c r="BG219" s="49">
        <v>0</v>
      </c>
      <c r="BH219" s="48">
        <v>0</v>
      </c>
      <c r="BI219" s="49">
        <v>0</v>
      </c>
      <c r="BJ219" s="48">
        <v>12</v>
      </c>
      <c r="BK219" s="49">
        <v>92.3076923076923</v>
      </c>
      <c r="BL219" s="48">
        <v>13</v>
      </c>
    </row>
    <row r="220" spans="1:64" ht="15">
      <c r="A220" s="64" t="s">
        <v>267</v>
      </c>
      <c r="B220" s="64" t="s">
        <v>309</v>
      </c>
      <c r="C220" s="65" t="s">
        <v>3337</v>
      </c>
      <c r="D220" s="66">
        <v>3</v>
      </c>
      <c r="E220" s="67" t="s">
        <v>132</v>
      </c>
      <c r="F220" s="68">
        <v>35</v>
      </c>
      <c r="G220" s="65"/>
      <c r="H220" s="69"/>
      <c r="I220" s="70"/>
      <c r="J220" s="70"/>
      <c r="K220" s="34" t="s">
        <v>65</v>
      </c>
      <c r="L220" s="77">
        <v>220</v>
      </c>
      <c r="M220" s="77"/>
      <c r="N220" s="72"/>
      <c r="O220" s="79" t="s">
        <v>407</v>
      </c>
      <c r="P220" s="81">
        <v>43742.15326388889</v>
      </c>
      <c r="Q220" s="79" t="s">
        <v>455</v>
      </c>
      <c r="R220" s="79"/>
      <c r="S220" s="79"/>
      <c r="T220" s="79"/>
      <c r="U220" s="79"/>
      <c r="V220" s="82" t="s">
        <v>669</v>
      </c>
      <c r="W220" s="81">
        <v>43742.15326388889</v>
      </c>
      <c r="X220" s="82" t="s">
        <v>768</v>
      </c>
      <c r="Y220" s="79"/>
      <c r="Z220" s="79"/>
      <c r="AA220" s="85" t="s">
        <v>912</v>
      </c>
      <c r="AB220" s="79"/>
      <c r="AC220" s="79" t="b">
        <v>0</v>
      </c>
      <c r="AD220" s="79">
        <v>0</v>
      </c>
      <c r="AE220" s="85" t="s">
        <v>995</v>
      </c>
      <c r="AF220" s="79" t="b">
        <v>0</v>
      </c>
      <c r="AG220" s="79" t="s">
        <v>1009</v>
      </c>
      <c r="AH220" s="79"/>
      <c r="AI220" s="85" t="s">
        <v>995</v>
      </c>
      <c r="AJ220" s="79" t="b">
        <v>0</v>
      </c>
      <c r="AK220" s="79">
        <v>5</v>
      </c>
      <c r="AL220" s="85" t="s">
        <v>937</v>
      </c>
      <c r="AM220" s="79" t="s">
        <v>1021</v>
      </c>
      <c r="AN220" s="79" t="b">
        <v>0</v>
      </c>
      <c r="AO220" s="85" t="s">
        <v>937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267</v>
      </c>
      <c r="B221" s="64" t="s">
        <v>297</v>
      </c>
      <c r="C221" s="65" t="s">
        <v>3337</v>
      </c>
      <c r="D221" s="66">
        <v>3</v>
      </c>
      <c r="E221" s="67" t="s">
        <v>132</v>
      </c>
      <c r="F221" s="68">
        <v>35</v>
      </c>
      <c r="G221" s="65"/>
      <c r="H221" s="69"/>
      <c r="I221" s="70"/>
      <c r="J221" s="70"/>
      <c r="K221" s="34" t="s">
        <v>65</v>
      </c>
      <c r="L221" s="77">
        <v>221</v>
      </c>
      <c r="M221" s="77"/>
      <c r="N221" s="72"/>
      <c r="O221" s="79" t="s">
        <v>407</v>
      </c>
      <c r="P221" s="81">
        <v>43742.15326388889</v>
      </c>
      <c r="Q221" s="79" t="s">
        <v>455</v>
      </c>
      <c r="R221" s="79"/>
      <c r="S221" s="79"/>
      <c r="T221" s="79"/>
      <c r="U221" s="79"/>
      <c r="V221" s="82" t="s">
        <v>669</v>
      </c>
      <c r="W221" s="81">
        <v>43742.15326388889</v>
      </c>
      <c r="X221" s="82" t="s">
        <v>768</v>
      </c>
      <c r="Y221" s="79"/>
      <c r="Z221" s="79"/>
      <c r="AA221" s="85" t="s">
        <v>912</v>
      </c>
      <c r="AB221" s="79"/>
      <c r="AC221" s="79" t="b">
        <v>0</v>
      </c>
      <c r="AD221" s="79">
        <v>0</v>
      </c>
      <c r="AE221" s="85" t="s">
        <v>995</v>
      </c>
      <c r="AF221" s="79" t="b">
        <v>0</v>
      </c>
      <c r="AG221" s="79" t="s">
        <v>1009</v>
      </c>
      <c r="AH221" s="79"/>
      <c r="AI221" s="85" t="s">
        <v>995</v>
      </c>
      <c r="AJ221" s="79" t="b">
        <v>0</v>
      </c>
      <c r="AK221" s="79">
        <v>5</v>
      </c>
      <c r="AL221" s="85" t="s">
        <v>937</v>
      </c>
      <c r="AM221" s="79" t="s">
        <v>1021</v>
      </c>
      <c r="AN221" s="79" t="b">
        <v>0</v>
      </c>
      <c r="AO221" s="85" t="s">
        <v>937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267</v>
      </c>
      <c r="B222" s="64" t="s">
        <v>287</v>
      </c>
      <c r="C222" s="65" t="s">
        <v>3337</v>
      </c>
      <c r="D222" s="66">
        <v>3</v>
      </c>
      <c r="E222" s="67" t="s">
        <v>132</v>
      </c>
      <c r="F222" s="68">
        <v>35</v>
      </c>
      <c r="G222" s="65"/>
      <c r="H222" s="69"/>
      <c r="I222" s="70"/>
      <c r="J222" s="70"/>
      <c r="K222" s="34" t="s">
        <v>65</v>
      </c>
      <c r="L222" s="77">
        <v>222</v>
      </c>
      <c r="M222" s="77"/>
      <c r="N222" s="72"/>
      <c r="O222" s="79" t="s">
        <v>407</v>
      </c>
      <c r="P222" s="81">
        <v>43742.15326388889</v>
      </c>
      <c r="Q222" s="79" t="s">
        <v>455</v>
      </c>
      <c r="R222" s="79"/>
      <c r="S222" s="79"/>
      <c r="T222" s="79"/>
      <c r="U222" s="79"/>
      <c r="V222" s="82" t="s">
        <v>669</v>
      </c>
      <c r="W222" s="81">
        <v>43742.15326388889</v>
      </c>
      <c r="X222" s="82" t="s">
        <v>768</v>
      </c>
      <c r="Y222" s="79"/>
      <c r="Z222" s="79"/>
      <c r="AA222" s="85" t="s">
        <v>912</v>
      </c>
      <c r="AB222" s="79"/>
      <c r="AC222" s="79" t="b">
        <v>0</v>
      </c>
      <c r="AD222" s="79">
        <v>0</v>
      </c>
      <c r="AE222" s="85" t="s">
        <v>995</v>
      </c>
      <c r="AF222" s="79" t="b">
        <v>0</v>
      </c>
      <c r="AG222" s="79" t="s">
        <v>1009</v>
      </c>
      <c r="AH222" s="79"/>
      <c r="AI222" s="85" t="s">
        <v>995</v>
      </c>
      <c r="AJ222" s="79" t="b">
        <v>0</v>
      </c>
      <c r="AK222" s="79">
        <v>5</v>
      </c>
      <c r="AL222" s="85" t="s">
        <v>937</v>
      </c>
      <c r="AM222" s="79" t="s">
        <v>1021</v>
      </c>
      <c r="AN222" s="79" t="b">
        <v>0</v>
      </c>
      <c r="AO222" s="85" t="s">
        <v>937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268</v>
      </c>
      <c r="B223" s="64" t="s">
        <v>267</v>
      </c>
      <c r="C223" s="65" t="s">
        <v>3337</v>
      </c>
      <c r="D223" s="66">
        <v>3</v>
      </c>
      <c r="E223" s="67" t="s">
        <v>132</v>
      </c>
      <c r="F223" s="68">
        <v>35</v>
      </c>
      <c r="G223" s="65"/>
      <c r="H223" s="69"/>
      <c r="I223" s="70"/>
      <c r="J223" s="70"/>
      <c r="K223" s="34" t="s">
        <v>65</v>
      </c>
      <c r="L223" s="77">
        <v>223</v>
      </c>
      <c r="M223" s="77"/>
      <c r="N223" s="72"/>
      <c r="O223" s="79" t="s">
        <v>407</v>
      </c>
      <c r="P223" s="81">
        <v>43742.20832175926</v>
      </c>
      <c r="Q223" s="79" t="s">
        <v>456</v>
      </c>
      <c r="R223" s="79"/>
      <c r="S223" s="79"/>
      <c r="T223" s="79"/>
      <c r="U223" s="79"/>
      <c r="V223" s="82" t="s">
        <v>670</v>
      </c>
      <c r="W223" s="81">
        <v>43742.20832175926</v>
      </c>
      <c r="X223" s="82" t="s">
        <v>769</v>
      </c>
      <c r="Y223" s="79"/>
      <c r="Z223" s="79"/>
      <c r="AA223" s="85" t="s">
        <v>913</v>
      </c>
      <c r="AB223" s="85" t="s">
        <v>937</v>
      </c>
      <c r="AC223" s="79" t="b">
        <v>0</v>
      </c>
      <c r="AD223" s="79">
        <v>0</v>
      </c>
      <c r="AE223" s="85" t="s">
        <v>1004</v>
      </c>
      <c r="AF223" s="79" t="b">
        <v>0</v>
      </c>
      <c r="AG223" s="79" t="s">
        <v>1009</v>
      </c>
      <c r="AH223" s="79"/>
      <c r="AI223" s="85" t="s">
        <v>995</v>
      </c>
      <c r="AJ223" s="79" t="b">
        <v>0</v>
      </c>
      <c r="AK223" s="79">
        <v>0</v>
      </c>
      <c r="AL223" s="85" t="s">
        <v>995</v>
      </c>
      <c r="AM223" s="79" t="s">
        <v>1023</v>
      </c>
      <c r="AN223" s="79" t="b">
        <v>0</v>
      </c>
      <c r="AO223" s="85" t="s">
        <v>937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268</v>
      </c>
      <c r="B224" s="64" t="s">
        <v>370</v>
      </c>
      <c r="C224" s="65" t="s">
        <v>3337</v>
      </c>
      <c r="D224" s="66">
        <v>3</v>
      </c>
      <c r="E224" s="67" t="s">
        <v>132</v>
      </c>
      <c r="F224" s="68">
        <v>35</v>
      </c>
      <c r="G224" s="65"/>
      <c r="H224" s="69"/>
      <c r="I224" s="70"/>
      <c r="J224" s="70"/>
      <c r="K224" s="34" t="s">
        <v>65</v>
      </c>
      <c r="L224" s="77">
        <v>224</v>
      </c>
      <c r="M224" s="77"/>
      <c r="N224" s="72"/>
      <c r="O224" s="79" t="s">
        <v>407</v>
      </c>
      <c r="P224" s="81">
        <v>43742.20832175926</v>
      </c>
      <c r="Q224" s="79" t="s">
        <v>456</v>
      </c>
      <c r="R224" s="79"/>
      <c r="S224" s="79"/>
      <c r="T224" s="79"/>
      <c r="U224" s="79"/>
      <c r="V224" s="82" t="s">
        <v>670</v>
      </c>
      <c r="W224" s="81">
        <v>43742.20832175926</v>
      </c>
      <c r="X224" s="82" t="s">
        <v>769</v>
      </c>
      <c r="Y224" s="79"/>
      <c r="Z224" s="79"/>
      <c r="AA224" s="85" t="s">
        <v>913</v>
      </c>
      <c r="AB224" s="85" t="s">
        <v>937</v>
      </c>
      <c r="AC224" s="79" t="b">
        <v>0</v>
      </c>
      <c r="AD224" s="79">
        <v>0</v>
      </c>
      <c r="AE224" s="85" t="s">
        <v>1004</v>
      </c>
      <c r="AF224" s="79" t="b">
        <v>0</v>
      </c>
      <c r="AG224" s="79" t="s">
        <v>1009</v>
      </c>
      <c r="AH224" s="79"/>
      <c r="AI224" s="85" t="s">
        <v>995</v>
      </c>
      <c r="AJ224" s="79" t="b">
        <v>0</v>
      </c>
      <c r="AK224" s="79">
        <v>0</v>
      </c>
      <c r="AL224" s="85" t="s">
        <v>995</v>
      </c>
      <c r="AM224" s="79" t="s">
        <v>1023</v>
      </c>
      <c r="AN224" s="79" t="b">
        <v>0</v>
      </c>
      <c r="AO224" s="85" t="s">
        <v>937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1</v>
      </c>
      <c r="BG224" s="49">
        <v>1.9230769230769231</v>
      </c>
      <c r="BH224" s="48">
        <v>0</v>
      </c>
      <c r="BI224" s="49">
        <v>0</v>
      </c>
      <c r="BJ224" s="48">
        <v>51</v>
      </c>
      <c r="BK224" s="49">
        <v>98.07692307692308</v>
      </c>
      <c r="BL224" s="48">
        <v>52</v>
      </c>
    </row>
    <row r="225" spans="1:64" ht="15">
      <c r="A225" s="64" t="s">
        <v>268</v>
      </c>
      <c r="B225" s="64" t="s">
        <v>251</v>
      </c>
      <c r="C225" s="65" t="s">
        <v>3337</v>
      </c>
      <c r="D225" s="66">
        <v>3</v>
      </c>
      <c r="E225" s="67" t="s">
        <v>132</v>
      </c>
      <c r="F225" s="68">
        <v>35</v>
      </c>
      <c r="G225" s="65"/>
      <c r="H225" s="69"/>
      <c r="I225" s="70"/>
      <c r="J225" s="70"/>
      <c r="K225" s="34" t="s">
        <v>65</v>
      </c>
      <c r="L225" s="77">
        <v>225</v>
      </c>
      <c r="M225" s="77"/>
      <c r="N225" s="72"/>
      <c r="O225" s="79" t="s">
        <v>407</v>
      </c>
      <c r="P225" s="81">
        <v>43742.20832175926</v>
      </c>
      <c r="Q225" s="79" t="s">
        <v>456</v>
      </c>
      <c r="R225" s="79"/>
      <c r="S225" s="79"/>
      <c r="T225" s="79"/>
      <c r="U225" s="79"/>
      <c r="V225" s="82" t="s">
        <v>670</v>
      </c>
      <c r="W225" s="81">
        <v>43742.20832175926</v>
      </c>
      <c r="X225" s="82" t="s">
        <v>769</v>
      </c>
      <c r="Y225" s="79"/>
      <c r="Z225" s="79"/>
      <c r="AA225" s="85" t="s">
        <v>913</v>
      </c>
      <c r="AB225" s="85" t="s">
        <v>937</v>
      </c>
      <c r="AC225" s="79" t="b">
        <v>0</v>
      </c>
      <c r="AD225" s="79">
        <v>0</v>
      </c>
      <c r="AE225" s="85" t="s">
        <v>1004</v>
      </c>
      <c r="AF225" s="79" t="b">
        <v>0</v>
      </c>
      <c r="AG225" s="79" t="s">
        <v>1009</v>
      </c>
      <c r="AH225" s="79"/>
      <c r="AI225" s="85" t="s">
        <v>995</v>
      </c>
      <c r="AJ225" s="79" t="b">
        <v>0</v>
      </c>
      <c r="AK225" s="79">
        <v>0</v>
      </c>
      <c r="AL225" s="85" t="s">
        <v>995</v>
      </c>
      <c r="AM225" s="79" t="s">
        <v>1023</v>
      </c>
      <c r="AN225" s="79" t="b">
        <v>0</v>
      </c>
      <c r="AO225" s="85" t="s">
        <v>937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268</v>
      </c>
      <c r="B226" s="64" t="s">
        <v>368</v>
      </c>
      <c r="C226" s="65" t="s">
        <v>3337</v>
      </c>
      <c r="D226" s="66">
        <v>3</v>
      </c>
      <c r="E226" s="67" t="s">
        <v>132</v>
      </c>
      <c r="F226" s="68">
        <v>35</v>
      </c>
      <c r="G226" s="65"/>
      <c r="H226" s="69"/>
      <c r="I226" s="70"/>
      <c r="J226" s="70"/>
      <c r="K226" s="34" t="s">
        <v>65</v>
      </c>
      <c r="L226" s="77">
        <v>226</v>
      </c>
      <c r="M226" s="77"/>
      <c r="N226" s="72"/>
      <c r="O226" s="79" t="s">
        <v>407</v>
      </c>
      <c r="P226" s="81">
        <v>43742.20832175926</v>
      </c>
      <c r="Q226" s="79" t="s">
        <v>456</v>
      </c>
      <c r="R226" s="79"/>
      <c r="S226" s="79"/>
      <c r="T226" s="79"/>
      <c r="U226" s="79"/>
      <c r="V226" s="82" t="s">
        <v>670</v>
      </c>
      <c r="W226" s="81">
        <v>43742.20832175926</v>
      </c>
      <c r="X226" s="82" t="s">
        <v>769</v>
      </c>
      <c r="Y226" s="79"/>
      <c r="Z226" s="79"/>
      <c r="AA226" s="85" t="s">
        <v>913</v>
      </c>
      <c r="AB226" s="85" t="s">
        <v>937</v>
      </c>
      <c r="AC226" s="79" t="b">
        <v>0</v>
      </c>
      <c r="AD226" s="79">
        <v>0</v>
      </c>
      <c r="AE226" s="85" t="s">
        <v>1004</v>
      </c>
      <c r="AF226" s="79" t="b">
        <v>0</v>
      </c>
      <c r="AG226" s="79" t="s">
        <v>1009</v>
      </c>
      <c r="AH226" s="79"/>
      <c r="AI226" s="85" t="s">
        <v>995</v>
      </c>
      <c r="AJ226" s="79" t="b">
        <v>0</v>
      </c>
      <c r="AK226" s="79">
        <v>0</v>
      </c>
      <c r="AL226" s="85" t="s">
        <v>995</v>
      </c>
      <c r="AM226" s="79" t="s">
        <v>1023</v>
      </c>
      <c r="AN226" s="79" t="b">
        <v>0</v>
      </c>
      <c r="AO226" s="85" t="s">
        <v>937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268</v>
      </c>
      <c r="B227" s="64" t="s">
        <v>369</v>
      </c>
      <c r="C227" s="65" t="s">
        <v>3337</v>
      </c>
      <c r="D227" s="66">
        <v>3</v>
      </c>
      <c r="E227" s="67" t="s">
        <v>132</v>
      </c>
      <c r="F227" s="68">
        <v>35</v>
      </c>
      <c r="G227" s="65"/>
      <c r="H227" s="69"/>
      <c r="I227" s="70"/>
      <c r="J227" s="70"/>
      <c r="K227" s="34" t="s">
        <v>65</v>
      </c>
      <c r="L227" s="77">
        <v>227</v>
      </c>
      <c r="M227" s="77"/>
      <c r="N227" s="72"/>
      <c r="O227" s="79" t="s">
        <v>407</v>
      </c>
      <c r="P227" s="81">
        <v>43742.20832175926</v>
      </c>
      <c r="Q227" s="79" t="s">
        <v>456</v>
      </c>
      <c r="R227" s="79"/>
      <c r="S227" s="79"/>
      <c r="T227" s="79"/>
      <c r="U227" s="79"/>
      <c r="V227" s="82" t="s">
        <v>670</v>
      </c>
      <c r="W227" s="81">
        <v>43742.20832175926</v>
      </c>
      <c r="X227" s="82" t="s">
        <v>769</v>
      </c>
      <c r="Y227" s="79"/>
      <c r="Z227" s="79"/>
      <c r="AA227" s="85" t="s">
        <v>913</v>
      </c>
      <c r="AB227" s="85" t="s">
        <v>937</v>
      </c>
      <c r="AC227" s="79" t="b">
        <v>0</v>
      </c>
      <c r="AD227" s="79">
        <v>0</v>
      </c>
      <c r="AE227" s="85" t="s">
        <v>1004</v>
      </c>
      <c r="AF227" s="79" t="b">
        <v>0</v>
      </c>
      <c r="AG227" s="79" t="s">
        <v>1009</v>
      </c>
      <c r="AH227" s="79"/>
      <c r="AI227" s="85" t="s">
        <v>995</v>
      </c>
      <c r="AJ227" s="79" t="b">
        <v>0</v>
      </c>
      <c r="AK227" s="79">
        <v>0</v>
      </c>
      <c r="AL227" s="85" t="s">
        <v>995</v>
      </c>
      <c r="AM227" s="79" t="s">
        <v>1023</v>
      </c>
      <c r="AN227" s="79" t="b">
        <v>0</v>
      </c>
      <c r="AO227" s="85" t="s">
        <v>937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268</v>
      </c>
      <c r="B228" s="64" t="s">
        <v>309</v>
      </c>
      <c r="C228" s="65" t="s">
        <v>3337</v>
      </c>
      <c r="D228" s="66">
        <v>3</v>
      </c>
      <c r="E228" s="67" t="s">
        <v>132</v>
      </c>
      <c r="F228" s="68">
        <v>35</v>
      </c>
      <c r="G228" s="65"/>
      <c r="H228" s="69"/>
      <c r="I228" s="70"/>
      <c r="J228" s="70"/>
      <c r="K228" s="34" t="s">
        <v>65</v>
      </c>
      <c r="L228" s="77">
        <v>228</v>
      </c>
      <c r="M228" s="77"/>
      <c r="N228" s="72"/>
      <c r="O228" s="79" t="s">
        <v>407</v>
      </c>
      <c r="P228" s="81">
        <v>43742.20832175926</v>
      </c>
      <c r="Q228" s="79" t="s">
        <v>456</v>
      </c>
      <c r="R228" s="79"/>
      <c r="S228" s="79"/>
      <c r="T228" s="79"/>
      <c r="U228" s="79"/>
      <c r="V228" s="82" t="s">
        <v>670</v>
      </c>
      <c r="W228" s="81">
        <v>43742.20832175926</v>
      </c>
      <c r="X228" s="82" t="s">
        <v>769</v>
      </c>
      <c r="Y228" s="79"/>
      <c r="Z228" s="79"/>
      <c r="AA228" s="85" t="s">
        <v>913</v>
      </c>
      <c r="AB228" s="85" t="s">
        <v>937</v>
      </c>
      <c r="AC228" s="79" t="b">
        <v>0</v>
      </c>
      <c r="AD228" s="79">
        <v>0</v>
      </c>
      <c r="AE228" s="85" t="s">
        <v>1004</v>
      </c>
      <c r="AF228" s="79" t="b">
        <v>0</v>
      </c>
      <c r="AG228" s="79" t="s">
        <v>1009</v>
      </c>
      <c r="AH228" s="79"/>
      <c r="AI228" s="85" t="s">
        <v>995</v>
      </c>
      <c r="AJ228" s="79" t="b">
        <v>0</v>
      </c>
      <c r="AK228" s="79">
        <v>0</v>
      </c>
      <c r="AL228" s="85" t="s">
        <v>995</v>
      </c>
      <c r="AM228" s="79" t="s">
        <v>1023</v>
      </c>
      <c r="AN228" s="79" t="b">
        <v>0</v>
      </c>
      <c r="AO228" s="85" t="s">
        <v>937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268</v>
      </c>
      <c r="B229" s="64" t="s">
        <v>297</v>
      </c>
      <c r="C229" s="65" t="s">
        <v>3337</v>
      </c>
      <c r="D229" s="66">
        <v>3</v>
      </c>
      <c r="E229" s="67" t="s">
        <v>132</v>
      </c>
      <c r="F229" s="68">
        <v>35</v>
      </c>
      <c r="G229" s="65"/>
      <c r="H229" s="69"/>
      <c r="I229" s="70"/>
      <c r="J229" s="70"/>
      <c r="K229" s="34" t="s">
        <v>65</v>
      </c>
      <c r="L229" s="77">
        <v>229</v>
      </c>
      <c r="M229" s="77"/>
      <c r="N229" s="72"/>
      <c r="O229" s="79" t="s">
        <v>407</v>
      </c>
      <c r="P229" s="81">
        <v>43742.20832175926</v>
      </c>
      <c r="Q229" s="79" t="s">
        <v>456</v>
      </c>
      <c r="R229" s="79"/>
      <c r="S229" s="79"/>
      <c r="T229" s="79"/>
      <c r="U229" s="79"/>
      <c r="V229" s="82" t="s">
        <v>670</v>
      </c>
      <c r="W229" s="81">
        <v>43742.20832175926</v>
      </c>
      <c r="X229" s="82" t="s">
        <v>769</v>
      </c>
      <c r="Y229" s="79"/>
      <c r="Z229" s="79"/>
      <c r="AA229" s="85" t="s">
        <v>913</v>
      </c>
      <c r="AB229" s="85" t="s">
        <v>937</v>
      </c>
      <c r="AC229" s="79" t="b">
        <v>0</v>
      </c>
      <c r="AD229" s="79">
        <v>0</v>
      </c>
      <c r="AE229" s="85" t="s">
        <v>1004</v>
      </c>
      <c r="AF229" s="79" t="b">
        <v>0</v>
      </c>
      <c r="AG229" s="79" t="s">
        <v>1009</v>
      </c>
      <c r="AH229" s="79"/>
      <c r="AI229" s="85" t="s">
        <v>995</v>
      </c>
      <c r="AJ229" s="79" t="b">
        <v>0</v>
      </c>
      <c r="AK229" s="79">
        <v>0</v>
      </c>
      <c r="AL229" s="85" t="s">
        <v>995</v>
      </c>
      <c r="AM229" s="79" t="s">
        <v>1023</v>
      </c>
      <c r="AN229" s="79" t="b">
        <v>0</v>
      </c>
      <c r="AO229" s="85" t="s">
        <v>937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268</v>
      </c>
      <c r="B230" s="64" t="s">
        <v>287</v>
      </c>
      <c r="C230" s="65" t="s">
        <v>3337</v>
      </c>
      <c r="D230" s="66">
        <v>3</v>
      </c>
      <c r="E230" s="67" t="s">
        <v>132</v>
      </c>
      <c r="F230" s="68">
        <v>35</v>
      </c>
      <c r="G230" s="65"/>
      <c r="H230" s="69"/>
      <c r="I230" s="70"/>
      <c r="J230" s="70"/>
      <c r="K230" s="34" t="s">
        <v>65</v>
      </c>
      <c r="L230" s="77">
        <v>230</v>
      </c>
      <c r="M230" s="77"/>
      <c r="N230" s="72"/>
      <c r="O230" s="79" t="s">
        <v>408</v>
      </c>
      <c r="P230" s="81">
        <v>43742.20832175926</v>
      </c>
      <c r="Q230" s="79" t="s">
        <v>456</v>
      </c>
      <c r="R230" s="79"/>
      <c r="S230" s="79"/>
      <c r="T230" s="79"/>
      <c r="U230" s="79"/>
      <c r="V230" s="82" t="s">
        <v>670</v>
      </c>
      <c r="W230" s="81">
        <v>43742.20832175926</v>
      </c>
      <c r="X230" s="82" t="s">
        <v>769</v>
      </c>
      <c r="Y230" s="79"/>
      <c r="Z230" s="79"/>
      <c r="AA230" s="85" t="s">
        <v>913</v>
      </c>
      <c r="AB230" s="85" t="s">
        <v>937</v>
      </c>
      <c r="AC230" s="79" t="b">
        <v>0</v>
      </c>
      <c r="AD230" s="79">
        <v>0</v>
      </c>
      <c r="AE230" s="85" t="s">
        <v>1004</v>
      </c>
      <c r="AF230" s="79" t="b">
        <v>0</v>
      </c>
      <c r="AG230" s="79" t="s">
        <v>1009</v>
      </c>
      <c r="AH230" s="79"/>
      <c r="AI230" s="85" t="s">
        <v>995</v>
      </c>
      <c r="AJ230" s="79" t="b">
        <v>0</v>
      </c>
      <c r="AK230" s="79">
        <v>0</v>
      </c>
      <c r="AL230" s="85" t="s">
        <v>995</v>
      </c>
      <c r="AM230" s="79" t="s">
        <v>1023</v>
      </c>
      <c r="AN230" s="79" t="b">
        <v>0</v>
      </c>
      <c r="AO230" s="85" t="s">
        <v>937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236</v>
      </c>
      <c r="B231" s="64" t="s">
        <v>297</v>
      </c>
      <c r="C231" s="65" t="s">
        <v>3338</v>
      </c>
      <c r="D231" s="66">
        <v>10</v>
      </c>
      <c r="E231" s="67" t="s">
        <v>136</v>
      </c>
      <c r="F231" s="68">
        <v>12</v>
      </c>
      <c r="G231" s="65"/>
      <c r="H231" s="69"/>
      <c r="I231" s="70"/>
      <c r="J231" s="70"/>
      <c r="K231" s="34" t="s">
        <v>65</v>
      </c>
      <c r="L231" s="77">
        <v>231</v>
      </c>
      <c r="M231" s="77"/>
      <c r="N231" s="72"/>
      <c r="O231" s="79" t="s">
        <v>407</v>
      </c>
      <c r="P231" s="81">
        <v>43734.52888888889</v>
      </c>
      <c r="Q231" s="79" t="s">
        <v>426</v>
      </c>
      <c r="R231" s="79"/>
      <c r="S231" s="79"/>
      <c r="T231" s="79" t="s">
        <v>565</v>
      </c>
      <c r="U231" s="82" t="s">
        <v>600</v>
      </c>
      <c r="V231" s="82" t="s">
        <v>600</v>
      </c>
      <c r="W231" s="81">
        <v>43734.52888888889</v>
      </c>
      <c r="X231" s="82" t="s">
        <v>729</v>
      </c>
      <c r="Y231" s="79"/>
      <c r="Z231" s="79"/>
      <c r="AA231" s="85" t="s">
        <v>873</v>
      </c>
      <c r="AB231" s="79"/>
      <c r="AC231" s="79" t="b">
        <v>0</v>
      </c>
      <c r="AD231" s="79">
        <v>3</v>
      </c>
      <c r="AE231" s="85" t="s">
        <v>995</v>
      </c>
      <c r="AF231" s="79" t="b">
        <v>0</v>
      </c>
      <c r="AG231" s="79" t="s">
        <v>1009</v>
      </c>
      <c r="AH231" s="79"/>
      <c r="AI231" s="85" t="s">
        <v>995</v>
      </c>
      <c r="AJ231" s="79" t="b">
        <v>0</v>
      </c>
      <c r="AK231" s="79">
        <v>1</v>
      </c>
      <c r="AL231" s="85" t="s">
        <v>995</v>
      </c>
      <c r="AM231" s="79" t="s">
        <v>1022</v>
      </c>
      <c r="AN231" s="79" t="b">
        <v>0</v>
      </c>
      <c r="AO231" s="85" t="s">
        <v>873</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4</v>
      </c>
      <c r="BC231" s="78" t="str">
        <f>REPLACE(INDEX(GroupVertices[Group],MATCH(Edges[[#This Row],[Vertex 2]],GroupVertices[Vertex],0)),1,1,"")</f>
        <v>1</v>
      </c>
      <c r="BD231" s="48"/>
      <c r="BE231" s="49"/>
      <c r="BF231" s="48"/>
      <c r="BG231" s="49"/>
      <c r="BH231" s="48"/>
      <c r="BI231" s="49"/>
      <c r="BJ231" s="48"/>
      <c r="BK231" s="49"/>
      <c r="BL231" s="48"/>
    </row>
    <row r="232" spans="1:64" ht="15">
      <c r="A232" s="64" t="s">
        <v>236</v>
      </c>
      <c r="B232" s="64" t="s">
        <v>297</v>
      </c>
      <c r="C232" s="65" t="s">
        <v>3338</v>
      </c>
      <c r="D232" s="66">
        <v>10</v>
      </c>
      <c r="E232" s="67" t="s">
        <v>136</v>
      </c>
      <c r="F232" s="68">
        <v>12</v>
      </c>
      <c r="G232" s="65"/>
      <c r="H232" s="69"/>
      <c r="I232" s="70"/>
      <c r="J232" s="70"/>
      <c r="K232" s="34" t="s">
        <v>65</v>
      </c>
      <c r="L232" s="77">
        <v>232</v>
      </c>
      <c r="M232" s="77"/>
      <c r="N232" s="72"/>
      <c r="O232" s="79" t="s">
        <v>407</v>
      </c>
      <c r="P232" s="81">
        <v>43734.5521875</v>
      </c>
      <c r="Q232" s="79" t="s">
        <v>427</v>
      </c>
      <c r="R232" s="79"/>
      <c r="S232" s="79"/>
      <c r="T232" s="79" t="s">
        <v>566</v>
      </c>
      <c r="U232" s="79"/>
      <c r="V232" s="82" t="s">
        <v>641</v>
      </c>
      <c r="W232" s="81">
        <v>43734.5521875</v>
      </c>
      <c r="X232" s="82" t="s">
        <v>730</v>
      </c>
      <c r="Y232" s="79"/>
      <c r="Z232" s="79"/>
      <c r="AA232" s="85" t="s">
        <v>874</v>
      </c>
      <c r="AB232" s="79"/>
      <c r="AC232" s="79" t="b">
        <v>0</v>
      </c>
      <c r="AD232" s="79">
        <v>5</v>
      </c>
      <c r="AE232" s="85" t="s">
        <v>995</v>
      </c>
      <c r="AF232" s="79" t="b">
        <v>0</v>
      </c>
      <c r="AG232" s="79" t="s">
        <v>1009</v>
      </c>
      <c r="AH232" s="79"/>
      <c r="AI232" s="85" t="s">
        <v>995</v>
      </c>
      <c r="AJ232" s="79" t="b">
        <v>0</v>
      </c>
      <c r="AK232" s="79">
        <v>2</v>
      </c>
      <c r="AL232" s="85" t="s">
        <v>995</v>
      </c>
      <c r="AM232" s="79" t="s">
        <v>1022</v>
      </c>
      <c r="AN232" s="79" t="b">
        <v>0</v>
      </c>
      <c r="AO232" s="85" t="s">
        <v>874</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4</v>
      </c>
      <c r="BC232" s="78" t="str">
        <f>REPLACE(INDEX(GroupVertices[Group],MATCH(Edges[[#This Row],[Vertex 2]],GroupVertices[Vertex],0)),1,1,"")</f>
        <v>1</v>
      </c>
      <c r="BD232" s="48"/>
      <c r="BE232" s="49"/>
      <c r="BF232" s="48"/>
      <c r="BG232" s="49"/>
      <c r="BH232" s="48"/>
      <c r="BI232" s="49"/>
      <c r="BJ232" s="48"/>
      <c r="BK232" s="49"/>
      <c r="BL232" s="48"/>
    </row>
    <row r="233" spans="1:64" ht="15">
      <c r="A233" s="64" t="s">
        <v>236</v>
      </c>
      <c r="B233" s="64" t="s">
        <v>297</v>
      </c>
      <c r="C233" s="65" t="s">
        <v>3338</v>
      </c>
      <c r="D233" s="66">
        <v>10</v>
      </c>
      <c r="E233" s="67" t="s">
        <v>136</v>
      </c>
      <c r="F233" s="68">
        <v>12</v>
      </c>
      <c r="G233" s="65"/>
      <c r="H233" s="69"/>
      <c r="I233" s="70"/>
      <c r="J233" s="70"/>
      <c r="K233" s="34" t="s">
        <v>65</v>
      </c>
      <c r="L233" s="77">
        <v>233</v>
      </c>
      <c r="M233" s="77"/>
      <c r="N233" s="72"/>
      <c r="O233" s="79" t="s">
        <v>407</v>
      </c>
      <c r="P233" s="81">
        <v>43735.77118055556</v>
      </c>
      <c r="Q233" s="79" t="s">
        <v>428</v>
      </c>
      <c r="R233" s="79"/>
      <c r="S233" s="79"/>
      <c r="T233" s="79" t="s">
        <v>567</v>
      </c>
      <c r="U233" s="82" t="s">
        <v>601</v>
      </c>
      <c r="V233" s="82" t="s">
        <v>601</v>
      </c>
      <c r="W233" s="81">
        <v>43735.77118055556</v>
      </c>
      <c r="X233" s="82" t="s">
        <v>731</v>
      </c>
      <c r="Y233" s="79"/>
      <c r="Z233" s="79"/>
      <c r="AA233" s="85" t="s">
        <v>875</v>
      </c>
      <c r="AB233" s="79"/>
      <c r="AC233" s="79" t="b">
        <v>0</v>
      </c>
      <c r="AD233" s="79">
        <v>3</v>
      </c>
      <c r="AE233" s="85" t="s">
        <v>999</v>
      </c>
      <c r="AF233" s="79" t="b">
        <v>0</v>
      </c>
      <c r="AG233" s="79" t="s">
        <v>1009</v>
      </c>
      <c r="AH233" s="79"/>
      <c r="AI233" s="85" t="s">
        <v>995</v>
      </c>
      <c r="AJ233" s="79" t="b">
        <v>0</v>
      </c>
      <c r="AK233" s="79">
        <v>0</v>
      </c>
      <c r="AL233" s="85" t="s">
        <v>995</v>
      </c>
      <c r="AM233" s="79" t="s">
        <v>1022</v>
      </c>
      <c r="AN233" s="79" t="b">
        <v>0</v>
      </c>
      <c r="AO233" s="85" t="s">
        <v>875</v>
      </c>
      <c r="AP233" s="79" t="s">
        <v>176</v>
      </c>
      <c r="AQ233" s="79">
        <v>0</v>
      </c>
      <c r="AR233" s="79">
        <v>0</v>
      </c>
      <c r="AS233" s="79" t="s">
        <v>1033</v>
      </c>
      <c r="AT233" s="79"/>
      <c r="AU233" s="79"/>
      <c r="AV233" s="79" t="s">
        <v>1040</v>
      </c>
      <c r="AW233" s="79" t="s">
        <v>1042</v>
      </c>
      <c r="AX233" s="79" t="s">
        <v>1040</v>
      </c>
      <c r="AY233" s="79" t="s">
        <v>1046</v>
      </c>
      <c r="AZ233" s="82" t="s">
        <v>1049</v>
      </c>
      <c r="BA233">
        <v>3</v>
      </c>
      <c r="BB233" s="78" t="str">
        <f>REPLACE(INDEX(GroupVertices[Group],MATCH(Edges[[#This Row],[Vertex 1]],GroupVertices[Vertex],0)),1,1,"")</f>
        <v>4</v>
      </c>
      <c r="BC233" s="78" t="str">
        <f>REPLACE(INDEX(GroupVertices[Group],MATCH(Edges[[#This Row],[Vertex 2]],GroupVertices[Vertex],0)),1,1,"")</f>
        <v>1</v>
      </c>
      <c r="BD233" s="48"/>
      <c r="BE233" s="49"/>
      <c r="BF233" s="48"/>
      <c r="BG233" s="49"/>
      <c r="BH233" s="48"/>
      <c r="BI233" s="49"/>
      <c r="BJ233" s="48"/>
      <c r="BK233" s="49"/>
      <c r="BL233" s="48"/>
    </row>
    <row r="234" spans="1:64" ht="15">
      <c r="A234" s="64" t="s">
        <v>269</v>
      </c>
      <c r="B234" s="64" t="s">
        <v>236</v>
      </c>
      <c r="C234" s="65" t="s">
        <v>3337</v>
      </c>
      <c r="D234" s="66">
        <v>3</v>
      </c>
      <c r="E234" s="67" t="s">
        <v>132</v>
      </c>
      <c r="F234" s="68">
        <v>35</v>
      </c>
      <c r="G234" s="65"/>
      <c r="H234" s="69"/>
      <c r="I234" s="70"/>
      <c r="J234" s="70"/>
      <c r="K234" s="34" t="s">
        <v>65</v>
      </c>
      <c r="L234" s="77">
        <v>234</v>
      </c>
      <c r="M234" s="77"/>
      <c r="N234" s="72"/>
      <c r="O234" s="79" t="s">
        <v>407</v>
      </c>
      <c r="P234" s="81">
        <v>43734.75407407407</v>
      </c>
      <c r="Q234" s="79" t="s">
        <v>420</v>
      </c>
      <c r="R234" s="79"/>
      <c r="S234" s="79"/>
      <c r="T234" s="79"/>
      <c r="U234" s="79"/>
      <c r="V234" s="82" t="s">
        <v>671</v>
      </c>
      <c r="W234" s="81">
        <v>43734.75407407407</v>
      </c>
      <c r="X234" s="82" t="s">
        <v>770</v>
      </c>
      <c r="Y234" s="79"/>
      <c r="Z234" s="79"/>
      <c r="AA234" s="85" t="s">
        <v>914</v>
      </c>
      <c r="AB234" s="79"/>
      <c r="AC234" s="79" t="b">
        <v>0</v>
      </c>
      <c r="AD234" s="79">
        <v>0</v>
      </c>
      <c r="AE234" s="85" t="s">
        <v>995</v>
      </c>
      <c r="AF234" s="79" t="b">
        <v>0</v>
      </c>
      <c r="AG234" s="79" t="s">
        <v>1009</v>
      </c>
      <c r="AH234" s="79"/>
      <c r="AI234" s="85" t="s">
        <v>995</v>
      </c>
      <c r="AJ234" s="79" t="b">
        <v>0</v>
      </c>
      <c r="AK234" s="79">
        <v>5</v>
      </c>
      <c r="AL234" s="85" t="s">
        <v>874</v>
      </c>
      <c r="AM234" s="79" t="s">
        <v>1022</v>
      </c>
      <c r="AN234" s="79" t="b">
        <v>0</v>
      </c>
      <c r="AO234" s="85" t="s">
        <v>874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4</v>
      </c>
      <c r="BD234" s="48">
        <v>0</v>
      </c>
      <c r="BE234" s="49">
        <v>0</v>
      </c>
      <c r="BF234" s="48">
        <v>0</v>
      </c>
      <c r="BG234" s="49">
        <v>0</v>
      </c>
      <c r="BH234" s="48">
        <v>0</v>
      </c>
      <c r="BI234" s="49">
        <v>0</v>
      </c>
      <c r="BJ234" s="48">
        <v>27</v>
      </c>
      <c r="BK234" s="49">
        <v>100</v>
      </c>
      <c r="BL234" s="48">
        <v>27</v>
      </c>
    </row>
    <row r="235" spans="1:64" ht="15">
      <c r="A235" s="64" t="s">
        <v>269</v>
      </c>
      <c r="B235" s="64" t="s">
        <v>367</v>
      </c>
      <c r="C235" s="65" t="s">
        <v>3337</v>
      </c>
      <c r="D235" s="66">
        <v>3</v>
      </c>
      <c r="E235" s="67" t="s">
        <v>132</v>
      </c>
      <c r="F235" s="68">
        <v>35</v>
      </c>
      <c r="G235" s="65"/>
      <c r="H235" s="69"/>
      <c r="I235" s="70"/>
      <c r="J235" s="70"/>
      <c r="K235" s="34" t="s">
        <v>65</v>
      </c>
      <c r="L235" s="77">
        <v>235</v>
      </c>
      <c r="M235" s="77"/>
      <c r="N235" s="72"/>
      <c r="O235" s="79" t="s">
        <v>407</v>
      </c>
      <c r="P235" s="81">
        <v>43742.28664351852</v>
      </c>
      <c r="Q235" s="79" t="s">
        <v>455</v>
      </c>
      <c r="R235" s="79"/>
      <c r="S235" s="79"/>
      <c r="T235" s="79"/>
      <c r="U235" s="79"/>
      <c r="V235" s="82" t="s">
        <v>671</v>
      </c>
      <c r="W235" s="81">
        <v>43742.28664351852</v>
      </c>
      <c r="X235" s="82" t="s">
        <v>771</v>
      </c>
      <c r="Y235" s="79"/>
      <c r="Z235" s="79"/>
      <c r="AA235" s="85" t="s">
        <v>915</v>
      </c>
      <c r="AB235" s="79"/>
      <c r="AC235" s="79" t="b">
        <v>0</v>
      </c>
      <c r="AD235" s="79">
        <v>0</v>
      </c>
      <c r="AE235" s="85" t="s">
        <v>995</v>
      </c>
      <c r="AF235" s="79" t="b">
        <v>0</v>
      </c>
      <c r="AG235" s="79" t="s">
        <v>1009</v>
      </c>
      <c r="AH235" s="79"/>
      <c r="AI235" s="85" t="s">
        <v>995</v>
      </c>
      <c r="AJ235" s="79" t="b">
        <v>0</v>
      </c>
      <c r="AK235" s="79">
        <v>5</v>
      </c>
      <c r="AL235" s="85" t="s">
        <v>937</v>
      </c>
      <c r="AM235" s="79" t="s">
        <v>1022</v>
      </c>
      <c r="AN235" s="79" t="b">
        <v>0</v>
      </c>
      <c r="AO235" s="85" t="s">
        <v>937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269</v>
      </c>
      <c r="B236" s="64" t="s">
        <v>251</v>
      </c>
      <c r="C236" s="65" t="s">
        <v>3337</v>
      </c>
      <c r="D236" s="66">
        <v>3</v>
      </c>
      <c r="E236" s="67" t="s">
        <v>132</v>
      </c>
      <c r="F236" s="68">
        <v>35</v>
      </c>
      <c r="G236" s="65"/>
      <c r="H236" s="69"/>
      <c r="I236" s="70"/>
      <c r="J236" s="70"/>
      <c r="K236" s="34" t="s">
        <v>65</v>
      </c>
      <c r="L236" s="77">
        <v>236</v>
      </c>
      <c r="M236" s="77"/>
      <c r="N236" s="72"/>
      <c r="O236" s="79" t="s">
        <v>407</v>
      </c>
      <c r="P236" s="81">
        <v>43742.28664351852</v>
      </c>
      <c r="Q236" s="79" t="s">
        <v>455</v>
      </c>
      <c r="R236" s="79"/>
      <c r="S236" s="79"/>
      <c r="T236" s="79"/>
      <c r="U236" s="79"/>
      <c r="V236" s="82" t="s">
        <v>671</v>
      </c>
      <c r="W236" s="81">
        <v>43742.28664351852</v>
      </c>
      <c r="X236" s="82" t="s">
        <v>771</v>
      </c>
      <c r="Y236" s="79"/>
      <c r="Z236" s="79"/>
      <c r="AA236" s="85" t="s">
        <v>915</v>
      </c>
      <c r="AB236" s="79"/>
      <c r="AC236" s="79" t="b">
        <v>0</v>
      </c>
      <c r="AD236" s="79">
        <v>0</v>
      </c>
      <c r="AE236" s="85" t="s">
        <v>995</v>
      </c>
      <c r="AF236" s="79" t="b">
        <v>0</v>
      </c>
      <c r="AG236" s="79" t="s">
        <v>1009</v>
      </c>
      <c r="AH236" s="79"/>
      <c r="AI236" s="85" t="s">
        <v>995</v>
      </c>
      <c r="AJ236" s="79" t="b">
        <v>0</v>
      </c>
      <c r="AK236" s="79">
        <v>5</v>
      </c>
      <c r="AL236" s="85" t="s">
        <v>937</v>
      </c>
      <c r="AM236" s="79" t="s">
        <v>1022</v>
      </c>
      <c r="AN236" s="79" t="b">
        <v>0</v>
      </c>
      <c r="AO236" s="85" t="s">
        <v>937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269</v>
      </c>
      <c r="B237" s="64" t="s">
        <v>368</v>
      </c>
      <c r="C237" s="65" t="s">
        <v>3337</v>
      </c>
      <c r="D237" s="66">
        <v>3</v>
      </c>
      <c r="E237" s="67" t="s">
        <v>132</v>
      </c>
      <c r="F237" s="68">
        <v>35</v>
      </c>
      <c r="G237" s="65"/>
      <c r="H237" s="69"/>
      <c r="I237" s="70"/>
      <c r="J237" s="70"/>
      <c r="K237" s="34" t="s">
        <v>65</v>
      </c>
      <c r="L237" s="77">
        <v>237</v>
      </c>
      <c r="M237" s="77"/>
      <c r="N237" s="72"/>
      <c r="O237" s="79" t="s">
        <v>407</v>
      </c>
      <c r="P237" s="81">
        <v>43742.28664351852</v>
      </c>
      <c r="Q237" s="79" t="s">
        <v>455</v>
      </c>
      <c r="R237" s="79"/>
      <c r="S237" s="79"/>
      <c r="T237" s="79"/>
      <c r="U237" s="79"/>
      <c r="V237" s="82" t="s">
        <v>671</v>
      </c>
      <c r="W237" s="81">
        <v>43742.28664351852</v>
      </c>
      <c r="X237" s="82" t="s">
        <v>771</v>
      </c>
      <c r="Y237" s="79"/>
      <c r="Z237" s="79"/>
      <c r="AA237" s="85" t="s">
        <v>915</v>
      </c>
      <c r="AB237" s="79"/>
      <c r="AC237" s="79" t="b">
        <v>0</v>
      </c>
      <c r="AD237" s="79">
        <v>0</v>
      </c>
      <c r="AE237" s="85" t="s">
        <v>995</v>
      </c>
      <c r="AF237" s="79" t="b">
        <v>0</v>
      </c>
      <c r="AG237" s="79" t="s">
        <v>1009</v>
      </c>
      <c r="AH237" s="79"/>
      <c r="AI237" s="85" t="s">
        <v>995</v>
      </c>
      <c r="AJ237" s="79" t="b">
        <v>0</v>
      </c>
      <c r="AK237" s="79">
        <v>5</v>
      </c>
      <c r="AL237" s="85" t="s">
        <v>937</v>
      </c>
      <c r="AM237" s="79" t="s">
        <v>1022</v>
      </c>
      <c r="AN237" s="79" t="b">
        <v>0</v>
      </c>
      <c r="AO237" s="85" t="s">
        <v>937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269</v>
      </c>
      <c r="B238" s="64" t="s">
        <v>369</v>
      </c>
      <c r="C238" s="65" t="s">
        <v>3337</v>
      </c>
      <c r="D238" s="66">
        <v>3</v>
      </c>
      <c r="E238" s="67" t="s">
        <v>132</v>
      </c>
      <c r="F238" s="68">
        <v>35</v>
      </c>
      <c r="G238" s="65"/>
      <c r="H238" s="69"/>
      <c r="I238" s="70"/>
      <c r="J238" s="70"/>
      <c r="K238" s="34" t="s">
        <v>65</v>
      </c>
      <c r="L238" s="77">
        <v>238</v>
      </c>
      <c r="M238" s="77"/>
      <c r="N238" s="72"/>
      <c r="O238" s="79" t="s">
        <v>407</v>
      </c>
      <c r="P238" s="81">
        <v>43742.28664351852</v>
      </c>
      <c r="Q238" s="79" t="s">
        <v>455</v>
      </c>
      <c r="R238" s="79"/>
      <c r="S238" s="79"/>
      <c r="T238" s="79"/>
      <c r="U238" s="79"/>
      <c r="V238" s="82" t="s">
        <v>671</v>
      </c>
      <c r="W238" s="81">
        <v>43742.28664351852</v>
      </c>
      <c r="X238" s="82" t="s">
        <v>771</v>
      </c>
      <c r="Y238" s="79"/>
      <c r="Z238" s="79"/>
      <c r="AA238" s="85" t="s">
        <v>915</v>
      </c>
      <c r="AB238" s="79"/>
      <c r="AC238" s="79" t="b">
        <v>0</v>
      </c>
      <c r="AD238" s="79">
        <v>0</v>
      </c>
      <c r="AE238" s="85" t="s">
        <v>995</v>
      </c>
      <c r="AF238" s="79" t="b">
        <v>0</v>
      </c>
      <c r="AG238" s="79" t="s">
        <v>1009</v>
      </c>
      <c r="AH238" s="79"/>
      <c r="AI238" s="85" t="s">
        <v>995</v>
      </c>
      <c r="AJ238" s="79" t="b">
        <v>0</v>
      </c>
      <c r="AK238" s="79">
        <v>5</v>
      </c>
      <c r="AL238" s="85" t="s">
        <v>937</v>
      </c>
      <c r="AM238" s="79" t="s">
        <v>1022</v>
      </c>
      <c r="AN238" s="79" t="b">
        <v>0</v>
      </c>
      <c r="AO238" s="85" t="s">
        <v>937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269</v>
      </c>
      <c r="B239" s="64" t="s">
        <v>309</v>
      </c>
      <c r="C239" s="65" t="s">
        <v>3337</v>
      </c>
      <c r="D239" s="66">
        <v>3</v>
      </c>
      <c r="E239" s="67" t="s">
        <v>132</v>
      </c>
      <c r="F239" s="68">
        <v>35</v>
      </c>
      <c r="G239" s="65"/>
      <c r="H239" s="69"/>
      <c r="I239" s="70"/>
      <c r="J239" s="70"/>
      <c r="K239" s="34" t="s">
        <v>65</v>
      </c>
      <c r="L239" s="77">
        <v>239</v>
      </c>
      <c r="M239" s="77"/>
      <c r="N239" s="72"/>
      <c r="O239" s="79" t="s">
        <v>407</v>
      </c>
      <c r="P239" s="81">
        <v>43742.28664351852</v>
      </c>
      <c r="Q239" s="79" t="s">
        <v>455</v>
      </c>
      <c r="R239" s="79"/>
      <c r="S239" s="79"/>
      <c r="T239" s="79"/>
      <c r="U239" s="79"/>
      <c r="V239" s="82" t="s">
        <v>671</v>
      </c>
      <c r="W239" s="81">
        <v>43742.28664351852</v>
      </c>
      <c r="X239" s="82" t="s">
        <v>771</v>
      </c>
      <c r="Y239" s="79"/>
      <c r="Z239" s="79"/>
      <c r="AA239" s="85" t="s">
        <v>915</v>
      </c>
      <c r="AB239" s="79"/>
      <c r="AC239" s="79" t="b">
        <v>0</v>
      </c>
      <c r="AD239" s="79">
        <v>0</v>
      </c>
      <c r="AE239" s="85" t="s">
        <v>995</v>
      </c>
      <c r="AF239" s="79" t="b">
        <v>0</v>
      </c>
      <c r="AG239" s="79" t="s">
        <v>1009</v>
      </c>
      <c r="AH239" s="79"/>
      <c r="AI239" s="85" t="s">
        <v>995</v>
      </c>
      <c r="AJ239" s="79" t="b">
        <v>0</v>
      </c>
      <c r="AK239" s="79">
        <v>5</v>
      </c>
      <c r="AL239" s="85" t="s">
        <v>937</v>
      </c>
      <c r="AM239" s="79" t="s">
        <v>1022</v>
      </c>
      <c r="AN239" s="79" t="b">
        <v>0</v>
      </c>
      <c r="AO239" s="85" t="s">
        <v>937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269</v>
      </c>
      <c r="B240" s="64" t="s">
        <v>297</v>
      </c>
      <c r="C240" s="65" t="s">
        <v>3337</v>
      </c>
      <c r="D240" s="66">
        <v>3</v>
      </c>
      <c r="E240" s="67" t="s">
        <v>132</v>
      </c>
      <c r="F240" s="68">
        <v>35</v>
      </c>
      <c r="G240" s="65"/>
      <c r="H240" s="69"/>
      <c r="I240" s="70"/>
      <c r="J240" s="70"/>
      <c r="K240" s="34" t="s">
        <v>65</v>
      </c>
      <c r="L240" s="77">
        <v>240</v>
      </c>
      <c r="M240" s="77"/>
      <c r="N240" s="72"/>
      <c r="O240" s="79" t="s">
        <v>407</v>
      </c>
      <c r="P240" s="81">
        <v>43742.28664351852</v>
      </c>
      <c r="Q240" s="79" t="s">
        <v>455</v>
      </c>
      <c r="R240" s="79"/>
      <c r="S240" s="79"/>
      <c r="T240" s="79"/>
      <c r="U240" s="79"/>
      <c r="V240" s="82" t="s">
        <v>671</v>
      </c>
      <c r="W240" s="81">
        <v>43742.28664351852</v>
      </c>
      <c r="X240" s="82" t="s">
        <v>771</v>
      </c>
      <c r="Y240" s="79"/>
      <c r="Z240" s="79"/>
      <c r="AA240" s="85" t="s">
        <v>915</v>
      </c>
      <c r="AB240" s="79"/>
      <c r="AC240" s="79" t="b">
        <v>0</v>
      </c>
      <c r="AD240" s="79">
        <v>0</v>
      </c>
      <c r="AE240" s="85" t="s">
        <v>995</v>
      </c>
      <c r="AF240" s="79" t="b">
        <v>0</v>
      </c>
      <c r="AG240" s="79" t="s">
        <v>1009</v>
      </c>
      <c r="AH240" s="79"/>
      <c r="AI240" s="85" t="s">
        <v>995</v>
      </c>
      <c r="AJ240" s="79" t="b">
        <v>0</v>
      </c>
      <c r="AK240" s="79">
        <v>5</v>
      </c>
      <c r="AL240" s="85" t="s">
        <v>937</v>
      </c>
      <c r="AM240" s="79" t="s">
        <v>1022</v>
      </c>
      <c r="AN240" s="79" t="b">
        <v>0</v>
      </c>
      <c r="AO240" s="85" t="s">
        <v>937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269</v>
      </c>
      <c r="B241" s="64" t="s">
        <v>287</v>
      </c>
      <c r="C241" s="65" t="s">
        <v>3337</v>
      </c>
      <c r="D241" s="66">
        <v>3</v>
      </c>
      <c r="E241" s="67" t="s">
        <v>132</v>
      </c>
      <c r="F241" s="68">
        <v>35</v>
      </c>
      <c r="G241" s="65"/>
      <c r="H241" s="69"/>
      <c r="I241" s="70"/>
      <c r="J241" s="70"/>
      <c r="K241" s="34" t="s">
        <v>65</v>
      </c>
      <c r="L241" s="77">
        <v>241</v>
      </c>
      <c r="M241" s="77"/>
      <c r="N241" s="72"/>
      <c r="O241" s="79" t="s">
        <v>407</v>
      </c>
      <c r="P241" s="81">
        <v>43742.28664351852</v>
      </c>
      <c r="Q241" s="79" t="s">
        <v>455</v>
      </c>
      <c r="R241" s="79"/>
      <c r="S241" s="79"/>
      <c r="T241" s="79"/>
      <c r="U241" s="79"/>
      <c r="V241" s="82" t="s">
        <v>671</v>
      </c>
      <c r="W241" s="81">
        <v>43742.28664351852</v>
      </c>
      <c r="X241" s="82" t="s">
        <v>771</v>
      </c>
      <c r="Y241" s="79"/>
      <c r="Z241" s="79"/>
      <c r="AA241" s="85" t="s">
        <v>915</v>
      </c>
      <c r="AB241" s="79"/>
      <c r="AC241" s="79" t="b">
        <v>0</v>
      </c>
      <c r="AD241" s="79">
        <v>0</v>
      </c>
      <c r="AE241" s="85" t="s">
        <v>995</v>
      </c>
      <c r="AF241" s="79" t="b">
        <v>0</v>
      </c>
      <c r="AG241" s="79" t="s">
        <v>1009</v>
      </c>
      <c r="AH241" s="79"/>
      <c r="AI241" s="85" t="s">
        <v>995</v>
      </c>
      <c r="AJ241" s="79" t="b">
        <v>0</v>
      </c>
      <c r="AK241" s="79">
        <v>5</v>
      </c>
      <c r="AL241" s="85" t="s">
        <v>937</v>
      </c>
      <c r="AM241" s="79" t="s">
        <v>1022</v>
      </c>
      <c r="AN241" s="79" t="b">
        <v>0</v>
      </c>
      <c r="AO241" s="85" t="s">
        <v>937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1</v>
      </c>
      <c r="BE241" s="49">
        <v>7.6923076923076925</v>
      </c>
      <c r="BF241" s="48">
        <v>0</v>
      </c>
      <c r="BG241" s="49">
        <v>0</v>
      </c>
      <c r="BH241" s="48">
        <v>0</v>
      </c>
      <c r="BI241" s="49">
        <v>0</v>
      </c>
      <c r="BJ241" s="48">
        <v>12</v>
      </c>
      <c r="BK241" s="49">
        <v>92.3076923076923</v>
      </c>
      <c r="BL241" s="48">
        <v>13</v>
      </c>
    </row>
    <row r="242" spans="1:64" ht="15">
      <c r="A242" s="64" t="s">
        <v>270</v>
      </c>
      <c r="B242" s="64" t="s">
        <v>297</v>
      </c>
      <c r="C242" s="65" t="s">
        <v>3337</v>
      </c>
      <c r="D242" s="66">
        <v>3</v>
      </c>
      <c r="E242" s="67" t="s">
        <v>132</v>
      </c>
      <c r="F242" s="68">
        <v>35</v>
      </c>
      <c r="G242" s="65"/>
      <c r="H242" s="69"/>
      <c r="I242" s="70"/>
      <c r="J242" s="70"/>
      <c r="K242" s="34" t="s">
        <v>65</v>
      </c>
      <c r="L242" s="77">
        <v>242</v>
      </c>
      <c r="M242" s="77"/>
      <c r="N242" s="72"/>
      <c r="O242" s="79" t="s">
        <v>407</v>
      </c>
      <c r="P242" s="81">
        <v>43742.63459490741</v>
      </c>
      <c r="Q242" s="79" t="s">
        <v>457</v>
      </c>
      <c r="R242" s="79"/>
      <c r="S242" s="79"/>
      <c r="T242" s="79"/>
      <c r="U242" s="79"/>
      <c r="V242" s="82" t="s">
        <v>672</v>
      </c>
      <c r="W242" s="81">
        <v>43742.63459490741</v>
      </c>
      <c r="X242" s="82" t="s">
        <v>772</v>
      </c>
      <c r="Y242" s="79"/>
      <c r="Z242" s="79"/>
      <c r="AA242" s="85" t="s">
        <v>916</v>
      </c>
      <c r="AB242" s="79"/>
      <c r="AC242" s="79" t="b">
        <v>0</v>
      </c>
      <c r="AD242" s="79">
        <v>0</v>
      </c>
      <c r="AE242" s="85" t="s">
        <v>995</v>
      </c>
      <c r="AF242" s="79" t="b">
        <v>1</v>
      </c>
      <c r="AG242" s="79" t="s">
        <v>1009</v>
      </c>
      <c r="AH242" s="79"/>
      <c r="AI242" s="85" t="s">
        <v>1016</v>
      </c>
      <c r="AJ242" s="79" t="b">
        <v>0</v>
      </c>
      <c r="AK242" s="79">
        <v>2</v>
      </c>
      <c r="AL242" s="85" t="s">
        <v>981</v>
      </c>
      <c r="AM242" s="79" t="s">
        <v>1021</v>
      </c>
      <c r="AN242" s="79" t="b">
        <v>0</v>
      </c>
      <c r="AO242" s="85" t="s">
        <v>981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270</v>
      </c>
      <c r="B243" s="64" t="s">
        <v>287</v>
      </c>
      <c r="C243" s="65" t="s">
        <v>3337</v>
      </c>
      <c r="D243" s="66">
        <v>3</v>
      </c>
      <c r="E243" s="67" t="s">
        <v>132</v>
      </c>
      <c r="F243" s="68">
        <v>35</v>
      </c>
      <c r="G243" s="65"/>
      <c r="H243" s="69"/>
      <c r="I243" s="70"/>
      <c r="J243" s="70"/>
      <c r="K243" s="34" t="s">
        <v>65</v>
      </c>
      <c r="L243" s="77">
        <v>243</v>
      </c>
      <c r="M243" s="77"/>
      <c r="N243" s="72"/>
      <c r="O243" s="79" t="s">
        <v>407</v>
      </c>
      <c r="P243" s="81">
        <v>43742.63459490741</v>
      </c>
      <c r="Q243" s="79" t="s">
        <v>457</v>
      </c>
      <c r="R243" s="79"/>
      <c r="S243" s="79"/>
      <c r="T243" s="79"/>
      <c r="U243" s="79"/>
      <c r="V243" s="82" t="s">
        <v>672</v>
      </c>
      <c r="W243" s="81">
        <v>43742.63459490741</v>
      </c>
      <c r="X243" s="82" t="s">
        <v>772</v>
      </c>
      <c r="Y243" s="79"/>
      <c r="Z243" s="79"/>
      <c r="AA243" s="85" t="s">
        <v>916</v>
      </c>
      <c r="AB243" s="79"/>
      <c r="AC243" s="79" t="b">
        <v>0</v>
      </c>
      <c r="AD243" s="79">
        <v>0</v>
      </c>
      <c r="AE243" s="85" t="s">
        <v>995</v>
      </c>
      <c r="AF243" s="79" t="b">
        <v>1</v>
      </c>
      <c r="AG243" s="79" t="s">
        <v>1009</v>
      </c>
      <c r="AH243" s="79"/>
      <c r="AI243" s="85" t="s">
        <v>1016</v>
      </c>
      <c r="AJ243" s="79" t="b">
        <v>0</v>
      </c>
      <c r="AK243" s="79">
        <v>2</v>
      </c>
      <c r="AL243" s="85" t="s">
        <v>981</v>
      </c>
      <c r="AM243" s="79" t="s">
        <v>1021</v>
      </c>
      <c r="AN243" s="79" t="b">
        <v>0</v>
      </c>
      <c r="AO243" s="85" t="s">
        <v>981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3</v>
      </c>
      <c r="BE243" s="49">
        <v>13.636363636363637</v>
      </c>
      <c r="BF243" s="48">
        <v>0</v>
      </c>
      <c r="BG243" s="49">
        <v>0</v>
      </c>
      <c r="BH243" s="48">
        <v>0</v>
      </c>
      <c r="BI243" s="49">
        <v>0</v>
      </c>
      <c r="BJ243" s="48">
        <v>19</v>
      </c>
      <c r="BK243" s="49">
        <v>86.36363636363636</v>
      </c>
      <c r="BL243" s="48">
        <v>22</v>
      </c>
    </row>
    <row r="244" spans="1:64" ht="15">
      <c r="A244" s="64" t="s">
        <v>271</v>
      </c>
      <c r="B244" s="64" t="s">
        <v>367</v>
      </c>
      <c r="C244" s="65" t="s">
        <v>3337</v>
      </c>
      <c r="D244" s="66">
        <v>3</v>
      </c>
      <c r="E244" s="67" t="s">
        <v>132</v>
      </c>
      <c r="F244" s="68">
        <v>35</v>
      </c>
      <c r="G244" s="65"/>
      <c r="H244" s="69"/>
      <c r="I244" s="70"/>
      <c r="J244" s="70"/>
      <c r="K244" s="34" t="s">
        <v>65</v>
      </c>
      <c r="L244" s="77">
        <v>244</v>
      </c>
      <c r="M244" s="77"/>
      <c r="N244" s="72"/>
      <c r="O244" s="79" t="s">
        <v>407</v>
      </c>
      <c r="P244" s="81">
        <v>43742.63930555555</v>
      </c>
      <c r="Q244" s="79" t="s">
        <v>455</v>
      </c>
      <c r="R244" s="79"/>
      <c r="S244" s="79"/>
      <c r="T244" s="79"/>
      <c r="U244" s="79"/>
      <c r="V244" s="82" t="s">
        <v>673</v>
      </c>
      <c r="W244" s="81">
        <v>43742.63930555555</v>
      </c>
      <c r="X244" s="82" t="s">
        <v>773</v>
      </c>
      <c r="Y244" s="79"/>
      <c r="Z244" s="79"/>
      <c r="AA244" s="85" t="s">
        <v>917</v>
      </c>
      <c r="AB244" s="79"/>
      <c r="AC244" s="79" t="b">
        <v>0</v>
      </c>
      <c r="AD244" s="79">
        <v>0</v>
      </c>
      <c r="AE244" s="85" t="s">
        <v>995</v>
      </c>
      <c r="AF244" s="79" t="b">
        <v>0</v>
      </c>
      <c r="AG244" s="79" t="s">
        <v>1009</v>
      </c>
      <c r="AH244" s="79"/>
      <c r="AI244" s="85" t="s">
        <v>995</v>
      </c>
      <c r="AJ244" s="79" t="b">
        <v>0</v>
      </c>
      <c r="AK244" s="79">
        <v>5</v>
      </c>
      <c r="AL244" s="85" t="s">
        <v>937</v>
      </c>
      <c r="AM244" s="79" t="s">
        <v>1021</v>
      </c>
      <c r="AN244" s="79" t="b">
        <v>0</v>
      </c>
      <c r="AO244" s="85" t="s">
        <v>937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271</v>
      </c>
      <c r="B245" s="64" t="s">
        <v>251</v>
      </c>
      <c r="C245" s="65" t="s">
        <v>3337</v>
      </c>
      <c r="D245" s="66">
        <v>3</v>
      </c>
      <c r="E245" s="67" t="s">
        <v>132</v>
      </c>
      <c r="F245" s="68">
        <v>35</v>
      </c>
      <c r="G245" s="65"/>
      <c r="H245" s="69"/>
      <c r="I245" s="70"/>
      <c r="J245" s="70"/>
      <c r="K245" s="34" t="s">
        <v>65</v>
      </c>
      <c r="L245" s="77">
        <v>245</v>
      </c>
      <c r="M245" s="77"/>
      <c r="N245" s="72"/>
      <c r="O245" s="79" t="s">
        <v>407</v>
      </c>
      <c r="P245" s="81">
        <v>43742.63930555555</v>
      </c>
      <c r="Q245" s="79" t="s">
        <v>455</v>
      </c>
      <c r="R245" s="79"/>
      <c r="S245" s="79"/>
      <c r="T245" s="79"/>
      <c r="U245" s="79"/>
      <c r="V245" s="82" t="s">
        <v>673</v>
      </c>
      <c r="W245" s="81">
        <v>43742.63930555555</v>
      </c>
      <c r="X245" s="82" t="s">
        <v>773</v>
      </c>
      <c r="Y245" s="79"/>
      <c r="Z245" s="79"/>
      <c r="AA245" s="85" t="s">
        <v>917</v>
      </c>
      <c r="AB245" s="79"/>
      <c r="AC245" s="79" t="b">
        <v>0</v>
      </c>
      <c r="AD245" s="79">
        <v>0</v>
      </c>
      <c r="AE245" s="85" t="s">
        <v>995</v>
      </c>
      <c r="AF245" s="79" t="b">
        <v>0</v>
      </c>
      <c r="AG245" s="79" t="s">
        <v>1009</v>
      </c>
      <c r="AH245" s="79"/>
      <c r="AI245" s="85" t="s">
        <v>995</v>
      </c>
      <c r="AJ245" s="79" t="b">
        <v>0</v>
      </c>
      <c r="AK245" s="79">
        <v>5</v>
      </c>
      <c r="AL245" s="85" t="s">
        <v>937</v>
      </c>
      <c r="AM245" s="79" t="s">
        <v>1021</v>
      </c>
      <c r="AN245" s="79" t="b">
        <v>0</v>
      </c>
      <c r="AO245" s="85" t="s">
        <v>937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271</v>
      </c>
      <c r="B246" s="64" t="s">
        <v>368</v>
      </c>
      <c r="C246" s="65" t="s">
        <v>3337</v>
      </c>
      <c r="D246" s="66">
        <v>3</v>
      </c>
      <c r="E246" s="67" t="s">
        <v>132</v>
      </c>
      <c r="F246" s="68">
        <v>35</v>
      </c>
      <c r="G246" s="65"/>
      <c r="H246" s="69"/>
      <c r="I246" s="70"/>
      <c r="J246" s="70"/>
      <c r="K246" s="34" t="s">
        <v>65</v>
      </c>
      <c r="L246" s="77">
        <v>246</v>
      </c>
      <c r="M246" s="77"/>
      <c r="N246" s="72"/>
      <c r="O246" s="79" t="s">
        <v>407</v>
      </c>
      <c r="P246" s="81">
        <v>43742.63930555555</v>
      </c>
      <c r="Q246" s="79" t="s">
        <v>455</v>
      </c>
      <c r="R246" s="79"/>
      <c r="S246" s="79"/>
      <c r="T246" s="79"/>
      <c r="U246" s="79"/>
      <c r="V246" s="82" t="s">
        <v>673</v>
      </c>
      <c r="W246" s="81">
        <v>43742.63930555555</v>
      </c>
      <c r="X246" s="82" t="s">
        <v>773</v>
      </c>
      <c r="Y246" s="79"/>
      <c r="Z246" s="79"/>
      <c r="AA246" s="85" t="s">
        <v>917</v>
      </c>
      <c r="AB246" s="79"/>
      <c r="AC246" s="79" t="b">
        <v>0</v>
      </c>
      <c r="AD246" s="79">
        <v>0</v>
      </c>
      <c r="AE246" s="85" t="s">
        <v>995</v>
      </c>
      <c r="AF246" s="79" t="b">
        <v>0</v>
      </c>
      <c r="AG246" s="79" t="s">
        <v>1009</v>
      </c>
      <c r="AH246" s="79"/>
      <c r="AI246" s="85" t="s">
        <v>995</v>
      </c>
      <c r="AJ246" s="79" t="b">
        <v>0</v>
      </c>
      <c r="AK246" s="79">
        <v>5</v>
      </c>
      <c r="AL246" s="85" t="s">
        <v>937</v>
      </c>
      <c r="AM246" s="79" t="s">
        <v>1021</v>
      </c>
      <c r="AN246" s="79" t="b">
        <v>0</v>
      </c>
      <c r="AO246" s="85" t="s">
        <v>937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271</v>
      </c>
      <c r="B247" s="64" t="s">
        <v>369</v>
      </c>
      <c r="C247" s="65" t="s">
        <v>3337</v>
      </c>
      <c r="D247" s="66">
        <v>3</v>
      </c>
      <c r="E247" s="67" t="s">
        <v>132</v>
      </c>
      <c r="F247" s="68">
        <v>35</v>
      </c>
      <c r="G247" s="65"/>
      <c r="H247" s="69"/>
      <c r="I247" s="70"/>
      <c r="J247" s="70"/>
      <c r="K247" s="34" t="s">
        <v>65</v>
      </c>
      <c r="L247" s="77">
        <v>247</v>
      </c>
      <c r="M247" s="77"/>
      <c r="N247" s="72"/>
      <c r="O247" s="79" t="s">
        <v>407</v>
      </c>
      <c r="P247" s="81">
        <v>43742.63930555555</v>
      </c>
      <c r="Q247" s="79" t="s">
        <v>455</v>
      </c>
      <c r="R247" s="79"/>
      <c r="S247" s="79"/>
      <c r="T247" s="79"/>
      <c r="U247" s="79"/>
      <c r="V247" s="82" t="s">
        <v>673</v>
      </c>
      <c r="W247" s="81">
        <v>43742.63930555555</v>
      </c>
      <c r="X247" s="82" t="s">
        <v>773</v>
      </c>
      <c r="Y247" s="79"/>
      <c r="Z247" s="79"/>
      <c r="AA247" s="85" t="s">
        <v>917</v>
      </c>
      <c r="AB247" s="79"/>
      <c r="AC247" s="79" t="b">
        <v>0</v>
      </c>
      <c r="AD247" s="79">
        <v>0</v>
      </c>
      <c r="AE247" s="85" t="s">
        <v>995</v>
      </c>
      <c r="AF247" s="79" t="b">
        <v>0</v>
      </c>
      <c r="AG247" s="79" t="s">
        <v>1009</v>
      </c>
      <c r="AH247" s="79"/>
      <c r="AI247" s="85" t="s">
        <v>995</v>
      </c>
      <c r="AJ247" s="79" t="b">
        <v>0</v>
      </c>
      <c r="AK247" s="79">
        <v>5</v>
      </c>
      <c r="AL247" s="85" t="s">
        <v>937</v>
      </c>
      <c r="AM247" s="79" t="s">
        <v>1021</v>
      </c>
      <c r="AN247" s="79" t="b">
        <v>0</v>
      </c>
      <c r="AO247" s="85" t="s">
        <v>937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271</v>
      </c>
      <c r="B248" s="64" t="s">
        <v>309</v>
      </c>
      <c r="C248" s="65" t="s">
        <v>3337</v>
      </c>
      <c r="D248" s="66">
        <v>3</v>
      </c>
      <c r="E248" s="67" t="s">
        <v>132</v>
      </c>
      <c r="F248" s="68">
        <v>35</v>
      </c>
      <c r="G248" s="65"/>
      <c r="H248" s="69"/>
      <c r="I248" s="70"/>
      <c r="J248" s="70"/>
      <c r="K248" s="34" t="s">
        <v>65</v>
      </c>
      <c r="L248" s="77">
        <v>248</v>
      </c>
      <c r="M248" s="77"/>
      <c r="N248" s="72"/>
      <c r="O248" s="79" t="s">
        <v>407</v>
      </c>
      <c r="P248" s="81">
        <v>43742.63930555555</v>
      </c>
      <c r="Q248" s="79" t="s">
        <v>455</v>
      </c>
      <c r="R248" s="79"/>
      <c r="S248" s="79"/>
      <c r="T248" s="79"/>
      <c r="U248" s="79"/>
      <c r="V248" s="82" t="s">
        <v>673</v>
      </c>
      <c r="W248" s="81">
        <v>43742.63930555555</v>
      </c>
      <c r="X248" s="82" t="s">
        <v>773</v>
      </c>
      <c r="Y248" s="79"/>
      <c r="Z248" s="79"/>
      <c r="AA248" s="85" t="s">
        <v>917</v>
      </c>
      <c r="AB248" s="79"/>
      <c r="AC248" s="79" t="b">
        <v>0</v>
      </c>
      <c r="AD248" s="79">
        <v>0</v>
      </c>
      <c r="AE248" s="85" t="s">
        <v>995</v>
      </c>
      <c r="AF248" s="79" t="b">
        <v>0</v>
      </c>
      <c r="AG248" s="79" t="s">
        <v>1009</v>
      </c>
      <c r="AH248" s="79"/>
      <c r="AI248" s="85" t="s">
        <v>995</v>
      </c>
      <c r="AJ248" s="79" t="b">
        <v>0</v>
      </c>
      <c r="AK248" s="79">
        <v>5</v>
      </c>
      <c r="AL248" s="85" t="s">
        <v>937</v>
      </c>
      <c r="AM248" s="79" t="s">
        <v>1021</v>
      </c>
      <c r="AN248" s="79" t="b">
        <v>0</v>
      </c>
      <c r="AO248" s="85" t="s">
        <v>937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271</v>
      </c>
      <c r="B249" s="64" t="s">
        <v>297</v>
      </c>
      <c r="C249" s="65" t="s">
        <v>3337</v>
      </c>
      <c r="D249" s="66">
        <v>3</v>
      </c>
      <c r="E249" s="67" t="s">
        <v>132</v>
      </c>
      <c r="F249" s="68">
        <v>35</v>
      </c>
      <c r="G249" s="65"/>
      <c r="H249" s="69"/>
      <c r="I249" s="70"/>
      <c r="J249" s="70"/>
      <c r="K249" s="34" t="s">
        <v>65</v>
      </c>
      <c r="L249" s="77">
        <v>249</v>
      </c>
      <c r="M249" s="77"/>
      <c r="N249" s="72"/>
      <c r="O249" s="79" t="s">
        <v>407</v>
      </c>
      <c r="P249" s="81">
        <v>43742.63930555555</v>
      </c>
      <c r="Q249" s="79" t="s">
        <v>455</v>
      </c>
      <c r="R249" s="79"/>
      <c r="S249" s="79"/>
      <c r="T249" s="79"/>
      <c r="U249" s="79"/>
      <c r="V249" s="82" t="s">
        <v>673</v>
      </c>
      <c r="W249" s="81">
        <v>43742.63930555555</v>
      </c>
      <c r="X249" s="82" t="s">
        <v>773</v>
      </c>
      <c r="Y249" s="79"/>
      <c r="Z249" s="79"/>
      <c r="AA249" s="85" t="s">
        <v>917</v>
      </c>
      <c r="AB249" s="79"/>
      <c r="AC249" s="79" t="b">
        <v>0</v>
      </c>
      <c r="AD249" s="79">
        <v>0</v>
      </c>
      <c r="AE249" s="85" t="s">
        <v>995</v>
      </c>
      <c r="AF249" s="79" t="b">
        <v>0</v>
      </c>
      <c r="AG249" s="79" t="s">
        <v>1009</v>
      </c>
      <c r="AH249" s="79"/>
      <c r="AI249" s="85" t="s">
        <v>995</v>
      </c>
      <c r="AJ249" s="79" t="b">
        <v>0</v>
      </c>
      <c r="AK249" s="79">
        <v>5</v>
      </c>
      <c r="AL249" s="85" t="s">
        <v>937</v>
      </c>
      <c r="AM249" s="79" t="s">
        <v>1021</v>
      </c>
      <c r="AN249" s="79" t="b">
        <v>0</v>
      </c>
      <c r="AO249" s="85" t="s">
        <v>937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v>
      </c>
      <c r="BD249" s="48"/>
      <c r="BE249" s="49"/>
      <c r="BF249" s="48"/>
      <c r="BG249" s="49"/>
      <c r="BH249" s="48"/>
      <c r="BI249" s="49"/>
      <c r="BJ249" s="48"/>
      <c r="BK249" s="49"/>
      <c r="BL249" s="48"/>
    </row>
    <row r="250" spans="1:64" ht="15">
      <c r="A250" s="64" t="s">
        <v>271</v>
      </c>
      <c r="B250" s="64" t="s">
        <v>287</v>
      </c>
      <c r="C250" s="65" t="s">
        <v>3337</v>
      </c>
      <c r="D250" s="66">
        <v>3</v>
      </c>
      <c r="E250" s="67" t="s">
        <v>132</v>
      </c>
      <c r="F250" s="68">
        <v>35</v>
      </c>
      <c r="G250" s="65"/>
      <c r="H250" s="69"/>
      <c r="I250" s="70"/>
      <c r="J250" s="70"/>
      <c r="K250" s="34" t="s">
        <v>65</v>
      </c>
      <c r="L250" s="77">
        <v>250</v>
      </c>
      <c r="M250" s="77"/>
      <c r="N250" s="72"/>
      <c r="O250" s="79" t="s">
        <v>407</v>
      </c>
      <c r="P250" s="81">
        <v>43742.63930555555</v>
      </c>
      <c r="Q250" s="79" t="s">
        <v>455</v>
      </c>
      <c r="R250" s="79"/>
      <c r="S250" s="79"/>
      <c r="T250" s="79"/>
      <c r="U250" s="79"/>
      <c r="V250" s="82" t="s">
        <v>673</v>
      </c>
      <c r="W250" s="81">
        <v>43742.63930555555</v>
      </c>
      <c r="X250" s="82" t="s">
        <v>773</v>
      </c>
      <c r="Y250" s="79"/>
      <c r="Z250" s="79"/>
      <c r="AA250" s="85" t="s">
        <v>917</v>
      </c>
      <c r="AB250" s="79"/>
      <c r="AC250" s="79" t="b">
        <v>0</v>
      </c>
      <c r="AD250" s="79">
        <v>0</v>
      </c>
      <c r="AE250" s="85" t="s">
        <v>995</v>
      </c>
      <c r="AF250" s="79" t="b">
        <v>0</v>
      </c>
      <c r="AG250" s="79" t="s">
        <v>1009</v>
      </c>
      <c r="AH250" s="79"/>
      <c r="AI250" s="85" t="s">
        <v>995</v>
      </c>
      <c r="AJ250" s="79" t="b">
        <v>0</v>
      </c>
      <c r="AK250" s="79">
        <v>5</v>
      </c>
      <c r="AL250" s="85" t="s">
        <v>937</v>
      </c>
      <c r="AM250" s="79" t="s">
        <v>1021</v>
      </c>
      <c r="AN250" s="79" t="b">
        <v>0</v>
      </c>
      <c r="AO250" s="85" t="s">
        <v>937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1</v>
      </c>
      <c r="BE250" s="49">
        <v>7.6923076923076925</v>
      </c>
      <c r="BF250" s="48">
        <v>0</v>
      </c>
      <c r="BG250" s="49">
        <v>0</v>
      </c>
      <c r="BH250" s="48">
        <v>0</v>
      </c>
      <c r="BI250" s="49">
        <v>0</v>
      </c>
      <c r="BJ250" s="48">
        <v>12</v>
      </c>
      <c r="BK250" s="49">
        <v>92.3076923076923</v>
      </c>
      <c r="BL250" s="48">
        <v>13</v>
      </c>
    </row>
    <row r="251" spans="1:64" ht="15">
      <c r="A251" s="64" t="s">
        <v>272</v>
      </c>
      <c r="B251" s="64" t="s">
        <v>356</v>
      </c>
      <c r="C251" s="65" t="s">
        <v>3337</v>
      </c>
      <c r="D251" s="66">
        <v>3</v>
      </c>
      <c r="E251" s="67" t="s">
        <v>132</v>
      </c>
      <c r="F251" s="68">
        <v>35</v>
      </c>
      <c r="G251" s="65"/>
      <c r="H251" s="69"/>
      <c r="I251" s="70"/>
      <c r="J251" s="70"/>
      <c r="K251" s="34" t="s">
        <v>65</v>
      </c>
      <c r="L251" s="77">
        <v>251</v>
      </c>
      <c r="M251" s="77"/>
      <c r="N251" s="72"/>
      <c r="O251" s="79" t="s">
        <v>407</v>
      </c>
      <c r="P251" s="81">
        <v>43718.857094907406</v>
      </c>
      <c r="Q251" s="79" t="s">
        <v>458</v>
      </c>
      <c r="R251" s="82" t="s">
        <v>519</v>
      </c>
      <c r="S251" s="79" t="s">
        <v>539</v>
      </c>
      <c r="T251" s="79" t="s">
        <v>576</v>
      </c>
      <c r="U251" s="79"/>
      <c r="V251" s="82" t="s">
        <v>674</v>
      </c>
      <c r="W251" s="81">
        <v>43718.857094907406</v>
      </c>
      <c r="X251" s="82" t="s">
        <v>774</v>
      </c>
      <c r="Y251" s="79"/>
      <c r="Z251" s="79"/>
      <c r="AA251" s="85" t="s">
        <v>918</v>
      </c>
      <c r="AB251" s="79"/>
      <c r="AC251" s="79" t="b">
        <v>0</v>
      </c>
      <c r="AD251" s="79">
        <v>8</v>
      </c>
      <c r="AE251" s="85" t="s">
        <v>995</v>
      </c>
      <c r="AF251" s="79" t="b">
        <v>1</v>
      </c>
      <c r="AG251" s="79" t="s">
        <v>1009</v>
      </c>
      <c r="AH251" s="79"/>
      <c r="AI251" s="85" t="s">
        <v>1017</v>
      </c>
      <c r="AJ251" s="79" t="b">
        <v>0</v>
      </c>
      <c r="AK251" s="79">
        <v>5</v>
      </c>
      <c r="AL251" s="85" t="s">
        <v>995</v>
      </c>
      <c r="AM251" s="79" t="s">
        <v>1023</v>
      </c>
      <c r="AN251" s="79" t="b">
        <v>0</v>
      </c>
      <c r="AO251" s="85" t="s">
        <v>918</v>
      </c>
      <c r="AP251" s="79" t="s">
        <v>1032</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272</v>
      </c>
      <c r="B252" s="64" t="s">
        <v>355</v>
      </c>
      <c r="C252" s="65" t="s">
        <v>3337</v>
      </c>
      <c r="D252" s="66">
        <v>3</v>
      </c>
      <c r="E252" s="67" t="s">
        <v>132</v>
      </c>
      <c r="F252" s="68">
        <v>35</v>
      </c>
      <c r="G252" s="65"/>
      <c r="H252" s="69"/>
      <c r="I252" s="70"/>
      <c r="J252" s="70"/>
      <c r="K252" s="34" t="s">
        <v>65</v>
      </c>
      <c r="L252" s="77">
        <v>252</v>
      </c>
      <c r="M252" s="77"/>
      <c r="N252" s="72"/>
      <c r="O252" s="79" t="s">
        <v>407</v>
      </c>
      <c r="P252" s="81">
        <v>43718.857094907406</v>
      </c>
      <c r="Q252" s="79" t="s">
        <v>458</v>
      </c>
      <c r="R252" s="82" t="s">
        <v>519</v>
      </c>
      <c r="S252" s="79" t="s">
        <v>539</v>
      </c>
      <c r="T252" s="79" t="s">
        <v>576</v>
      </c>
      <c r="U252" s="79"/>
      <c r="V252" s="82" t="s">
        <v>674</v>
      </c>
      <c r="W252" s="81">
        <v>43718.857094907406</v>
      </c>
      <c r="X252" s="82" t="s">
        <v>774</v>
      </c>
      <c r="Y252" s="79"/>
      <c r="Z252" s="79"/>
      <c r="AA252" s="85" t="s">
        <v>918</v>
      </c>
      <c r="AB252" s="79"/>
      <c r="AC252" s="79" t="b">
        <v>0</v>
      </c>
      <c r="AD252" s="79">
        <v>8</v>
      </c>
      <c r="AE252" s="85" t="s">
        <v>995</v>
      </c>
      <c r="AF252" s="79" t="b">
        <v>1</v>
      </c>
      <c r="AG252" s="79" t="s">
        <v>1009</v>
      </c>
      <c r="AH252" s="79"/>
      <c r="AI252" s="85" t="s">
        <v>1017</v>
      </c>
      <c r="AJ252" s="79" t="b">
        <v>0</v>
      </c>
      <c r="AK252" s="79">
        <v>5</v>
      </c>
      <c r="AL252" s="85" t="s">
        <v>995</v>
      </c>
      <c r="AM252" s="79" t="s">
        <v>1023</v>
      </c>
      <c r="AN252" s="79" t="b">
        <v>0</v>
      </c>
      <c r="AO252" s="85" t="s">
        <v>918</v>
      </c>
      <c r="AP252" s="79" t="s">
        <v>1032</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272</v>
      </c>
      <c r="B253" s="64" t="s">
        <v>297</v>
      </c>
      <c r="C253" s="65" t="s">
        <v>3337</v>
      </c>
      <c r="D253" s="66">
        <v>3</v>
      </c>
      <c r="E253" s="67" t="s">
        <v>132</v>
      </c>
      <c r="F253" s="68">
        <v>35</v>
      </c>
      <c r="G253" s="65"/>
      <c r="H253" s="69"/>
      <c r="I253" s="70"/>
      <c r="J253" s="70"/>
      <c r="K253" s="34" t="s">
        <v>65</v>
      </c>
      <c r="L253" s="77">
        <v>253</v>
      </c>
      <c r="M253" s="77"/>
      <c r="N253" s="72"/>
      <c r="O253" s="79" t="s">
        <v>407</v>
      </c>
      <c r="P253" s="81">
        <v>43718.857094907406</v>
      </c>
      <c r="Q253" s="79" t="s">
        <v>458</v>
      </c>
      <c r="R253" s="82" t="s">
        <v>519</v>
      </c>
      <c r="S253" s="79" t="s">
        <v>539</v>
      </c>
      <c r="T253" s="79" t="s">
        <v>576</v>
      </c>
      <c r="U253" s="79"/>
      <c r="V253" s="82" t="s">
        <v>674</v>
      </c>
      <c r="W253" s="81">
        <v>43718.857094907406</v>
      </c>
      <c r="X253" s="82" t="s">
        <v>774</v>
      </c>
      <c r="Y253" s="79"/>
      <c r="Z253" s="79"/>
      <c r="AA253" s="85" t="s">
        <v>918</v>
      </c>
      <c r="AB253" s="79"/>
      <c r="AC253" s="79" t="b">
        <v>0</v>
      </c>
      <c r="AD253" s="79">
        <v>8</v>
      </c>
      <c r="AE253" s="85" t="s">
        <v>995</v>
      </c>
      <c r="AF253" s="79" t="b">
        <v>1</v>
      </c>
      <c r="AG253" s="79" t="s">
        <v>1009</v>
      </c>
      <c r="AH253" s="79"/>
      <c r="AI253" s="85" t="s">
        <v>1017</v>
      </c>
      <c r="AJ253" s="79" t="b">
        <v>0</v>
      </c>
      <c r="AK253" s="79">
        <v>5</v>
      </c>
      <c r="AL253" s="85" t="s">
        <v>995</v>
      </c>
      <c r="AM253" s="79" t="s">
        <v>1023</v>
      </c>
      <c r="AN253" s="79" t="b">
        <v>0</v>
      </c>
      <c r="AO253" s="85" t="s">
        <v>918</v>
      </c>
      <c r="AP253" s="79" t="s">
        <v>1032</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4</v>
      </c>
      <c r="BE253" s="49">
        <v>10.256410256410257</v>
      </c>
      <c r="BF253" s="48">
        <v>0</v>
      </c>
      <c r="BG253" s="49">
        <v>0</v>
      </c>
      <c r="BH253" s="48">
        <v>0</v>
      </c>
      <c r="BI253" s="49">
        <v>0</v>
      </c>
      <c r="BJ253" s="48">
        <v>35</v>
      </c>
      <c r="BK253" s="49">
        <v>89.74358974358974</v>
      </c>
      <c r="BL253" s="48">
        <v>39</v>
      </c>
    </row>
    <row r="254" spans="1:64" ht="15">
      <c r="A254" s="64" t="s">
        <v>273</v>
      </c>
      <c r="B254" s="64" t="s">
        <v>272</v>
      </c>
      <c r="C254" s="65" t="s">
        <v>3337</v>
      </c>
      <c r="D254" s="66">
        <v>3</v>
      </c>
      <c r="E254" s="67" t="s">
        <v>132</v>
      </c>
      <c r="F254" s="68">
        <v>35</v>
      </c>
      <c r="G254" s="65"/>
      <c r="H254" s="69"/>
      <c r="I254" s="70"/>
      <c r="J254" s="70"/>
      <c r="K254" s="34" t="s">
        <v>65</v>
      </c>
      <c r="L254" s="77">
        <v>254</v>
      </c>
      <c r="M254" s="77"/>
      <c r="N254" s="72"/>
      <c r="O254" s="79" t="s">
        <v>407</v>
      </c>
      <c r="P254" s="81">
        <v>43743.71774305555</v>
      </c>
      <c r="Q254" s="79" t="s">
        <v>459</v>
      </c>
      <c r="R254" s="79"/>
      <c r="S254" s="79"/>
      <c r="T254" s="79" t="s">
        <v>577</v>
      </c>
      <c r="U254" s="79"/>
      <c r="V254" s="82" t="s">
        <v>675</v>
      </c>
      <c r="W254" s="81">
        <v>43743.71774305555</v>
      </c>
      <c r="X254" s="82" t="s">
        <v>775</v>
      </c>
      <c r="Y254" s="79"/>
      <c r="Z254" s="79"/>
      <c r="AA254" s="85" t="s">
        <v>919</v>
      </c>
      <c r="AB254" s="79"/>
      <c r="AC254" s="79" t="b">
        <v>0</v>
      </c>
      <c r="AD254" s="79">
        <v>0</v>
      </c>
      <c r="AE254" s="85" t="s">
        <v>995</v>
      </c>
      <c r="AF254" s="79" t="b">
        <v>1</v>
      </c>
      <c r="AG254" s="79" t="s">
        <v>1009</v>
      </c>
      <c r="AH254" s="79"/>
      <c r="AI254" s="85" t="s">
        <v>1017</v>
      </c>
      <c r="AJ254" s="79" t="b">
        <v>0</v>
      </c>
      <c r="AK254" s="79">
        <v>5</v>
      </c>
      <c r="AL254" s="85" t="s">
        <v>918</v>
      </c>
      <c r="AM254" s="79" t="s">
        <v>1029</v>
      </c>
      <c r="AN254" s="79" t="b">
        <v>0</v>
      </c>
      <c r="AO254" s="85" t="s">
        <v>918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273</v>
      </c>
      <c r="B255" s="64" t="s">
        <v>297</v>
      </c>
      <c r="C255" s="65" t="s">
        <v>3337</v>
      </c>
      <c r="D255" s="66">
        <v>3</v>
      </c>
      <c r="E255" s="67" t="s">
        <v>132</v>
      </c>
      <c r="F255" s="68">
        <v>35</v>
      </c>
      <c r="G255" s="65"/>
      <c r="H255" s="69"/>
      <c r="I255" s="70"/>
      <c r="J255" s="70"/>
      <c r="K255" s="34" t="s">
        <v>65</v>
      </c>
      <c r="L255" s="77">
        <v>255</v>
      </c>
      <c r="M255" s="77"/>
      <c r="N255" s="72"/>
      <c r="O255" s="79" t="s">
        <v>407</v>
      </c>
      <c r="P255" s="81">
        <v>43743.71774305555</v>
      </c>
      <c r="Q255" s="79" t="s">
        <v>459</v>
      </c>
      <c r="R255" s="79"/>
      <c r="S255" s="79"/>
      <c r="T255" s="79" t="s">
        <v>577</v>
      </c>
      <c r="U255" s="79"/>
      <c r="V255" s="82" t="s">
        <v>675</v>
      </c>
      <c r="W255" s="81">
        <v>43743.71774305555</v>
      </c>
      <c r="X255" s="82" t="s">
        <v>775</v>
      </c>
      <c r="Y255" s="79"/>
      <c r="Z255" s="79"/>
      <c r="AA255" s="85" t="s">
        <v>919</v>
      </c>
      <c r="AB255" s="79"/>
      <c r="AC255" s="79" t="b">
        <v>0</v>
      </c>
      <c r="AD255" s="79">
        <v>0</v>
      </c>
      <c r="AE255" s="85" t="s">
        <v>995</v>
      </c>
      <c r="AF255" s="79" t="b">
        <v>1</v>
      </c>
      <c r="AG255" s="79" t="s">
        <v>1009</v>
      </c>
      <c r="AH255" s="79"/>
      <c r="AI255" s="85" t="s">
        <v>1017</v>
      </c>
      <c r="AJ255" s="79" t="b">
        <v>0</v>
      </c>
      <c r="AK255" s="79">
        <v>5</v>
      </c>
      <c r="AL255" s="85" t="s">
        <v>918</v>
      </c>
      <c r="AM255" s="79" t="s">
        <v>1029</v>
      </c>
      <c r="AN255" s="79" t="b">
        <v>0</v>
      </c>
      <c r="AO255" s="85" t="s">
        <v>918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2</v>
      </c>
      <c r="BE255" s="49">
        <v>10</v>
      </c>
      <c r="BF255" s="48">
        <v>0</v>
      </c>
      <c r="BG255" s="49">
        <v>0</v>
      </c>
      <c r="BH255" s="48">
        <v>0</v>
      </c>
      <c r="BI255" s="49">
        <v>0</v>
      </c>
      <c r="BJ255" s="48">
        <v>18</v>
      </c>
      <c r="BK255" s="49">
        <v>90</v>
      </c>
      <c r="BL255" s="48">
        <v>20</v>
      </c>
    </row>
    <row r="256" spans="1:64" ht="15">
      <c r="A256" s="64" t="s">
        <v>274</v>
      </c>
      <c r="B256" s="64" t="s">
        <v>371</v>
      </c>
      <c r="C256" s="65" t="s">
        <v>3337</v>
      </c>
      <c r="D256" s="66">
        <v>3</v>
      </c>
      <c r="E256" s="67" t="s">
        <v>132</v>
      </c>
      <c r="F256" s="68">
        <v>35</v>
      </c>
      <c r="G256" s="65"/>
      <c r="H256" s="69"/>
      <c r="I256" s="70"/>
      <c r="J256" s="70"/>
      <c r="K256" s="34" t="s">
        <v>65</v>
      </c>
      <c r="L256" s="77">
        <v>256</v>
      </c>
      <c r="M256" s="77"/>
      <c r="N256" s="72"/>
      <c r="O256" s="79" t="s">
        <v>407</v>
      </c>
      <c r="P256" s="81">
        <v>43744.11502314815</v>
      </c>
      <c r="Q256" s="79" t="s">
        <v>460</v>
      </c>
      <c r="R256" s="82" t="s">
        <v>520</v>
      </c>
      <c r="S256" s="79" t="s">
        <v>546</v>
      </c>
      <c r="T256" s="79"/>
      <c r="U256" s="79"/>
      <c r="V256" s="82" t="s">
        <v>676</v>
      </c>
      <c r="W256" s="81">
        <v>43744.11502314815</v>
      </c>
      <c r="X256" s="82" t="s">
        <v>776</v>
      </c>
      <c r="Y256" s="79"/>
      <c r="Z256" s="79"/>
      <c r="AA256" s="85" t="s">
        <v>920</v>
      </c>
      <c r="AB256" s="79"/>
      <c r="AC256" s="79" t="b">
        <v>0</v>
      </c>
      <c r="AD256" s="79">
        <v>0</v>
      </c>
      <c r="AE256" s="85" t="s">
        <v>995</v>
      </c>
      <c r="AF256" s="79" t="b">
        <v>0</v>
      </c>
      <c r="AG256" s="79" t="s">
        <v>1009</v>
      </c>
      <c r="AH256" s="79"/>
      <c r="AI256" s="85" t="s">
        <v>995</v>
      </c>
      <c r="AJ256" s="79" t="b">
        <v>0</v>
      </c>
      <c r="AK256" s="79">
        <v>1</v>
      </c>
      <c r="AL256" s="85" t="s">
        <v>995</v>
      </c>
      <c r="AM256" s="79" t="s">
        <v>1021</v>
      </c>
      <c r="AN256" s="79" t="b">
        <v>0</v>
      </c>
      <c r="AO256" s="85" t="s">
        <v>920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12</v>
      </c>
      <c r="BC256" s="78" t="str">
        <f>REPLACE(INDEX(GroupVertices[Group],MATCH(Edges[[#This Row],[Vertex 2]],GroupVertices[Vertex],0)),1,1,"")</f>
        <v>12</v>
      </c>
      <c r="BD256" s="48"/>
      <c r="BE256" s="49"/>
      <c r="BF256" s="48"/>
      <c r="BG256" s="49"/>
      <c r="BH256" s="48"/>
      <c r="BI256" s="49"/>
      <c r="BJ256" s="48"/>
      <c r="BK256" s="49"/>
      <c r="BL256" s="48"/>
    </row>
    <row r="257" spans="1:64" ht="15">
      <c r="A257" s="64" t="s">
        <v>274</v>
      </c>
      <c r="B257" s="64" t="s">
        <v>372</v>
      </c>
      <c r="C257" s="65" t="s">
        <v>3337</v>
      </c>
      <c r="D257" s="66">
        <v>3</v>
      </c>
      <c r="E257" s="67" t="s">
        <v>132</v>
      </c>
      <c r="F257" s="68">
        <v>35</v>
      </c>
      <c r="G257" s="65"/>
      <c r="H257" s="69"/>
      <c r="I257" s="70"/>
      <c r="J257" s="70"/>
      <c r="K257" s="34" t="s">
        <v>65</v>
      </c>
      <c r="L257" s="77">
        <v>257</v>
      </c>
      <c r="M257" s="77"/>
      <c r="N257" s="72"/>
      <c r="O257" s="79" t="s">
        <v>407</v>
      </c>
      <c r="P257" s="81">
        <v>43744.11502314815</v>
      </c>
      <c r="Q257" s="79" t="s">
        <v>460</v>
      </c>
      <c r="R257" s="82" t="s">
        <v>520</v>
      </c>
      <c r="S257" s="79" t="s">
        <v>546</v>
      </c>
      <c r="T257" s="79"/>
      <c r="U257" s="79"/>
      <c r="V257" s="82" t="s">
        <v>676</v>
      </c>
      <c r="W257" s="81">
        <v>43744.11502314815</v>
      </c>
      <c r="X257" s="82" t="s">
        <v>776</v>
      </c>
      <c r="Y257" s="79"/>
      <c r="Z257" s="79"/>
      <c r="AA257" s="85" t="s">
        <v>920</v>
      </c>
      <c r="AB257" s="79"/>
      <c r="AC257" s="79" t="b">
        <v>0</v>
      </c>
      <c r="AD257" s="79">
        <v>0</v>
      </c>
      <c r="AE257" s="85" t="s">
        <v>995</v>
      </c>
      <c r="AF257" s="79" t="b">
        <v>0</v>
      </c>
      <c r="AG257" s="79" t="s">
        <v>1009</v>
      </c>
      <c r="AH257" s="79"/>
      <c r="AI257" s="85" t="s">
        <v>995</v>
      </c>
      <c r="AJ257" s="79" t="b">
        <v>0</v>
      </c>
      <c r="AK257" s="79">
        <v>1</v>
      </c>
      <c r="AL257" s="85" t="s">
        <v>995</v>
      </c>
      <c r="AM257" s="79" t="s">
        <v>1021</v>
      </c>
      <c r="AN257" s="79" t="b">
        <v>0</v>
      </c>
      <c r="AO257" s="85" t="s">
        <v>920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12</v>
      </c>
      <c r="BC257" s="78" t="str">
        <f>REPLACE(INDEX(GroupVertices[Group],MATCH(Edges[[#This Row],[Vertex 2]],GroupVertices[Vertex],0)),1,1,"")</f>
        <v>12</v>
      </c>
      <c r="BD257" s="48"/>
      <c r="BE257" s="49"/>
      <c r="BF257" s="48"/>
      <c r="BG257" s="49"/>
      <c r="BH257" s="48"/>
      <c r="BI257" s="49"/>
      <c r="BJ257" s="48"/>
      <c r="BK257" s="49"/>
      <c r="BL257" s="48"/>
    </row>
    <row r="258" spans="1:64" ht="15">
      <c r="A258" s="64" t="s">
        <v>275</v>
      </c>
      <c r="B258" s="64" t="s">
        <v>274</v>
      </c>
      <c r="C258" s="65" t="s">
        <v>3337</v>
      </c>
      <c r="D258" s="66">
        <v>3</v>
      </c>
      <c r="E258" s="67" t="s">
        <v>132</v>
      </c>
      <c r="F258" s="68">
        <v>35</v>
      </c>
      <c r="G258" s="65"/>
      <c r="H258" s="69"/>
      <c r="I258" s="70"/>
      <c r="J258" s="70"/>
      <c r="K258" s="34" t="s">
        <v>65</v>
      </c>
      <c r="L258" s="77">
        <v>258</v>
      </c>
      <c r="M258" s="77"/>
      <c r="N258" s="72"/>
      <c r="O258" s="79" t="s">
        <v>407</v>
      </c>
      <c r="P258" s="81">
        <v>43744.13958333333</v>
      </c>
      <c r="Q258" s="79" t="s">
        <v>461</v>
      </c>
      <c r="R258" s="79"/>
      <c r="S258" s="79"/>
      <c r="T258" s="79"/>
      <c r="U258" s="79"/>
      <c r="V258" s="82" t="s">
        <v>677</v>
      </c>
      <c r="W258" s="81">
        <v>43744.13958333333</v>
      </c>
      <c r="X258" s="82" t="s">
        <v>777</v>
      </c>
      <c r="Y258" s="79"/>
      <c r="Z258" s="79"/>
      <c r="AA258" s="85" t="s">
        <v>921</v>
      </c>
      <c r="AB258" s="79"/>
      <c r="AC258" s="79" t="b">
        <v>0</v>
      </c>
      <c r="AD258" s="79">
        <v>0</v>
      </c>
      <c r="AE258" s="85" t="s">
        <v>995</v>
      </c>
      <c r="AF258" s="79" t="b">
        <v>0</v>
      </c>
      <c r="AG258" s="79" t="s">
        <v>1009</v>
      </c>
      <c r="AH258" s="79"/>
      <c r="AI258" s="85" t="s">
        <v>995</v>
      </c>
      <c r="AJ258" s="79" t="b">
        <v>0</v>
      </c>
      <c r="AK258" s="79">
        <v>1</v>
      </c>
      <c r="AL258" s="85" t="s">
        <v>920</v>
      </c>
      <c r="AM258" s="79" t="s">
        <v>1030</v>
      </c>
      <c r="AN258" s="79" t="b">
        <v>0</v>
      </c>
      <c r="AO258" s="85" t="s">
        <v>920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12</v>
      </c>
      <c r="BC258" s="78" t="str">
        <f>REPLACE(INDEX(GroupVertices[Group],MATCH(Edges[[#This Row],[Vertex 2]],GroupVertices[Vertex],0)),1,1,"")</f>
        <v>12</v>
      </c>
      <c r="BD258" s="48">
        <v>0</v>
      </c>
      <c r="BE258" s="49">
        <v>0</v>
      </c>
      <c r="BF258" s="48">
        <v>1</v>
      </c>
      <c r="BG258" s="49">
        <v>4.3478260869565215</v>
      </c>
      <c r="BH258" s="48">
        <v>0</v>
      </c>
      <c r="BI258" s="49">
        <v>0</v>
      </c>
      <c r="BJ258" s="48">
        <v>22</v>
      </c>
      <c r="BK258" s="49">
        <v>95.65217391304348</v>
      </c>
      <c r="BL258" s="48">
        <v>23</v>
      </c>
    </row>
    <row r="259" spans="1:64" ht="15">
      <c r="A259" s="64" t="s">
        <v>276</v>
      </c>
      <c r="B259" s="64" t="s">
        <v>276</v>
      </c>
      <c r="C259" s="65" t="s">
        <v>3337</v>
      </c>
      <c r="D259" s="66">
        <v>3</v>
      </c>
      <c r="E259" s="67" t="s">
        <v>132</v>
      </c>
      <c r="F259" s="68">
        <v>35</v>
      </c>
      <c r="G259" s="65"/>
      <c r="H259" s="69"/>
      <c r="I259" s="70"/>
      <c r="J259" s="70"/>
      <c r="K259" s="34" t="s">
        <v>65</v>
      </c>
      <c r="L259" s="77">
        <v>259</v>
      </c>
      <c r="M259" s="77"/>
      <c r="N259" s="72"/>
      <c r="O259" s="79" t="s">
        <v>176</v>
      </c>
      <c r="P259" s="81">
        <v>43718.76875</v>
      </c>
      <c r="Q259" s="79" t="s">
        <v>462</v>
      </c>
      <c r="R259" s="82" t="s">
        <v>521</v>
      </c>
      <c r="S259" s="79" t="s">
        <v>547</v>
      </c>
      <c r="T259" s="79" t="s">
        <v>578</v>
      </c>
      <c r="U259" s="79"/>
      <c r="V259" s="82" t="s">
        <v>678</v>
      </c>
      <c r="W259" s="81">
        <v>43718.76875</v>
      </c>
      <c r="X259" s="82" t="s">
        <v>778</v>
      </c>
      <c r="Y259" s="79"/>
      <c r="Z259" s="79"/>
      <c r="AA259" s="85" t="s">
        <v>922</v>
      </c>
      <c r="AB259" s="79"/>
      <c r="AC259" s="79" t="b">
        <v>0</v>
      </c>
      <c r="AD259" s="79">
        <v>2</v>
      </c>
      <c r="AE259" s="85" t="s">
        <v>995</v>
      </c>
      <c r="AF259" s="79" t="b">
        <v>0</v>
      </c>
      <c r="AG259" s="79" t="s">
        <v>1009</v>
      </c>
      <c r="AH259" s="79"/>
      <c r="AI259" s="85" t="s">
        <v>995</v>
      </c>
      <c r="AJ259" s="79" t="b">
        <v>0</v>
      </c>
      <c r="AK259" s="79">
        <v>1</v>
      </c>
      <c r="AL259" s="85" t="s">
        <v>995</v>
      </c>
      <c r="AM259" s="79" t="s">
        <v>1021</v>
      </c>
      <c r="AN259" s="79" t="b">
        <v>0</v>
      </c>
      <c r="AO259" s="85" t="s">
        <v>922</v>
      </c>
      <c r="AP259" s="79" t="s">
        <v>1032</v>
      </c>
      <c r="AQ259" s="79">
        <v>0</v>
      </c>
      <c r="AR259" s="79">
        <v>0</v>
      </c>
      <c r="AS259" s="79"/>
      <c r="AT259" s="79"/>
      <c r="AU259" s="79"/>
      <c r="AV259" s="79"/>
      <c r="AW259" s="79"/>
      <c r="AX259" s="79"/>
      <c r="AY259" s="79"/>
      <c r="AZ259" s="79"/>
      <c r="BA259">
        <v>1</v>
      </c>
      <c r="BB259" s="78" t="str">
        <f>REPLACE(INDEX(GroupVertices[Group],MATCH(Edges[[#This Row],[Vertex 1]],GroupVertices[Vertex],0)),1,1,"")</f>
        <v>15</v>
      </c>
      <c r="BC259" s="78" t="str">
        <f>REPLACE(INDEX(GroupVertices[Group],MATCH(Edges[[#This Row],[Vertex 2]],GroupVertices[Vertex],0)),1,1,"")</f>
        <v>15</v>
      </c>
      <c r="BD259" s="48">
        <v>0</v>
      </c>
      <c r="BE259" s="49">
        <v>0</v>
      </c>
      <c r="BF259" s="48">
        <v>0</v>
      </c>
      <c r="BG259" s="49">
        <v>0</v>
      </c>
      <c r="BH259" s="48">
        <v>0</v>
      </c>
      <c r="BI259" s="49">
        <v>0</v>
      </c>
      <c r="BJ259" s="48">
        <v>6</v>
      </c>
      <c r="BK259" s="49">
        <v>100</v>
      </c>
      <c r="BL259" s="48">
        <v>6</v>
      </c>
    </row>
    <row r="260" spans="1:64" ht="15">
      <c r="A260" s="64" t="s">
        <v>277</v>
      </c>
      <c r="B260" s="64" t="s">
        <v>276</v>
      </c>
      <c r="C260" s="65" t="s">
        <v>3337</v>
      </c>
      <c r="D260" s="66">
        <v>3</v>
      </c>
      <c r="E260" s="67" t="s">
        <v>132</v>
      </c>
      <c r="F260" s="68">
        <v>35</v>
      </c>
      <c r="G260" s="65"/>
      <c r="H260" s="69"/>
      <c r="I260" s="70"/>
      <c r="J260" s="70"/>
      <c r="K260" s="34" t="s">
        <v>65</v>
      </c>
      <c r="L260" s="77">
        <v>260</v>
      </c>
      <c r="M260" s="77"/>
      <c r="N260" s="72"/>
      <c r="O260" s="79" t="s">
        <v>407</v>
      </c>
      <c r="P260" s="81">
        <v>43744.804768518516</v>
      </c>
      <c r="Q260" s="79" t="s">
        <v>463</v>
      </c>
      <c r="R260" s="82" t="s">
        <v>521</v>
      </c>
      <c r="S260" s="79" t="s">
        <v>547</v>
      </c>
      <c r="T260" s="79" t="s">
        <v>578</v>
      </c>
      <c r="U260" s="79"/>
      <c r="V260" s="82" t="s">
        <v>679</v>
      </c>
      <c r="W260" s="81">
        <v>43744.804768518516</v>
      </c>
      <c r="X260" s="82" t="s">
        <v>779</v>
      </c>
      <c r="Y260" s="79"/>
      <c r="Z260" s="79"/>
      <c r="AA260" s="85" t="s">
        <v>923</v>
      </c>
      <c r="AB260" s="79"/>
      <c r="AC260" s="79" t="b">
        <v>0</v>
      </c>
      <c r="AD260" s="79">
        <v>0</v>
      </c>
      <c r="AE260" s="85" t="s">
        <v>995</v>
      </c>
      <c r="AF260" s="79" t="b">
        <v>0</v>
      </c>
      <c r="AG260" s="79" t="s">
        <v>1009</v>
      </c>
      <c r="AH260" s="79"/>
      <c r="AI260" s="85" t="s">
        <v>995</v>
      </c>
      <c r="AJ260" s="79" t="b">
        <v>0</v>
      </c>
      <c r="AK260" s="79">
        <v>1</v>
      </c>
      <c r="AL260" s="85" t="s">
        <v>922</v>
      </c>
      <c r="AM260" s="79" t="s">
        <v>1023</v>
      </c>
      <c r="AN260" s="79" t="b">
        <v>0</v>
      </c>
      <c r="AO260" s="85" t="s">
        <v>922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15</v>
      </c>
      <c r="BC260" s="78" t="str">
        <f>REPLACE(INDEX(GroupVertices[Group],MATCH(Edges[[#This Row],[Vertex 2]],GroupVertices[Vertex],0)),1,1,"")</f>
        <v>15</v>
      </c>
      <c r="BD260" s="48">
        <v>0</v>
      </c>
      <c r="BE260" s="49">
        <v>0</v>
      </c>
      <c r="BF260" s="48">
        <v>0</v>
      </c>
      <c r="BG260" s="49">
        <v>0</v>
      </c>
      <c r="BH260" s="48">
        <v>0</v>
      </c>
      <c r="BI260" s="49">
        <v>0</v>
      </c>
      <c r="BJ260" s="48">
        <v>8</v>
      </c>
      <c r="BK260" s="49">
        <v>100</v>
      </c>
      <c r="BL260" s="48">
        <v>8</v>
      </c>
    </row>
    <row r="261" spans="1:64" ht="15">
      <c r="A261" s="64" t="s">
        <v>274</v>
      </c>
      <c r="B261" s="64" t="s">
        <v>278</v>
      </c>
      <c r="C261" s="65" t="s">
        <v>3337</v>
      </c>
      <c r="D261" s="66">
        <v>3</v>
      </c>
      <c r="E261" s="67" t="s">
        <v>132</v>
      </c>
      <c r="F261" s="68">
        <v>35</v>
      </c>
      <c r="G261" s="65"/>
      <c r="H261" s="69"/>
      <c r="I261" s="70"/>
      <c r="J261" s="70"/>
      <c r="K261" s="34" t="s">
        <v>66</v>
      </c>
      <c r="L261" s="77">
        <v>261</v>
      </c>
      <c r="M261" s="77"/>
      <c r="N261" s="72"/>
      <c r="O261" s="79" t="s">
        <v>407</v>
      </c>
      <c r="P261" s="81">
        <v>43744.11502314815</v>
      </c>
      <c r="Q261" s="79" t="s">
        <v>460</v>
      </c>
      <c r="R261" s="82" t="s">
        <v>520</v>
      </c>
      <c r="S261" s="79" t="s">
        <v>546</v>
      </c>
      <c r="T261" s="79"/>
      <c r="U261" s="79"/>
      <c r="V261" s="82" t="s">
        <v>676</v>
      </c>
      <c r="W261" s="81">
        <v>43744.11502314815</v>
      </c>
      <c r="X261" s="82" t="s">
        <v>776</v>
      </c>
      <c r="Y261" s="79"/>
      <c r="Z261" s="79"/>
      <c r="AA261" s="85" t="s">
        <v>920</v>
      </c>
      <c r="AB261" s="79"/>
      <c r="AC261" s="79" t="b">
        <v>0</v>
      </c>
      <c r="AD261" s="79">
        <v>0</v>
      </c>
      <c r="AE261" s="85" t="s">
        <v>995</v>
      </c>
      <c r="AF261" s="79" t="b">
        <v>0</v>
      </c>
      <c r="AG261" s="79" t="s">
        <v>1009</v>
      </c>
      <c r="AH261" s="79"/>
      <c r="AI261" s="85" t="s">
        <v>995</v>
      </c>
      <c r="AJ261" s="79" t="b">
        <v>0</v>
      </c>
      <c r="AK261" s="79">
        <v>1</v>
      </c>
      <c r="AL261" s="85" t="s">
        <v>995</v>
      </c>
      <c r="AM261" s="79" t="s">
        <v>1021</v>
      </c>
      <c r="AN261" s="79" t="b">
        <v>0</v>
      </c>
      <c r="AO261" s="85" t="s">
        <v>920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v>0</v>
      </c>
      <c r="BE261" s="49">
        <v>0</v>
      </c>
      <c r="BF261" s="48">
        <v>1</v>
      </c>
      <c r="BG261" s="49">
        <v>4</v>
      </c>
      <c r="BH261" s="48">
        <v>0</v>
      </c>
      <c r="BI261" s="49">
        <v>0</v>
      </c>
      <c r="BJ261" s="48">
        <v>24</v>
      </c>
      <c r="BK261" s="49">
        <v>96</v>
      </c>
      <c r="BL261" s="48">
        <v>25</v>
      </c>
    </row>
    <row r="262" spans="1:64" ht="15">
      <c r="A262" s="64" t="s">
        <v>274</v>
      </c>
      <c r="B262" s="64" t="s">
        <v>297</v>
      </c>
      <c r="C262" s="65" t="s">
        <v>3337</v>
      </c>
      <c r="D262" s="66">
        <v>3</v>
      </c>
      <c r="E262" s="67" t="s">
        <v>132</v>
      </c>
      <c r="F262" s="68">
        <v>35</v>
      </c>
      <c r="G262" s="65"/>
      <c r="H262" s="69"/>
      <c r="I262" s="70"/>
      <c r="J262" s="70"/>
      <c r="K262" s="34" t="s">
        <v>65</v>
      </c>
      <c r="L262" s="77">
        <v>262</v>
      </c>
      <c r="M262" s="77"/>
      <c r="N262" s="72"/>
      <c r="O262" s="79" t="s">
        <v>407</v>
      </c>
      <c r="P262" s="81">
        <v>43744.11502314815</v>
      </c>
      <c r="Q262" s="79" t="s">
        <v>460</v>
      </c>
      <c r="R262" s="82" t="s">
        <v>520</v>
      </c>
      <c r="S262" s="79" t="s">
        <v>546</v>
      </c>
      <c r="T262" s="79"/>
      <c r="U262" s="79"/>
      <c r="V262" s="82" t="s">
        <v>676</v>
      </c>
      <c r="W262" s="81">
        <v>43744.11502314815</v>
      </c>
      <c r="X262" s="82" t="s">
        <v>776</v>
      </c>
      <c r="Y262" s="79"/>
      <c r="Z262" s="79"/>
      <c r="AA262" s="85" t="s">
        <v>920</v>
      </c>
      <c r="AB262" s="79"/>
      <c r="AC262" s="79" t="b">
        <v>0</v>
      </c>
      <c r="AD262" s="79">
        <v>0</v>
      </c>
      <c r="AE262" s="85" t="s">
        <v>995</v>
      </c>
      <c r="AF262" s="79" t="b">
        <v>0</v>
      </c>
      <c r="AG262" s="79" t="s">
        <v>1009</v>
      </c>
      <c r="AH262" s="79"/>
      <c r="AI262" s="85" t="s">
        <v>995</v>
      </c>
      <c r="AJ262" s="79" t="b">
        <v>0</v>
      </c>
      <c r="AK262" s="79">
        <v>1</v>
      </c>
      <c r="AL262" s="85" t="s">
        <v>995</v>
      </c>
      <c r="AM262" s="79" t="s">
        <v>1021</v>
      </c>
      <c r="AN262" s="79" t="b">
        <v>0</v>
      </c>
      <c r="AO262" s="85" t="s">
        <v>920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v>
      </c>
      <c r="BD262" s="48"/>
      <c r="BE262" s="49"/>
      <c r="BF262" s="48"/>
      <c r="BG262" s="49"/>
      <c r="BH262" s="48"/>
      <c r="BI262" s="49"/>
      <c r="BJ262" s="48"/>
      <c r="BK262" s="49"/>
      <c r="BL262" s="48"/>
    </row>
    <row r="263" spans="1:64" ht="15">
      <c r="A263" s="64" t="s">
        <v>278</v>
      </c>
      <c r="B263" s="64" t="s">
        <v>274</v>
      </c>
      <c r="C263" s="65" t="s">
        <v>3337</v>
      </c>
      <c r="D263" s="66">
        <v>3</v>
      </c>
      <c r="E263" s="67" t="s">
        <v>132</v>
      </c>
      <c r="F263" s="68">
        <v>35</v>
      </c>
      <c r="G263" s="65"/>
      <c r="H263" s="69"/>
      <c r="I263" s="70"/>
      <c r="J263" s="70"/>
      <c r="K263" s="34" t="s">
        <v>66</v>
      </c>
      <c r="L263" s="77">
        <v>263</v>
      </c>
      <c r="M263" s="77"/>
      <c r="N263" s="72"/>
      <c r="O263" s="79" t="s">
        <v>407</v>
      </c>
      <c r="P263" s="81">
        <v>43745.59119212963</v>
      </c>
      <c r="Q263" s="79" t="s">
        <v>461</v>
      </c>
      <c r="R263" s="79"/>
      <c r="S263" s="79"/>
      <c r="T263" s="79"/>
      <c r="U263" s="79"/>
      <c r="V263" s="82" t="s">
        <v>680</v>
      </c>
      <c r="W263" s="81">
        <v>43745.59119212963</v>
      </c>
      <c r="X263" s="82" t="s">
        <v>780</v>
      </c>
      <c r="Y263" s="79"/>
      <c r="Z263" s="79"/>
      <c r="AA263" s="85" t="s">
        <v>924</v>
      </c>
      <c r="AB263" s="79"/>
      <c r="AC263" s="79" t="b">
        <v>0</v>
      </c>
      <c r="AD263" s="79">
        <v>0</v>
      </c>
      <c r="AE263" s="85" t="s">
        <v>995</v>
      </c>
      <c r="AF263" s="79" t="b">
        <v>0</v>
      </c>
      <c r="AG263" s="79" t="s">
        <v>1009</v>
      </c>
      <c r="AH263" s="79"/>
      <c r="AI263" s="85" t="s">
        <v>995</v>
      </c>
      <c r="AJ263" s="79" t="b">
        <v>0</v>
      </c>
      <c r="AK263" s="79">
        <v>2</v>
      </c>
      <c r="AL263" s="85" t="s">
        <v>920</v>
      </c>
      <c r="AM263" s="79" t="s">
        <v>1023</v>
      </c>
      <c r="AN263" s="79" t="b">
        <v>0</v>
      </c>
      <c r="AO263" s="85" t="s">
        <v>920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v>0</v>
      </c>
      <c r="BE263" s="49">
        <v>0</v>
      </c>
      <c r="BF263" s="48">
        <v>1</v>
      </c>
      <c r="BG263" s="49">
        <v>4.3478260869565215</v>
      </c>
      <c r="BH263" s="48">
        <v>0</v>
      </c>
      <c r="BI263" s="49">
        <v>0</v>
      </c>
      <c r="BJ263" s="48">
        <v>22</v>
      </c>
      <c r="BK263" s="49">
        <v>95.65217391304348</v>
      </c>
      <c r="BL263" s="48">
        <v>23</v>
      </c>
    </row>
    <row r="264" spans="1:64" ht="15">
      <c r="A264" s="64" t="s">
        <v>279</v>
      </c>
      <c r="B264" s="64" t="s">
        <v>297</v>
      </c>
      <c r="C264" s="65" t="s">
        <v>3337</v>
      </c>
      <c r="D264" s="66">
        <v>3</v>
      </c>
      <c r="E264" s="67" t="s">
        <v>132</v>
      </c>
      <c r="F264" s="68">
        <v>35</v>
      </c>
      <c r="G264" s="65"/>
      <c r="H264" s="69"/>
      <c r="I264" s="70"/>
      <c r="J264" s="70"/>
      <c r="K264" s="34" t="s">
        <v>65</v>
      </c>
      <c r="L264" s="77">
        <v>264</v>
      </c>
      <c r="M264" s="77"/>
      <c r="N264" s="72"/>
      <c r="O264" s="79" t="s">
        <v>407</v>
      </c>
      <c r="P264" s="81">
        <v>43736.004537037035</v>
      </c>
      <c r="Q264" s="79" t="s">
        <v>464</v>
      </c>
      <c r="R264" s="79"/>
      <c r="S264" s="79"/>
      <c r="T264" s="79"/>
      <c r="U264" s="82" t="s">
        <v>607</v>
      </c>
      <c r="V264" s="82" t="s">
        <v>607</v>
      </c>
      <c r="W264" s="81">
        <v>43736.004537037035</v>
      </c>
      <c r="X264" s="82" t="s">
        <v>781</v>
      </c>
      <c r="Y264" s="79"/>
      <c r="Z264" s="79"/>
      <c r="AA264" s="85" t="s">
        <v>925</v>
      </c>
      <c r="AB264" s="79"/>
      <c r="AC264" s="79" t="b">
        <v>0</v>
      </c>
      <c r="AD264" s="79">
        <v>13</v>
      </c>
      <c r="AE264" s="85" t="s">
        <v>995</v>
      </c>
      <c r="AF264" s="79" t="b">
        <v>0</v>
      </c>
      <c r="AG264" s="79" t="s">
        <v>1009</v>
      </c>
      <c r="AH264" s="79"/>
      <c r="AI264" s="85" t="s">
        <v>995</v>
      </c>
      <c r="AJ264" s="79" t="b">
        <v>0</v>
      </c>
      <c r="AK264" s="79">
        <v>4</v>
      </c>
      <c r="AL264" s="85" t="s">
        <v>995</v>
      </c>
      <c r="AM264" s="79" t="s">
        <v>1021</v>
      </c>
      <c r="AN264" s="79" t="b">
        <v>0</v>
      </c>
      <c r="AO264" s="85" t="s">
        <v>925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11</v>
      </c>
      <c r="BC264" s="78" t="str">
        <f>REPLACE(INDEX(GroupVertices[Group],MATCH(Edges[[#This Row],[Vertex 2]],GroupVertices[Vertex],0)),1,1,"")</f>
        <v>1</v>
      </c>
      <c r="BD264" s="48">
        <v>1</v>
      </c>
      <c r="BE264" s="49">
        <v>3.125</v>
      </c>
      <c r="BF264" s="48">
        <v>0</v>
      </c>
      <c r="BG264" s="49">
        <v>0</v>
      </c>
      <c r="BH264" s="48">
        <v>0</v>
      </c>
      <c r="BI264" s="49">
        <v>0</v>
      </c>
      <c r="BJ264" s="48">
        <v>31</v>
      </c>
      <c r="BK264" s="49">
        <v>96.875</v>
      </c>
      <c r="BL264" s="48">
        <v>32</v>
      </c>
    </row>
    <row r="265" spans="1:64" ht="15">
      <c r="A265" s="64" t="s">
        <v>280</v>
      </c>
      <c r="B265" s="64" t="s">
        <v>279</v>
      </c>
      <c r="C265" s="65" t="s">
        <v>3337</v>
      </c>
      <c r="D265" s="66">
        <v>3</v>
      </c>
      <c r="E265" s="67" t="s">
        <v>132</v>
      </c>
      <c r="F265" s="68">
        <v>35</v>
      </c>
      <c r="G265" s="65"/>
      <c r="H265" s="69"/>
      <c r="I265" s="70"/>
      <c r="J265" s="70"/>
      <c r="K265" s="34" t="s">
        <v>65</v>
      </c>
      <c r="L265" s="77">
        <v>265</v>
      </c>
      <c r="M265" s="77"/>
      <c r="N265" s="72"/>
      <c r="O265" s="79" t="s">
        <v>407</v>
      </c>
      <c r="P265" s="81">
        <v>43736.01152777778</v>
      </c>
      <c r="Q265" s="79" t="s">
        <v>429</v>
      </c>
      <c r="R265" s="79"/>
      <c r="S265" s="79"/>
      <c r="T265" s="79"/>
      <c r="U265" s="79"/>
      <c r="V265" s="82" t="s">
        <v>681</v>
      </c>
      <c r="W265" s="81">
        <v>43736.01152777778</v>
      </c>
      <c r="X265" s="82" t="s">
        <v>782</v>
      </c>
      <c r="Y265" s="79"/>
      <c r="Z265" s="79"/>
      <c r="AA265" s="85" t="s">
        <v>926</v>
      </c>
      <c r="AB265" s="79"/>
      <c r="AC265" s="79" t="b">
        <v>0</v>
      </c>
      <c r="AD265" s="79">
        <v>0</v>
      </c>
      <c r="AE265" s="85" t="s">
        <v>995</v>
      </c>
      <c r="AF265" s="79" t="b">
        <v>0</v>
      </c>
      <c r="AG265" s="79" t="s">
        <v>1009</v>
      </c>
      <c r="AH265" s="79"/>
      <c r="AI265" s="85" t="s">
        <v>995</v>
      </c>
      <c r="AJ265" s="79" t="b">
        <v>0</v>
      </c>
      <c r="AK265" s="79">
        <v>4</v>
      </c>
      <c r="AL265" s="85" t="s">
        <v>925</v>
      </c>
      <c r="AM265" s="79" t="s">
        <v>1021</v>
      </c>
      <c r="AN265" s="79" t="b">
        <v>0</v>
      </c>
      <c r="AO265" s="85" t="s">
        <v>925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11</v>
      </c>
      <c r="BC265" s="78" t="str">
        <f>REPLACE(INDEX(GroupVertices[Group],MATCH(Edges[[#This Row],[Vertex 2]],GroupVertices[Vertex],0)),1,1,"")</f>
        <v>11</v>
      </c>
      <c r="BD265" s="48">
        <v>1</v>
      </c>
      <c r="BE265" s="49">
        <v>4.3478260869565215</v>
      </c>
      <c r="BF265" s="48">
        <v>0</v>
      </c>
      <c r="BG265" s="49">
        <v>0</v>
      </c>
      <c r="BH265" s="48">
        <v>0</v>
      </c>
      <c r="BI265" s="49">
        <v>0</v>
      </c>
      <c r="BJ265" s="48">
        <v>22</v>
      </c>
      <c r="BK265" s="49">
        <v>95.65217391304348</v>
      </c>
      <c r="BL265" s="48">
        <v>23</v>
      </c>
    </row>
    <row r="266" spans="1:64" ht="15">
      <c r="A266" s="64" t="s">
        <v>280</v>
      </c>
      <c r="B266" s="64" t="s">
        <v>297</v>
      </c>
      <c r="C266" s="65" t="s">
        <v>3337</v>
      </c>
      <c r="D266" s="66">
        <v>3</v>
      </c>
      <c r="E266" s="67" t="s">
        <v>132</v>
      </c>
      <c r="F266" s="68">
        <v>35</v>
      </c>
      <c r="G266" s="65"/>
      <c r="H266" s="69"/>
      <c r="I266" s="70"/>
      <c r="J266" s="70"/>
      <c r="K266" s="34" t="s">
        <v>65</v>
      </c>
      <c r="L266" s="77">
        <v>266</v>
      </c>
      <c r="M266" s="77"/>
      <c r="N266" s="72"/>
      <c r="O266" s="79" t="s">
        <v>407</v>
      </c>
      <c r="P266" s="81">
        <v>43745.63489583333</v>
      </c>
      <c r="Q266" s="79" t="s">
        <v>465</v>
      </c>
      <c r="R266" s="79"/>
      <c r="S266" s="79"/>
      <c r="T266" s="79"/>
      <c r="U266" s="79"/>
      <c r="V266" s="82" t="s">
        <v>681</v>
      </c>
      <c r="W266" s="81">
        <v>43745.63489583333</v>
      </c>
      <c r="X266" s="82" t="s">
        <v>783</v>
      </c>
      <c r="Y266" s="79"/>
      <c r="Z266" s="79"/>
      <c r="AA266" s="85" t="s">
        <v>927</v>
      </c>
      <c r="AB266" s="79"/>
      <c r="AC266" s="79" t="b">
        <v>0</v>
      </c>
      <c r="AD266" s="79">
        <v>0</v>
      </c>
      <c r="AE266" s="85" t="s">
        <v>995</v>
      </c>
      <c r="AF266" s="79" t="b">
        <v>0</v>
      </c>
      <c r="AG266" s="79" t="s">
        <v>1009</v>
      </c>
      <c r="AH266" s="79"/>
      <c r="AI266" s="85" t="s">
        <v>995</v>
      </c>
      <c r="AJ266" s="79" t="b">
        <v>0</v>
      </c>
      <c r="AK266" s="79">
        <v>10</v>
      </c>
      <c r="AL266" s="85" t="s">
        <v>986</v>
      </c>
      <c r="AM266" s="79" t="s">
        <v>1021</v>
      </c>
      <c r="AN266" s="79" t="b">
        <v>0</v>
      </c>
      <c r="AO266" s="85" t="s">
        <v>986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11</v>
      </c>
      <c r="BC266" s="78" t="str">
        <f>REPLACE(INDEX(GroupVertices[Group],MATCH(Edges[[#This Row],[Vertex 2]],GroupVertices[Vertex],0)),1,1,"")</f>
        <v>1</v>
      </c>
      <c r="BD266" s="48">
        <v>0</v>
      </c>
      <c r="BE266" s="49">
        <v>0</v>
      </c>
      <c r="BF266" s="48">
        <v>1</v>
      </c>
      <c r="BG266" s="49">
        <v>4.761904761904762</v>
      </c>
      <c r="BH266" s="48">
        <v>0</v>
      </c>
      <c r="BI266" s="49">
        <v>0</v>
      </c>
      <c r="BJ266" s="48">
        <v>20</v>
      </c>
      <c r="BK266" s="49">
        <v>95.23809523809524</v>
      </c>
      <c r="BL266" s="48">
        <v>21</v>
      </c>
    </row>
    <row r="267" spans="1:64" ht="15">
      <c r="A267" s="64" t="s">
        <v>281</v>
      </c>
      <c r="B267" s="64" t="s">
        <v>297</v>
      </c>
      <c r="C267" s="65" t="s">
        <v>3337</v>
      </c>
      <c r="D267" s="66">
        <v>3</v>
      </c>
      <c r="E267" s="67" t="s">
        <v>132</v>
      </c>
      <c r="F267" s="68">
        <v>35</v>
      </c>
      <c r="G267" s="65"/>
      <c r="H267" s="69"/>
      <c r="I267" s="70"/>
      <c r="J267" s="70"/>
      <c r="K267" s="34" t="s">
        <v>65</v>
      </c>
      <c r="L267" s="77">
        <v>267</v>
      </c>
      <c r="M267" s="77"/>
      <c r="N267" s="72"/>
      <c r="O267" s="79" t="s">
        <v>407</v>
      </c>
      <c r="P267" s="81">
        <v>43745.63508101852</v>
      </c>
      <c r="Q267" s="79" t="s">
        <v>465</v>
      </c>
      <c r="R267" s="79"/>
      <c r="S267" s="79"/>
      <c r="T267" s="79"/>
      <c r="U267" s="79"/>
      <c r="V267" s="82" t="s">
        <v>682</v>
      </c>
      <c r="W267" s="81">
        <v>43745.63508101852</v>
      </c>
      <c r="X267" s="82" t="s">
        <v>784</v>
      </c>
      <c r="Y267" s="79"/>
      <c r="Z267" s="79"/>
      <c r="AA267" s="85" t="s">
        <v>928</v>
      </c>
      <c r="AB267" s="79"/>
      <c r="AC267" s="79" t="b">
        <v>0</v>
      </c>
      <c r="AD267" s="79">
        <v>0</v>
      </c>
      <c r="AE267" s="85" t="s">
        <v>995</v>
      </c>
      <c r="AF267" s="79" t="b">
        <v>0</v>
      </c>
      <c r="AG267" s="79" t="s">
        <v>1009</v>
      </c>
      <c r="AH267" s="79"/>
      <c r="AI267" s="85" t="s">
        <v>995</v>
      </c>
      <c r="AJ267" s="79" t="b">
        <v>0</v>
      </c>
      <c r="AK267" s="79">
        <v>10</v>
      </c>
      <c r="AL267" s="85" t="s">
        <v>986</v>
      </c>
      <c r="AM267" s="79" t="s">
        <v>1021</v>
      </c>
      <c r="AN267" s="79" t="b">
        <v>0</v>
      </c>
      <c r="AO267" s="85" t="s">
        <v>986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1</v>
      </c>
      <c r="BG267" s="49">
        <v>4.761904761904762</v>
      </c>
      <c r="BH267" s="48">
        <v>0</v>
      </c>
      <c r="BI267" s="49">
        <v>0</v>
      </c>
      <c r="BJ267" s="48">
        <v>20</v>
      </c>
      <c r="BK267" s="49">
        <v>95.23809523809524</v>
      </c>
      <c r="BL267" s="48">
        <v>21</v>
      </c>
    </row>
    <row r="268" spans="1:64" ht="15">
      <c r="A268" s="64" t="s">
        <v>282</v>
      </c>
      <c r="B268" s="64" t="s">
        <v>287</v>
      </c>
      <c r="C268" s="65" t="s">
        <v>3337</v>
      </c>
      <c r="D268" s="66">
        <v>3</v>
      </c>
      <c r="E268" s="67" t="s">
        <v>132</v>
      </c>
      <c r="F268" s="68">
        <v>35</v>
      </c>
      <c r="G268" s="65"/>
      <c r="H268" s="69"/>
      <c r="I268" s="70"/>
      <c r="J268" s="70"/>
      <c r="K268" s="34" t="s">
        <v>65</v>
      </c>
      <c r="L268" s="77">
        <v>268</v>
      </c>
      <c r="M268" s="77"/>
      <c r="N268" s="72"/>
      <c r="O268" s="79" t="s">
        <v>407</v>
      </c>
      <c r="P268" s="81">
        <v>43741.271898148145</v>
      </c>
      <c r="Q268" s="79" t="s">
        <v>452</v>
      </c>
      <c r="R268" s="79"/>
      <c r="S268" s="79"/>
      <c r="T268" s="79" t="s">
        <v>575</v>
      </c>
      <c r="U268" s="79"/>
      <c r="V268" s="82" t="s">
        <v>683</v>
      </c>
      <c r="W268" s="81">
        <v>43741.271898148145</v>
      </c>
      <c r="X268" s="82" t="s">
        <v>785</v>
      </c>
      <c r="Y268" s="79"/>
      <c r="Z268" s="79"/>
      <c r="AA268" s="85" t="s">
        <v>929</v>
      </c>
      <c r="AB268" s="79"/>
      <c r="AC268" s="79" t="b">
        <v>0</v>
      </c>
      <c r="AD268" s="79">
        <v>0</v>
      </c>
      <c r="AE268" s="85" t="s">
        <v>995</v>
      </c>
      <c r="AF268" s="79" t="b">
        <v>1</v>
      </c>
      <c r="AG268" s="79" t="s">
        <v>1009</v>
      </c>
      <c r="AH268" s="79"/>
      <c r="AI268" s="85" t="s">
        <v>1015</v>
      </c>
      <c r="AJ268" s="79" t="b">
        <v>0</v>
      </c>
      <c r="AK268" s="79">
        <v>3</v>
      </c>
      <c r="AL268" s="85" t="s">
        <v>980</v>
      </c>
      <c r="AM268" s="79" t="s">
        <v>1021</v>
      </c>
      <c r="AN268" s="79" t="b">
        <v>0</v>
      </c>
      <c r="AO268" s="85" t="s">
        <v>980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1</v>
      </c>
      <c r="BG268" s="49">
        <v>4.3478260869565215</v>
      </c>
      <c r="BH268" s="48">
        <v>0</v>
      </c>
      <c r="BI268" s="49">
        <v>0</v>
      </c>
      <c r="BJ268" s="48">
        <v>22</v>
      </c>
      <c r="BK268" s="49">
        <v>95.65217391304348</v>
      </c>
      <c r="BL268" s="48">
        <v>23</v>
      </c>
    </row>
    <row r="269" spans="1:64" ht="15">
      <c r="A269" s="64" t="s">
        <v>282</v>
      </c>
      <c r="B269" s="64" t="s">
        <v>297</v>
      </c>
      <c r="C269" s="65" t="s">
        <v>3337</v>
      </c>
      <c r="D269" s="66">
        <v>3</v>
      </c>
      <c r="E269" s="67" t="s">
        <v>132</v>
      </c>
      <c r="F269" s="68">
        <v>35</v>
      </c>
      <c r="G269" s="65"/>
      <c r="H269" s="69"/>
      <c r="I269" s="70"/>
      <c r="J269" s="70"/>
      <c r="K269" s="34" t="s">
        <v>65</v>
      </c>
      <c r="L269" s="77">
        <v>269</v>
      </c>
      <c r="M269" s="77"/>
      <c r="N269" s="72"/>
      <c r="O269" s="79" t="s">
        <v>407</v>
      </c>
      <c r="P269" s="81">
        <v>43745.64729166667</v>
      </c>
      <c r="Q269" s="79" t="s">
        <v>465</v>
      </c>
      <c r="R269" s="79"/>
      <c r="S269" s="79"/>
      <c r="T269" s="79"/>
      <c r="U269" s="79"/>
      <c r="V269" s="82" t="s">
        <v>683</v>
      </c>
      <c r="W269" s="81">
        <v>43745.64729166667</v>
      </c>
      <c r="X269" s="82" t="s">
        <v>786</v>
      </c>
      <c r="Y269" s="79"/>
      <c r="Z269" s="79"/>
      <c r="AA269" s="85" t="s">
        <v>930</v>
      </c>
      <c r="AB269" s="79"/>
      <c r="AC269" s="79" t="b">
        <v>0</v>
      </c>
      <c r="AD269" s="79">
        <v>0</v>
      </c>
      <c r="AE269" s="85" t="s">
        <v>995</v>
      </c>
      <c r="AF269" s="79" t="b">
        <v>0</v>
      </c>
      <c r="AG269" s="79" t="s">
        <v>1009</v>
      </c>
      <c r="AH269" s="79"/>
      <c r="AI269" s="85" t="s">
        <v>995</v>
      </c>
      <c r="AJ269" s="79" t="b">
        <v>0</v>
      </c>
      <c r="AK269" s="79">
        <v>10</v>
      </c>
      <c r="AL269" s="85" t="s">
        <v>986</v>
      </c>
      <c r="AM269" s="79" t="s">
        <v>1021</v>
      </c>
      <c r="AN269" s="79" t="b">
        <v>0</v>
      </c>
      <c r="AO269" s="85" t="s">
        <v>986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1</v>
      </c>
      <c r="BD269" s="48">
        <v>0</v>
      </c>
      <c r="BE269" s="49">
        <v>0</v>
      </c>
      <c r="BF269" s="48">
        <v>1</v>
      </c>
      <c r="BG269" s="49">
        <v>4.761904761904762</v>
      </c>
      <c r="BH269" s="48">
        <v>0</v>
      </c>
      <c r="BI269" s="49">
        <v>0</v>
      </c>
      <c r="BJ269" s="48">
        <v>20</v>
      </c>
      <c r="BK269" s="49">
        <v>95.23809523809524</v>
      </c>
      <c r="BL269" s="48">
        <v>21</v>
      </c>
    </row>
    <row r="270" spans="1:64" ht="15">
      <c r="A270" s="64" t="s">
        <v>283</v>
      </c>
      <c r="B270" s="64" t="s">
        <v>297</v>
      </c>
      <c r="C270" s="65" t="s">
        <v>3337</v>
      </c>
      <c r="D270" s="66">
        <v>3</v>
      </c>
      <c r="E270" s="67" t="s">
        <v>132</v>
      </c>
      <c r="F270" s="68">
        <v>35</v>
      </c>
      <c r="G270" s="65"/>
      <c r="H270" s="69"/>
      <c r="I270" s="70"/>
      <c r="J270" s="70"/>
      <c r="K270" s="34" t="s">
        <v>65</v>
      </c>
      <c r="L270" s="77">
        <v>270</v>
      </c>
      <c r="M270" s="77"/>
      <c r="N270" s="72"/>
      <c r="O270" s="79" t="s">
        <v>407</v>
      </c>
      <c r="P270" s="81">
        <v>43745.67680555556</v>
      </c>
      <c r="Q270" s="79" t="s">
        <v>465</v>
      </c>
      <c r="R270" s="79"/>
      <c r="S270" s="79"/>
      <c r="T270" s="79"/>
      <c r="U270" s="79"/>
      <c r="V270" s="82" t="s">
        <v>684</v>
      </c>
      <c r="W270" s="81">
        <v>43745.67680555556</v>
      </c>
      <c r="X270" s="82" t="s">
        <v>787</v>
      </c>
      <c r="Y270" s="79"/>
      <c r="Z270" s="79"/>
      <c r="AA270" s="85" t="s">
        <v>931</v>
      </c>
      <c r="AB270" s="79"/>
      <c r="AC270" s="79" t="b">
        <v>0</v>
      </c>
      <c r="AD270" s="79">
        <v>0</v>
      </c>
      <c r="AE270" s="85" t="s">
        <v>995</v>
      </c>
      <c r="AF270" s="79" t="b">
        <v>0</v>
      </c>
      <c r="AG270" s="79" t="s">
        <v>1009</v>
      </c>
      <c r="AH270" s="79"/>
      <c r="AI270" s="85" t="s">
        <v>995</v>
      </c>
      <c r="AJ270" s="79" t="b">
        <v>0</v>
      </c>
      <c r="AK270" s="79">
        <v>10</v>
      </c>
      <c r="AL270" s="85" t="s">
        <v>986</v>
      </c>
      <c r="AM270" s="79" t="s">
        <v>1021</v>
      </c>
      <c r="AN270" s="79" t="b">
        <v>0</v>
      </c>
      <c r="AO270" s="85" t="s">
        <v>986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1</v>
      </c>
      <c r="BG270" s="49">
        <v>4.761904761904762</v>
      </c>
      <c r="BH270" s="48">
        <v>0</v>
      </c>
      <c r="BI270" s="49">
        <v>0</v>
      </c>
      <c r="BJ270" s="48">
        <v>20</v>
      </c>
      <c r="BK270" s="49">
        <v>95.23809523809524</v>
      </c>
      <c r="BL270" s="48">
        <v>21</v>
      </c>
    </row>
    <row r="271" spans="1:64" ht="15">
      <c r="A271" s="64" t="s">
        <v>284</v>
      </c>
      <c r="B271" s="64" t="s">
        <v>297</v>
      </c>
      <c r="C271" s="65" t="s">
        <v>3337</v>
      </c>
      <c r="D271" s="66">
        <v>3</v>
      </c>
      <c r="E271" s="67" t="s">
        <v>132</v>
      </c>
      <c r="F271" s="68">
        <v>35</v>
      </c>
      <c r="G271" s="65"/>
      <c r="H271" s="69"/>
      <c r="I271" s="70"/>
      <c r="J271" s="70"/>
      <c r="K271" s="34" t="s">
        <v>65</v>
      </c>
      <c r="L271" s="77">
        <v>271</v>
      </c>
      <c r="M271" s="77"/>
      <c r="N271" s="72"/>
      <c r="O271" s="79" t="s">
        <v>407</v>
      </c>
      <c r="P271" s="81">
        <v>43745.79953703703</v>
      </c>
      <c r="Q271" s="79" t="s">
        <v>465</v>
      </c>
      <c r="R271" s="79"/>
      <c r="S271" s="79"/>
      <c r="T271" s="79"/>
      <c r="U271" s="79"/>
      <c r="V271" s="82" t="s">
        <v>685</v>
      </c>
      <c r="W271" s="81">
        <v>43745.79953703703</v>
      </c>
      <c r="X271" s="82" t="s">
        <v>788</v>
      </c>
      <c r="Y271" s="79"/>
      <c r="Z271" s="79"/>
      <c r="AA271" s="85" t="s">
        <v>932</v>
      </c>
      <c r="AB271" s="79"/>
      <c r="AC271" s="79" t="b">
        <v>0</v>
      </c>
      <c r="AD271" s="79">
        <v>0</v>
      </c>
      <c r="AE271" s="85" t="s">
        <v>995</v>
      </c>
      <c r="AF271" s="79" t="b">
        <v>0</v>
      </c>
      <c r="AG271" s="79" t="s">
        <v>1009</v>
      </c>
      <c r="AH271" s="79"/>
      <c r="AI271" s="85" t="s">
        <v>995</v>
      </c>
      <c r="AJ271" s="79" t="b">
        <v>0</v>
      </c>
      <c r="AK271" s="79">
        <v>10</v>
      </c>
      <c r="AL271" s="85" t="s">
        <v>986</v>
      </c>
      <c r="AM271" s="79" t="s">
        <v>1021</v>
      </c>
      <c r="AN271" s="79" t="b">
        <v>0</v>
      </c>
      <c r="AO271" s="85" t="s">
        <v>986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4.761904761904762</v>
      </c>
      <c r="BH271" s="48">
        <v>0</v>
      </c>
      <c r="BI271" s="49">
        <v>0</v>
      </c>
      <c r="BJ271" s="48">
        <v>20</v>
      </c>
      <c r="BK271" s="49">
        <v>95.23809523809524</v>
      </c>
      <c r="BL271" s="48">
        <v>21</v>
      </c>
    </row>
    <row r="272" spans="1:64" ht="15">
      <c r="A272" s="64" t="s">
        <v>285</v>
      </c>
      <c r="B272" s="64" t="s">
        <v>297</v>
      </c>
      <c r="C272" s="65" t="s">
        <v>3337</v>
      </c>
      <c r="D272" s="66">
        <v>3</v>
      </c>
      <c r="E272" s="67" t="s">
        <v>132</v>
      </c>
      <c r="F272" s="68">
        <v>35</v>
      </c>
      <c r="G272" s="65"/>
      <c r="H272" s="69"/>
      <c r="I272" s="70"/>
      <c r="J272" s="70"/>
      <c r="K272" s="34" t="s">
        <v>65</v>
      </c>
      <c r="L272" s="77">
        <v>272</v>
      </c>
      <c r="M272" s="77"/>
      <c r="N272" s="72"/>
      <c r="O272" s="79" t="s">
        <v>407</v>
      </c>
      <c r="P272" s="81">
        <v>43745.86875</v>
      </c>
      <c r="Q272" s="79" t="s">
        <v>465</v>
      </c>
      <c r="R272" s="79"/>
      <c r="S272" s="79"/>
      <c r="T272" s="79"/>
      <c r="U272" s="79"/>
      <c r="V272" s="82" t="s">
        <v>686</v>
      </c>
      <c r="W272" s="81">
        <v>43745.86875</v>
      </c>
      <c r="X272" s="82" t="s">
        <v>789</v>
      </c>
      <c r="Y272" s="79"/>
      <c r="Z272" s="79"/>
      <c r="AA272" s="85" t="s">
        <v>933</v>
      </c>
      <c r="AB272" s="79"/>
      <c r="AC272" s="79" t="b">
        <v>0</v>
      </c>
      <c r="AD272" s="79">
        <v>0</v>
      </c>
      <c r="AE272" s="85" t="s">
        <v>995</v>
      </c>
      <c r="AF272" s="79" t="b">
        <v>0</v>
      </c>
      <c r="AG272" s="79" t="s">
        <v>1009</v>
      </c>
      <c r="AH272" s="79"/>
      <c r="AI272" s="85" t="s">
        <v>995</v>
      </c>
      <c r="AJ272" s="79" t="b">
        <v>0</v>
      </c>
      <c r="AK272" s="79">
        <v>10</v>
      </c>
      <c r="AL272" s="85" t="s">
        <v>986</v>
      </c>
      <c r="AM272" s="79" t="s">
        <v>1022</v>
      </c>
      <c r="AN272" s="79" t="b">
        <v>0</v>
      </c>
      <c r="AO272" s="85" t="s">
        <v>986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1</v>
      </c>
      <c r="BG272" s="49">
        <v>4.761904761904762</v>
      </c>
      <c r="BH272" s="48">
        <v>0</v>
      </c>
      <c r="BI272" s="49">
        <v>0</v>
      </c>
      <c r="BJ272" s="48">
        <v>20</v>
      </c>
      <c r="BK272" s="49">
        <v>95.23809523809524</v>
      </c>
      <c r="BL272" s="48">
        <v>21</v>
      </c>
    </row>
    <row r="273" spans="1:64" ht="15">
      <c r="A273" s="64" t="s">
        <v>286</v>
      </c>
      <c r="B273" s="64" t="s">
        <v>297</v>
      </c>
      <c r="C273" s="65" t="s">
        <v>3337</v>
      </c>
      <c r="D273" s="66">
        <v>3</v>
      </c>
      <c r="E273" s="67" t="s">
        <v>132</v>
      </c>
      <c r="F273" s="68">
        <v>35</v>
      </c>
      <c r="G273" s="65"/>
      <c r="H273" s="69"/>
      <c r="I273" s="70"/>
      <c r="J273" s="70"/>
      <c r="K273" s="34" t="s">
        <v>65</v>
      </c>
      <c r="L273" s="77">
        <v>273</v>
      </c>
      <c r="M273" s="77"/>
      <c r="N273" s="72"/>
      <c r="O273" s="79" t="s">
        <v>407</v>
      </c>
      <c r="P273" s="81">
        <v>43745.94503472222</v>
      </c>
      <c r="Q273" s="79" t="s">
        <v>465</v>
      </c>
      <c r="R273" s="79"/>
      <c r="S273" s="79"/>
      <c r="T273" s="79"/>
      <c r="U273" s="79"/>
      <c r="V273" s="82" t="s">
        <v>687</v>
      </c>
      <c r="W273" s="81">
        <v>43745.94503472222</v>
      </c>
      <c r="X273" s="82" t="s">
        <v>790</v>
      </c>
      <c r="Y273" s="79"/>
      <c r="Z273" s="79"/>
      <c r="AA273" s="85" t="s">
        <v>934</v>
      </c>
      <c r="AB273" s="79"/>
      <c r="AC273" s="79" t="b">
        <v>0</v>
      </c>
      <c r="AD273" s="79">
        <v>0</v>
      </c>
      <c r="AE273" s="85" t="s">
        <v>995</v>
      </c>
      <c r="AF273" s="79" t="b">
        <v>0</v>
      </c>
      <c r="AG273" s="79" t="s">
        <v>1009</v>
      </c>
      <c r="AH273" s="79"/>
      <c r="AI273" s="85" t="s">
        <v>995</v>
      </c>
      <c r="AJ273" s="79" t="b">
        <v>0</v>
      </c>
      <c r="AK273" s="79">
        <v>10</v>
      </c>
      <c r="AL273" s="85" t="s">
        <v>986</v>
      </c>
      <c r="AM273" s="79" t="s">
        <v>1022</v>
      </c>
      <c r="AN273" s="79" t="b">
        <v>0</v>
      </c>
      <c r="AO273" s="85" t="s">
        <v>986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4.761904761904762</v>
      </c>
      <c r="BH273" s="48">
        <v>0</v>
      </c>
      <c r="BI273" s="49">
        <v>0</v>
      </c>
      <c r="BJ273" s="48">
        <v>20</v>
      </c>
      <c r="BK273" s="49">
        <v>95.23809523809524</v>
      </c>
      <c r="BL273" s="48">
        <v>21</v>
      </c>
    </row>
    <row r="274" spans="1:64" ht="15">
      <c r="A274" s="64" t="s">
        <v>287</v>
      </c>
      <c r="B274" s="64" t="s">
        <v>310</v>
      </c>
      <c r="C274" s="65" t="s">
        <v>3337</v>
      </c>
      <c r="D274" s="66">
        <v>3</v>
      </c>
      <c r="E274" s="67" t="s">
        <v>132</v>
      </c>
      <c r="F274" s="68">
        <v>35</v>
      </c>
      <c r="G274" s="65"/>
      <c r="H274" s="69"/>
      <c r="I274" s="70"/>
      <c r="J274" s="70"/>
      <c r="K274" s="34" t="s">
        <v>65</v>
      </c>
      <c r="L274" s="77">
        <v>274</v>
      </c>
      <c r="M274" s="77"/>
      <c r="N274" s="72"/>
      <c r="O274" s="79" t="s">
        <v>407</v>
      </c>
      <c r="P274" s="81">
        <v>43730.87355324074</v>
      </c>
      <c r="Q274" s="79" t="s">
        <v>466</v>
      </c>
      <c r="R274" s="82" t="s">
        <v>522</v>
      </c>
      <c r="S274" s="79" t="s">
        <v>539</v>
      </c>
      <c r="T274" s="79" t="s">
        <v>579</v>
      </c>
      <c r="U274" s="79"/>
      <c r="V274" s="82" t="s">
        <v>688</v>
      </c>
      <c r="W274" s="81">
        <v>43730.87355324074</v>
      </c>
      <c r="X274" s="82" t="s">
        <v>791</v>
      </c>
      <c r="Y274" s="79"/>
      <c r="Z274" s="79"/>
      <c r="AA274" s="85" t="s">
        <v>935</v>
      </c>
      <c r="AB274" s="79"/>
      <c r="AC274" s="79" t="b">
        <v>0</v>
      </c>
      <c r="AD274" s="79">
        <v>21</v>
      </c>
      <c r="AE274" s="85" t="s">
        <v>995</v>
      </c>
      <c r="AF274" s="79" t="b">
        <v>1</v>
      </c>
      <c r="AG274" s="79" t="s">
        <v>1009</v>
      </c>
      <c r="AH274" s="79"/>
      <c r="AI274" s="85" t="s">
        <v>1011</v>
      </c>
      <c r="AJ274" s="79" t="b">
        <v>0</v>
      </c>
      <c r="AK274" s="79">
        <v>6</v>
      </c>
      <c r="AL274" s="85" t="s">
        <v>995</v>
      </c>
      <c r="AM274" s="79" t="s">
        <v>1021</v>
      </c>
      <c r="AN274" s="79" t="b">
        <v>0</v>
      </c>
      <c r="AO274" s="85" t="s">
        <v>935</v>
      </c>
      <c r="AP274" s="79" t="s">
        <v>1032</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287</v>
      </c>
      <c r="B275" s="64" t="s">
        <v>373</v>
      </c>
      <c r="C275" s="65" t="s">
        <v>3337</v>
      </c>
      <c r="D275" s="66">
        <v>3</v>
      </c>
      <c r="E275" s="67" t="s">
        <v>132</v>
      </c>
      <c r="F275" s="68">
        <v>35</v>
      </c>
      <c r="G275" s="65"/>
      <c r="H275" s="69"/>
      <c r="I275" s="70"/>
      <c r="J275" s="70"/>
      <c r="K275" s="34" t="s">
        <v>65</v>
      </c>
      <c r="L275" s="77">
        <v>275</v>
      </c>
      <c r="M275" s="77"/>
      <c r="N275" s="72"/>
      <c r="O275" s="79" t="s">
        <v>407</v>
      </c>
      <c r="P275" s="81">
        <v>43730.87355324074</v>
      </c>
      <c r="Q275" s="79" t="s">
        <v>466</v>
      </c>
      <c r="R275" s="82" t="s">
        <v>522</v>
      </c>
      <c r="S275" s="79" t="s">
        <v>539</v>
      </c>
      <c r="T275" s="79" t="s">
        <v>579</v>
      </c>
      <c r="U275" s="79"/>
      <c r="V275" s="82" t="s">
        <v>688</v>
      </c>
      <c r="W275" s="81">
        <v>43730.87355324074</v>
      </c>
      <c r="X275" s="82" t="s">
        <v>791</v>
      </c>
      <c r="Y275" s="79"/>
      <c r="Z275" s="79"/>
      <c r="AA275" s="85" t="s">
        <v>935</v>
      </c>
      <c r="AB275" s="79"/>
      <c r="AC275" s="79" t="b">
        <v>0</v>
      </c>
      <c r="AD275" s="79">
        <v>21</v>
      </c>
      <c r="AE275" s="85" t="s">
        <v>995</v>
      </c>
      <c r="AF275" s="79" t="b">
        <v>1</v>
      </c>
      <c r="AG275" s="79" t="s">
        <v>1009</v>
      </c>
      <c r="AH275" s="79"/>
      <c r="AI275" s="85" t="s">
        <v>1011</v>
      </c>
      <c r="AJ275" s="79" t="b">
        <v>0</v>
      </c>
      <c r="AK275" s="79">
        <v>6</v>
      </c>
      <c r="AL275" s="85" t="s">
        <v>995</v>
      </c>
      <c r="AM275" s="79" t="s">
        <v>1021</v>
      </c>
      <c r="AN275" s="79" t="b">
        <v>0</v>
      </c>
      <c r="AO275" s="85" t="s">
        <v>935</v>
      </c>
      <c r="AP275" s="79" t="s">
        <v>1032</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287</v>
      </c>
      <c r="B276" s="64" t="s">
        <v>374</v>
      </c>
      <c r="C276" s="65" t="s">
        <v>3337</v>
      </c>
      <c r="D276" s="66">
        <v>3</v>
      </c>
      <c r="E276" s="67" t="s">
        <v>132</v>
      </c>
      <c r="F276" s="68">
        <v>35</v>
      </c>
      <c r="G276" s="65"/>
      <c r="H276" s="69"/>
      <c r="I276" s="70"/>
      <c r="J276" s="70"/>
      <c r="K276" s="34" t="s">
        <v>65</v>
      </c>
      <c r="L276" s="77">
        <v>276</v>
      </c>
      <c r="M276" s="77"/>
      <c r="N276" s="72"/>
      <c r="O276" s="79" t="s">
        <v>407</v>
      </c>
      <c r="P276" s="81">
        <v>43730.87355324074</v>
      </c>
      <c r="Q276" s="79" t="s">
        <v>466</v>
      </c>
      <c r="R276" s="82" t="s">
        <v>522</v>
      </c>
      <c r="S276" s="79" t="s">
        <v>539</v>
      </c>
      <c r="T276" s="79" t="s">
        <v>579</v>
      </c>
      <c r="U276" s="79"/>
      <c r="V276" s="82" t="s">
        <v>688</v>
      </c>
      <c r="W276" s="81">
        <v>43730.87355324074</v>
      </c>
      <c r="X276" s="82" t="s">
        <v>791</v>
      </c>
      <c r="Y276" s="79"/>
      <c r="Z276" s="79"/>
      <c r="AA276" s="85" t="s">
        <v>935</v>
      </c>
      <c r="AB276" s="79"/>
      <c r="AC276" s="79" t="b">
        <v>0</v>
      </c>
      <c r="AD276" s="79">
        <v>21</v>
      </c>
      <c r="AE276" s="85" t="s">
        <v>995</v>
      </c>
      <c r="AF276" s="79" t="b">
        <v>1</v>
      </c>
      <c r="AG276" s="79" t="s">
        <v>1009</v>
      </c>
      <c r="AH276" s="79"/>
      <c r="AI276" s="85" t="s">
        <v>1011</v>
      </c>
      <c r="AJ276" s="79" t="b">
        <v>0</v>
      </c>
      <c r="AK276" s="79">
        <v>6</v>
      </c>
      <c r="AL276" s="85" t="s">
        <v>995</v>
      </c>
      <c r="AM276" s="79" t="s">
        <v>1021</v>
      </c>
      <c r="AN276" s="79" t="b">
        <v>0</v>
      </c>
      <c r="AO276" s="85" t="s">
        <v>935</v>
      </c>
      <c r="AP276" s="79" t="s">
        <v>1032</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2</v>
      </c>
      <c r="BE276" s="49">
        <v>5.714285714285714</v>
      </c>
      <c r="BF276" s="48">
        <v>0</v>
      </c>
      <c r="BG276" s="49">
        <v>0</v>
      </c>
      <c r="BH276" s="48">
        <v>0</v>
      </c>
      <c r="BI276" s="49">
        <v>0</v>
      </c>
      <c r="BJ276" s="48">
        <v>33</v>
      </c>
      <c r="BK276" s="49">
        <v>94.28571428571429</v>
      </c>
      <c r="BL276" s="48">
        <v>35</v>
      </c>
    </row>
    <row r="277" spans="1:64" ht="15">
      <c r="A277" s="64" t="s">
        <v>287</v>
      </c>
      <c r="B277" s="64" t="s">
        <v>375</v>
      </c>
      <c r="C277" s="65" t="s">
        <v>3337</v>
      </c>
      <c r="D277" s="66">
        <v>3</v>
      </c>
      <c r="E277" s="67" t="s">
        <v>132</v>
      </c>
      <c r="F277" s="68">
        <v>35</v>
      </c>
      <c r="G277" s="65"/>
      <c r="H277" s="69"/>
      <c r="I277" s="70"/>
      <c r="J277" s="70"/>
      <c r="K277" s="34" t="s">
        <v>65</v>
      </c>
      <c r="L277" s="77">
        <v>277</v>
      </c>
      <c r="M277" s="77"/>
      <c r="N277" s="72"/>
      <c r="O277" s="79" t="s">
        <v>407</v>
      </c>
      <c r="P277" s="81">
        <v>43741.12204861111</v>
      </c>
      <c r="Q277" s="79" t="s">
        <v>467</v>
      </c>
      <c r="R277" s="79"/>
      <c r="S277" s="79"/>
      <c r="T277" s="79" t="s">
        <v>580</v>
      </c>
      <c r="U277" s="82" t="s">
        <v>608</v>
      </c>
      <c r="V277" s="82" t="s">
        <v>608</v>
      </c>
      <c r="W277" s="81">
        <v>43741.12204861111</v>
      </c>
      <c r="X277" s="82" t="s">
        <v>792</v>
      </c>
      <c r="Y277" s="79"/>
      <c r="Z277" s="79"/>
      <c r="AA277" s="85" t="s">
        <v>936</v>
      </c>
      <c r="AB277" s="79"/>
      <c r="AC277" s="79" t="b">
        <v>0</v>
      </c>
      <c r="AD277" s="79">
        <v>3</v>
      </c>
      <c r="AE277" s="85" t="s">
        <v>995</v>
      </c>
      <c r="AF277" s="79" t="b">
        <v>0</v>
      </c>
      <c r="AG277" s="79" t="s">
        <v>1009</v>
      </c>
      <c r="AH277" s="79"/>
      <c r="AI277" s="85" t="s">
        <v>995</v>
      </c>
      <c r="AJ277" s="79" t="b">
        <v>0</v>
      </c>
      <c r="AK277" s="79">
        <v>0</v>
      </c>
      <c r="AL277" s="85" t="s">
        <v>995</v>
      </c>
      <c r="AM277" s="79" t="s">
        <v>1021</v>
      </c>
      <c r="AN277" s="79" t="b">
        <v>0</v>
      </c>
      <c r="AO277" s="85" t="s">
        <v>936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287</v>
      </c>
      <c r="B278" s="64" t="s">
        <v>376</v>
      </c>
      <c r="C278" s="65" t="s">
        <v>3337</v>
      </c>
      <c r="D278" s="66">
        <v>3</v>
      </c>
      <c r="E278" s="67" t="s">
        <v>132</v>
      </c>
      <c r="F278" s="68">
        <v>35</v>
      </c>
      <c r="G278" s="65"/>
      <c r="H278" s="69"/>
      <c r="I278" s="70"/>
      <c r="J278" s="70"/>
      <c r="K278" s="34" t="s">
        <v>65</v>
      </c>
      <c r="L278" s="77">
        <v>278</v>
      </c>
      <c r="M278" s="77"/>
      <c r="N278" s="72"/>
      <c r="O278" s="79" t="s">
        <v>407</v>
      </c>
      <c r="P278" s="81">
        <v>43741.12204861111</v>
      </c>
      <c r="Q278" s="79" t="s">
        <v>467</v>
      </c>
      <c r="R278" s="79"/>
      <c r="S278" s="79"/>
      <c r="T278" s="79" t="s">
        <v>580</v>
      </c>
      <c r="U278" s="82" t="s">
        <v>608</v>
      </c>
      <c r="V278" s="82" t="s">
        <v>608</v>
      </c>
      <c r="W278" s="81">
        <v>43741.12204861111</v>
      </c>
      <c r="X278" s="82" t="s">
        <v>792</v>
      </c>
      <c r="Y278" s="79"/>
      <c r="Z278" s="79"/>
      <c r="AA278" s="85" t="s">
        <v>936</v>
      </c>
      <c r="AB278" s="79"/>
      <c r="AC278" s="79" t="b">
        <v>0</v>
      </c>
      <c r="AD278" s="79">
        <v>3</v>
      </c>
      <c r="AE278" s="85" t="s">
        <v>995</v>
      </c>
      <c r="AF278" s="79" t="b">
        <v>0</v>
      </c>
      <c r="AG278" s="79" t="s">
        <v>1009</v>
      </c>
      <c r="AH278" s="79"/>
      <c r="AI278" s="85" t="s">
        <v>995</v>
      </c>
      <c r="AJ278" s="79" t="b">
        <v>0</v>
      </c>
      <c r="AK278" s="79">
        <v>0</v>
      </c>
      <c r="AL278" s="85" t="s">
        <v>995</v>
      </c>
      <c r="AM278" s="79" t="s">
        <v>1021</v>
      </c>
      <c r="AN278" s="79" t="b">
        <v>0</v>
      </c>
      <c r="AO278" s="85" t="s">
        <v>936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287</v>
      </c>
      <c r="B279" s="64" t="s">
        <v>377</v>
      </c>
      <c r="C279" s="65" t="s">
        <v>3337</v>
      </c>
      <c r="D279" s="66">
        <v>3</v>
      </c>
      <c r="E279" s="67" t="s">
        <v>132</v>
      </c>
      <c r="F279" s="68">
        <v>35</v>
      </c>
      <c r="G279" s="65"/>
      <c r="H279" s="69"/>
      <c r="I279" s="70"/>
      <c r="J279" s="70"/>
      <c r="K279" s="34" t="s">
        <v>65</v>
      </c>
      <c r="L279" s="77">
        <v>279</v>
      </c>
      <c r="M279" s="77"/>
      <c r="N279" s="72"/>
      <c r="O279" s="79" t="s">
        <v>407</v>
      </c>
      <c r="P279" s="81">
        <v>43741.12204861111</v>
      </c>
      <c r="Q279" s="79" t="s">
        <v>467</v>
      </c>
      <c r="R279" s="79"/>
      <c r="S279" s="79"/>
      <c r="T279" s="79" t="s">
        <v>580</v>
      </c>
      <c r="U279" s="82" t="s">
        <v>608</v>
      </c>
      <c r="V279" s="82" t="s">
        <v>608</v>
      </c>
      <c r="W279" s="81">
        <v>43741.12204861111</v>
      </c>
      <c r="X279" s="82" t="s">
        <v>792</v>
      </c>
      <c r="Y279" s="79"/>
      <c r="Z279" s="79"/>
      <c r="AA279" s="85" t="s">
        <v>936</v>
      </c>
      <c r="AB279" s="79"/>
      <c r="AC279" s="79" t="b">
        <v>0</v>
      </c>
      <c r="AD279" s="79">
        <v>3</v>
      </c>
      <c r="AE279" s="85" t="s">
        <v>995</v>
      </c>
      <c r="AF279" s="79" t="b">
        <v>0</v>
      </c>
      <c r="AG279" s="79" t="s">
        <v>1009</v>
      </c>
      <c r="AH279" s="79"/>
      <c r="AI279" s="85" t="s">
        <v>995</v>
      </c>
      <c r="AJ279" s="79" t="b">
        <v>0</v>
      </c>
      <c r="AK279" s="79">
        <v>0</v>
      </c>
      <c r="AL279" s="85" t="s">
        <v>995</v>
      </c>
      <c r="AM279" s="79" t="s">
        <v>1021</v>
      </c>
      <c r="AN279" s="79" t="b">
        <v>0</v>
      </c>
      <c r="AO279" s="85" t="s">
        <v>936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2</v>
      </c>
      <c r="BE279" s="49">
        <v>5.555555555555555</v>
      </c>
      <c r="BF279" s="48">
        <v>0</v>
      </c>
      <c r="BG279" s="49">
        <v>0</v>
      </c>
      <c r="BH279" s="48">
        <v>0</v>
      </c>
      <c r="BI279" s="49">
        <v>0</v>
      </c>
      <c r="BJ279" s="48">
        <v>34</v>
      </c>
      <c r="BK279" s="49">
        <v>94.44444444444444</v>
      </c>
      <c r="BL279" s="48">
        <v>36</v>
      </c>
    </row>
    <row r="280" spans="1:64" ht="15">
      <c r="A280" s="64" t="s">
        <v>287</v>
      </c>
      <c r="B280" s="64" t="s">
        <v>370</v>
      </c>
      <c r="C280" s="65" t="s">
        <v>3337</v>
      </c>
      <c r="D280" s="66">
        <v>3</v>
      </c>
      <c r="E280" s="67" t="s">
        <v>132</v>
      </c>
      <c r="F280" s="68">
        <v>35</v>
      </c>
      <c r="G280" s="65"/>
      <c r="H280" s="69"/>
      <c r="I280" s="70"/>
      <c r="J280" s="70"/>
      <c r="K280" s="34" t="s">
        <v>65</v>
      </c>
      <c r="L280" s="77">
        <v>280</v>
      </c>
      <c r="M280" s="77"/>
      <c r="N280" s="72"/>
      <c r="O280" s="79" t="s">
        <v>407</v>
      </c>
      <c r="P280" s="81">
        <v>43742.02695601852</v>
      </c>
      <c r="Q280" s="79" t="s">
        <v>468</v>
      </c>
      <c r="R280" s="82" t="s">
        <v>523</v>
      </c>
      <c r="S280" s="79" t="s">
        <v>548</v>
      </c>
      <c r="T280" s="79" t="s">
        <v>581</v>
      </c>
      <c r="U280" s="79"/>
      <c r="V280" s="82" t="s">
        <v>688</v>
      </c>
      <c r="W280" s="81">
        <v>43742.02695601852</v>
      </c>
      <c r="X280" s="82" t="s">
        <v>793</v>
      </c>
      <c r="Y280" s="79"/>
      <c r="Z280" s="79"/>
      <c r="AA280" s="85" t="s">
        <v>937</v>
      </c>
      <c r="AB280" s="79"/>
      <c r="AC280" s="79" t="b">
        <v>0</v>
      </c>
      <c r="AD280" s="79">
        <v>18</v>
      </c>
      <c r="AE280" s="85" t="s">
        <v>995</v>
      </c>
      <c r="AF280" s="79" t="b">
        <v>0</v>
      </c>
      <c r="AG280" s="79" t="s">
        <v>1009</v>
      </c>
      <c r="AH280" s="79"/>
      <c r="AI280" s="85" t="s">
        <v>995</v>
      </c>
      <c r="AJ280" s="79" t="b">
        <v>0</v>
      </c>
      <c r="AK280" s="79">
        <v>5</v>
      </c>
      <c r="AL280" s="85" t="s">
        <v>995</v>
      </c>
      <c r="AM280" s="79" t="s">
        <v>1021</v>
      </c>
      <c r="AN280" s="79" t="b">
        <v>0</v>
      </c>
      <c r="AO280" s="85" t="s">
        <v>937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4.166666666666667</v>
      </c>
      <c r="BF280" s="48">
        <v>0</v>
      </c>
      <c r="BG280" s="49">
        <v>0</v>
      </c>
      <c r="BH280" s="48">
        <v>0</v>
      </c>
      <c r="BI280" s="49">
        <v>0</v>
      </c>
      <c r="BJ280" s="48">
        <v>23</v>
      </c>
      <c r="BK280" s="49">
        <v>95.83333333333333</v>
      </c>
      <c r="BL280" s="48">
        <v>24</v>
      </c>
    </row>
    <row r="281" spans="1:64" ht="15">
      <c r="A281" s="64" t="s">
        <v>288</v>
      </c>
      <c r="B281" s="64" t="s">
        <v>378</v>
      </c>
      <c r="C281" s="65" t="s">
        <v>3337</v>
      </c>
      <c r="D281" s="66">
        <v>3</v>
      </c>
      <c r="E281" s="67" t="s">
        <v>132</v>
      </c>
      <c r="F281" s="68">
        <v>35</v>
      </c>
      <c r="G281" s="65"/>
      <c r="H281" s="69"/>
      <c r="I281" s="70"/>
      <c r="J281" s="70"/>
      <c r="K281" s="34" t="s">
        <v>65</v>
      </c>
      <c r="L281" s="77">
        <v>281</v>
      </c>
      <c r="M281" s="77"/>
      <c r="N281" s="72"/>
      <c r="O281" s="79" t="s">
        <v>407</v>
      </c>
      <c r="P281" s="81">
        <v>43746.27657407407</v>
      </c>
      <c r="Q281" s="79" t="s">
        <v>469</v>
      </c>
      <c r="R281" s="82" t="s">
        <v>524</v>
      </c>
      <c r="S281" s="79" t="s">
        <v>539</v>
      </c>
      <c r="T281" s="79" t="s">
        <v>582</v>
      </c>
      <c r="U281" s="79"/>
      <c r="V281" s="82" t="s">
        <v>689</v>
      </c>
      <c r="W281" s="81">
        <v>43746.27657407407</v>
      </c>
      <c r="X281" s="82" t="s">
        <v>794</v>
      </c>
      <c r="Y281" s="79"/>
      <c r="Z281" s="79"/>
      <c r="AA281" s="85" t="s">
        <v>938</v>
      </c>
      <c r="AB281" s="79"/>
      <c r="AC281" s="79" t="b">
        <v>0</v>
      </c>
      <c r="AD281" s="79">
        <v>8</v>
      </c>
      <c r="AE281" s="85" t="s">
        <v>995</v>
      </c>
      <c r="AF281" s="79" t="b">
        <v>1</v>
      </c>
      <c r="AG281" s="79" t="s">
        <v>1009</v>
      </c>
      <c r="AH281" s="79"/>
      <c r="AI281" s="85" t="s">
        <v>1018</v>
      </c>
      <c r="AJ281" s="79" t="b">
        <v>0</v>
      </c>
      <c r="AK281" s="79">
        <v>3</v>
      </c>
      <c r="AL281" s="85" t="s">
        <v>995</v>
      </c>
      <c r="AM281" s="79" t="s">
        <v>1021</v>
      </c>
      <c r="AN281" s="79" t="b">
        <v>0</v>
      </c>
      <c r="AO281" s="85" t="s">
        <v>938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7</v>
      </c>
      <c r="BC281" s="78" t="str">
        <f>REPLACE(INDEX(GroupVertices[Group],MATCH(Edges[[#This Row],[Vertex 2]],GroupVertices[Vertex],0)),1,1,"")</f>
        <v>7</v>
      </c>
      <c r="BD281" s="48"/>
      <c r="BE281" s="49"/>
      <c r="BF281" s="48"/>
      <c r="BG281" s="49"/>
      <c r="BH281" s="48"/>
      <c r="BI281" s="49"/>
      <c r="BJ281" s="48"/>
      <c r="BK281" s="49"/>
      <c r="BL281" s="48"/>
    </row>
    <row r="282" spans="1:64" ht="15">
      <c r="A282" s="64" t="s">
        <v>288</v>
      </c>
      <c r="B282" s="64" t="s">
        <v>379</v>
      </c>
      <c r="C282" s="65" t="s">
        <v>3337</v>
      </c>
      <c r="D282" s="66">
        <v>3</v>
      </c>
      <c r="E282" s="67" t="s">
        <v>132</v>
      </c>
      <c r="F282" s="68">
        <v>35</v>
      </c>
      <c r="G282" s="65"/>
      <c r="H282" s="69"/>
      <c r="I282" s="70"/>
      <c r="J282" s="70"/>
      <c r="K282" s="34" t="s">
        <v>65</v>
      </c>
      <c r="L282" s="77">
        <v>282</v>
      </c>
      <c r="M282" s="77"/>
      <c r="N282" s="72"/>
      <c r="O282" s="79" t="s">
        <v>407</v>
      </c>
      <c r="P282" s="81">
        <v>43746.27657407407</v>
      </c>
      <c r="Q282" s="79" t="s">
        <v>469</v>
      </c>
      <c r="R282" s="82" t="s">
        <v>524</v>
      </c>
      <c r="S282" s="79" t="s">
        <v>539</v>
      </c>
      <c r="T282" s="79" t="s">
        <v>582</v>
      </c>
      <c r="U282" s="79"/>
      <c r="V282" s="82" t="s">
        <v>689</v>
      </c>
      <c r="W282" s="81">
        <v>43746.27657407407</v>
      </c>
      <c r="X282" s="82" t="s">
        <v>794</v>
      </c>
      <c r="Y282" s="79"/>
      <c r="Z282" s="79"/>
      <c r="AA282" s="85" t="s">
        <v>938</v>
      </c>
      <c r="AB282" s="79"/>
      <c r="AC282" s="79" t="b">
        <v>0</v>
      </c>
      <c r="AD282" s="79">
        <v>8</v>
      </c>
      <c r="AE282" s="85" t="s">
        <v>995</v>
      </c>
      <c r="AF282" s="79" t="b">
        <v>1</v>
      </c>
      <c r="AG282" s="79" t="s">
        <v>1009</v>
      </c>
      <c r="AH282" s="79"/>
      <c r="AI282" s="85" t="s">
        <v>1018</v>
      </c>
      <c r="AJ282" s="79" t="b">
        <v>0</v>
      </c>
      <c r="AK282" s="79">
        <v>3</v>
      </c>
      <c r="AL282" s="85" t="s">
        <v>995</v>
      </c>
      <c r="AM282" s="79" t="s">
        <v>1021</v>
      </c>
      <c r="AN282" s="79" t="b">
        <v>0</v>
      </c>
      <c r="AO282" s="85" t="s">
        <v>938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7</v>
      </c>
      <c r="BC282" s="78" t="str">
        <f>REPLACE(INDEX(GroupVertices[Group],MATCH(Edges[[#This Row],[Vertex 2]],GroupVertices[Vertex],0)),1,1,"")</f>
        <v>7</v>
      </c>
      <c r="BD282" s="48"/>
      <c r="BE282" s="49"/>
      <c r="BF282" s="48"/>
      <c r="BG282" s="49"/>
      <c r="BH282" s="48"/>
      <c r="BI282" s="49"/>
      <c r="BJ282" s="48"/>
      <c r="BK282" s="49"/>
      <c r="BL282" s="48"/>
    </row>
    <row r="283" spans="1:64" ht="15">
      <c r="A283" s="64" t="s">
        <v>288</v>
      </c>
      <c r="B283" s="64" t="s">
        <v>380</v>
      </c>
      <c r="C283" s="65" t="s">
        <v>3337</v>
      </c>
      <c r="D283" s="66">
        <v>3</v>
      </c>
      <c r="E283" s="67" t="s">
        <v>132</v>
      </c>
      <c r="F283" s="68">
        <v>35</v>
      </c>
      <c r="G283" s="65"/>
      <c r="H283" s="69"/>
      <c r="I283" s="70"/>
      <c r="J283" s="70"/>
      <c r="K283" s="34" t="s">
        <v>65</v>
      </c>
      <c r="L283" s="77">
        <v>283</v>
      </c>
      <c r="M283" s="77"/>
      <c r="N283" s="72"/>
      <c r="O283" s="79" t="s">
        <v>407</v>
      </c>
      <c r="P283" s="81">
        <v>43746.27657407407</v>
      </c>
      <c r="Q283" s="79" t="s">
        <v>469</v>
      </c>
      <c r="R283" s="82" t="s">
        <v>524</v>
      </c>
      <c r="S283" s="79" t="s">
        <v>539</v>
      </c>
      <c r="T283" s="79" t="s">
        <v>582</v>
      </c>
      <c r="U283" s="79"/>
      <c r="V283" s="82" t="s">
        <v>689</v>
      </c>
      <c r="W283" s="81">
        <v>43746.27657407407</v>
      </c>
      <c r="X283" s="82" t="s">
        <v>794</v>
      </c>
      <c r="Y283" s="79"/>
      <c r="Z283" s="79"/>
      <c r="AA283" s="85" t="s">
        <v>938</v>
      </c>
      <c r="AB283" s="79"/>
      <c r="AC283" s="79" t="b">
        <v>0</v>
      </c>
      <c r="AD283" s="79">
        <v>8</v>
      </c>
      <c r="AE283" s="85" t="s">
        <v>995</v>
      </c>
      <c r="AF283" s="79" t="b">
        <v>1</v>
      </c>
      <c r="AG283" s="79" t="s">
        <v>1009</v>
      </c>
      <c r="AH283" s="79"/>
      <c r="AI283" s="85" t="s">
        <v>1018</v>
      </c>
      <c r="AJ283" s="79" t="b">
        <v>0</v>
      </c>
      <c r="AK283" s="79">
        <v>3</v>
      </c>
      <c r="AL283" s="85" t="s">
        <v>995</v>
      </c>
      <c r="AM283" s="79" t="s">
        <v>1021</v>
      </c>
      <c r="AN283" s="79" t="b">
        <v>0</v>
      </c>
      <c r="AO283" s="85" t="s">
        <v>938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7</v>
      </c>
      <c r="BC283" s="78" t="str">
        <f>REPLACE(INDEX(GroupVertices[Group],MATCH(Edges[[#This Row],[Vertex 2]],GroupVertices[Vertex],0)),1,1,"")</f>
        <v>7</v>
      </c>
      <c r="BD283" s="48"/>
      <c r="BE283" s="49"/>
      <c r="BF283" s="48"/>
      <c r="BG283" s="49"/>
      <c r="BH283" s="48"/>
      <c r="BI283" s="49"/>
      <c r="BJ283" s="48"/>
      <c r="BK283" s="49"/>
      <c r="BL283" s="48"/>
    </row>
    <row r="284" spans="1:64" ht="15">
      <c r="A284" s="64" t="s">
        <v>287</v>
      </c>
      <c r="B284" s="64" t="s">
        <v>381</v>
      </c>
      <c r="C284" s="65" t="s">
        <v>3337</v>
      </c>
      <c r="D284" s="66">
        <v>3</v>
      </c>
      <c r="E284" s="67" t="s">
        <v>132</v>
      </c>
      <c r="F284" s="68">
        <v>35</v>
      </c>
      <c r="G284" s="65"/>
      <c r="H284" s="69"/>
      <c r="I284" s="70"/>
      <c r="J284" s="70"/>
      <c r="K284" s="34" t="s">
        <v>65</v>
      </c>
      <c r="L284" s="77">
        <v>284</v>
      </c>
      <c r="M284" s="77"/>
      <c r="N284" s="72"/>
      <c r="O284" s="79" t="s">
        <v>407</v>
      </c>
      <c r="P284" s="81">
        <v>43734.55296296296</v>
      </c>
      <c r="Q284" s="79" t="s">
        <v>470</v>
      </c>
      <c r="R284" s="82" t="s">
        <v>525</v>
      </c>
      <c r="S284" s="79" t="s">
        <v>549</v>
      </c>
      <c r="T284" s="79" t="s">
        <v>583</v>
      </c>
      <c r="U284" s="79"/>
      <c r="V284" s="82" t="s">
        <v>688</v>
      </c>
      <c r="W284" s="81">
        <v>43734.55296296296</v>
      </c>
      <c r="X284" s="82" t="s">
        <v>795</v>
      </c>
      <c r="Y284" s="79"/>
      <c r="Z284" s="79"/>
      <c r="AA284" s="85" t="s">
        <v>939</v>
      </c>
      <c r="AB284" s="79"/>
      <c r="AC284" s="79" t="b">
        <v>0</v>
      </c>
      <c r="AD284" s="79">
        <v>4</v>
      </c>
      <c r="AE284" s="85" t="s">
        <v>995</v>
      </c>
      <c r="AF284" s="79" t="b">
        <v>0</v>
      </c>
      <c r="AG284" s="79" t="s">
        <v>1009</v>
      </c>
      <c r="AH284" s="79"/>
      <c r="AI284" s="85" t="s">
        <v>995</v>
      </c>
      <c r="AJ284" s="79" t="b">
        <v>0</v>
      </c>
      <c r="AK284" s="79">
        <v>3</v>
      </c>
      <c r="AL284" s="85" t="s">
        <v>995</v>
      </c>
      <c r="AM284" s="79" t="s">
        <v>1021</v>
      </c>
      <c r="AN284" s="79" t="b">
        <v>0</v>
      </c>
      <c r="AO284" s="85" t="s">
        <v>939</v>
      </c>
      <c r="AP284" s="79" t="s">
        <v>1032</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7</v>
      </c>
      <c r="BD284" s="48"/>
      <c r="BE284" s="49"/>
      <c r="BF284" s="48"/>
      <c r="BG284" s="49"/>
      <c r="BH284" s="48"/>
      <c r="BI284" s="49"/>
      <c r="BJ284" s="48"/>
      <c r="BK284" s="49"/>
      <c r="BL284" s="48"/>
    </row>
    <row r="285" spans="1:64" ht="15">
      <c r="A285" s="64" t="s">
        <v>288</v>
      </c>
      <c r="B285" s="64" t="s">
        <v>381</v>
      </c>
      <c r="C285" s="65" t="s">
        <v>3337</v>
      </c>
      <c r="D285" s="66">
        <v>3</v>
      </c>
      <c r="E285" s="67" t="s">
        <v>132</v>
      </c>
      <c r="F285" s="68">
        <v>35</v>
      </c>
      <c r="G285" s="65"/>
      <c r="H285" s="69"/>
      <c r="I285" s="70"/>
      <c r="J285" s="70"/>
      <c r="K285" s="34" t="s">
        <v>65</v>
      </c>
      <c r="L285" s="77">
        <v>285</v>
      </c>
      <c r="M285" s="77"/>
      <c r="N285" s="72"/>
      <c r="O285" s="79" t="s">
        <v>407</v>
      </c>
      <c r="P285" s="81">
        <v>43746.27657407407</v>
      </c>
      <c r="Q285" s="79" t="s">
        <v>469</v>
      </c>
      <c r="R285" s="82" t="s">
        <v>524</v>
      </c>
      <c r="S285" s="79" t="s">
        <v>539</v>
      </c>
      <c r="T285" s="79" t="s">
        <v>582</v>
      </c>
      <c r="U285" s="79"/>
      <c r="V285" s="82" t="s">
        <v>689</v>
      </c>
      <c r="W285" s="81">
        <v>43746.27657407407</v>
      </c>
      <c r="X285" s="82" t="s">
        <v>794</v>
      </c>
      <c r="Y285" s="79"/>
      <c r="Z285" s="79"/>
      <c r="AA285" s="85" t="s">
        <v>938</v>
      </c>
      <c r="AB285" s="79"/>
      <c r="AC285" s="79" t="b">
        <v>0</v>
      </c>
      <c r="AD285" s="79">
        <v>8</v>
      </c>
      <c r="AE285" s="85" t="s">
        <v>995</v>
      </c>
      <c r="AF285" s="79" t="b">
        <v>1</v>
      </c>
      <c r="AG285" s="79" t="s">
        <v>1009</v>
      </c>
      <c r="AH285" s="79"/>
      <c r="AI285" s="85" t="s">
        <v>1018</v>
      </c>
      <c r="AJ285" s="79" t="b">
        <v>0</v>
      </c>
      <c r="AK285" s="79">
        <v>3</v>
      </c>
      <c r="AL285" s="85" t="s">
        <v>995</v>
      </c>
      <c r="AM285" s="79" t="s">
        <v>1021</v>
      </c>
      <c r="AN285" s="79" t="b">
        <v>0</v>
      </c>
      <c r="AO285" s="85" t="s">
        <v>938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7</v>
      </c>
      <c r="BC285" s="78" t="str">
        <f>REPLACE(INDEX(GroupVertices[Group],MATCH(Edges[[#This Row],[Vertex 2]],GroupVertices[Vertex],0)),1,1,"")</f>
        <v>7</v>
      </c>
      <c r="BD285" s="48"/>
      <c r="BE285" s="49"/>
      <c r="BF285" s="48"/>
      <c r="BG285" s="49"/>
      <c r="BH285" s="48"/>
      <c r="BI285" s="49"/>
      <c r="BJ285" s="48"/>
      <c r="BK285" s="49"/>
      <c r="BL285" s="48"/>
    </row>
    <row r="286" spans="1:64" ht="15">
      <c r="A286" s="64" t="s">
        <v>288</v>
      </c>
      <c r="B286" s="64" t="s">
        <v>382</v>
      </c>
      <c r="C286" s="65" t="s">
        <v>3337</v>
      </c>
      <c r="D286" s="66">
        <v>3</v>
      </c>
      <c r="E286" s="67" t="s">
        <v>132</v>
      </c>
      <c r="F286" s="68">
        <v>35</v>
      </c>
      <c r="G286" s="65"/>
      <c r="H286" s="69"/>
      <c r="I286" s="70"/>
      <c r="J286" s="70"/>
      <c r="K286" s="34" t="s">
        <v>65</v>
      </c>
      <c r="L286" s="77">
        <v>286</v>
      </c>
      <c r="M286" s="77"/>
      <c r="N286" s="72"/>
      <c r="O286" s="79" t="s">
        <v>407</v>
      </c>
      <c r="P286" s="81">
        <v>43746.27657407407</v>
      </c>
      <c r="Q286" s="79" t="s">
        <v>469</v>
      </c>
      <c r="R286" s="82" t="s">
        <v>524</v>
      </c>
      <c r="S286" s="79" t="s">
        <v>539</v>
      </c>
      <c r="T286" s="79" t="s">
        <v>582</v>
      </c>
      <c r="U286" s="79"/>
      <c r="V286" s="82" t="s">
        <v>689</v>
      </c>
      <c r="W286" s="81">
        <v>43746.27657407407</v>
      </c>
      <c r="X286" s="82" t="s">
        <v>794</v>
      </c>
      <c r="Y286" s="79"/>
      <c r="Z286" s="79"/>
      <c r="AA286" s="85" t="s">
        <v>938</v>
      </c>
      <c r="AB286" s="79"/>
      <c r="AC286" s="79" t="b">
        <v>0</v>
      </c>
      <c r="AD286" s="79">
        <v>8</v>
      </c>
      <c r="AE286" s="85" t="s">
        <v>995</v>
      </c>
      <c r="AF286" s="79" t="b">
        <v>1</v>
      </c>
      <c r="AG286" s="79" t="s">
        <v>1009</v>
      </c>
      <c r="AH286" s="79"/>
      <c r="AI286" s="85" t="s">
        <v>1018</v>
      </c>
      <c r="AJ286" s="79" t="b">
        <v>0</v>
      </c>
      <c r="AK286" s="79">
        <v>3</v>
      </c>
      <c r="AL286" s="85" t="s">
        <v>995</v>
      </c>
      <c r="AM286" s="79" t="s">
        <v>1021</v>
      </c>
      <c r="AN286" s="79" t="b">
        <v>0</v>
      </c>
      <c r="AO286" s="85" t="s">
        <v>938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7</v>
      </c>
      <c r="BC286" s="78" t="str">
        <f>REPLACE(INDEX(GroupVertices[Group],MATCH(Edges[[#This Row],[Vertex 2]],GroupVertices[Vertex],0)),1,1,"")</f>
        <v>7</v>
      </c>
      <c r="BD286" s="48"/>
      <c r="BE286" s="49"/>
      <c r="BF286" s="48"/>
      <c r="BG286" s="49"/>
      <c r="BH286" s="48"/>
      <c r="BI286" s="49"/>
      <c r="BJ286" s="48"/>
      <c r="BK286" s="49"/>
      <c r="BL286" s="48"/>
    </row>
    <row r="287" spans="1:64" ht="15">
      <c r="A287" s="64" t="s">
        <v>289</v>
      </c>
      <c r="B287" s="64" t="s">
        <v>327</v>
      </c>
      <c r="C287" s="65" t="s">
        <v>3337</v>
      </c>
      <c r="D287" s="66">
        <v>3</v>
      </c>
      <c r="E287" s="67" t="s">
        <v>132</v>
      </c>
      <c r="F287" s="68">
        <v>35</v>
      </c>
      <c r="G287" s="65"/>
      <c r="H287" s="69"/>
      <c r="I287" s="70"/>
      <c r="J287" s="70"/>
      <c r="K287" s="34" t="s">
        <v>65</v>
      </c>
      <c r="L287" s="77">
        <v>287</v>
      </c>
      <c r="M287" s="77"/>
      <c r="N287" s="72"/>
      <c r="O287" s="79" t="s">
        <v>407</v>
      </c>
      <c r="P287" s="81">
        <v>43746.32775462963</v>
      </c>
      <c r="Q287" s="79" t="s">
        <v>471</v>
      </c>
      <c r="R287" s="79"/>
      <c r="S287" s="79"/>
      <c r="T287" s="79"/>
      <c r="U287" s="79"/>
      <c r="V287" s="82" t="s">
        <v>690</v>
      </c>
      <c r="W287" s="81">
        <v>43746.32775462963</v>
      </c>
      <c r="X287" s="82" t="s">
        <v>796</v>
      </c>
      <c r="Y287" s="79"/>
      <c r="Z287" s="79"/>
      <c r="AA287" s="85" t="s">
        <v>940</v>
      </c>
      <c r="AB287" s="79"/>
      <c r="AC287" s="79" t="b">
        <v>0</v>
      </c>
      <c r="AD287" s="79">
        <v>0</v>
      </c>
      <c r="AE287" s="85" t="s">
        <v>995</v>
      </c>
      <c r="AF287" s="79" t="b">
        <v>1</v>
      </c>
      <c r="AG287" s="79" t="s">
        <v>1009</v>
      </c>
      <c r="AH287" s="79"/>
      <c r="AI287" s="85" t="s">
        <v>1018</v>
      </c>
      <c r="AJ287" s="79" t="b">
        <v>0</v>
      </c>
      <c r="AK287" s="79">
        <v>3</v>
      </c>
      <c r="AL287" s="85" t="s">
        <v>938</v>
      </c>
      <c r="AM287" s="79" t="s">
        <v>1023</v>
      </c>
      <c r="AN287" s="79" t="b">
        <v>0</v>
      </c>
      <c r="AO287" s="85" t="s">
        <v>938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7</v>
      </c>
      <c r="BC287" s="78" t="str">
        <f>REPLACE(INDEX(GroupVertices[Group],MATCH(Edges[[#This Row],[Vertex 2]],GroupVertices[Vertex],0)),1,1,"")</f>
        <v>7</v>
      </c>
      <c r="BD287" s="48"/>
      <c r="BE287" s="49"/>
      <c r="BF287" s="48"/>
      <c r="BG287" s="49"/>
      <c r="BH287" s="48"/>
      <c r="BI287" s="49"/>
      <c r="BJ287" s="48"/>
      <c r="BK287" s="49"/>
      <c r="BL287" s="48"/>
    </row>
    <row r="288" spans="1:64" ht="15">
      <c r="A288" s="64" t="s">
        <v>289</v>
      </c>
      <c r="B288" s="64" t="s">
        <v>293</v>
      </c>
      <c r="C288" s="65" t="s">
        <v>3337</v>
      </c>
      <c r="D288" s="66">
        <v>3</v>
      </c>
      <c r="E288" s="67" t="s">
        <v>132</v>
      </c>
      <c r="F288" s="68">
        <v>35</v>
      </c>
      <c r="G288" s="65"/>
      <c r="H288" s="69"/>
      <c r="I288" s="70"/>
      <c r="J288" s="70"/>
      <c r="K288" s="34" t="s">
        <v>65</v>
      </c>
      <c r="L288" s="77">
        <v>288</v>
      </c>
      <c r="M288" s="77"/>
      <c r="N288" s="72"/>
      <c r="O288" s="79" t="s">
        <v>407</v>
      </c>
      <c r="P288" s="81">
        <v>43746.32775462963</v>
      </c>
      <c r="Q288" s="79" t="s">
        <v>471</v>
      </c>
      <c r="R288" s="79"/>
      <c r="S288" s="79"/>
      <c r="T288" s="79"/>
      <c r="U288" s="79"/>
      <c r="V288" s="82" t="s">
        <v>690</v>
      </c>
      <c r="W288" s="81">
        <v>43746.32775462963</v>
      </c>
      <c r="X288" s="82" t="s">
        <v>796</v>
      </c>
      <c r="Y288" s="79"/>
      <c r="Z288" s="79"/>
      <c r="AA288" s="85" t="s">
        <v>940</v>
      </c>
      <c r="AB288" s="79"/>
      <c r="AC288" s="79" t="b">
        <v>0</v>
      </c>
      <c r="AD288" s="79">
        <v>0</v>
      </c>
      <c r="AE288" s="85" t="s">
        <v>995</v>
      </c>
      <c r="AF288" s="79" t="b">
        <v>1</v>
      </c>
      <c r="AG288" s="79" t="s">
        <v>1009</v>
      </c>
      <c r="AH288" s="79"/>
      <c r="AI288" s="85" t="s">
        <v>1018</v>
      </c>
      <c r="AJ288" s="79" t="b">
        <v>0</v>
      </c>
      <c r="AK288" s="79">
        <v>3</v>
      </c>
      <c r="AL288" s="85" t="s">
        <v>938</v>
      </c>
      <c r="AM288" s="79" t="s">
        <v>1023</v>
      </c>
      <c r="AN288" s="79" t="b">
        <v>0</v>
      </c>
      <c r="AO288" s="85" t="s">
        <v>938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7</v>
      </c>
      <c r="BD288" s="48"/>
      <c r="BE288" s="49"/>
      <c r="BF288" s="48"/>
      <c r="BG288" s="49"/>
      <c r="BH288" s="48"/>
      <c r="BI288" s="49"/>
      <c r="BJ288" s="48"/>
      <c r="BK288" s="49"/>
      <c r="BL288" s="48"/>
    </row>
    <row r="289" spans="1:64" ht="15">
      <c r="A289" s="64" t="s">
        <v>289</v>
      </c>
      <c r="B289" s="64" t="s">
        <v>383</v>
      </c>
      <c r="C289" s="65" t="s">
        <v>3337</v>
      </c>
      <c r="D289" s="66">
        <v>3</v>
      </c>
      <c r="E289" s="67" t="s">
        <v>132</v>
      </c>
      <c r="F289" s="68">
        <v>35</v>
      </c>
      <c r="G289" s="65"/>
      <c r="H289" s="69"/>
      <c r="I289" s="70"/>
      <c r="J289" s="70"/>
      <c r="K289" s="34" t="s">
        <v>65</v>
      </c>
      <c r="L289" s="77">
        <v>289</v>
      </c>
      <c r="M289" s="77"/>
      <c r="N289" s="72"/>
      <c r="O289" s="79" t="s">
        <v>407</v>
      </c>
      <c r="P289" s="81">
        <v>43746.32775462963</v>
      </c>
      <c r="Q289" s="79" t="s">
        <v>471</v>
      </c>
      <c r="R289" s="79"/>
      <c r="S289" s="79"/>
      <c r="T289" s="79"/>
      <c r="U289" s="79"/>
      <c r="V289" s="82" t="s">
        <v>690</v>
      </c>
      <c r="W289" s="81">
        <v>43746.32775462963</v>
      </c>
      <c r="X289" s="82" t="s">
        <v>796</v>
      </c>
      <c r="Y289" s="79"/>
      <c r="Z289" s="79"/>
      <c r="AA289" s="85" t="s">
        <v>940</v>
      </c>
      <c r="AB289" s="79"/>
      <c r="AC289" s="79" t="b">
        <v>0</v>
      </c>
      <c r="AD289" s="79">
        <v>0</v>
      </c>
      <c r="AE289" s="85" t="s">
        <v>995</v>
      </c>
      <c r="AF289" s="79" t="b">
        <v>1</v>
      </c>
      <c r="AG289" s="79" t="s">
        <v>1009</v>
      </c>
      <c r="AH289" s="79"/>
      <c r="AI289" s="85" t="s">
        <v>1018</v>
      </c>
      <c r="AJ289" s="79" t="b">
        <v>0</v>
      </c>
      <c r="AK289" s="79">
        <v>3</v>
      </c>
      <c r="AL289" s="85" t="s">
        <v>938</v>
      </c>
      <c r="AM289" s="79" t="s">
        <v>1023</v>
      </c>
      <c r="AN289" s="79" t="b">
        <v>0</v>
      </c>
      <c r="AO289" s="85" t="s">
        <v>938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7</v>
      </c>
      <c r="BC289" s="78" t="str">
        <f>REPLACE(INDEX(GroupVertices[Group],MATCH(Edges[[#This Row],[Vertex 2]],GroupVertices[Vertex],0)),1,1,"")</f>
        <v>7</v>
      </c>
      <c r="BD289" s="48">
        <v>1</v>
      </c>
      <c r="BE289" s="49">
        <v>4.545454545454546</v>
      </c>
      <c r="BF289" s="48">
        <v>0</v>
      </c>
      <c r="BG289" s="49">
        <v>0</v>
      </c>
      <c r="BH289" s="48">
        <v>0</v>
      </c>
      <c r="BI289" s="49">
        <v>0</v>
      </c>
      <c r="BJ289" s="48">
        <v>21</v>
      </c>
      <c r="BK289" s="49">
        <v>95.45454545454545</v>
      </c>
      <c r="BL289" s="48">
        <v>22</v>
      </c>
    </row>
    <row r="290" spans="1:64" ht="15">
      <c r="A290" s="64" t="s">
        <v>289</v>
      </c>
      <c r="B290" s="64" t="s">
        <v>288</v>
      </c>
      <c r="C290" s="65" t="s">
        <v>3337</v>
      </c>
      <c r="D290" s="66">
        <v>3</v>
      </c>
      <c r="E290" s="67" t="s">
        <v>132</v>
      </c>
      <c r="F290" s="68">
        <v>35</v>
      </c>
      <c r="G290" s="65"/>
      <c r="H290" s="69"/>
      <c r="I290" s="70"/>
      <c r="J290" s="70"/>
      <c r="K290" s="34" t="s">
        <v>65</v>
      </c>
      <c r="L290" s="77">
        <v>290</v>
      </c>
      <c r="M290" s="77"/>
      <c r="N290" s="72"/>
      <c r="O290" s="79" t="s">
        <v>407</v>
      </c>
      <c r="P290" s="81">
        <v>43746.32775462963</v>
      </c>
      <c r="Q290" s="79" t="s">
        <v>471</v>
      </c>
      <c r="R290" s="79"/>
      <c r="S290" s="79"/>
      <c r="T290" s="79"/>
      <c r="U290" s="79"/>
      <c r="V290" s="82" t="s">
        <v>690</v>
      </c>
      <c r="W290" s="81">
        <v>43746.32775462963</v>
      </c>
      <c r="X290" s="82" t="s">
        <v>796</v>
      </c>
      <c r="Y290" s="79"/>
      <c r="Z290" s="79"/>
      <c r="AA290" s="85" t="s">
        <v>940</v>
      </c>
      <c r="AB290" s="79"/>
      <c r="AC290" s="79" t="b">
        <v>0</v>
      </c>
      <c r="AD290" s="79">
        <v>0</v>
      </c>
      <c r="AE290" s="85" t="s">
        <v>995</v>
      </c>
      <c r="AF290" s="79" t="b">
        <v>1</v>
      </c>
      <c r="AG290" s="79" t="s">
        <v>1009</v>
      </c>
      <c r="AH290" s="79"/>
      <c r="AI290" s="85" t="s">
        <v>1018</v>
      </c>
      <c r="AJ290" s="79" t="b">
        <v>0</v>
      </c>
      <c r="AK290" s="79">
        <v>3</v>
      </c>
      <c r="AL290" s="85" t="s">
        <v>938</v>
      </c>
      <c r="AM290" s="79" t="s">
        <v>1023</v>
      </c>
      <c r="AN290" s="79" t="b">
        <v>0</v>
      </c>
      <c r="AO290" s="85" t="s">
        <v>938</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7</v>
      </c>
      <c r="BC290" s="78" t="str">
        <f>REPLACE(INDEX(GroupVertices[Group],MATCH(Edges[[#This Row],[Vertex 2]],GroupVertices[Vertex],0)),1,1,"")</f>
        <v>7</v>
      </c>
      <c r="BD290" s="48"/>
      <c r="BE290" s="49"/>
      <c r="BF290" s="48"/>
      <c r="BG290" s="49"/>
      <c r="BH290" s="48"/>
      <c r="BI290" s="49"/>
      <c r="BJ290" s="48"/>
      <c r="BK290" s="49"/>
      <c r="BL290" s="48"/>
    </row>
    <row r="291" spans="1:64" ht="15">
      <c r="A291" s="64" t="s">
        <v>290</v>
      </c>
      <c r="B291" s="64" t="s">
        <v>297</v>
      </c>
      <c r="C291" s="65" t="s">
        <v>3337</v>
      </c>
      <c r="D291" s="66">
        <v>3</v>
      </c>
      <c r="E291" s="67" t="s">
        <v>132</v>
      </c>
      <c r="F291" s="68">
        <v>35</v>
      </c>
      <c r="G291" s="65"/>
      <c r="H291" s="69"/>
      <c r="I291" s="70"/>
      <c r="J291" s="70"/>
      <c r="K291" s="34" t="s">
        <v>65</v>
      </c>
      <c r="L291" s="77">
        <v>291</v>
      </c>
      <c r="M291" s="77"/>
      <c r="N291" s="72"/>
      <c r="O291" s="79" t="s">
        <v>407</v>
      </c>
      <c r="P291" s="81">
        <v>43746.43578703704</v>
      </c>
      <c r="Q291" s="79" t="s">
        <v>465</v>
      </c>
      <c r="R291" s="79"/>
      <c r="S291" s="79"/>
      <c r="T291" s="79"/>
      <c r="U291" s="79"/>
      <c r="V291" s="82" t="s">
        <v>691</v>
      </c>
      <c r="W291" s="81">
        <v>43746.43578703704</v>
      </c>
      <c r="X291" s="82" t="s">
        <v>797</v>
      </c>
      <c r="Y291" s="79"/>
      <c r="Z291" s="79"/>
      <c r="AA291" s="85" t="s">
        <v>941</v>
      </c>
      <c r="AB291" s="79"/>
      <c r="AC291" s="79" t="b">
        <v>0</v>
      </c>
      <c r="AD291" s="79">
        <v>0</v>
      </c>
      <c r="AE291" s="85" t="s">
        <v>995</v>
      </c>
      <c r="AF291" s="79" t="b">
        <v>0</v>
      </c>
      <c r="AG291" s="79" t="s">
        <v>1009</v>
      </c>
      <c r="AH291" s="79"/>
      <c r="AI291" s="85" t="s">
        <v>995</v>
      </c>
      <c r="AJ291" s="79" t="b">
        <v>0</v>
      </c>
      <c r="AK291" s="79">
        <v>12</v>
      </c>
      <c r="AL291" s="85" t="s">
        <v>986</v>
      </c>
      <c r="AM291" s="79" t="s">
        <v>1023</v>
      </c>
      <c r="AN291" s="79" t="b">
        <v>0</v>
      </c>
      <c r="AO291" s="85" t="s">
        <v>986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1</v>
      </c>
      <c r="BG291" s="49">
        <v>4.761904761904762</v>
      </c>
      <c r="BH291" s="48">
        <v>0</v>
      </c>
      <c r="BI291" s="49">
        <v>0</v>
      </c>
      <c r="BJ291" s="48">
        <v>20</v>
      </c>
      <c r="BK291" s="49">
        <v>95.23809523809524</v>
      </c>
      <c r="BL291" s="48">
        <v>21</v>
      </c>
    </row>
    <row r="292" spans="1:64" ht="15">
      <c r="A292" s="64" t="s">
        <v>291</v>
      </c>
      <c r="B292" s="64" t="s">
        <v>384</v>
      </c>
      <c r="C292" s="65" t="s">
        <v>3337</v>
      </c>
      <c r="D292" s="66">
        <v>3</v>
      </c>
      <c r="E292" s="67" t="s">
        <v>132</v>
      </c>
      <c r="F292" s="68">
        <v>35</v>
      </c>
      <c r="G292" s="65"/>
      <c r="H292" s="69"/>
      <c r="I292" s="70"/>
      <c r="J292" s="70"/>
      <c r="K292" s="34" t="s">
        <v>65</v>
      </c>
      <c r="L292" s="77">
        <v>292</v>
      </c>
      <c r="M292" s="77"/>
      <c r="N292" s="72"/>
      <c r="O292" s="79" t="s">
        <v>407</v>
      </c>
      <c r="P292" s="81">
        <v>43746.4500462963</v>
      </c>
      <c r="Q292" s="79" t="s">
        <v>472</v>
      </c>
      <c r="R292" s="79"/>
      <c r="S292" s="79"/>
      <c r="T292" s="79" t="s">
        <v>584</v>
      </c>
      <c r="U292" s="79"/>
      <c r="V292" s="82" t="s">
        <v>692</v>
      </c>
      <c r="W292" s="81">
        <v>43746.4500462963</v>
      </c>
      <c r="X292" s="82" t="s">
        <v>798</v>
      </c>
      <c r="Y292" s="79"/>
      <c r="Z292" s="79"/>
      <c r="AA292" s="85" t="s">
        <v>942</v>
      </c>
      <c r="AB292" s="85" t="s">
        <v>949</v>
      </c>
      <c r="AC292" s="79" t="b">
        <v>0</v>
      </c>
      <c r="AD292" s="79">
        <v>2</v>
      </c>
      <c r="AE292" s="85" t="s">
        <v>1005</v>
      </c>
      <c r="AF292" s="79" t="b">
        <v>0</v>
      </c>
      <c r="AG292" s="79" t="s">
        <v>1009</v>
      </c>
      <c r="AH292" s="79"/>
      <c r="AI292" s="85" t="s">
        <v>995</v>
      </c>
      <c r="AJ292" s="79" t="b">
        <v>0</v>
      </c>
      <c r="AK292" s="79">
        <v>1</v>
      </c>
      <c r="AL292" s="85" t="s">
        <v>995</v>
      </c>
      <c r="AM292" s="79" t="s">
        <v>1021</v>
      </c>
      <c r="AN292" s="79" t="b">
        <v>0</v>
      </c>
      <c r="AO292" s="85" t="s">
        <v>949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292</v>
      </c>
      <c r="B293" s="64" t="s">
        <v>367</v>
      </c>
      <c r="C293" s="65" t="s">
        <v>3337</v>
      </c>
      <c r="D293" s="66">
        <v>3</v>
      </c>
      <c r="E293" s="67" t="s">
        <v>132</v>
      </c>
      <c r="F293" s="68">
        <v>35</v>
      </c>
      <c r="G293" s="65"/>
      <c r="H293" s="69"/>
      <c r="I293" s="70"/>
      <c r="J293" s="70"/>
      <c r="K293" s="34" t="s">
        <v>65</v>
      </c>
      <c r="L293" s="77">
        <v>293</v>
      </c>
      <c r="M293" s="77"/>
      <c r="N293" s="72"/>
      <c r="O293" s="79" t="s">
        <v>407</v>
      </c>
      <c r="P293" s="81">
        <v>43742.03729166667</v>
      </c>
      <c r="Q293" s="79" t="s">
        <v>455</v>
      </c>
      <c r="R293" s="79"/>
      <c r="S293" s="79"/>
      <c r="T293" s="79"/>
      <c r="U293" s="79"/>
      <c r="V293" s="82" t="s">
        <v>693</v>
      </c>
      <c r="W293" s="81">
        <v>43742.03729166667</v>
      </c>
      <c r="X293" s="82" t="s">
        <v>799</v>
      </c>
      <c r="Y293" s="79"/>
      <c r="Z293" s="79"/>
      <c r="AA293" s="85" t="s">
        <v>943</v>
      </c>
      <c r="AB293" s="79"/>
      <c r="AC293" s="79" t="b">
        <v>0</v>
      </c>
      <c r="AD293" s="79">
        <v>0</v>
      </c>
      <c r="AE293" s="85" t="s">
        <v>995</v>
      </c>
      <c r="AF293" s="79" t="b">
        <v>0</v>
      </c>
      <c r="AG293" s="79" t="s">
        <v>1009</v>
      </c>
      <c r="AH293" s="79"/>
      <c r="AI293" s="85" t="s">
        <v>995</v>
      </c>
      <c r="AJ293" s="79" t="b">
        <v>0</v>
      </c>
      <c r="AK293" s="79">
        <v>5</v>
      </c>
      <c r="AL293" s="85" t="s">
        <v>937</v>
      </c>
      <c r="AM293" s="79" t="s">
        <v>1022</v>
      </c>
      <c r="AN293" s="79" t="b">
        <v>0</v>
      </c>
      <c r="AO293" s="85" t="s">
        <v>937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287</v>
      </c>
      <c r="B294" s="64" t="s">
        <v>368</v>
      </c>
      <c r="C294" s="65" t="s">
        <v>3337</v>
      </c>
      <c r="D294" s="66">
        <v>3</v>
      </c>
      <c r="E294" s="67" t="s">
        <v>132</v>
      </c>
      <c r="F294" s="68">
        <v>35</v>
      </c>
      <c r="G294" s="65"/>
      <c r="H294" s="69"/>
      <c r="I294" s="70"/>
      <c r="J294" s="70"/>
      <c r="K294" s="34" t="s">
        <v>65</v>
      </c>
      <c r="L294" s="77">
        <v>294</v>
      </c>
      <c r="M294" s="77"/>
      <c r="N294" s="72"/>
      <c r="O294" s="79" t="s">
        <v>407</v>
      </c>
      <c r="P294" s="81">
        <v>43742.02695601852</v>
      </c>
      <c r="Q294" s="79" t="s">
        <v>468</v>
      </c>
      <c r="R294" s="82" t="s">
        <v>523</v>
      </c>
      <c r="S294" s="79" t="s">
        <v>548</v>
      </c>
      <c r="T294" s="79" t="s">
        <v>581</v>
      </c>
      <c r="U294" s="79"/>
      <c r="V294" s="82" t="s">
        <v>688</v>
      </c>
      <c r="W294" s="81">
        <v>43742.02695601852</v>
      </c>
      <c r="X294" s="82" t="s">
        <v>793</v>
      </c>
      <c r="Y294" s="79"/>
      <c r="Z294" s="79"/>
      <c r="AA294" s="85" t="s">
        <v>937</v>
      </c>
      <c r="AB294" s="79"/>
      <c r="AC294" s="79" t="b">
        <v>0</v>
      </c>
      <c r="AD294" s="79">
        <v>18</v>
      </c>
      <c r="AE294" s="85" t="s">
        <v>995</v>
      </c>
      <c r="AF294" s="79" t="b">
        <v>0</v>
      </c>
      <c r="AG294" s="79" t="s">
        <v>1009</v>
      </c>
      <c r="AH294" s="79"/>
      <c r="AI294" s="85" t="s">
        <v>995</v>
      </c>
      <c r="AJ294" s="79" t="b">
        <v>0</v>
      </c>
      <c r="AK294" s="79">
        <v>5</v>
      </c>
      <c r="AL294" s="85" t="s">
        <v>995</v>
      </c>
      <c r="AM294" s="79" t="s">
        <v>1021</v>
      </c>
      <c r="AN294" s="79" t="b">
        <v>0</v>
      </c>
      <c r="AO294" s="85" t="s">
        <v>937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292</v>
      </c>
      <c r="B295" s="64" t="s">
        <v>368</v>
      </c>
      <c r="C295" s="65" t="s">
        <v>3337</v>
      </c>
      <c r="D295" s="66">
        <v>3</v>
      </c>
      <c r="E295" s="67" t="s">
        <v>132</v>
      </c>
      <c r="F295" s="68">
        <v>35</v>
      </c>
      <c r="G295" s="65"/>
      <c r="H295" s="69"/>
      <c r="I295" s="70"/>
      <c r="J295" s="70"/>
      <c r="K295" s="34" t="s">
        <v>65</v>
      </c>
      <c r="L295" s="77">
        <v>295</v>
      </c>
      <c r="M295" s="77"/>
      <c r="N295" s="72"/>
      <c r="O295" s="79" t="s">
        <v>407</v>
      </c>
      <c r="P295" s="81">
        <v>43742.03729166667</v>
      </c>
      <c r="Q295" s="79" t="s">
        <v>455</v>
      </c>
      <c r="R295" s="79"/>
      <c r="S295" s="79"/>
      <c r="T295" s="79"/>
      <c r="U295" s="79"/>
      <c r="V295" s="82" t="s">
        <v>693</v>
      </c>
      <c r="W295" s="81">
        <v>43742.03729166667</v>
      </c>
      <c r="X295" s="82" t="s">
        <v>799</v>
      </c>
      <c r="Y295" s="79"/>
      <c r="Z295" s="79"/>
      <c r="AA295" s="85" t="s">
        <v>943</v>
      </c>
      <c r="AB295" s="79"/>
      <c r="AC295" s="79" t="b">
        <v>0</v>
      </c>
      <c r="AD295" s="79">
        <v>0</v>
      </c>
      <c r="AE295" s="85" t="s">
        <v>995</v>
      </c>
      <c r="AF295" s="79" t="b">
        <v>0</v>
      </c>
      <c r="AG295" s="79" t="s">
        <v>1009</v>
      </c>
      <c r="AH295" s="79"/>
      <c r="AI295" s="85" t="s">
        <v>995</v>
      </c>
      <c r="AJ295" s="79" t="b">
        <v>0</v>
      </c>
      <c r="AK295" s="79">
        <v>5</v>
      </c>
      <c r="AL295" s="85" t="s">
        <v>937</v>
      </c>
      <c r="AM295" s="79" t="s">
        <v>1022</v>
      </c>
      <c r="AN295" s="79" t="b">
        <v>0</v>
      </c>
      <c r="AO295" s="85" t="s">
        <v>937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287</v>
      </c>
      <c r="B296" s="64" t="s">
        <v>369</v>
      </c>
      <c r="C296" s="65" t="s">
        <v>3337</v>
      </c>
      <c r="D296" s="66">
        <v>3</v>
      </c>
      <c r="E296" s="67" t="s">
        <v>132</v>
      </c>
      <c r="F296" s="68">
        <v>35</v>
      </c>
      <c r="G296" s="65"/>
      <c r="H296" s="69"/>
      <c r="I296" s="70"/>
      <c r="J296" s="70"/>
      <c r="K296" s="34" t="s">
        <v>65</v>
      </c>
      <c r="L296" s="77">
        <v>296</v>
      </c>
      <c r="M296" s="77"/>
      <c r="N296" s="72"/>
      <c r="O296" s="79" t="s">
        <v>407</v>
      </c>
      <c r="P296" s="81">
        <v>43742.02695601852</v>
      </c>
      <c r="Q296" s="79" t="s">
        <v>468</v>
      </c>
      <c r="R296" s="82" t="s">
        <v>523</v>
      </c>
      <c r="S296" s="79" t="s">
        <v>548</v>
      </c>
      <c r="T296" s="79" t="s">
        <v>581</v>
      </c>
      <c r="U296" s="79"/>
      <c r="V296" s="82" t="s">
        <v>688</v>
      </c>
      <c r="W296" s="81">
        <v>43742.02695601852</v>
      </c>
      <c r="X296" s="82" t="s">
        <v>793</v>
      </c>
      <c r="Y296" s="79"/>
      <c r="Z296" s="79"/>
      <c r="AA296" s="85" t="s">
        <v>937</v>
      </c>
      <c r="AB296" s="79"/>
      <c r="AC296" s="79" t="b">
        <v>0</v>
      </c>
      <c r="AD296" s="79">
        <v>18</v>
      </c>
      <c r="AE296" s="85" t="s">
        <v>995</v>
      </c>
      <c r="AF296" s="79" t="b">
        <v>0</v>
      </c>
      <c r="AG296" s="79" t="s">
        <v>1009</v>
      </c>
      <c r="AH296" s="79"/>
      <c r="AI296" s="85" t="s">
        <v>995</v>
      </c>
      <c r="AJ296" s="79" t="b">
        <v>0</v>
      </c>
      <c r="AK296" s="79">
        <v>5</v>
      </c>
      <c r="AL296" s="85" t="s">
        <v>995</v>
      </c>
      <c r="AM296" s="79" t="s">
        <v>1021</v>
      </c>
      <c r="AN296" s="79" t="b">
        <v>0</v>
      </c>
      <c r="AO296" s="85" t="s">
        <v>937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292</v>
      </c>
      <c r="B297" s="64" t="s">
        <v>369</v>
      </c>
      <c r="C297" s="65" t="s">
        <v>3337</v>
      </c>
      <c r="D297" s="66">
        <v>3</v>
      </c>
      <c r="E297" s="67" t="s">
        <v>132</v>
      </c>
      <c r="F297" s="68">
        <v>35</v>
      </c>
      <c r="G297" s="65"/>
      <c r="H297" s="69"/>
      <c r="I297" s="70"/>
      <c r="J297" s="70"/>
      <c r="K297" s="34" t="s">
        <v>65</v>
      </c>
      <c r="L297" s="77">
        <v>297</v>
      </c>
      <c r="M297" s="77"/>
      <c r="N297" s="72"/>
      <c r="O297" s="79" t="s">
        <v>407</v>
      </c>
      <c r="P297" s="81">
        <v>43742.03729166667</v>
      </c>
      <c r="Q297" s="79" t="s">
        <v>455</v>
      </c>
      <c r="R297" s="79"/>
      <c r="S297" s="79"/>
      <c r="T297" s="79"/>
      <c r="U297" s="79"/>
      <c r="V297" s="82" t="s">
        <v>693</v>
      </c>
      <c r="W297" s="81">
        <v>43742.03729166667</v>
      </c>
      <c r="X297" s="82" t="s">
        <v>799</v>
      </c>
      <c r="Y297" s="79"/>
      <c r="Z297" s="79"/>
      <c r="AA297" s="85" t="s">
        <v>943</v>
      </c>
      <c r="AB297" s="79"/>
      <c r="AC297" s="79" t="b">
        <v>0</v>
      </c>
      <c r="AD297" s="79">
        <v>0</v>
      </c>
      <c r="AE297" s="85" t="s">
        <v>995</v>
      </c>
      <c r="AF297" s="79" t="b">
        <v>0</v>
      </c>
      <c r="AG297" s="79" t="s">
        <v>1009</v>
      </c>
      <c r="AH297" s="79"/>
      <c r="AI297" s="85" t="s">
        <v>995</v>
      </c>
      <c r="AJ297" s="79" t="b">
        <v>0</v>
      </c>
      <c r="AK297" s="79">
        <v>5</v>
      </c>
      <c r="AL297" s="85" t="s">
        <v>937</v>
      </c>
      <c r="AM297" s="79" t="s">
        <v>1022</v>
      </c>
      <c r="AN297" s="79" t="b">
        <v>0</v>
      </c>
      <c r="AO297" s="85" t="s">
        <v>937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287</v>
      </c>
      <c r="B298" s="64" t="s">
        <v>309</v>
      </c>
      <c r="C298" s="65" t="s">
        <v>3337</v>
      </c>
      <c r="D298" s="66">
        <v>3</v>
      </c>
      <c r="E298" s="67" t="s">
        <v>132</v>
      </c>
      <c r="F298" s="68">
        <v>35</v>
      </c>
      <c r="G298" s="65"/>
      <c r="H298" s="69"/>
      <c r="I298" s="70"/>
      <c r="J298" s="70"/>
      <c r="K298" s="34" t="s">
        <v>65</v>
      </c>
      <c r="L298" s="77">
        <v>298</v>
      </c>
      <c r="M298" s="77"/>
      <c r="N298" s="72"/>
      <c r="O298" s="79" t="s">
        <v>407</v>
      </c>
      <c r="P298" s="81">
        <v>43742.02695601852</v>
      </c>
      <c r="Q298" s="79" t="s">
        <v>468</v>
      </c>
      <c r="R298" s="82" t="s">
        <v>523</v>
      </c>
      <c r="S298" s="79" t="s">
        <v>548</v>
      </c>
      <c r="T298" s="79" t="s">
        <v>581</v>
      </c>
      <c r="U298" s="79"/>
      <c r="V298" s="82" t="s">
        <v>688</v>
      </c>
      <c r="W298" s="81">
        <v>43742.02695601852</v>
      </c>
      <c r="X298" s="82" t="s">
        <v>793</v>
      </c>
      <c r="Y298" s="79"/>
      <c r="Z298" s="79"/>
      <c r="AA298" s="85" t="s">
        <v>937</v>
      </c>
      <c r="AB298" s="79"/>
      <c r="AC298" s="79" t="b">
        <v>0</v>
      </c>
      <c r="AD298" s="79">
        <v>18</v>
      </c>
      <c r="AE298" s="85" t="s">
        <v>995</v>
      </c>
      <c r="AF298" s="79" t="b">
        <v>0</v>
      </c>
      <c r="AG298" s="79" t="s">
        <v>1009</v>
      </c>
      <c r="AH298" s="79"/>
      <c r="AI298" s="85" t="s">
        <v>995</v>
      </c>
      <c r="AJ298" s="79" t="b">
        <v>0</v>
      </c>
      <c r="AK298" s="79">
        <v>5</v>
      </c>
      <c r="AL298" s="85" t="s">
        <v>995</v>
      </c>
      <c r="AM298" s="79" t="s">
        <v>1021</v>
      </c>
      <c r="AN298" s="79" t="b">
        <v>0</v>
      </c>
      <c r="AO298" s="85" t="s">
        <v>937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292</v>
      </c>
      <c r="B299" s="64" t="s">
        <v>309</v>
      </c>
      <c r="C299" s="65" t="s">
        <v>3337</v>
      </c>
      <c r="D299" s="66">
        <v>3</v>
      </c>
      <c r="E299" s="67" t="s">
        <v>132</v>
      </c>
      <c r="F299" s="68">
        <v>35</v>
      </c>
      <c r="G299" s="65"/>
      <c r="H299" s="69"/>
      <c r="I299" s="70"/>
      <c r="J299" s="70"/>
      <c r="K299" s="34" t="s">
        <v>65</v>
      </c>
      <c r="L299" s="77">
        <v>299</v>
      </c>
      <c r="M299" s="77"/>
      <c r="N299" s="72"/>
      <c r="O299" s="79" t="s">
        <v>407</v>
      </c>
      <c r="P299" s="81">
        <v>43742.03729166667</v>
      </c>
      <c r="Q299" s="79" t="s">
        <v>455</v>
      </c>
      <c r="R299" s="79"/>
      <c r="S299" s="79"/>
      <c r="T299" s="79"/>
      <c r="U299" s="79"/>
      <c r="V299" s="82" t="s">
        <v>693</v>
      </c>
      <c r="W299" s="81">
        <v>43742.03729166667</v>
      </c>
      <c r="X299" s="82" t="s">
        <v>799</v>
      </c>
      <c r="Y299" s="79"/>
      <c r="Z299" s="79"/>
      <c r="AA299" s="85" t="s">
        <v>943</v>
      </c>
      <c r="AB299" s="79"/>
      <c r="AC299" s="79" t="b">
        <v>0</v>
      </c>
      <c r="AD299" s="79">
        <v>0</v>
      </c>
      <c r="AE299" s="85" t="s">
        <v>995</v>
      </c>
      <c r="AF299" s="79" t="b">
        <v>0</v>
      </c>
      <c r="AG299" s="79" t="s">
        <v>1009</v>
      </c>
      <c r="AH299" s="79"/>
      <c r="AI299" s="85" t="s">
        <v>995</v>
      </c>
      <c r="AJ299" s="79" t="b">
        <v>0</v>
      </c>
      <c r="AK299" s="79">
        <v>5</v>
      </c>
      <c r="AL299" s="85" t="s">
        <v>937</v>
      </c>
      <c r="AM299" s="79" t="s">
        <v>1022</v>
      </c>
      <c r="AN299" s="79" t="b">
        <v>0</v>
      </c>
      <c r="AO299" s="85" t="s">
        <v>937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292</v>
      </c>
      <c r="B300" s="64" t="s">
        <v>251</v>
      </c>
      <c r="C300" s="65" t="s">
        <v>3337</v>
      </c>
      <c r="D300" s="66">
        <v>3</v>
      </c>
      <c r="E300" s="67" t="s">
        <v>132</v>
      </c>
      <c r="F300" s="68">
        <v>35</v>
      </c>
      <c r="G300" s="65"/>
      <c r="H300" s="69"/>
      <c r="I300" s="70"/>
      <c r="J300" s="70"/>
      <c r="K300" s="34" t="s">
        <v>65</v>
      </c>
      <c r="L300" s="77">
        <v>300</v>
      </c>
      <c r="M300" s="77"/>
      <c r="N300" s="72"/>
      <c r="O300" s="79" t="s">
        <v>407</v>
      </c>
      <c r="P300" s="81">
        <v>43742.03729166667</v>
      </c>
      <c r="Q300" s="79" t="s">
        <v>455</v>
      </c>
      <c r="R300" s="79"/>
      <c r="S300" s="79"/>
      <c r="T300" s="79"/>
      <c r="U300" s="79"/>
      <c r="V300" s="82" t="s">
        <v>693</v>
      </c>
      <c r="W300" s="81">
        <v>43742.03729166667</v>
      </c>
      <c r="X300" s="82" t="s">
        <v>799</v>
      </c>
      <c r="Y300" s="79"/>
      <c r="Z300" s="79"/>
      <c r="AA300" s="85" t="s">
        <v>943</v>
      </c>
      <c r="AB300" s="79"/>
      <c r="AC300" s="79" t="b">
        <v>0</v>
      </c>
      <c r="AD300" s="79">
        <v>0</v>
      </c>
      <c r="AE300" s="85" t="s">
        <v>995</v>
      </c>
      <c r="AF300" s="79" t="b">
        <v>0</v>
      </c>
      <c r="AG300" s="79" t="s">
        <v>1009</v>
      </c>
      <c r="AH300" s="79"/>
      <c r="AI300" s="85" t="s">
        <v>995</v>
      </c>
      <c r="AJ300" s="79" t="b">
        <v>0</v>
      </c>
      <c r="AK300" s="79">
        <v>5</v>
      </c>
      <c r="AL300" s="85" t="s">
        <v>937</v>
      </c>
      <c r="AM300" s="79" t="s">
        <v>1022</v>
      </c>
      <c r="AN300" s="79" t="b">
        <v>0</v>
      </c>
      <c r="AO300" s="85" t="s">
        <v>937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292</v>
      </c>
      <c r="B301" s="64" t="s">
        <v>297</v>
      </c>
      <c r="C301" s="65" t="s">
        <v>3339</v>
      </c>
      <c r="D301" s="66">
        <v>6.5</v>
      </c>
      <c r="E301" s="67" t="s">
        <v>136</v>
      </c>
      <c r="F301" s="68">
        <v>23.5</v>
      </c>
      <c r="G301" s="65"/>
      <c r="H301" s="69"/>
      <c r="I301" s="70"/>
      <c r="J301" s="70"/>
      <c r="K301" s="34" t="s">
        <v>65</v>
      </c>
      <c r="L301" s="77">
        <v>301</v>
      </c>
      <c r="M301" s="77"/>
      <c r="N301" s="72"/>
      <c r="O301" s="79" t="s">
        <v>407</v>
      </c>
      <c r="P301" s="81">
        <v>43742.03729166667</v>
      </c>
      <c r="Q301" s="79" t="s">
        <v>455</v>
      </c>
      <c r="R301" s="79"/>
      <c r="S301" s="79"/>
      <c r="T301" s="79"/>
      <c r="U301" s="79"/>
      <c r="V301" s="82" t="s">
        <v>693</v>
      </c>
      <c r="W301" s="81">
        <v>43742.03729166667</v>
      </c>
      <c r="X301" s="82" t="s">
        <v>799</v>
      </c>
      <c r="Y301" s="79"/>
      <c r="Z301" s="79"/>
      <c r="AA301" s="85" t="s">
        <v>943</v>
      </c>
      <c r="AB301" s="79"/>
      <c r="AC301" s="79" t="b">
        <v>0</v>
      </c>
      <c r="AD301" s="79">
        <v>0</v>
      </c>
      <c r="AE301" s="85" t="s">
        <v>995</v>
      </c>
      <c r="AF301" s="79" t="b">
        <v>0</v>
      </c>
      <c r="AG301" s="79" t="s">
        <v>1009</v>
      </c>
      <c r="AH301" s="79"/>
      <c r="AI301" s="85" t="s">
        <v>995</v>
      </c>
      <c r="AJ301" s="79" t="b">
        <v>0</v>
      </c>
      <c r="AK301" s="79">
        <v>5</v>
      </c>
      <c r="AL301" s="85" t="s">
        <v>937</v>
      </c>
      <c r="AM301" s="79" t="s">
        <v>1022</v>
      </c>
      <c r="AN301" s="79" t="b">
        <v>0</v>
      </c>
      <c r="AO301" s="85" t="s">
        <v>937</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1</v>
      </c>
      <c r="BD301" s="48"/>
      <c r="BE301" s="49"/>
      <c r="BF301" s="48"/>
      <c r="BG301" s="49"/>
      <c r="BH301" s="48"/>
      <c r="BI301" s="49"/>
      <c r="BJ301" s="48"/>
      <c r="BK301" s="49"/>
      <c r="BL301" s="48"/>
    </row>
    <row r="302" spans="1:64" ht="15">
      <c r="A302" s="64" t="s">
        <v>292</v>
      </c>
      <c r="B302" s="64" t="s">
        <v>287</v>
      </c>
      <c r="C302" s="65" t="s">
        <v>3337</v>
      </c>
      <c r="D302" s="66">
        <v>3</v>
      </c>
      <c r="E302" s="67" t="s">
        <v>132</v>
      </c>
      <c r="F302" s="68">
        <v>35</v>
      </c>
      <c r="G302" s="65"/>
      <c r="H302" s="69"/>
      <c r="I302" s="70"/>
      <c r="J302" s="70"/>
      <c r="K302" s="34" t="s">
        <v>65</v>
      </c>
      <c r="L302" s="77">
        <v>302</v>
      </c>
      <c r="M302" s="77"/>
      <c r="N302" s="72"/>
      <c r="O302" s="79" t="s">
        <v>407</v>
      </c>
      <c r="P302" s="81">
        <v>43742.03729166667</v>
      </c>
      <c r="Q302" s="79" t="s">
        <v>455</v>
      </c>
      <c r="R302" s="79"/>
      <c r="S302" s="79"/>
      <c r="T302" s="79"/>
      <c r="U302" s="79"/>
      <c r="V302" s="82" t="s">
        <v>693</v>
      </c>
      <c r="W302" s="81">
        <v>43742.03729166667</v>
      </c>
      <c r="X302" s="82" t="s">
        <v>799</v>
      </c>
      <c r="Y302" s="79"/>
      <c r="Z302" s="79"/>
      <c r="AA302" s="85" t="s">
        <v>943</v>
      </c>
      <c r="AB302" s="79"/>
      <c r="AC302" s="79" t="b">
        <v>0</v>
      </c>
      <c r="AD302" s="79">
        <v>0</v>
      </c>
      <c r="AE302" s="85" t="s">
        <v>995</v>
      </c>
      <c r="AF302" s="79" t="b">
        <v>0</v>
      </c>
      <c r="AG302" s="79" t="s">
        <v>1009</v>
      </c>
      <c r="AH302" s="79"/>
      <c r="AI302" s="85" t="s">
        <v>995</v>
      </c>
      <c r="AJ302" s="79" t="b">
        <v>0</v>
      </c>
      <c r="AK302" s="79">
        <v>5</v>
      </c>
      <c r="AL302" s="85" t="s">
        <v>937</v>
      </c>
      <c r="AM302" s="79" t="s">
        <v>1022</v>
      </c>
      <c r="AN302" s="79" t="b">
        <v>0</v>
      </c>
      <c r="AO302" s="85" t="s">
        <v>937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1</v>
      </c>
      <c r="BE302" s="49">
        <v>7.6923076923076925</v>
      </c>
      <c r="BF302" s="48">
        <v>0</v>
      </c>
      <c r="BG302" s="49">
        <v>0</v>
      </c>
      <c r="BH302" s="48">
        <v>0</v>
      </c>
      <c r="BI302" s="49">
        <v>0</v>
      </c>
      <c r="BJ302" s="48">
        <v>12</v>
      </c>
      <c r="BK302" s="49">
        <v>92.3076923076923</v>
      </c>
      <c r="BL302" s="48">
        <v>13</v>
      </c>
    </row>
    <row r="303" spans="1:64" ht="15">
      <c r="A303" s="64" t="s">
        <v>292</v>
      </c>
      <c r="B303" s="64" t="s">
        <v>297</v>
      </c>
      <c r="C303" s="65" t="s">
        <v>3339</v>
      </c>
      <c r="D303" s="66">
        <v>6.5</v>
      </c>
      <c r="E303" s="67" t="s">
        <v>136</v>
      </c>
      <c r="F303" s="68">
        <v>23.5</v>
      </c>
      <c r="G303" s="65"/>
      <c r="H303" s="69"/>
      <c r="I303" s="70"/>
      <c r="J303" s="70"/>
      <c r="K303" s="34" t="s">
        <v>65</v>
      </c>
      <c r="L303" s="77">
        <v>303</v>
      </c>
      <c r="M303" s="77"/>
      <c r="N303" s="72"/>
      <c r="O303" s="79" t="s">
        <v>407</v>
      </c>
      <c r="P303" s="81">
        <v>43746.507881944446</v>
      </c>
      <c r="Q303" s="79" t="s">
        <v>465</v>
      </c>
      <c r="R303" s="79"/>
      <c r="S303" s="79"/>
      <c r="T303" s="79"/>
      <c r="U303" s="79"/>
      <c r="V303" s="82" t="s">
        <v>693</v>
      </c>
      <c r="W303" s="81">
        <v>43746.507881944446</v>
      </c>
      <c r="X303" s="82" t="s">
        <v>800</v>
      </c>
      <c r="Y303" s="79"/>
      <c r="Z303" s="79"/>
      <c r="AA303" s="85" t="s">
        <v>944</v>
      </c>
      <c r="AB303" s="79"/>
      <c r="AC303" s="79" t="b">
        <v>0</v>
      </c>
      <c r="AD303" s="79">
        <v>0</v>
      </c>
      <c r="AE303" s="85" t="s">
        <v>995</v>
      </c>
      <c r="AF303" s="79" t="b">
        <v>0</v>
      </c>
      <c r="AG303" s="79" t="s">
        <v>1009</v>
      </c>
      <c r="AH303" s="79"/>
      <c r="AI303" s="85" t="s">
        <v>995</v>
      </c>
      <c r="AJ303" s="79" t="b">
        <v>0</v>
      </c>
      <c r="AK303" s="79">
        <v>12</v>
      </c>
      <c r="AL303" s="85" t="s">
        <v>986</v>
      </c>
      <c r="AM303" s="79" t="s">
        <v>1022</v>
      </c>
      <c r="AN303" s="79" t="b">
        <v>0</v>
      </c>
      <c r="AO303" s="85" t="s">
        <v>986</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1</v>
      </c>
      <c r="BD303" s="48">
        <v>0</v>
      </c>
      <c r="BE303" s="49">
        <v>0</v>
      </c>
      <c r="BF303" s="48">
        <v>1</v>
      </c>
      <c r="BG303" s="49">
        <v>4.761904761904762</v>
      </c>
      <c r="BH303" s="48">
        <v>0</v>
      </c>
      <c r="BI303" s="49">
        <v>0</v>
      </c>
      <c r="BJ303" s="48">
        <v>20</v>
      </c>
      <c r="BK303" s="49">
        <v>95.23809523809524</v>
      </c>
      <c r="BL303" s="48">
        <v>21</v>
      </c>
    </row>
    <row r="304" spans="1:64" ht="15">
      <c r="A304" s="64" t="s">
        <v>288</v>
      </c>
      <c r="B304" s="64" t="s">
        <v>327</v>
      </c>
      <c r="C304" s="65" t="s">
        <v>3337</v>
      </c>
      <c r="D304" s="66">
        <v>3</v>
      </c>
      <c r="E304" s="67" t="s">
        <v>132</v>
      </c>
      <c r="F304" s="68">
        <v>35</v>
      </c>
      <c r="G304" s="65"/>
      <c r="H304" s="69"/>
      <c r="I304" s="70"/>
      <c r="J304" s="70"/>
      <c r="K304" s="34" t="s">
        <v>65</v>
      </c>
      <c r="L304" s="77">
        <v>304</v>
      </c>
      <c r="M304" s="77"/>
      <c r="N304" s="72"/>
      <c r="O304" s="79" t="s">
        <v>407</v>
      </c>
      <c r="P304" s="81">
        <v>43746.27657407407</v>
      </c>
      <c r="Q304" s="79" t="s">
        <v>469</v>
      </c>
      <c r="R304" s="82" t="s">
        <v>524</v>
      </c>
      <c r="S304" s="79" t="s">
        <v>539</v>
      </c>
      <c r="T304" s="79" t="s">
        <v>582</v>
      </c>
      <c r="U304" s="79"/>
      <c r="V304" s="82" t="s">
        <v>689</v>
      </c>
      <c r="W304" s="81">
        <v>43746.27657407407</v>
      </c>
      <c r="X304" s="82" t="s">
        <v>794</v>
      </c>
      <c r="Y304" s="79"/>
      <c r="Z304" s="79"/>
      <c r="AA304" s="85" t="s">
        <v>938</v>
      </c>
      <c r="AB304" s="79"/>
      <c r="AC304" s="79" t="b">
        <v>0</v>
      </c>
      <c r="AD304" s="79">
        <v>8</v>
      </c>
      <c r="AE304" s="85" t="s">
        <v>995</v>
      </c>
      <c r="AF304" s="79" t="b">
        <v>1</v>
      </c>
      <c r="AG304" s="79" t="s">
        <v>1009</v>
      </c>
      <c r="AH304" s="79"/>
      <c r="AI304" s="85" t="s">
        <v>1018</v>
      </c>
      <c r="AJ304" s="79" t="b">
        <v>0</v>
      </c>
      <c r="AK304" s="79">
        <v>3</v>
      </c>
      <c r="AL304" s="85" t="s">
        <v>995</v>
      </c>
      <c r="AM304" s="79" t="s">
        <v>1021</v>
      </c>
      <c r="AN304" s="79" t="b">
        <v>0</v>
      </c>
      <c r="AO304" s="85" t="s">
        <v>938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7</v>
      </c>
      <c r="BC304" s="78" t="str">
        <f>REPLACE(INDEX(GroupVertices[Group],MATCH(Edges[[#This Row],[Vertex 2]],GroupVertices[Vertex],0)),1,1,"")</f>
        <v>7</v>
      </c>
      <c r="BD304" s="48"/>
      <c r="BE304" s="49"/>
      <c r="BF304" s="48"/>
      <c r="BG304" s="49"/>
      <c r="BH304" s="48"/>
      <c r="BI304" s="49"/>
      <c r="BJ304" s="48"/>
      <c r="BK304" s="49"/>
      <c r="BL304" s="48"/>
    </row>
    <row r="305" spans="1:64" ht="15">
      <c r="A305" s="64" t="s">
        <v>293</v>
      </c>
      <c r="B305" s="64" t="s">
        <v>327</v>
      </c>
      <c r="C305" s="65" t="s">
        <v>3337</v>
      </c>
      <c r="D305" s="66">
        <v>3</v>
      </c>
      <c r="E305" s="67" t="s">
        <v>132</v>
      </c>
      <c r="F305" s="68">
        <v>35</v>
      </c>
      <c r="G305" s="65"/>
      <c r="H305" s="69"/>
      <c r="I305" s="70"/>
      <c r="J305" s="70"/>
      <c r="K305" s="34" t="s">
        <v>65</v>
      </c>
      <c r="L305" s="77">
        <v>305</v>
      </c>
      <c r="M305" s="77"/>
      <c r="N305" s="72"/>
      <c r="O305" s="79" t="s">
        <v>407</v>
      </c>
      <c r="P305" s="81">
        <v>43746.302766203706</v>
      </c>
      <c r="Q305" s="79" t="s">
        <v>471</v>
      </c>
      <c r="R305" s="79"/>
      <c r="S305" s="79"/>
      <c r="T305" s="79"/>
      <c r="U305" s="79"/>
      <c r="V305" s="82" t="s">
        <v>694</v>
      </c>
      <c r="W305" s="81">
        <v>43746.302766203706</v>
      </c>
      <c r="X305" s="82" t="s">
        <v>801</v>
      </c>
      <c r="Y305" s="79"/>
      <c r="Z305" s="79"/>
      <c r="AA305" s="85" t="s">
        <v>945</v>
      </c>
      <c r="AB305" s="79"/>
      <c r="AC305" s="79" t="b">
        <v>0</v>
      </c>
      <c r="AD305" s="79">
        <v>0</v>
      </c>
      <c r="AE305" s="85" t="s">
        <v>995</v>
      </c>
      <c r="AF305" s="79" t="b">
        <v>1</v>
      </c>
      <c r="AG305" s="79" t="s">
        <v>1009</v>
      </c>
      <c r="AH305" s="79"/>
      <c r="AI305" s="85" t="s">
        <v>1018</v>
      </c>
      <c r="AJ305" s="79" t="b">
        <v>0</v>
      </c>
      <c r="AK305" s="79">
        <v>3</v>
      </c>
      <c r="AL305" s="85" t="s">
        <v>938</v>
      </c>
      <c r="AM305" s="79" t="s">
        <v>1023</v>
      </c>
      <c r="AN305" s="79" t="b">
        <v>0</v>
      </c>
      <c r="AO305" s="85" t="s">
        <v>938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7</v>
      </c>
      <c r="BC305" s="78" t="str">
        <f>REPLACE(INDEX(GroupVertices[Group],MATCH(Edges[[#This Row],[Vertex 2]],GroupVertices[Vertex],0)),1,1,"")</f>
        <v>7</v>
      </c>
      <c r="BD305" s="48"/>
      <c r="BE305" s="49"/>
      <c r="BF305" s="48"/>
      <c r="BG305" s="49"/>
      <c r="BH305" s="48"/>
      <c r="BI305" s="49"/>
      <c r="BJ305" s="48"/>
      <c r="BK305" s="49"/>
      <c r="BL305" s="48"/>
    </row>
    <row r="306" spans="1:64" ht="15">
      <c r="A306" s="64" t="s">
        <v>294</v>
      </c>
      <c r="B306" s="64" t="s">
        <v>327</v>
      </c>
      <c r="C306" s="65" t="s">
        <v>3337</v>
      </c>
      <c r="D306" s="66">
        <v>3</v>
      </c>
      <c r="E306" s="67" t="s">
        <v>132</v>
      </c>
      <c r="F306" s="68">
        <v>35</v>
      </c>
      <c r="G306" s="65"/>
      <c r="H306" s="69"/>
      <c r="I306" s="70"/>
      <c r="J306" s="70"/>
      <c r="K306" s="34" t="s">
        <v>65</v>
      </c>
      <c r="L306" s="77">
        <v>306</v>
      </c>
      <c r="M306" s="77"/>
      <c r="N306" s="72"/>
      <c r="O306" s="79" t="s">
        <v>407</v>
      </c>
      <c r="P306" s="81">
        <v>43746.51378472222</v>
      </c>
      <c r="Q306" s="79" t="s">
        <v>471</v>
      </c>
      <c r="R306" s="79"/>
      <c r="S306" s="79"/>
      <c r="T306" s="79"/>
      <c r="U306" s="79"/>
      <c r="V306" s="82" t="s">
        <v>695</v>
      </c>
      <c r="W306" s="81">
        <v>43746.51378472222</v>
      </c>
      <c r="X306" s="82" t="s">
        <v>802</v>
      </c>
      <c r="Y306" s="79"/>
      <c r="Z306" s="79"/>
      <c r="AA306" s="85" t="s">
        <v>946</v>
      </c>
      <c r="AB306" s="79"/>
      <c r="AC306" s="79" t="b">
        <v>0</v>
      </c>
      <c r="AD306" s="79">
        <v>0</v>
      </c>
      <c r="AE306" s="85" t="s">
        <v>995</v>
      </c>
      <c r="AF306" s="79" t="b">
        <v>1</v>
      </c>
      <c r="AG306" s="79" t="s">
        <v>1009</v>
      </c>
      <c r="AH306" s="79"/>
      <c r="AI306" s="85" t="s">
        <v>1018</v>
      </c>
      <c r="AJ306" s="79" t="b">
        <v>0</v>
      </c>
      <c r="AK306" s="79">
        <v>3</v>
      </c>
      <c r="AL306" s="85" t="s">
        <v>938</v>
      </c>
      <c r="AM306" s="79" t="s">
        <v>1021</v>
      </c>
      <c r="AN306" s="79" t="b">
        <v>0</v>
      </c>
      <c r="AO306" s="85" t="s">
        <v>938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7</v>
      </c>
      <c r="BC306" s="78" t="str">
        <f>REPLACE(INDEX(GroupVertices[Group],MATCH(Edges[[#This Row],[Vertex 2]],GroupVertices[Vertex],0)),1,1,"")</f>
        <v>7</v>
      </c>
      <c r="BD306" s="48"/>
      <c r="BE306" s="49"/>
      <c r="BF306" s="48"/>
      <c r="BG306" s="49"/>
      <c r="BH306" s="48"/>
      <c r="BI306" s="49"/>
      <c r="BJ306" s="48"/>
      <c r="BK306" s="49"/>
      <c r="BL306" s="48"/>
    </row>
    <row r="307" spans="1:64" ht="15">
      <c r="A307" s="64" t="s">
        <v>288</v>
      </c>
      <c r="B307" s="64" t="s">
        <v>293</v>
      </c>
      <c r="C307" s="65" t="s">
        <v>3337</v>
      </c>
      <c r="D307" s="66">
        <v>3</v>
      </c>
      <c r="E307" s="67" t="s">
        <v>132</v>
      </c>
      <c r="F307" s="68">
        <v>35</v>
      </c>
      <c r="G307" s="65"/>
      <c r="H307" s="69"/>
      <c r="I307" s="70"/>
      <c r="J307" s="70"/>
      <c r="K307" s="34" t="s">
        <v>66</v>
      </c>
      <c r="L307" s="77">
        <v>307</v>
      </c>
      <c r="M307" s="77"/>
      <c r="N307" s="72"/>
      <c r="O307" s="79" t="s">
        <v>407</v>
      </c>
      <c r="P307" s="81">
        <v>43746.27657407407</v>
      </c>
      <c r="Q307" s="79" t="s">
        <v>469</v>
      </c>
      <c r="R307" s="82" t="s">
        <v>524</v>
      </c>
      <c r="S307" s="79" t="s">
        <v>539</v>
      </c>
      <c r="T307" s="79" t="s">
        <v>582</v>
      </c>
      <c r="U307" s="79"/>
      <c r="V307" s="82" t="s">
        <v>689</v>
      </c>
      <c r="W307" s="81">
        <v>43746.27657407407</v>
      </c>
      <c r="X307" s="82" t="s">
        <v>794</v>
      </c>
      <c r="Y307" s="79"/>
      <c r="Z307" s="79"/>
      <c r="AA307" s="85" t="s">
        <v>938</v>
      </c>
      <c r="AB307" s="79"/>
      <c r="AC307" s="79" t="b">
        <v>0</v>
      </c>
      <c r="AD307" s="79">
        <v>8</v>
      </c>
      <c r="AE307" s="85" t="s">
        <v>995</v>
      </c>
      <c r="AF307" s="79" t="b">
        <v>1</v>
      </c>
      <c r="AG307" s="79" t="s">
        <v>1009</v>
      </c>
      <c r="AH307" s="79"/>
      <c r="AI307" s="85" t="s">
        <v>1018</v>
      </c>
      <c r="AJ307" s="79" t="b">
        <v>0</v>
      </c>
      <c r="AK307" s="79">
        <v>3</v>
      </c>
      <c r="AL307" s="85" t="s">
        <v>995</v>
      </c>
      <c r="AM307" s="79" t="s">
        <v>1021</v>
      </c>
      <c r="AN307" s="79" t="b">
        <v>0</v>
      </c>
      <c r="AO307" s="85" t="s">
        <v>938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7</v>
      </c>
      <c r="BC307" s="78" t="str">
        <f>REPLACE(INDEX(GroupVertices[Group],MATCH(Edges[[#This Row],[Vertex 2]],GroupVertices[Vertex],0)),1,1,"")</f>
        <v>7</v>
      </c>
      <c r="BD307" s="48"/>
      <c r="BE307" s="49"/>
      <c r="BF307" s="48"/>
      <c r="BG307" s="49"/>
      <c r="BH307" s="48"/>
      <c r="BI307" s="49"/>
      <c r="BJ307" s="48"/>
      <c r="BK307" s="49"/>
      <c r="BL307" s="48"/>
    </row>
    <row r="308" spans="1:64" ht="15">
      <c r="A308" s="64" t="s">
        <v>293</v>
      </c>
      <c r="B308" s="64" t="s">
        <v>383</v>
      </c>
      <c r="C308" s="65" t="s">
        <v>3337</v>
      </c>
      <c r="D308" s="66">
        <v>3</v>
      </c>
      <c r="E308" s="67" t="s">
        <v>132</v>
      </c>
      <c r="F308" s="68">
        <v>35</v>
      </c>
      <c r="G308" s="65"/>
      <c r="H308" s="69"/>
      <c r="I308" s="70"/>
      <c r="J308" s="70"/>
      <c r="K308" s="34" t="s">
        <v>65</v>
      </c>
      <c r="L308" s="77">
        <v>308</v>
      </c>
      <c r="M308" s="77"/>
      <c r="N308" s="72"/>
      <c r="O308" s="79" t="s">
        <v>407</v>
      </c>
      <c r="P308" s="81">
        <v>43746.302766203706</v>
      </c>
      <c r="Q308" s="79" t="s">
        <v>471</v>
      </c>
      <c r="R308" s="79"/>
      <c r="S308" s="79"/>
      <c r="T308" s="79"/>
      <c r="U308" s="79"/>
      <c r="V308" s="82" t="s">
        <v>694</v>
      </c>
      <c r="W308" s="81">
        <v>43746.302766203706</v>
      </c>
      <c r="X308" s="82" t="s">
        <v>801</v>
      </c>
      <c r="Y308" s="79"/>
      <c r="Z308" s="79"/>
      <c r="AA308" s="85" t="s">
        <v>945</v>
      </c>
      <c r="AB308" s="79"/>
      <c r="AC308" s="79" t="b">
        <v>0</v>
      </c>
      <c r="AD308" s="79">
        <v>0</v>
      </c>
      <c r="AE308" s="85" t="s">
        <v>995</v>
      </c>
      <c r="AF308" s="79" t="b">
        <v>1</v>
      </c>
      <c r="AG308" s="79" t="s">
        <v>1009</v>
      </c>
      <c r="AH308" s="79"/>
      <c r="AI308" s="85" t="s">
        <v>1018</v>
      </c>
      <c r="AJ308" s="79" t="b">
        <v>0</v>
      </c>
      <c r="AK308" s="79">
        <v>3</v>
      </c>
      <c r="AL308" s="85" t="s">
        <v>938</v>
      </c>
      <c r="AM308" s="79" t="s">
        <v>1023</v>
      </c>
      <c r="AN308" s="79" t="b">
        <v>0</v>
      </c>
      <c r="AO308" s="85" t="s">
        <v>938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7</v>
      </c>
      <c r="BC308" s="78" t="str">
        <f>REPLACE(INDEX(GroupVertices[Group],MATCH(Edges[[#This Row],[Vertex 2]],GroupVertices[Vertex],0)),1,1,"")</f>
        <v>7</v>
      </c>
      <c r="BD308" s="48">
        <v>1</v>
      </c>
      <c r="BE308" s="49">
        <v>4.545454545454546</v>
      </c>
      <c r="BF308" s="48">
        <v>0</v>
      </c>
      <c r="BG308" s="49">
        <v>0</v>
      </c>
      <c r="BH308" s="48">
        <v>0</v>
      </c>
      <c r="BI308" s="49">
        <v>0</v>
      </c>
      <c r="BJ308" s="48">
        <v>21</v>
      </c>
      <c r="BK308" s="49">
        <v>95.45454545454545</v>
      </c>
      <c r="BL308" s="48">
        <v>22</v>
      </c>
    </row>
    <row r="309" spans="1:64" ht="15">
      <c r="A309" s="64" t="s">
        <v>293</v>
      </c>
      <c r="B309" s="64" t="s">
        <v>288</v>
      </c>
      <c r="C309" s="65" t="s">
        <v>3337</v>
      </c>
      <c r="D309" s="66">
        <v>3</v>
      </c>
      <c r="E309" s="67" t="s">
        <v>132</v>
      </c>
      <c r="F309" s="68">
        <v>35</v>
      </c>
      <c r="G309" s="65"/>
      <c r="H309" s="69"/>
      <c r="I309" s="70"/>
      <c r="J309" s="70"/>
      <c r="K309" s="34" t="s">
        <v>66</v>
      </c>
      <c r="L309" s="77">
        <v>309</v>
      </c>
      <c r="M309" s="77"/>
      <c r="N309" s="72"/>
      <c r="O309" s="79" t="s">
        <v>407</v>
      </c>
      <c r="P309" s="81">
        <v>43746.302766203706</v>
      </c>
      <c r="Q309" s="79" t="s">
        <v>471</v>
      </c>
      <c r="R309" s="79"/>
      <c r="S309" s="79"/>
      <c r="T309" s="79"/>
      <c r="U309" s="79"/>
      <c r="V309" s="82" t="s">
        <v>694</v>
      </c>
      <c r="W309" s="81">
        <v>43746.302766203706</v>
      </c>
      <c r="X309" s="82" t="s">
        <v>801</v>
      </c>
      <c r="Y309" s="79"/>
      <c r="Z309" s="79"/>
      <c r="AA309" s="85" t="s">
        <v>945</v>
      </c>
      <c r="AB309" s="79"/>
      <c r="AC309" s="79" t="b">
        <v>0</v>
      </c>
      <c r="AD309" s="79">
        <v>0</v>
      </c>
      <c r="AE309" s="85" t="s">
        <v>995</v>
      </c>
      <c r="AF309" s="79" t="b">
        <v>1</v>
      </c>
      <c r="AG309" s="79" t="s">
        <v>1009</v>
      </c>
      <c r="AH309" s="79"/>
      <c r="AI309" s="85" t="s">
        <v>1018</v>
      </c>
      <c r="AJ309" s="79" t="b">
        <v>0</v>
      </c>
      <c r="AK309" s="79">
        <v>3</v>
      </c>
      <c r="AL309" s="85" t="s">
        <v>938</v>
      </c>
      <c r="AM309" s="79" t="s">
        <v>1023</v>
      </c>
      <c r="AN309" s="79" t="b">
        <v>0</v>
      </c>
      <c r="AO309" s="85" t="s">
        <v>938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7</v>
      </c>
      <c r="BC309" s="78" t="str">
        <f>REPLACE(INDEX(GroupVertices[Group],MATCH(Edges[[#This Row],[Vertex 2]],GroupVertices[Vertex],0)),1,1,"")</f>
        <v>7</v>
      </c>
      <c r="BD309" s="48"/>
      <c r="BE309" s="49"/>
      <c r="BF309" s="48"/>
      <c r="BG309" s="49"/>
      <c r="BH309" s="48"/>
      <c r="BI309" s="49"/>
      <c r="BJ309" s="48"/>
      <c r="BK309" s="49"/>
      <c r="BL309" s="48"/>
    </row>
    <row r="310" spans="1:64" ht="15">
      <c r="A310" s="64" t="s">
        <v>294</v>
      </c>
      <c r="B310" s="64" t="s">
        <v>293</v>
      </c>
      <c r="C310" s="65" t="s">
        <v>3337</v>
      </c>
      <c r="D310" s="66">
        <v>3</v>
      </c>
      <c r="E310" s="67" t="s">
        <v>132</v>
      </c>
      <c r="F310" s="68">
        <v>35</v>
      </c>
      <c r="G310" s="65"/>
      <c r="H310" s="69"/>
      <c r="I310" s="70"/>
      <c r="J310" s="70"/>
      <c r="K310" s="34" t="s">
        <v>65</v>
      </c>
      <c r="L310" s="77">
        <v>310</v>
      </c>
      <c r="M310" s="77"/>
      <c r="N310" s="72"/>
      <c r="O310" s="79" t="s">
        <v>407</v>
      </c>
      <c r="P310" s="81">
        <v>43746.51378472222</v>
      </c>
      <c r="Q310" s="79" t="s">
        <v>471</v>
      </c>
      <c r="R310" s="79"/>
      <c r="S310" s="79"/>
      <c r="T310" s="79"/>
      <c r="U310" s="79"/>
      <c r="V310" s="82" t="s">
        <v>695</v>
      </c>
      <c r="W310" s="81">
        <v>43746.51378472222</v>
      </c>
      <c r="X310" s="82" t="s">
        <v>802</v>
      </c>
      <c r="Y310" s="79"/>
      <c r="Z310" s="79"/>
      <c r="AA310" s="85" t="s">
        <v>946</v>
      </c>
      <c r="AB310" s="79"/>
      <c r="AC310" s="79" t="b">
        <v>0</v>
      </c>
      <c r="AD310" s="79">
        <v>0</v>
      </c>
      <c r="AE310" s="85" t="s">
        <v>995</v>
      </c>
      <c r="AF310" s="79" t="b">
        <v>1</v>
      </c>
      <c r="AG310" s="79" t="s">
        <v>1009</v>
      </c>
      <c r="AH310" s="79"/>
      <c r="AI310" s="85" t="s">
        <v>1018</v>
      </c>
      <c r="AJ310" s="79" t="b">
        <v>0</v>
      </c>
      <c r="AK310" s="79">
        <v>3</v>
      </c>
      <c r="AL310" s="85" t="s">
        <v>938</v>
      </c>
      <c r="AM310" s="79" t="s">
        <v>1021</v>
      </c>
      <c r="AN310" s="79" t="b">
        <v>0</v>
      </c>
      <c r="AO310" s="85" t="s">
        <v>938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7</v>
      </c>
      <c r="BC310" s="78" t="str">
        <f>REPLACE(INDEX(GroupVertices[Group],MATCH(Edges[[#This Row],[Vertex 2]],GroupVertices[Vertex],0)),1,1,"")</f>
        <v>7</v>
      </c>
      <c r="BD310" s="48"/>
      <c r="BE310" s="49"/>
      <c r="BF310" s="48"/>
      <c r="BG310" s="49"/>
      <c r="BH310" s="48"/>
      <c r="BI310" s="49"/>
      <c r="BJ310" s="48"/>
      <c r="BK310" s="49"/>
      <c r="BL310" s="48"/>
    </row>
    <row r="311" spans="1:64" ht="15">
      <c r="A311" s="64" t="s">
        <v>288</v>
      </c>
      <c r="B311" s="64" t="s">
        <v>383</v>
      </c>
      <c r="C311" s="65" t="s">
        <v>3337</v>
      </c>
      <c r="D311" s="66">
        <v>3</v>
      </c>
      <c r="E311" s="67" t="s">
        <v>132</v>
      </c>
      <c r="F311" s="68">
        <v>35</v>
      </c>
      <c r="G311" s="65"/>
      <c r="H311" s="69"/>
      <c r="I311" s="70"/>
      <c r="J311" s="70"/>
      <c r="K311" s="34" t="s">
        <v>65</v>
      </c>
      <c r="L311" s="77">
        <v>311</v>
      </c>
      <c r="M311" s="77"/>
      <c r="N311" s="72"/>
      <c r="O311" s="79" t="s">
        <v>407</v>
      </c>
      <c r="P311" s="81">
        <v>43746.27657407407</v>
      </c>
      <c r="Q311" s="79" t="s">
        <v>469</v>
      </c>
      <c r="R311" s="82" t="s">
        <v>524</v>
      </c>
      <c r="S311" s="79" t="s">
        <v>539</v>
      </c>
      <c r="T311" s="79" t="s">
        <v>582</v>
      </c>
      <c r="U311" s="79"/>
      <c r="V311" s="82" t="s">
        <v>689</v>
      </c>
      <c r="W311" s="81">
        <v>43746.27657407407</v>
      </c>
      <c r="X311" s="82" t="s">
        <v>794</v>
      </c>
      <c r="Y311" s="79"/>
      <c r="Z311" s="79"/>
      <c r="AA311" s="85" t="s">
        <v>938</v>
      </c>
      <c r="AB311" s="79"/>
      <c r="AC311" s="79" t="b">
        <v>0</v>
      </c>
      <c r="AD311" s="79">
        <v>8</v>
      </c>
      <c r="AE311" s="85" t="s">
        <v>995</v>
      </c>
      <c r="AF311" s="79" t="b">
        <v>1</v>
      </c>
      <c r="AG311" s="79" t="s">
        <v>1009</v>
      </c>
      <c r="AH311" s="79"/>
      <c r="AI311" s="85" t="s">
        <v>1018</v>
      </c>
      <c r="AJ311" s="79" t="b">
        <v>0</v>
      </c>
      <c r="AK311" s="79">
        <v>3</v>
      </c>
      <c r="AL311" s="85" t="s">
        <v>995</v>
      </c>
      <c r="AM311" s="79" t="s">
        <v>1021</v>
      </c>
      <c r="AN311" s="79" t="b">
        <v>0</v>
      </c>
      <c r="AO311" s="85" t="s">
        <v>938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7</v>
      </c>
      <c r="BC311" s="78" t="str">
        <f>REPLACE(INDEX(GroupVertices[Group],MATCH(Edges[[#This Row],[Vertex 2]],GroupVertices[Vertex],0)),1,1,"")</f>
        <v>7</v>
      </c>
      <c r="BD311" s="48">
        <v>1</v>
      </c>
      <c r="BE311" s="49">
        <v>3.0303030303030303</v>
      </c>
      <c r="BF311" s="48">
        <v>0</v>
      </c>
      <c r="BG311" s="49">
        <v>0</v>
      </c>
      <c r="BH311" s="48">
        <v>0</v>
      </c>
      <c r="BI311" s="49">
        <v>0</v>
      </c>
      <c r="BJ311" s="48">
        <v>32</v>
      </c>
      <c r="BK311" s="49">
        <v>96.96969696969697</v>
      </c>
      <c r="BL311" s="48">
        <v>33</v>
      </c>
    </row>
    <row r="312" spans="1:64" ht="15">
      <c r="A312" s="64" t="s">
        <v>294</v>
      </c>
      <c r="B312" s="64" t="s">
        <v>383</v>
      </c>
      <c r="C312" s="65" t="s">
        <v>3337</v>
      </c>
      <c r="D312" s="66">
        <v>3</v>
      </c>
      <c r="E312" s="67" t="s">
        <v>132</v>
      </c>
      <c r="F312" s="68">
        <v>35</v>
      </c>
      <c r="G312" s="65"/>
      <c r="H312" s="69"/>
      <c r="I312" s="70"/>
      <c r="J312" s="70"/>
      <c r="K312" s="34" t="s">
        <v>65</v>
      </c>
      <c r="L312" s="77">
        <v>312</v>
      </c>
      <c r="M312" s="77"/>
      <c r="N312" s="72"/>
      <c r="O312" s="79" t="s">
        <v>407</v>
      </c>
      <c r="P312" s="81">
        <v>43746.51378472222</v>
      </c>
      <c r="Q312" s="79" t="s">
        <v>471</v>
      </c>
      <c r="R312" s="79"/>
      <c r="S312" s="79"/>
      <c r="T312" s="79"/>
      <c r="U312" s="79"/>
      <c r="V312" s="82" t="s">
        <v>695</v>
      </c>
      <c r="W312" s="81">
        <v>43746.51378472222</v>
      </c>
      <c r="X312" s="82" t="s">
        <v>802</v>
      </c>
      <c r="Y312" s="79"/>
      <c r="Z312" s="79"/>
      <c r="AA312" s="85" t="s">
        <v>946</v>
      </c>
      <c r="AB312" s="79"/>
      <c r="AC312" s="79" t="b">
        <v>0</v>
      </c>
      <c r="AD312" s="79">
        <v>0</v>
      </c>
      <c r="AE312" s="85" t="s">
        <v>995</v>
      </c>
      <c r="AF312" s="79" t="b">
        <v>1</v>
      </c>
      <c r="AG312" s="79" t="s">
        <v>1009</v>
      </c>
      <c r="AH312" s="79"/>
      <c r="AI312" s="85" t="s">
        <v>1018</v>
      </c>
      <c r="AJ312" s="79" t="b">
        <v>0</v>
      </c>
      <c r="AK312" s="79">
        <v>3</v>
      </c>
      <c r="AL312" s="85" t="s">
        <v>938</v>
      </c>
      <c r="AM312" s="79" t="s">
        <v>1021</v>
      </c>
      <c r="AN312" s="79" t="b">
        <v>0</v>
      </c>
      <c r="AO312" s="85" t="s">
        <v>938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7</v>
      </c>
      <c r="BC312" s="78" t="str">
        <f>REPLACE(INDEX(GroupVertices[Group],MATCH(Edges[[#This Row],[Vertex 2]],GroupVertices[Vertex],0)),1,1,"")</f>
        <v>7</v>
      </c>
      <c r="BD312" s="48"/>
      <c r="BE312" s="49"/>
      <c r="BF312" s="48"/>
      <c r="BG312" s="49"/>
      <c r="BH312" s="48"/>
      <c r="BI312" s="49"/>
      <c r="BJ312" s="48"/>
      <c r="BK312" s="49"/>
      <c r="BL312" s="48"/>
    </row>
    <row r="313" spans="1:64" ht="15">
      <c r="A313" s="64" t="s">
        <v>288</v>
      </c>
      <c r="B313" s="64" t="s">
        <v>297</v>
      </c>
      <c r="C313" s="65" t="s">
        <v>3337</v>
      </c>
      <c r="D313" s="66">
        <v>3</v>
      </c>
      <c r="E313" s="67" t="s">
        <v>132</v>
      </c>
      <c r="F313" s="68">
        <v>35</v>
      </c>
      <c r="G313" s="65"/>
      <c r="H313" s="69"/>
      <c r="I313" s="70"/>
      <c r="J313" s="70"/>
      <c r="K313" s="34" t="s">
        <v>65</v>
      </c>
      <c r="L313" s="77">
        <v>313</v>
      </c>
      <c r="M313" s="77"/>
      <c r="N313" s="72"/>
      <c r="O313" s="79" t="s">
        <v>407</v>
      </c>
      <c r="P313" s="81">
        <v>43746.27657407407</v>
      </c>
      <c r="Q313" s="79" t="s">
        <v>469</v>
      </c>
      <c r="R313" s="82" t="s">
        <v>524</v>
      </c>
      <c r="S313" s="79" t="s">
        <v>539</v>
      </c>
      <c r="T313" s="79" t="s">
        <v>582</v>
      </c>
      <c r="U313" s="79"/>
      <c r="V313" s="82" t="s">
        <v>689</v>
      </c>
      <c r="W313" s="81">
        <v>43746.27657407407</v>
      </c>
      <c r="X313" s="82" t="s">
        <v>794</v>
      </c>
      <c r="Y313" s="79"/>
      <c r="Z313" s="79"/>
      <c r="AA313" s="85" t="s">
        <v>938</v>
      </c>
      <c r="AB313" s="79"/>
      <c r="AC313" s="79" t="b">
        <v>0</v>
      </c>
      <c r="AD313" s="79">
        <v>8</v>
      </c>
      <c r="AE313" s="85" t="s">
        <v>995</v>
      </c>
      <c r="AF313" s="79" t="b">
        <v>1</v>
      </c>
      <c r="AG313" s="79" t="s">
        <v>1009</v>
      </c>
      <c r="AH313" s="79"/>
      <c r="AI313" s="85" t="s">
        <v>1018</v>
      </c>
      <c r="AJ313" s="79" t="b">
        <v>0</v>
      </c>
      <c r="AK313" s="79">
        <v>3</v>
      </c>
      <c r="AL313" s="85" t="s">
        <v>995</v>
      </c>
      <c r="AM313" s="79" t="s">
        <v>1021</v>
      </c>
      <c r="AN313" s="79" t="b">
        <v>0</v>
      </c>
      <c r="AO313" s="85" t="s">
        <v>938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7</v>
      </c>
      <c r="BC313" s="78" t="str">
        <f>REPLACE(INDEX(GroupVertices[Group],MATCH(Edges[[#This Row],[Vertex 2]],GroupVertices[Vertex],0)),1,1,"")</f>
        <v>1</v>
      </c>
      <c r="BD313" s="48"/>
      <c r="BE313" s="49"/>
      <c r="BF313" s="48"/>
      <c r="BG313" s="49"/>
      <c r="BH313" s="48"/>
      <c r="BI313" s="49"/>
      <c r="BJ313" s="48"/>
      <c r="BK313" s="49"/>
      <c r="BL313" s="48"/>
    </row>
    <row r="314" spans="1:64" ht="15">
      <c r="A314" s="64" t="s">
        <v>294</v>
      </c>
      <c r="B314" s="64" t="s">
        <v>288</v>
      </c>
      <c r="C314" s="65" t="s">
        <v>3337</v>
      </c>
      <c r="D314" s="66">
        <v>3</v>
      </c>
      <c r="E314" s="67" t="s">
        <v>132</v>
      </c>
      <c r="F314" s="68">
        <v>35</v>
      </c>
      <c r="G314" s="65"/>
      <c r="H314" s="69"/>
      <c r="I314" s="70"/>
      <c r="J314" s="70"/>
      <c r="K314" s="34" t="s">
        <v>65</v>
      </c>
      <c r="L314" s="77">
        <v>314</v>
      </c>
      <c r="M314" s="77"/>
      <c r="N314" s="72"/>
      <c r="O314" s="79" t="s">
        <v>407</v>
      </c>
      <c r="P314" s="81">
        <v>43746.51378472222</v>
      </c>
      <c r="Q314" s="79" t="s">
        <v>471</v>
      </c>
      <c r="R314" s="79"/>
      <c r="S314" s="79"/>
      <c r="T314" s="79"/>
      <c r="U314" s="79"/>
      <c r="V314" s="82" t="s">
        <v>695</v>
      </c>
      <c r="W314" s="81">
        <v>43746.51378472222</v>
      </c>
      <c r="X314" s="82" t="s">
        <v>802</v>
      </c>
      <c r="Y314" s="79"/>
      <c r="Z314" s="79"/>
      <c r="AA314" s="85" t="s">
        <v>946</v>
      </c>
      <c r="AB314" s="79"/>
      <c r="AC314" s="79" t="b">
        <v>0</v>
      </c>
      <c r="AD314" s="79">
        <v>0</v>
      </c>
      <c r="AE314" s="85" t="s">
        <v>995</v>
      </c>
      <c r="AF314" s="79" t="b">
        <v>1</v>
      </c>
      <c r="AG314" s="79" t="s">
        <v>1009</v>
      </c>
      <c r="AH314" s="79"/>
      <c r="AI314" s="85" t="s">
        <v>1018</v>
      </c>
      <c r="AJ314" s="79" t="b">
        <v>0</v>
      </c>
      <c r="AK314" s="79">
        <v>3</v>
      </c>
      <c r="AL314" s="85" t="s">
        <v>938</v>
      </c>
      <c r="AM314" s="79" t="s">
        <v>1021</v>
      </c>
      <c r="AN314" s="79" t="b">
        <v>0</v>
      </c>
      <c r="AO314" s="85" t="s">
        <v>938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7</v>
      </c>
      <c r="BC314" s="78" t="str">
        <f>REPLACE(INDEX(GroupVertices[Group],MATCH(Edges[[#This Row],[Vertex 2]],GroupVertices[Vertex],0)),1,1,"")</f>
        <v>7</v>
      </c>
      <c r="BD314" s="48">
        <v>1</v>
      </c>
      <c r="BE314" s="49">
        <v>4.545454545454546</v>
      </c>
      <c r="BF314" s="48">
        <v>0</v>
      </c>
      <c r="BG314" s="49">
        <v>0</v>
      </c>
      <c r="BH314" s="48">
        <v>0</v>
      </c>
      <c r="BI314" s="49">
        <v>0</v>
      </c>
      <c r="BJ314" s="48">
        <v>21</v>
      </c>
      <c r="BK314" s="49">
        <v>95.45454545454545</v>
      </c>
      <c r="BL314" s="48">
        <v>22</v>
      </c>
    </row>
    <row r="315" spans="1:64" ht="15">
      <c r="A315" s="64" t="s">
        <v>295</v>
      </c>
      <c r="B315" s="64" t="s">
        <v>385</v>
      </c>
      <c r="C315" s="65" t="s">
        <v>3337</v>
      </c>
      <c r="D315" s="66">
        <v>3</v>
      </c>
      <c r="E315" s="67" t="s">
        <v>132</v>
      </c>
      <c r="F315" s="68">
        <v>35</v>
      </c>
      <c r="G315" s="65"/>
      <c r="H315" s="69"/>
      <c r="I315" s="70"/>
      <c r="J315" s="70"/>
      <c r="K315" s="34" t="s">
        <v>65</v>
      </c>
      <c r="L315" s="77">
        <v>315</v>
      </c>
      <c r="M315" s="77"/>
      <c r="N315" s="72"/>
      <c r="O315" s="79" t="s">
        <v>407</v>
      </c>
      <c r="P315" s="81">
        <v>43746.5146875</v>
      </c>
      <c r="Q315" s="79" t="s">
        <v>473</v>
      </c>
      <c r="R315" s="79"/>
      <c r="S315" s="79"/>
      <c r="T315" s="79"/>
      <c r="U315" s="79"/>
      <c r="V315" s="82" t="s">
        <v>696</v>
      </c>
      <c r="W315" s="81">
        <v>43746.5146875</v>
      </c>
      <c r="X315" s="82" t="s">
        <v>803</v>
      </c>
      <c r="Y315" s="79"/>
      <c r="Z315" s="79"/>
      <c r="AA315" s="85" t="s">
        <v>947</v>
      </c>
      <c r="AB315" s="79"/>
      <c r="AC315" s="79" t="b">
        <v>0</v>
      </c>
      <c r="AD315" s="79">
        <v>0</v>
      </c>
      <c r="AE315" s="85" t="s">
        <v>995</v>
      </c>
      <c r="AF315" s="79" t="b">
        <v>0</v>
      </c>
      <c r="AG315" s="79" t="s">
        <v>1009</v>
      </c>
      <c r="AH315" s="79"/>
      <c r="AI315" s="85" t="s">
        <v>995</v>
      </c>
      <c r="AJ315" s="79" t="b">
        <v>0</v>
      </c>
      <c r="AK315" s="79">
        <v>1</v>
      </c>
      <c r="AL315" s="85" t="s">
        <v>942</v>
      </c>
      <c r="AM315" s="79" t="s">
        <v>1021</v>
      </c>
      <c r="AN315" s="79" t="b">
        <v>0</v>
      </c>
      <c r="AO315" s="85" t="s">
        <v>942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291</v>
      </c>
      <c r="B316" s="64" t="s">
        <v>386</v>
      </c>
      <c r="C316" s="65" t="s">
        <v>3337</v>
      </c>
      <c r="D316" s="66">
        <v>3</v>
      </c>
      <c r="E316" s="67" t="s">
        <v>132</v>
      </c>
      <c r="F316" s="68">
        <v>35</v>
      </c>
      <c r="G316" s="65"/>
      <c r="H316" s="69"/>
      <c r="I316" s="70"/>
      <c r="J316" s="70"/>
      <c r="K316" s="34" t="s">
        <v>65</v>
      </c>
      <c r="L316" s="77">
        <v>316</v>
      </c>
      <c r="M316" s="77"/>
      <c r="N316" s="72"/>
      <c r="O316" s="79" t="s">
        <v>407</v>
      </c>
      <c r="P316" s="81">
        <v>43746.4500462963</v>
      </c>
      <c r="Q316" s="79" t="s">
        <v>472</v>
      </c>
      <c r="R316" s="79"/>
      <c r="S316" s="79"/>
      <c r="T316" s="79" t="s">
        <v>584</v>
      </c>
      <c r="U316" s="79"/>
      <c r="V316" s="82" t="s">
        <v>692</v>
      </c>
      <c r="W316" s="81">
        <v>43746.4500462963</v>
      </c>
      <c r="X316" s="82" t="s">
        <v>798</v>
      </c>
      <c r="Y316" s="79"/>
      <c r="Z316" s="79"/>
      <c r="AA316" s="85" t="s">
        <v>942</v>
      </c>
      <c r="AB316" s="85" t="s">
        <v>949</v>
      </c>
      <c r="AC316" s="79" t="b">
        <v>0</v>
      </c>
      <c r="AD316" s="79">
        <v>2</v>
      </c>
      <c r="AE316" s="85" t="s">
        <v>1005</v>
      </c>
      <c r="AF316" s="79" t="b">
        <v>0</v>
      </c>
      <c r="AG316" s="79" t="s">
        <v>1009</v>
      </c>
      <c r="AH316" s="79"/>
      <c r="AI316" s="85" t="s">
        <v>995</v>
      </c>
      <c r="AJ316" s="79" t="b">
        <v>0</v>
      </c>
      <c r="AK316" s="79">
        <v>1</v>
      </c>
      <c r="AL316" s="85" t="s">
        <v>995</v>
      </c>
      <c r="AM316" s="79" t="s">
        <v>1021</v>
      </c>
      <c r="AN316" s="79" t="b">
        <v>0</v>
      </c>
      <c r="AO316" s="85" t="s">
        <v>949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295</v>
      </c>
      <c r="B317" s="64" t="s">
        <v>386</v>
      </c>
      <c r="C317" s="65" t="s">
        <v>3337</v>
      </c>
      <c r="D317" s="66">
        <v>3</v>
      </c>
      <c r="E317" s="67" t="s">
        <v>132</v>
      </c>
      <c r="F317" s="68">
        <v>35</v>
      </c>
      <c r="G317" s="65"/>
      <c r="H317" s="69"/>
      <c r="I317" s="70"/>
      <c r="J317" s="70"/>
      <c r="K317" s="34" t="s">
        <v>65</v>
      </c>
      <c r="L317" s="77">
        <v>317</v>
      </c>
      <c r="M317" s="77"/>
      <c r="N317" s="72"/>
      <c r="O317" s="79" t="s">
        <v>407</v>
      </c>
      <c r="P317" s="81">
        <v>43746.5146875</v>
      </c>
      <c r="Q317" s="79" t="s">
        <v>473</v>
      </c>
      <c r="R317" s="79"/>
      <c r="S317" s="79"/>
      <c r="T317" s="79"/>
      <c r="U317" s="79"/>
      <c r="V317" s="82" t="s">
        <v>696</v>
      </c>
      <c r="W317" s="81">
        <v>43746.5146875</v>
      </c>
      <c r="X317" s="82" t="s">
        <v>803</v>
      </c>
      <c r="Y317" s="79"/>
      <c r="Z317" s="79"/>
      <c r="AA317" s="85" t="s">
        <v>947</v>
      </c>
      <c r="AB317" s="79"/>
      <c r="AC317" s="79" t="b">
        <v>0</v>
      </c>
      <c r="AD317" s="79">
        <v>0</v>
      </c>
      <c r="AE317" s="85" t="s">
        <v>995</v>
      </c>
      <c r="AF317" s="79" t="b">
        <v>0</v>
      </c>
      <c r="AG317" s="79" t="s">
        <v>1009</v>
      </c>
      <c r="AH317" s="79"/>
      <c r="AI317" s="85" t="s">
        <v>995</v>
      </c>
      <c r="AJ317" s="79" t="b">
        <v>0</v>
      </c>
      <c r="AK317" s="79">
        <v>1</v>
      </c>
      <c r="AL317" s="85" t="s">
        <v>942</v>
      </c>
      <c r="AM317" s="79" t="s">
        <v>1021</v>
      </c>
      <c r="AN317" s="79" t="b">
        <v>0</v>
      </c>
      <c r="AO317" s="85" t="s">
        <v>942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291</v>
      </c>
      <c r="B318" s="64" t="s">
        <v>387</v>
      </c>
      <c r="C318" s="65" t="s">
        <v>3337</v>
      </c>
      <c r="D318" s="66">
        <v>3</v>
      </c>
      <c r="E318" s="67" t="s">
        <v>132</v>
      </c>
      <c r="F318" s="68">
        <v>35</v>
      </c>
      <c r="G318" s="65"/>
      <c r="H318" s="69"/>
      <c r="I318" s="70"/>
      <c r="J318" s="70"/>
      <c r="K318" s="34" t="s">
        <v>65</v>
      </c>
      <c r="L318" s="77">
        <v>318</v>
      </c>
      <c r="M318" s="77"/>
      <c r="N318" s="72"/>
      <c r="O318" s="79" t="s">
        <v>407</v>
      </c>
      <c r="P318" s="81">
        <v>43746.4500462963</v>
      </c>
      <c r="Q318" s="79" t="s">
        <v>472</v>
      </c>
      <c r="R318" s="79"/>
      <c r="S318" s="79"/>
      <c r="T318" s="79" t="s">
        <v>584</v>
      </c>
      <c r="U318" s="79"/>
      <c r="V318" s="82" t="s">
        <v>692</v>
      </c>
      <c r="W318" s="81">
        <v>43746.4500462963</v>
      </c>
      <c r="X318" s="82" t="s">
        <v>798</v>
      </c>
      <c r="Y318" s="79"/>
      <c r="Z318" s="79"/>
      <c r="AA318" s="85" t="s">
        <v>942</v>
      </c>
      <c r="AB318" s="85" t="s">
        <v>949</v>
      </c>
      <c r="AC318" s="79" t="b">
        <v>0</v>
      </c>
      <c r="AD318" s="79">
        <v>2</v>
      </c>
      <c r="AE318" s="85" t="s">
        <v>1005</v>
      </c>
      <c r="AF318" s="79" t="b">
        <v>0</v>
      </c>
      <c r="AG318" s="79" t="s">
        <v>1009</v>
      </c>
      <c r="AH318" s="79"/>
      <c r="AI318" s="85" t="s">
        <v>995</v>
      </c>
      <c r="AJ318" s="79" t="b">
        <v>0</v>
      </c>
      <c r="AK318" s="79">
        <v>1</v>
      </c>
      <c r="AL318" s="85" t="s">
        <v>995</v>
      </c>
      <c r="AM318" s="79" t="s">
        <v>1021</v>
      </c>
      <c r="AN318" s="79" t="b">
        <v>0</v>
      </c>
      <c r="AO318" s="85" t="s">
        <v>949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c r="BE318" s="49"/>
      <c r="BF318" s="48"/>
      <c r="BG318" s="49"/>
      <c r="BH318" s="48"/>
      <c r="BI318" s="49"/>
      <c r="BJ318" s="48"/>
      <c r="BK318" s="49"/>
      <c r="BL318" s="48"/>
    </row>
    <row r="319" spans="1:64" ht="15">
      <c r="A319" s="64" t="s">
        <v>295</v>
      </c>
      <c r="B319" s="64" t="s">
        <v>387</v>
      </c>
      <c r="C319" s="65" t="s">
        <v>3337</v>
      </c>
      <c r="D319" s="66">
        <v>3</v>
      </c>
      <c r="E319" s="67" t="s">
        <v>132</v>
      </c>
      <c r="F319" s="68">
        <v>35</v>
      </c>
      <c r="G319" s="65"/>
      <c r="H319" s="69"/>
      <c r="I319" s="70"/>
      <c r="J319" s="70"/>
      <c r="K319" s="34" t="s">
        <v>65</v>
      </c>
      <c r="L319" s="77">
        <v>319</v>
      </c>
      <c r="M319" s="77"/>
      <c r="N319" s="72"/>
      <c r="O319" s="79" t="s">
        <v>407</v>
      </c>
      <c r="P319" s="81">
        <v>43746.5146875</v>
      </c>
      <c r="Q319" s="79" t="s">
        <v>473</v>
      </c>
      <c r="R319" s="79"/>
      <c r="S319" s="79"/>
      <c r="T319" s="79"/>
      <c r="U319" s="79"/>
      <c r="V319" s="82" t="s">
        <v>696</v>
      </c>
      <c r="W319" s="81">
        <v>43746.5146875</v>
      </c>
      <c r="X319" s="82" t="s">
        <v>803</v>
      </c>
      <c r="Y319" s="79"/>
      <c r="Z319" s="79"/>
      <c r="AA319" s="85" t="s">
        <v>947</v>
      </c>
      <c r="AB319" s="79"/>
      <c r="AC319" s="79" t="b">
        <v>0</v>
      </c>
      <c r="AD319" s="79">
        <v>0</v>
      </c>
      <c r="AE319" s="85" t="s">
        <v>995</v>
      </c>
      <c r="AF319" s="79" t="b">
        <v>0</v>
      </c>
      <c r="AG319" s="79" t="s">
        <v>1009</v>
      </c>
      <c r="AH319" s="79"/>
      <c r="AI319" s="85" t="s">
        <v>995</v>
      </c>
      <c r="AJ319" s="79" t="b">
        <v>0</v>
      </c>
      <c r="AK319" s="79">
        <v>1</v>
      </c>
      <c r="AL319" s="85" t="s">
        <v>942</v>
      </c>
      <c r="AM319" s="79" t="s">
        <v>1021</v>
      </c>
      <c r="AN319" s="79" t="b">
        <v>0</v>
      </c>
      <c r="AO319" s="85" t="s">
        <v>942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291</v>
      </c>
      <c r="B320" s="64" t="s">
        <v>388</v>
      </c>
      <c r="C320" s="65" t="s">
        <v>3337</v>
      </c>
      <c r="D320" s="66">
        <v>3</v>
      </c>
      <c r="E320" s="67" t="s">
        <v>132</v>
      </c>
      <c r="F320" s="68">
        <v>35</v>
      </c>
      <c r="G320" s="65"/>
      <c r="H320" s="69"/>
      <c r="I320" s="70"/>
      <c r="J320" s="70"/>
      <c r="K320" s="34" t="s">
        <v>65</v>
      </c>
      <c r="L320" s="77">
        <v>320</v>
      </c>
      <c r="M320" s="77"/>
      <c r="N320" s="72"/>
      <c r="O320" s="79" t="s">
        <v>407</v>
      </c>
      <c r="P320" s="81">
        <v>43746.4500462963</v>
      </c>
      <c r="Q320" s="79" t="s">
        <v>472</v>
      </c>
      <c r="R320" s="79"/>
      <c r="S320" s="79"/>
      <c r="T320" s="79" t="s">
        <v>584</v>
      </c>
      <c r="U320" s="79"/>
      <c r="V320" s="82" t="s">
        <v>692</v>
      </c>
      <c r="W320" s="81">
        <v>43746.4500462963</v>
      </c>
      <c r="X320" s="82" t="s">
        <v>798</v>
      </c>
      <c r="Y320" s="79"/>
      <c r="Z320" s="79"/>
      <c r="AA320" s="85" t="s">
        <v>942</v>
      </c>
      <c r="AB320" s="85" t="s">
        <v>949</v>
      </c>
      <c r="AC320" s="79" t="b">
        <v>0</v>
      </c>
      <c r="AD320" s="79">
        <v>2</v>
      </c>
      <c r="AE320" s="85" t="s">
        <v>1005</v>
      </c>
      <c r="AF320" s="79" t="b">
        <v>0</v>
      </c>
      <c r="AG320" s="79" t="s">
        <v>1009</v>
      </c>
      <c r="AH320" s="79"/>
      <c r="AI320" s="85" t="s">
        <v>995</v>
      </c>
      <c r="AJ320" s="79" t="b">
        <v>0</v>
      </c>
      <c r="AK320" s="79">
        <v>1</v>
      </c>
      <c r="AL320" s="85" t="s">
        <v>995</v>
      </c>
      <c r="AM320" s="79" t="s">
        <v>1021</v>
      </c>
      <c r="AN320" s="79" t="b">
        <v>0</v>
      </c>
      <c r="AO320" s="85" t="s">
        <v>949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5</v>
      </c>
      <c r="BC320" s="78" t="str">
        <f>REPLACE(INDEX(GroupVertices[Group],MATCH(Edges[[#This Row],[Vertex 2]],GroupVertices[Vertex],0)),1,1,"")</f>
        <v>5</v>
      </c>
      <c r="BD320" s="48"/>
      <c r="BE320" s="49"/>
      <c r="BF320" s="48"/>
      <c r="BG320" s="49"/>
      <c r="BH320" s="48"/>
      <c r="BI320" s="49"/>
      <c r="BJ320" s="48"/>
      <c r="BK320" s="49"/>
      <c r="BL320" s="48"/>
    </row>
    <row r="321" spans="1:64" ht="15">
      <c r="A321" s="64" t="s">
        <v>295</v>
      </c>
      <c r="B321" s="64" t="s">
        <v>388</v>
      </c>
      <c r="C321" s="65" t="s">
        <v>3337</v>
      </c>
      <c r="D321" s="66">
        <v>3</v>
      </c>
      <c r="E321" s="67" t="s">
        <v>132</v>
      </c>
      <c r="F321" s="68">
        <v>35</v>
      </c>
      <c r="G321" s="65"/>
      <c r="H321" s="69"/>
      <c r="I321" s="70"/>
      <c r="J321" s="70"/>
      <c r="K321" s="34" t="s">
        <v>65</v>
      </c>
      <c r="L321" s="77">
        <v>321</v>
      </c>
      <c r="M321" s="77"/>
      <c r="N321" s="72"/>
      <c r="O321" s="79" t="s">
        <v>407</v>
      </c>
      <c r="P321" s="81">
        <v>43746.5146875</v>
      </c>
      <c r="Q321" s="79" t="s">
        <v>473</v>
      </c>
      <c r="R321" s="79"/>
      <c r="S321" s="79"/>
      <c r="T321" s="79"/>
      <c r="U321" s="79"/>
      <c r="V321" s="82" t="s">
        <v>696</v>
      </c>
      <c r="W321" s="81">
        <v>43746.5146875</v>
      </c>
      <c r="X321" s="82" t="s">
        <v>803</v>
      </c>
      <c r="Y321" s="79"/>
      <c r="Z321" s="79"/>
      <c r="AA321" s="85" t="s">
        <v>947</v>
      </c>
      <c r="AB321" s="79"/>
      <c r="AC321" s="79" t="b">
        <v>0</v>
      </c>
      <c r="AD321" s="79">
        <v>0</v>
      </c>
      <c r="AE321" s="85" t="s">
        <v>995</v>
      </c>
      <c r="AF321" s="79" t="b">
        <v>0</v>
      </c>
      <c r="AG321" s="79" t="s">
        <v>1009</v>
      </c>
      <c r="AH321" s="79"/>
      <c r="AI321" s="85" t="s">
        <v>995</v>
      </c>
      <c r="AJ321" s="79" t="b">
        <v>0</v>
      </c>
      <c r="AK321" s="79">
        <v>1</v>
      </c>
      <c r="AL321" s="85" t="s">
        <v>942</v>
      </c>
      <c r="AM321" s="79" t="s">
        <v>1021</v>
      </c>
      <c r="AN321" s="79" t="b">
        <v>0</v>
      </c>
      <c r="AO321" s="85" t="s">
        <v>942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5</v>
      </c>
      <c r="BD321" s="48"/>
      <c r="BE321" s="49"/>
      <c r="BF321" s="48"/>
      <c r="BG321" s="49"/>
      <c r="BH321" s="48"/>
      <c r="BI321" s="49"/>
      <c r="BJ321" s="48"/>
      <c r="BK321" s="49"/>
      <c r="BL321" s="48"/>
    </row>
    <row r="322" spans="1:64" ht="15">
      <c r="A322" s="64" t="s">
        <v>291</v>
      </c>
      <c r="B322" s="64" t="s">
        <v>389</v>
      </c>
      <c r="C322" s="65" t="s">
        <v>3339</v>
      </c>
      <c r="D322" s="66">
        <v>6.5</v>
      </c>
      <c r="E322" s="67" t="s">
        <v>136</v>
      </c>
      <c r="F322" s="68">
        <v>23.5</v>
      </c>
      <c r="G322" s="65"/>
      <c r="H322" s="69"/>
      <c r="I322" s="70"/>
      <c r="J322" s="70"/>
      <c r="K322" s="34" t="s">
        <v>65</v>
      </c>
      <c r="L322" s="77">
        <v>322</v>
      </c>
      <c r="M322" s="77"/>
      <c r="N322" s="72"/>
      <c r="O322" s="79" t="s">
        <v>407</v>
      </c>
      <c r="P322" s="81">
        <v>43743.995254629626</v>
      </c>
      <c r="Q322" s="79" t="s">
        <v>474</v>
      </c>
      <c r="R322" s="79"/>
      <c r="S322" s="79"/>
      <c r="T322" s="79"/>
      <c r="U322" s="79"/>
      <c r="V322" s="82" t="s">
        <v>692</v>
      </c>
      <c r="W322" s="81">
        <v>43743.995254629626</v>
      </c>
      <c r="X322" s="82" t="s">
        <v>804</v>
      </c>
      <c r="Y322" s="79"/>
      <c r="Z322" s="79"/>
      <c r="AA322" s="85" t="s">
        <v>948</v>
      </c>
      <c r="AB322" s="79"/>
      <c r="AC322" s="79" t="b">
        <v>0</v>
      </c>
      <c r="AD322" s="79">
        <v>0</v>
      </c>
      <c r="AE322" s="85" t="s">
        <v>995</v>
      </c>
      <c r="AF322" s="79" t="b">
        <v>0</v>
      </c>
      <c r="AG322" s="79" t="s">
        <v>1009</v>
      </c>
      <c r="AH322" s="79"/>
      <c r="AI322" s="85" t="s">
        <v>995</v>
      </c>
      <c r="AJ322" s="79" t="b">
        <v>0</v>
      </c>
      <c r="AK322" s="79">
        <v>2</v>
      </c>
      <c r="AL322" s="85" t="s">
        <v>949</v>
      </c>
      <c r="AM322" s="79" t="s">
        <v>1021</v>
      </c>
      <c r="AN322" s="79" t="b">
        <v>0</v>
      </c>
      <c r="AO322" s="85" t="s">
        <v>949</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5</v>
      </c>
      <c r="BC322" s="78" t="str">
        <f>REPLACE(INDEX(GroupVertices[Group],MATCH(Edges[[#This Row],[Vertex 2]],GroupVertices[Vertex],0)),1,1,"")</f>
        <v>5</v>
      </c>
      <c r="BD322" s="48">
        <v>1</v>
      </c>
      <c r="BE322" s="49">
        <v>4.545454545454546</v>
      </c>
      <c r="BF322" s="48">
        <v>0</v>
      </c>
      <c r="BG322" s="49">
        <v>0</v>
      </c>
      <c r="BH322" s="48">
        <v>0</v>
      </c>
      <c r="BI322" s="49">
        <v>0</v>
      </c>
      <c r="BJ322" s="48">
        <v>21</v>
      </c>
      <c r="BK322" s="49">
        <v>95.45454545454545</v>
      </c>
      <c r="BL322" s="48">
        <v>22</v>
      </c>
    </row>
    <row r="323" spans="1:64" ht="15">
      <c r="A323" s="64" t="s">
        <v>291</v>
      </c>
      <c r="B323" s="64" t="s">
        <v>389</v>
      </c>
      <c r="C323" s="65" t="s">
        <v>3339</v>
      </c>
      <c r="D323" s="66">
        <v>6.5</v>
      </c>
      <c r="E323" s="67" t="s">
        <v>136</v>
      </c>
      <c r="F323" s="68">
        <v>23.5</v>
      </c>
      <c r="G323" s="65"/>
      <c r="H323" s="69"/>
      <c r="I323" s="70"/>
      <c r="J323" s="70"/>
      <c r="K323" s="34" t="s">
        <v>65</v>
      </c>
      <c r="L323" s="77">
        <v>323</v>
      </c>
      <c r="M323" s="77"/>
      <c r="N323" s="72"/>
      <c r="O323" s="79" t="s">
        <v>407</v>
      </c>
      <c r="P323" s="81">
        <v>43746.4500462963</v>
      </c>
      <c r="Q323" s="79" t="s">
        <v>472</v>
      </c>
      <c r="R323" s="79"/>
      <c r="S323" s="79"/>
      <c r="T323" s="79" t="s">
        <v>584</v>
      </c>
      <c r="U323" s="79"/>
      <c r="V323" s="82" t="s">
        <v>692</v>
      </c>
      <c r="W323" s="81">
        <v>43746.4500462963</v>
      </c>
      <c r="X323" s="82" t="s">
        <v>798</v>
      </c>
      <c r="Y323" s="79"/>
      <c r="Z323" s="79"/>
      <c r="AA323" s="85" t="s">
        <v>942</v>
      </c>
      <c r="AB323" s="85" t="s">
        <v>949</v>
      </c>
      <c r="AC323" s="79" t="b">
        <v>0</v>
      </c>
      <c r="AD323" s="79">
        <v>2</v>
      </c>
      <c r="AE323" s="85" t="s">
        <v>1005</v>
      </c>
      <c r="AF323" s="79" t="b">
        <v>0</v>
      </c>
      <c r="AG323" s="79" t="s">
        <v>1009</v>
      </c>
      <c r="AH323" s="79"/>
      <c r="AI323" s="85" t="s">
        <v>995</v>
      </c>
      <c r="AJ323" s="79" t="b">
        <v>0</v>
      </c>
      <c r="AK323" s="79">
        <v>1</v>
      </c>
      <c r="AL323" s="85" t="s">
        <v>995</v>
      </c>
      <c r="AM323" s="79" t="s">
        <v>1021</v>
      </c>
      <c r="AN323" s="79" t="b">
        <v>0</v>
      </c>
      <c r="AO323" s="85" t="s">
        <v>949</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5</v>
      </c>
      <c r="BC323" s="78" t="str">
        <f>REPLACE(INDEX(GroupVertices[Group],MATCH(Edges[[#This Row],[Vertex 2]],GroupVertices[Vertex],0)),1,1,"")</f>
        <v>5</v>
      </c>
      <c r="BD323" s="48">
        <v>0</v>
      </c>
      <c r="BE323" s="49">
        <v>0</v>
      </c>
      <c r="BF323" s="48">
        <v>0</v>
      </c>
      <c r="BG323" s="49">
        <v>0</v>
      </c>
      <c r="BH323" s="48">
        <v>0</v>
      </c>
      <c r="BI323" s="49">
        <v>0</v>
      </c>
      <c r="BJ323" s="48">
        <v>36</v>
      </c>
      <c r="BK323" s="49">
        <v>100</v>
      </c>
      <c r="BL323" s="48">
        <v>36</v>
      </c>
    </row>
    <row r="324" spans="1:64" ht="15">
      <c r="A324" s="64" t="s">
        <v>295</v>
      </c>
      <c r="B324" s="64" t="s">
        <v>389</v>
      </c>
      <c r="C324" s="65" t="s">
        <v>3338</v>
      </c>
      <c r="D324" s="66">
        <v>10</v>
      </c>
      <c r="E324" s="67" t="s">
        <v>136</v>
      </c>
      <c r="F324" s="68">
        <v>12</v>
      </c>
      <c r="G324" s="65"/>
      <c r="H324" s="69"/>
      <c r="I324" s="70"/>
      <c r="J324" s="70"/>
      <c r="K324" s="34" t="s">
        <v>65</v>
      </c>
      <c r="L324" s="77">
        <v>324</v>
      </c>
      <c r="M324" s="77"/>
      <c r="N324" s="72"/>
      <c r="O324" s="79" t="s">
        <v>407</v>
      </c>
      <c r="P324" s="81">
        <v>43740.97184027778</v>
      </c>
      <c r="Q324" s="79" t="s">
        <v>475</v>
      </c>
      <c r="R324" s="79"/>
      <c r="S324" s="79"/>
      <c r="T324" s="79"/>
      <c r="U324" s="82" t="s">
        <v>609</v>
      </c>
      <c r="V324" s="82" t="s">
        <v>609</v>
      </c>
      <c r="W324" s="81">
        <v>43740.97184027778</v>
      </c>
      <c r="X324" s="82" t="s">
        <v>805</v>
      </c>
      <c r="Y324" s="79"/>
      <c r="Z324" s="79"/>
      <c r="AA324" s="85" t="s">
        <v>949</v>
      </c>
      <c r="AB324" s="79"/>
      <c r="AC324" s="79" t="b">
        <v>0</v>
      </c>
      <c r="AD324" s="79">
        <v>1</v>
      </c>
      <c r="AE324" s="85" t="s">
        <v>1006</v>
      </c>
      <c r="AF324" s="79" t="b">
        <v>0</v>
      </c>
      <c r="AG324" s="79" t="s">
        <v>1009</v>
      </c>
      <c r="AH324" s="79"/>
      <c r="AI324" s="85" t="s">
        <v>995</v>
      </c>
      <c r="AJ324" s="79" t="b">
        <v>0</v>
      </c>
      <c r="AK324" s="79">
        <v>0</v>
      </c>
      <c r="AL324" s="85" t="s">
        <v>995</v>
      </c>
      <c r="AM324" s="79" t="s">
        <v>1021</v>
      </c>
      <c r="AN324" s="79" t="b">
        <v>0</v>
      </c>
      <c r="AO324" s="85" t="s">
        <v>949</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5</v>
      </c>
      <c r="BC324" s="78" t="str">
        <f>REPLACE(INDEX(GroupVertices[Group],MATCH(Edges[[#This Row],[Vertex 2]],GroupVertices[Vertex],0)),1,1,"")</f>
        <v>5</v>
      </c>
      <c r="BD324" s="48">
        <v>4</v>
      </c>
      <c r="BE324" s="49">
        <v>7.8431372549019605</v>
      </c>
      <c r="BF324" s="48">
        <v>0</v>
      </c>
      <c r="BG324" s="49">
        <v>0</v>
      </c>
      <c r="BH324" s="48">
        <v>0</v>
      </c>
      <c r="BI324" s="49">
        <v>0</v>
      </c>
      <c r="BJ324" s="48">
        <v>47</v>
      </c>
      <c r="BK324" s="49">
        <v>92.15686274509804</v>
      </c>
      <c r="BL324" s="48">
        <v>51</v>
      </c>
    </row>
    <row r="325" spans="1:64" ht="15">
      <c r="A325" s="64" t="s">
        <v>295</v>
      </c>
      <c r="B325" s="64" t="s">
        <v>389</v>
      </c>
      <c r="C325" s="65" t="s">
        <v>3338</v>
      </c>
      <c r="D325" s="66">
        <v>10</v>
      </c>
      <c r="E325" s="67" t="s">
        <v>136</v>
      </c>
      <c r="F325" s="68">
        <v>12</v>
      </c>
      <c r="G325" s="65"/>
      <c r="H325" s="69"/>
      <c r="I325" s="70"/>
      <c r="J325" s="70"/>
      <c r="K325" s="34" t="s">
        <v>65</v>
      </c>
      <c r="L325" s="77">
        <v>325</v>
      </c>
      <c r="M325" s="77"/>
      <c r="N325" s="72"/>
      <c r="O325" s="79" t="s">
        <v>407</v>
      </c>
      <c r="P325" s="81">
        <v>43742.43753472222</v>
      </c>
      <c r="Q325" s="79" t="s">
        <v>474</v>
      </c>
      <c r="R325" s="79"/>
      <c r="S325" s="79"/>
      <c r="T325" s="79"/>
      <c r="U325" s="79"/>
      <c r="V325" s="82" t="s">
        <v>696</v>
      </c>
      <c r="W325" s="81">
        <v>43742.43753472222</v>
      </c>
      <c r="X325" s="82" t="s">
        <v>806</v>
      </c>
      <c r="Y325" s="79"/>
      <c r="Z325" s="79"/>
      <c r="AA325" s="85" t="s">
        <v>950</v>
      </c>
      <c r="AB325" s="79"/>
      <c r="AC325" s="79" t="b">
        <v>0</v>
      </c>
      <c r="AD325" s="79">
        <v>0</v>
      </c>
      <c r="AE325" s="85" t="s">
        <v>995</v>
      </c>
      <c r="AF325" s="79" t="b">
        <v>0</v>
      </c>
      <c r="AG325" s="79" t="s">
        <v>1009</v>
      </c>
      <c r="AH325" s="79"/>
      <c r="AI325" s="85" t="s">
        <v>995</v>
      </c>
      <c r="AJ325" s="79" t="b">
        <v>0</v>
      </c>
      <c r="AK325" s="79">
        <v>1</v>
      </c>
      <c r="AL325" s="85" t="s">
        <v>949</v>
      </c>
      <c r="AM325" s="79" t="s">
        <v>1021</v>
      </c>
      <c r="AN325" s="79" t="b">
        <v>0</v>
      </c>
      <c r="AO325" s="85" t="s">
        <v>949</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5</v>
      </c>
      <c r="BC325" s="78" t="str">
        <f>REPLACE(INDEX(GroupVertices[Group],MATCH(Edges[[#This Row],[Vertex 2]],GroupVertices[Vertex],0)),1,1,"")</f>
        <v>5</v>
      </c>
      <c r="BD325" s="48">
        <v>1</v>
      </c>
      <c r="BE325" s="49">
        <v>4.545454545454546</v>
      </c>
      <c r="BF325" s="48">
        <v>0</v>
      </c>
      <c r="BG325" s="49">
        <v>0</v>
      </c>
      <c r="BH325" s="48">
        <v>0</v>
      </c>
      <c r="BI325" s="49">
        <v>0</v>
      </c>
      <c r="BJ325" s="48">
        <v>21</v>
      </c>
      <c r="BK325" s="49">
        <v>95.45454545454545</v>
      </c>
      <c r="BL325" s="48">
        <v>22</v>
      </c>
    </row>
    <row r="326" spans="1:64" ht="15">
      <c r="A326" s="64" t="s">
        <v>295</v>
      </c>
      <c r="B326" s="64" t="s">
        <v>389</v>
      </c>
      <c r="C326" s="65" t="s">
        <v>3338</v>
      </c>
      <c r="D326" s="66">
        <v>10</v>
      </c>
      <c r="E326" s="67" t="s">
        <v>136</v>
      </c>
      <c r="F326" s="68">
        <v>12</v>
      </c>
      <c r="G326" s="65"/>
      <c r="H326" s="69"/>
      <c r="I326" s="70"/>
      <c r="J326" s="70"/>
      <c r="K326" s="34" t="s">
        <v>65</v>
      </c>
      <c r="L326" s="77">
        <v>326</v>
      </c>
      <c r="M326" s="77"/>
      <c r="N326" s="72"/>
      <c r="O326" s="79" t="s">
        <v>407</v>
      </c>
      <c r="P326" s="81">
        <v>43746.5146875</v>
      </c>
      <c r="Q326" s="79" t="s">
        <v>473</v>
      </c>
      <c r="R326" s="79"/>
      <c r="S326" s="79"/>
      <c r="T326" s="79"/>
      <c r="U326" s="79"/>
      <c r="V326" s="82" t="s">
        <v>696</v>
      </c>
      <c r="W326" s="81">
        <v>43746.5146875</v>
      </c>
      <c r="X326" s="82" t="s">
        <v>803</v>
      </c>
      <c r="Y326" s="79"/>
      <c r="Z326" s="79"/>
      <c r="AA326" s="85" t="s">
        <v>947</v>
      </c>
      <c r="AB326" s="79"/>
      <c r="AC326" s="79" t="b">
        <v>0</v>
      </c>
      <c r="AD326" s="79">
        <v>0</v>
      </c>
      <c r="AE326" s="85" t="s">
        <v>995</v>
      </c>
      <c r="AF326" s="79" t="b">
        <v>0</v>
      </c>
      <c r="AG326" s="79" t="s">
        <v>1009</v>
      </c>
      <c r="AH326" s="79"/>
      <c r="AI326" s="85" t="s">
        <v>995</v>
      </c>
      <c r="AJ326" s="79" t="b">
        <v>0</v>
      </c>
      <c r="AK326" s="79">
        <v>1</v>
      </c>
      <c r="AL326" s="85" t="s">
        <v>942</v>
      </c>
      <c r="AM326" s="79" t="s">
        <v>1021</v>
      </c>
      <c r="AN326" s="79" t="b">
        <v>0</v>
      </c>
      <c r="AO326" s="85" t="s">
        <v>942</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5</v>
      </c>
      <c r="BC326" s="78" t="str">
        <f>REPLACE(INDEX(GroupVertices[Group],MATCH(Edges[[#This Row],[Vertex 2]],GroupVertices[Vertex],0)),1,1,"")</f>
        <v>5</v>
      </c>
      <c r="BD326" s="48">
        <v>0</v>
      </c>
      <c r="BE326" s="49">
        <v>0</v>
      </c>
      <c r="BF326" s="48">
        <v>0</v>
      </c>
      <c r="BG326" s="49">
        <v>0</v>
      </c>
      <c r="BH326" s="48">
        <v>0</v>
      </c>
      <c r="BI326" s="49">
        <v>0</v>
      </c>
      <c r="BJ326" s="48">
        <v>13</v>
      </c>
      <c r="BK326" s="49">
        <v>100</v>
      </c>
      <c r="BL326" s="48">
        <v>13</v>
      </c>
    </row>
    <row r="327" spans="1:64" ht="15">
      <c r="A327" s="64" t="s">
        <v>296</v>
      </c>
      <c r="B327" s="64" t="s">
        <v>297</v>
      </c>
      <c r="C327" s="65" t="s">
        <v>3337</v>
      </c>
      <c r="D327" s="66">
        <v>3</v>
      </c>
      <c r="E327" s="67" t="s">
        <v>132</v>
      </c>
      <c r="F327" s="68">
        <v>35</v>
      </c>
      <c r="G327" s="65"/>
      <c r="H327" s="69"/>
      <c r="I327" s="70"/>
      <c r="J327" s="70"/>
      <c r="K327" s="34" t="s">
        <v>65</v>
      </c>
      <c r="L327" s="77">
        <v>327</v>
      </c>
      <c r="M327" s="77"/>
      <c r="N327" s="72"/>
      <c r="O327" s="79" t="s">
        <v>407</v>
      </c>
      <c r="P327" s="81">
        <v>43718.50402777778</v>
      </c>
      <c r="Q327" s="79" t="s">
        <v>476</v>
      </c>
      <c r="R327" s="82" t="s">
        <v>526</v>
      </c>
      <c r="S327" s="79" t="s">
        <v>550</v>
      </c>
      <c r="T327" s="79" t="s">
        <v>585</v>
      </c>
      <c r="U327" s="82" t="s">
        <v>610</v>
      </c>
      <c r="V327" s="82" t="s">
        <v>610</v>
      </c>
      <c r="W327" s="81">
        <v>43718.50402777778</v>
      </c>
      <c r="X327" s="82" t="s">
        <v>807</v>
      </c>
      <c r="Y327" s="79"/>
      <c r="Z327" s="79"/>
      <c r="AA327" s="85" t="s">
        <v>951</v>
      </c>
      <c r="AB327" s="79"/>
      <c r="AC327" s="79" t="b">
        <v>0</v>
      </c>
      <c r="AD327" s="79">
        <v>12</v>
      </c>
      <c r="AE327" s="85" t="s">
        <v>995</v>
      </c>
      <c r="AF327" s="79" t="b">
        <v>0</v>
      </c>
      <c r="AG327" s="79" t="s">
        <v>1009</v>
      </c>
      <c r="AH327" s="79"/>
      <c r="AI327" s="85" t="s">
        <v>995</v>
      </c>
      <c r="AJ327" s="79" t="b">
        <v>0</v>
      </c>
      <c r="AK327" s="79">
        <v>10</v>
      </c>
      <c r="AL327" s="85" t="s">
        <v>995</v>
      </c>
      <c r="AM327" s="79" t="s">
        <v>1021</v>
      </c>
      <c r="AN327" s="79" t="b">
        <v>0</v>
      </c>
      <c r="AO327" s="85" t="s">
        <v>951</v>
      </c>
      <c r="AP327" s="79" t="s">
        <v>1032</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1</v>
      </c>
      <c r="BD327" s="48">
        <v>1</v>
      </c>
      <c r="BE327" s="49">
        <v>4.166666666666667</v>
      </c>
      <c r="BF327" s="48">
        <v>0</v>
      </c>
      <c r="BG327" s="49">
        <v>0</v>
      </c>
      <c r="BH327" s="48">
        <v>0</v>
      </c>
      <c r="BI327" s="49">
        <v>0</v>
      </c>
      <c r="BJ327" s="48">
        <v>23</v>
      </c>
      <c r="BK327" s="49">
        <v>95.83333333333333</v>
      </c>
      <c r="BL327" s="48">
        <v>24</v>
      </c>
    </row>
    <row r="328" spans="1:64" ht="15">
      <c r="A328" s="64" t="s">
        <v>287</v>
      </c>
      <c r="B328" s="64" t="s">
        <v>296</v>
      </c>
      <c r="C328" s="65" t="s">
        <v>3337</v>
      </c>
      <c r="D328" s="66">
        <v>3</v>
      </c>
      <c r="E328" s="67" t="s">
        <v>132</v>
      </c>
      <c r="F328" s="68">
        <v>35</v>
      </c>
      <c r="G328" s="65"/>
      <c r="H328" s="69"/>
      <c r="I328" s="70"/>
      <c r="J328" s="70"/>
      <c r="K328" s="34" t="s">
        <v>65</v>
      </c>
      <c r="L328" s="77">
        <v>328</v>
      </c>
      <c r="M328" s="77"/>
      <c r="N328" s="72"/>
      <c r="O328" s="79" t="s">
        <v>407</v>
      </c>
      <c r="P328" s="81">
        <v>43741.12204861111</v>
      </c>
      <c r="Q328" s="79" t="s">
        <v>467</v>
      </c>
      <c r="R328" s="79"/>
      <c r="S328" s="79"/>
      <c r="T328" s="79" t="s">
        <v>580</v>
      </c>
      <c r="U328" s="82" t="s">
        <v>608</v>
      </c>
      <c r="V328" s="82" t="s">
        <v>608</v>
      </c>
      <c r="W328" s="81">
        <v>43741.12204861111</v>
      </c>
      <c r="X328" s="82" t="s">
        <v>792</v>
      </c>
      <c r="Y328" s="79"/>
      <c r="Z328" s="79"/>
      <c r="AA328" s="85" t="s">
        <v>936</v>
      </c>
      <c r="AB328" s="79"/>
      <c r="AC328" s="79" t="b">
        <v>0</v>
      </c>
      <c r="AD328" s="79">
        <v>3</v>
      </c>
      <c r="AE328" s="85" t="s">
        <v>995</v>
      </c>
      <c r="AF328" s="79" t="b">
        <v>0</v>
      </c>
      <c r="AG328" s="79" t="s">
        <v>1009</v>
      </c>
      <c r="AH328" s="79"/>
      <c r="AI328" s="85" t="s">
        <v>995</v>
      </c>
      <c r="AJ328" s="79" t="b">
        <v>0</v>
      </c>
      <c r="AK328" s="79">
        <v>0</v>
      </c>
      <c r="AL328" s="85" t="s">
        <v>995</v>
      </c>
      <c r="AM328" s="79" t="s">
        <v>1021</v>
      </c>
      <c r="AN328" s="79" t="b">
        <v>0</v>
      </c>
      <c r="AO328" s="85" t="s">
        <v>936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5</v>
      </c>
      <c r="BD328" s="48"/>
      <c r="BE328" s="49"/>
      <c r="BF328" s="48"/>
      <c r="BG328" s="49"/>
      <c r="BH328" s="48"/>
      <c r="BI328" s="49"/>
      <c r="BJ328" s="48"/>
      <c r="BK328" s="49"/>
      <c r="BL328" s="48"/>
    </row>
    <row r="329" spans="1:64" ht="15">
      <c r="A329" s="64" t="s">
        <v>291</v>
      </c>
      <c r="B329" s="64" t="s">
        <v>296</v>
      </c>
      <c r="C329" s="65" t="s">
        <v>3339</v>
      </c>
      <c r="D329" s="66">
        <v>6.5</v>
      </c>
      <c r="E329" s="67" t="s">
        <v>136</v>
      </c>
      <c r="F329" s="68">
        <v>23.5</v>
      </c>
      <c r="G329" s="65"/>
      <c r="H329" s="69"/>
      <c r="I329" s="70"/>
      <c r="J329" s="70"/>
      <c r="K329" s="34" t="s">
        <v>65</v>
      </c>
      <c r="L329" s="77">
        <v>329</v>
      </c>
      <c r="M329" s="77"/>
      <c r="N329" s="72"/>
      <c r="O329" s="79" t="s">
        <v>407</v>
      </c>
      <c r="P329" s="81">
        <v>43743.995254629626</v>
      </c>
      <c r="Q329" s="79" t="s">
        <v>474</v>
      </c>
      <c r="R329" s="79"/>
      <c r="S329" s="79"/>
      <c r="T329" s="79"/>
      <c r="U329" s="79"/>
      <c r="V329" s="82" t="s">
        <v>692</v>
      </c>
      <c r="W329" s="81">
        <v>43743.995254629626</v>
      </c>
      <c r="X329" s="82" t="s">
        <v>804</v>
      </c>
      <c r="Y329" s="79"/>
      <c r="Z329" s="79"/>
      <c r="AA329" s="85" t="s">
        <v>948</v>
      </c>
      <c r="AB329" s="79"/>
      <c r="AC329" s="79" t="b">
        <v>0</v>
      </c>
      <c r="AD329" s="79">
        <v>0</v>
      </c>
      <c r="AE329" s="85" t="s">
        <v>995</v>
      </c>
      <c r="AF329" s="79" t="b">
        <v>0</v>
      </c>
      <c r="AG329" s="79" t="s">
        <v>1009</v>
      </c>
      <c r="AH329" s="79"/>
      <c r="AI329" s="85" t="s">
        <v>995</v>
      </c>
      <c r="AJ329" s="79" t="b">
        <v>0</v>
      </c>
      <c r="AK329" s="79">
        <v>2</v>
      </c>
      <c r="AL329" s="85" t="s">
        <v>949</v>
      </c>
      <c r="AM329" s="79" t="s">
        <v>1021</v>
      </c>
      <c r="AN329" s="79" t="b">
        <v>0</v>
      </c>
      <c r="AO329" s="85" t="s">
        <v>949</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291</v>
      </c>
      <c r="B330" s="64" t="s">
        <v>296</v>
      </c>
      <c r="C330" s="65" t="s">
        <v>3339</v>
      </c>
      <c r="D330" s="66">
        <v>6.5</v>
      </c>
      <c r="E330" s="67" t="s">
        <v>136</v>
      </c>
      <c r="F330" s="68">
        <v>23.5</v>
      </c>
      <c r="G330" s="65"/>
      <c r="H330" s="69"/>
      <c r="I330" s="70"/>
      <c r="J330" s="70"/>
      <c r="K330" s="34" t="s">
        <v>65</v>
      </c>
      <c r="L330" s="77">
        <v>330</v>
      </c>
      <c r="M330" s="77"/>
      <c r="N330" s="72"/>
      <c r="O330" s="79" t="s">
        <v>407</v>
      </c>
      <c r="P330" s="81">
        <v>43746.4500462963</v>
      </c>
      <c r="Q330" s="79" t="s">
        <v>472</v>
      </c>
      <c r="R330" s="79"/>
      <c r="S330" s="79"/>
      <c r="T330" s="79" t="s">
        <v>584</v>
      </c>
      <c r="U330" s="79"/>
      <c r="V330" s="82" t="s">
        <v>692</v>
      </c>
      <c r="W330" s="81">
        <v>43746.4500462963</v>
      </c>
      <c r="X330" s="82" t="s">
        <v>798</v>
      </c>
      <c r="Y330" s="79"/>
      <c r="Z330" s="79"/>
      <c r="AA330" s="85" t="s">
        <v>942</v>
      </c>
      <c r="AB330" s="85" t="s">
        <v>949</v>
      </c>
      <c r="AC330" s="79" t="b">
        <v>0</v>
      </c>
      <c r="AD330" s="79">
        <v>2</v>
      </c>
      <c r="AE330" s="85" t="s">
        <v>1005</v>
      </c>
      <c r="AF330" s="79" t="b">
        <v>0</v>
      </c>
      <c r="AG330" s="79" t="s">
        <v>1009</v>
      </c>
      <c r="AH330" s="79"/>
      <c r="AI330" s="85" t="s">
        <v>995</v>
      </c>
      <c r="AJ330" s="79" t="b">
        <v>0</v>
      </c>
      <c r="AK330" s="79">
        <v>1</v>
      </c>
      <c r="AL330" s="85" t="s">
        <v>995</v>
      </c>
      <c r="AM330" s="79" t="s">
        <v>1021</v>
      </c>
      <c r="AN330" s="79" t="b">
        <v>0</v>
      </c>
      <c r="AO330" s="85" t="s">
        <v>949</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295</v>
      </c>
      <c r="B331" s="64" t="s">
        <v>296</v>
      </c>
      <c r="C331" s="65" t="s">
        <v>3337</v>
      </c>
      <c r="D331" s="66">
        <v>3</v>
      </c>
      <c r="E331" s="67" t="s">
        <v>132</v>
      </c>
      <c r="F331" s="68">
        <v>35</v>
      </c>
      <c r="G331" s="65"/>
      <c r="H331" s="69"/>
      <c r="I331" s="70"/>
      <c r="J331" s="70"/>
      <c r="K331" s="34" t="s">
        <v>65</v>
      </c>
      <c r="L331" s="77">
        <v>331</v>
      </c>
      <c r="M331" s="77"/>
      <c r="N331" s="72"/>
      <c r="O331" s="79" t="s">
        <v>408</v>
      </c>
      <c r="P331" s="81">
        <v>43740.97184027778</v>
      </c>
      <c r="Q331" s="79" t="s">
        <v>475</v>
      </c>
      <c r="R331" s="79"/>
      <c r="S331" s="79"/>
      <c r="T331" s="79"/>
      <c r="U331" s="82" t="s">
        <v>609</v>
      </c>
      <c r="V331" s="82" t="s">
        <v>609</v>
      </c>
      <c r="W331" s="81">
        <v>43740.97184027778</v>
      </c>
      <c r="X331" s="82" t="s">
        <v>805</v>
      </c>
      <c r="Y331" s="79"/>
      <c r="Z331" s="79"/>
      <c r="AA331" s="85" t="s">
        <v>949</v>
      </c>
      <c r="AB331" s="79"/>
      <c r="AC331" s="79" t="b">
        <v>0</v>
      </c>
      <c r="AD331" s="79">
        <v>1</v>
      </c>
      <c r="AE331" s="85" t="s">
        <v>1006</v>
      </c>
      <c r="AF331" s="79" t="b">
        <v>0</v>
      </c>
      <c r="AG331" s="79" t="s">
        <v>1009</v>
      </c>
      <c r="AH331" s="79"/>
      <c r="AI331" s="85" t="s">
        <v>995</v>
      </c>
      <c r="AJ331" s="79" t="b">
        <v>0</v>
      </c>
      <c r="AK331" s="79">
        <v>0</v>
      </c>
      <c r="AL331" s="85" t="s">
        <v>995</v>
      </c>
      <c r="AM331" s="79" t="s">
        <v>1021</v>
      </c>
      <c r="AN331" s="79" t="b">
        <v>0</v>
      </c>
      <c r="AO331" s="85" t="s">
        <v>949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295</v>
      </c>
      <c r="B332" s="64" t="s">
        <v>296</v>
      </c>
      <c r="C332" s="65" t="s">
        <v>3339</v>
      </c>
      <c r="D332" s="66">
        <v>6.5</v>
      </c>
      <c r="E332" s="67" t="s">
        <v>136</v>
      </c>
      <c r="F332" s="68">
        <v>23.5</v>
      </c>
      <c r="G332" s="65"/>
      <c r="H332" s="69"/>
      <c r="I332" s="70"/>
      <c r="J332" s="70"/>
      <c r="K332" s="34" t="s">
        <v>65</v>
      </c>
      <c r="L332" s="77">
        <v>332</v>
      </c>
      <c r="M332" s="77"/>
      <c r="N332" s="72"/>
      <c r="O332" s="79" t="s">
        <v>407</v>
      </c>
      <c r="P332" s="81">
        <v>43742.43753472222</v>
      </c>
      <c r="Q332" s="79" t="s">
        <v>474</v>
      </c>
      <c r="R332" s="79"/>
      <c r="S332" s="79"/>
      <c r="T332" s="79"/>
      <c r="U332" s="79"/>
      <c r="V332" s="82" t="s">
        <v>696</v>
      </c>
      <c r="W332" s="81">
        <v>43742.43753472222</v>
      </c>
      <c r="X332" s="82" t="s">
        <v>806</v>
      </c>
      <c r="Y332" s="79"/>
      <c r="Z332" s="79"/>
      <c r="AA332" s="85" t="s">
        <v>950</v>
      </c>
      <c r="AB332" s="79"/>
      <c r="AC332" s="79" t="b">
        <v>0</v>
      </c>
      <c r="AD332" s="79">
        <v>0</v>
      </c>
      <c r="AE332" s="85" t="s">
        <v>995</v>
      </c>
      <c r="AF332" s="79" t="b">
        <v>0</v>
      </c>
      <c r="AG332" s="79" t="s">
        <v>1009</v>
      </c>
      <c r="AH332" s="79"/>
      <c r="AI332" s="85" t="s">
        <v>995</v>
      </c>
      <c r="AJ332" s="79" t="b">
        <v>0</v>
      </c>
      <c r="AK332" s="79">
        <v>1</v>
      </c>
      <c r="AL332" s="85" t="s">
        <v>949</v>
      </c>
      <c r="AM332" s="79" t="s">
        <v>1021</v>
      </c>
      <c r="AN332" s="79" t="b">
        <v>0</v>
      </c>
      <c r="AO332" s="85" t="s">
        <v>949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295</v>
      </c>
      <c r="B333" s="64" t="s">
        <v>296</v>
      </c>
      <c r="C333" s="65" t="s">
        <v>3339</v>
      </c>
      <c r="D333" s="66">
        <v>6.5</v>
      </c>
      <c r="E333" s="67" t="s">
        <v>136</v>
      </c>
      <c r="F333" s="68">
        <v>23.5</v>
      </c>
      <c r="G333" s="65"/>
      <c r="H333" s="69"/>
      <c r="I333" s="70"/>
      <c r="J333" s="70"/>
      <c r="K333" s="34" t="s">
        <v>65</v>
      </c>
      <c r="L333" s="77">
        <v>333</v>
      </c>
      <c r="M333" s="77"/>
      <c r="N333" s="72"/>
      <c r="O333" s="79" t="s">
        <v>407</v>
      </c>
      <c r="P333" s="81">
        <v>43746.5146875</v>
      </c>
      <c r="Q333" s="79" t="s">
        <v>473</v>
      </c>
      <c r="R333" s="79"/>
      <c r="S333" s="79"/>
      <c r="T333" s="79"/>
      <c r="U333" s="79"/>
      <c r="V333" s="82" t="s">
        <v>696</v>
      </c>
      <c r="W333" s="81">
        <v>43746.5146875</v>
      </c>
      <c r="X333" s="82" t="s">
        <v>803</v>
      </c>
      <c r="Y333" s="79"/>
      <c r="Z333" s="79"/>
      <c r="AA333" s="85" t="s">
        <v>947</v>
      </c>
      <c r="AB333" s="79"/>
      <c r="AC333" s="79" t="b">
        <v>0</v>
      </c>
      <c r="AD333" s="79">
        <v>0</v>
      </c>
      <c r="AE333" s="85" t="s">
        <v>995</v>
      </c>
      <c r="AF333" s="79" t="b">
        <v>0</v>
      </c>
      <c r="AG333" s="79" t="s">
        <v>1009</v>
      </c>
      <c r="AH333" s="79"/>
      <c r="AI333" s="85" t="s">
        <v>995</v>
      </c>
      <c r="AJ333" s="79" t="b">
        <v>0</v>
      </c>
      <c r="AK333" s="79">
        <v>1</v>
      </c>
      <c r="AL333" s="85" t="s">
        <v>942</v>
      </c>
      <c r="AM333" s="79" t="s">
        <v>1021</v>
      </c>
      <c r="AN333" s="79" t="b">
        <v>0</v>
      </c>
      <c r="AO333" s="85" t="s">
        <v>942</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5</v>
      </c>
      <c r="BC333" s="78" t="str">
        <f>REPLACE(INDEX(GroupVertices[Group],MATCH(Edges[[#This Row],[Vertex 2]],GroupVertices[Vertex],0)),1,1,"")</f>
        <v>5</v>
      </c>
      <c r="BD333" s="48"/>
      <c r="BE333" s="49"/>
      <c r="BF333" s="48"/>
      <c r="BG333" s="49"/>
      <c r="BH333" s="48"/>
      <c r="BI333" s="49"/>
      <c r="BJ333" s="48"/>
      <c r="BK333" s="49"/>
      <c r="BL333" s="48"/>
    </row>
    <row r="334" spans="1:64" ht="15">
      <c r="A334" s="64" t="s">
        <v>291</v>
      </c>
      <c r="B334" s="64" t="s">
        <v>297</v>
      </c>
      <c r="C334" s="65" t="s">
        <v>3339</v>
      </c>
      <c r="D334" s="66">
        <v>6.5</v>
      </c>
      <c r="E334" s="67" t="s">
        <v>136</v>
      </c>
      <c r="F334" s="68">
        <v>23.5</v>
      </c>
      <c r="G334" s="65"/>
      <c r="H334" s="69"/>
      <c r="I334" s="70"/>
      <c r="J334" s="70"/>
      <c r="K334" s="34" t="s">
        <v>65</v>
      </c>
      <c r="L334" s="77">
        <v>334</v>
      </c>
      <c r="M334" s="77"/>
      <c r="N334" s="72"/>
      <c r="O334" s="79" t="s">
        <v>407</v>
      </c>
      <c r="P334" s="81">
        <v>43743.995254629626</v>
      </c>
      <c r="Q334" s="79" t="s">
        <v>474</v>
      </c>
      <c r="R334" s="79"/>
      <c r="S334" s="79"/>
      <c r="T334" s="79"/>
      <c r="U334" s="79"/>
      <c r="V334" s="82" t="s">
        <v>692</v>
      </c>
      <c r="W334" s="81">
        <v>43743.995254629626</v>
      </c>
      <c r="X334" s="82" t="s">
        <v>804</v>
      </c>
      <c r="Y334" s="79"/>
      <c r="Z334" s="79"/>
      <c r="AA334" s="85" t="s">
        <v>948</v>
      </c>
      <c r="AB334" s="79"/>
      <c r="AC334" s="79" t="b">
        <v>0</v>
      </c>
      <c r="AD334" s="79">
        <v>0</v>
      </c>
      <c r="AE334" s="85" t="s">
        <v>995</v>
      </c>
      <c r="AF334" s="79" t="b">
        <v>0</v>
      </c>
      <c r="AG334" s="79" t="s">
        <v>1009</v>
      </c>
      <c r="AH334" s="79"/>
      <c r="AI334" s="85" t="s">
        <v>995</v>
      </c>
      <c r="AJ334" s="79" t="b">
        <v>0</v>
      </c>
      <c r="AK334" s="79">
        <v>2</v>
      </c>
      <c r="AL334" s="85" t="s">
        <v>949</v>
      </c>
      <c r="AM334" s="79" t="s">
        <v>1021</v>
      </c>
      <c r="AN334" s="79" t="b">
        <v>0</v>
      </c>
      <c r="AO334" s="85" t="s">
        <v>949</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5</v>
      </c>
      <c r="BC334" s="78" t="str">
        <f>REPLACE(INDEX(GroupVertices[Group],MATCH(Edges[[#This Row],[Vertex 2]],GroupVertices[Vertex],0)),1,1,"")</f>
        <v>1</v>
      </c>
      <c r="BD334" s="48"/>
      <c r="BE334" s="49"/>
      <c r="BF334" s="48"/>
      <c r="BG334" s="49"/>
      <c r="BH334" s="48"/>
      <c r="BI334" s="49"/>
      <c r="BJ334" s="48"/>
      <c r="BK334" s="49"/>
      <c r="BL334" s="48"/>
    </row>
    <row r="335" spans="1:64" ht="15">
      <c r="A335" s="64" t="s">
        <v>291</v>
      </c>
      <c r="B335" s="64" t="s">
        <v>295</v>
      </c>
      <c r="C335" s="65" t="s">
        <v>3337</v>
      </c>
      <c r="D335" s="66">
        <v>3</v>
      </c>
      <c r="E335" s="67" t="s">
        <v>132</v>
      </c>
      <c r="F335" s="68">
        <v>35</v>
      </c>
      <c r="G335" s="65"/>
      <c r="H335" s="69"/>
      <c r="I335" s="70"/>
      <c r="J335" s="70"/>
      <c r="K335" s="34" t="s">
        <v>66</v>
      </c>
      <c r="L335" s="77">
        <v>335</v>
      </c>
      <c r="M335" s="77"/>
      <c r="N335" s="72"/>
      <c r="O335" s="79" t="s">
        <v>407</v>
      </c>
      <c r="P335" s="81">
        <v>43743.995254629626</v>
      </c>
      <c r="Q335" s="79" t="s">
        <v>474</v>
      </c>
      <c r="R335" s="79"/>
      <c r="S335" s="79"/>
      <c r="T335" s="79"/>
      <c r="U335" s="79"/>
      <c r="V335" s="82" t="s">
        <v>692</v>
      </c>
      <c r="W335" s="81">
        <v>43743.995254629626</v>
      </c>
      <c r="X335" s="82" t="s">
        <v>804</v>
      </c>
      <c r="Y335" s="79"/>
      <c r="Z335" s="79"/>
      <c r="AA335" s="85" t="s">
        <v>948</v>
      </c>
      <c r="AB335" s="79"/>
      <c r="AC335" s="79" t="b">
        <v>0</v>
      </c>
      <c r="AD335" s="79">
        <v>0</v>
      </c>
      <c r="AE335" s="85" t="s">
        <v>995</v>
      </c>
      <c r="AF335" s="79" t="b">
        <v>0</v>
      </c>
      <c r="AG335" s="79" t="s">
        <v>1009</v>
      </c>
      <c r="AH335" s="79"/>
      <c r="AI335" s="85" t="s">
        <v>995</v>
      </c>
      <c r="AJ335" s="79" t="b">
        <v>0</v>
      </c>
      <c r="AK335" s="79">
        <v>2</v>
      </c>
      <c r="AL335" s="85" t="s">
        <v>949</v>
      </c>
      <c r="AM335" s="79" t="s">
        <v>1021</v>
      </c>
      <c r="AN335" s="79" t="b">
        <v>0</v>
      </c>
      <c r="AO335" s="85" t="s">
        <v>949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5</v>
      </c>
      <c r="BC335" s="78" t="str">
        <f>REPLACE(INDEX(GroupVertices[Group],MATCH(Edges[[#This Row],[Vertex 2]],GroupVertices[Vertex],0)),1,1,"")</f>
        <v>5</v>
      </c>
      <c r="BD335" s="48"/>
      <c r="BE335" s="49"/>
      <c r="BF335" s="48"/>
      <c r="BG335" s="49"/>
      <c r="BH335" s="48"/>
      <c r="BI335" s="49"/>
      <c r="BJ335" s="48"/>
      <c r="BK335" s="49"/>
      <c r="BL335" s="48"/>
    </row>
    <row r="336" spans="1:64" ht="15">
      <c r="A336" s="64" t="s">
        <v>291</v>
      </c>
      <c r="B336" s="64" t="s">
        <v>297</v>
      </c>
      <c r="C336" s="65" t="s">
        <v>3339</v>
      </c>
      <c r="D336" s="66">
        <v>6.5</v>
      </c>
      <c r="E336" s="67" t="s">
        <v>136</v>
      </c>
      <c r="F336" s="68">
        <v>23.5</v>
      </c>
      <c r="G336" s="65"/>
      <c r="H336" s="69"/>
      <c r="I336" s="70"/>
      <c r="J336" s="70"/>
      <c r="K336" s="34" t="s">
        <v>65</v>
      </c>
      <c r="L336" s="77">
        <v>336</v>
      </c>
      <c r="M336" s="77"/>
      <c r="N336" s="72"/>
      <c r="O336" s="79" t="s">
        <v>407</v>
      </c>
      <c r="P336" s="81">
        <v>43746.4500462963</v>
      </c>
      <c r="Q336" s="79" t="s">
        <v>472</v>
      </c>
      <c r="R336" s="79"/>
      <c r="S336" s="79"/>
      <c r="T336" s="79" t="s">
        <v>584</v>
      </c>
      <c r="U336" s="79"/>
      <c r="V336" s="82" t="s">
        <v>692</v>
      </c>
      <c r="W336" s="81">
        <v>43746.4500462963</v>
      </c>
      <c r="X336" s="82" t="s">
        <v>798</v>
      </c>
      <c r="Y336" s="79"/>
      <c r="Z336" s="79"/>
      <c r="AA336" s="85" t="s">
        <v>942</v>
      </c>
      <c r="AB336" s="85" t="s">
        <v>949</v>
      </c>
      <c r="AC336" s="79" t="b">
        <v>0</v>
      </c>
      <c r="AD336" s="79">
        <v>2</v>
      </c>
      <c r="AE336" s="85" t="s">
        <v>1005</v>
      </c>
      <c r="AF336" s="79" t="b">
        <v>0</v>
      </c>
      <c r="AG336" s="79" t="s">
        <v>1009</v>
      </c>
      <c r="AH336" s="79"/>
      <c r="AI336" s="85" t="s">
        <v>995</v>
      </c>
      <c r="AJ336" s="79" t="b">
        <v>0</v>
      </c>
      <c r="AK336" s="79">
        <v>1</v>
      </c>
      <c r="AL336" s="85" t="s">
        <v>995</v>
      </c>
      <c r="AM336" s="79" t="s">
        <v>1021</v>
      </c>
      <c r="AN336" s="79" t="b">
        <v>0</v>
      </c>
      <c r="AO336" s="85" t="s">
        <v>949</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5</v>
      </c>
      <c r="BC336" s="78" t="str">
        <f>REPLACE(INDEX(GroupVertices[Group],MATCH(Edges[[#This Row],[Vertex 2]],GroupVertices[Vertex],0)),1,1,"")</f>
        <v>1</v>
      </c>
      <c r="BD336" s="48"/>
      <c r="BE336" s="49"/>
      <c r="BF336" s="48"/>
      <c r="BG336" s="49"/>
      <c r="BH336" s="48"/>
      <c r="BI336" s="49"/>
      <c r="BJ336" s="48"/>
      <c r="BK336" s="49"/>
      <c r="BL336" s="48"/>
    </row>
    <row r="337" spans="1:64" ht="15">
      <c r="A337" s="64" t="s">
        <v>291</v>
      </c>
      <c r="B337" s="64" t="s">
        <v>295</v>
      </c>
      <c r="C337" s="65" t="s">
        <v>3337</v>
      </c>
      <c r="D337" s="66">
        <v>3</v>
      </c>
      <c r="E337" s="67" t="s">
        <v>132</v>
      </c>
      <c r="F337" s="68">
        <v>35</v>
      </c>
      <c r="G337" s="65"/>
      <c r="H337" s="69"/>
      <c r="I337" s="70"/>
      <c r="J337" s="70"/>
      <c r="K337" s="34" t="s">
        <v>66</v>
      </c>
      <c r="L337" s="77">
        <v>337</v>
      </c>
      <c r="M337" s="77"/>
      <c r="N337" s="72"/>
      <c r="O337" s="79" t="s">
        <v>408</v>
      </c>
      <c r="P337" s="81">
        <v>43746.4500462963</v>
      </c>
      <c r="Q337" s="79" t="s">
        <v>472</v>
      </c>
      <c r="R337" s="79"/>
      <c r="S337" s="79"/>
      <c r="T337" s="79" t="s">
        <v>584</v>
      </c>
      <c r="U337" s="79"/>
      <c r="V337" s="82" t="s">
        <v>692</v>
      </c>
      <c r="W337" s="81">
        <v>43746.4500462963</v>
      </c>
      <c r="X337" s="82" t="s">
        <v>798</v>
      </c>
      <c r="Y337" s="79"/>
      <c r="Z337" s="79"/>
      <c r="AA337" s="85" t="s">
        <v>942</v>
      </c>
      <c r="AB337" s="85" t="s">
        <v>949</v>
      </c>
      <c r="AC337" s="79" t="b">
        <v>0</v>
      </c>
      <c r="AD337" s="79">
        <v>2</v>
      </c>
      <c r="AE337" s="85" t="s">
        <v>1005</v>
      </c>
      <c r="AF337" s="79" t="b">
        <v>0</v>
      </c>
      <c r="AG337" s="79" t="s">
        <v>1009</v>
      </c>
      <c r="AH337" s="79"/>
      <c r="AI337" s="85" t="s">
        <v>995</v>
      </c>
      <c r="AJ337" s="79" t="b">
        <v>0</v>
      </c>
      <c r="AK337" s="79">
        <v>1</v>
      </c>
      <c r="AL337" s="85" t="s">
        <v>995</v>
      </c>
      <c r="AM337" s="79" t="s">
        <v>1021</v>
      </c>
      <c r="AN337" s="79" t="b">
        <v>0</v>
      </c>
      <c r="AO337" s="85" t="s">
        <v>949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5</v>
      </c>
      <c r="BC337" s="78" t="str">
        <f>REPLACE(INDEX(GroupVertices[Group],MATCH(Edges[[#This Row],[Vertex 2]],GroupVertices[Vertex],0)),1,1,"")</f>
        <v>5</v>
      </c>
      <c r="BD337" s="48"/>
      <c r="BE337" s="49"/>
      <c r="BF337" s="48"/>
      <c r="BG337" s="49"/>
      <c r="BH337" s="48"/>
      <c r="BI337" s="49"/>
      <c r="BJ337" s="48"/>
      <c r="BK337" s="49"/>
      <c r="BL337" s="48"/>
    </row>
    <row r="338" spans="1:64" ht="15">
      <c r="A338" s="64" t="s">
        <v>295</v>
      </c>
      <c r="B338" s="64" t="s">
        <v>291</v>
      </c>
      <c r="C338" s="65" t="s">
        <v>3337</v>
      </c>
      <c r="D338" s="66">
        <v>3</v>
      </c>
      <c r="E338" s="67" t="s">
        <v>132</v>
      </c>
      <c r="F338" s="68">
        <v>35</v>
      </c>
      <c r="G338" s="65"/>
      <c r="H338" s="69"/>
      <c r="I338" s="70"/>
      <c r="J338" s="70"/>
      <c r="K338" s="34" t="s">
        <v>66</v>
      </c>
      <c r="L338" s="77">
        <v>338</v>
      </c>
      <c r="M338" s="77"/>
      <c r="N338" s="72"/>
      <c r="O338" s="79" t="s">
        <v>407</v>
      </c>
      <c r="P338" s="81">
        <v>43746.5146875</v>
      </c>
      <c r="Q338" s="79" t="s">
        <v>473</v>
      </c>
      <c r="R338" s="79"/>
      <c r="S338" s="79"/>
      <c r="T338" s="79"/>
      <c r="U338" s="79"/>
      <c r="V338" s="82" t="s">
        <v>696</v>
      </c>
      <c r="W338" s="81">
        <v>43746.5146875</v>
      </c>
      <c r="X338" s="82" t="s">
        <v>803</v>
      </c>
      <c r="Y338" s="79"/>
      <c r="Z338" s="79"/>
      <c r="AA338" s="85" t="s">
        <v>947</v>
      </c>
      <c r="AB338" s="79"/>
      <c r="AC338" s="79" t="b">
        <v>0</v>
      </c>
      <c r="AD338" s="79">
        <v>0</v>
      </c>
      <c r="AE338" s="85" t="s">
        <v>995</v>
      </c>
      <c r="AF338" s="79" t="b">
        <v>0</v>
      </c>
      <c r="AG338" s="79" t="s">
        <v>1009</v>
      </c>
      <c r="AH338" s="79"/>
      <c r="AI338" s="85" t="s">
        <v>995</v>
      </c>
      <c r="AJ338" s="79" t="b">
        <v>0</v>
      </c>
      <c r="AK338" s="79">
        <v>1</v>
      </c>
      <c r="AL338" s="85" t="s">
        <v>942</v>
      </c>
      <c r="AM338" s="79" t="s">
        <v>1021</v>
      </c>
      <c r="AN338" s="79" t="b">
        <v>0</v>
      </c>
      <c r="AO338" s="85" t="s">
        <v>942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5</v>
      </c>
      <c r="BD338" s="48"/>
      <c r="BE338" s="49"/>
      <c r="BF338" s="48"/>
      <c r="BG338" s="49"/>
      <c r="BH338" s="48"/>
      <c r="BI338" s="49"/>
      <c r="BJ338" s="48"/>
      <c r="BK338" s="49"/>
      <c r="BL338" s="48"/>
    </row>
    <row r="339" spans="1:64" ht="15">
      <c r="A339" s="64" t="s">
        <v>295</v>
      </c>
      <c r="B339" s="64" t="s">
        <v>297</v>
      </c>
      <c r="C339" s="65" t="s">
        <v>3338</v>
      </c>
      <c r="D339" s="66">
        <v>10</v>
      </c>
      <c r="E339" s="67" t="s">
        <v>136</v>
      </c>
      <c r="F339" s="68">
        <v>12</v>
      </c>
      <c r="G339" s="65"/>
      <c r="H339" s="69"/>
      <c r="I339" s="70"/>
      <c r="J339" s="70"/>
      <c r="K339" s="34" t="s">
        <v>65</v>
      </c>
      <c r="L339" s="77">
        <v>339</v>
      </c>
      <c r="M339" s="77"/>
      <c r="N339" s="72"/>
      <c r="O339" s="79" t="s">
        <v>407</v>
      </c>
      <c r="P339" s="81">
        <v>43740.97184027778</v>
      </c>
      <c r="Q339" s="79" t="s">
        <v>475</v>
      </c>
      <c r="R339" s="79"/>
      <c r="S339" s="79"/>
      <c r="T339" s="79"/>
      <c r="U339" s="82" t="s">
        <v>609</v>
      </c>
      <c r="V339" s="82" t="s">
        <v>609</v>
      </c>
      <c r="W339" s="81">
        <v>43740.97184027778</v>
      </c>
      <c r="X339" s="82" t="s">
        <v>805</v>
      </c>
      <c r="Y339" s="79"/>
      <c r="Z339" s="79"/>
      <c r="AA339" s="85" t="s">
        <v>949</v>
      </c>
      <c r="AB339" s="79"/>
      <c r="AC339" s="79" t="b">
        <v>0</v>
      </c>
      <c r="AD339" s="79">
        <v>1</v>
      </c>
      <c r="AE339" s="85" t="s">
        <v>1006</v>
      </c>
      <c r="AF339" s="79" t="b">
        <v>0</v>
      </c>
      <c r="AG339" s="79" t="s">
        <v>1009</v>
      </c>
      <c r="AH339" s="79"/>
      <c r="AI339" s="85" t="s">
        <v>995</v>
      </c>
      <c r="AJ339" s="79" t="b">
        <v>0</v>
      </c>
      <c r="AK339" s="79">
        <v>0</v>
      </c>
      <c r="AL339" s="85" t="s">
        <v>995</v>
      </c>
      <c r="AM339" s="79" t="s">
        <v>1021</v>
      </c>
      <c r="AN339" s="79" t="b">
        <v>0</v>
      </c>
      <c r="AO339" s="85" t="s">
        <v>949</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5</v>
      </c>
      <c r="BC339" s="78" t="str">
        <f>REPLACE(INDEX(GroupVertices[Group],MATCH(Edges[[#This Row],[Vertex 2]],GroupVertices[Vertex],0)),1,1,"")</f>
        <v>1</v>
      </c>
      <c r="BD339" s="48"/>
      <c r="BE339" s="49"/>
      <c r="BF339" s="48"/>
      <c r="BG339" s="49"/>
      <c r="BH339" s="48"/>
      <c r="BI339" s="49"/>
      <c r="BJ339" s="48"/>
      <c r="BK339" s="49"/>
      <c r="BL339" s="48"/>
    </row>
    <row r="340" spans="1:64" ht="15">
      <c r="A340" s="64" t="s">
        <v>295</v>
      </c>
      <c r="B340" s="64" t="s">
        <v>297</v>
      </c>
      <c r="C340" s="65" t="s">
        <v>3338</v>
      </c>
      <c r="D340" s="66">
        <v>10</v>
      </c>
      <c r="E340" s="67" t="s">
        <v>136</v>
      </c>
      <c r="F340" s="68">
        <v>12</v>
      </c>
      <c r="G340" s="65"/>
      <c r="H340" s="69"/>
      <c r="I340" s="70"/>
      <c r="J340" s="70"/>
      <c r="K340" s="34" t="s">
        <v>65</v>
      </c>
      <c r="L340" s="77">
        <v>340</v>
      </c>
      <c r="M340" s="77"/>
      <c r="N340" s="72"/>
      <c r="O340" s="79" t="s">
        <v>407</v>
      </c>
      <c r="P340" s="81">
        <v>43742.43753472222</v>
      </c>
      <c r="Q340" s="79" t="s">
        <v>474</v>
      </c>
      <c r="R340" s="79"/>
      <c r="S340" s="79"/>
      <c r="T340" s="79"/>
      <c r="U340" s="79"/>
      <c r="V340" s="82" t="s">
        <v>696</v>
      </c>
      <c r="W340" s="81">
        <v>43742.43753472222</v>
      </c>
      <c r="X340" s="82" t="s">
        <v>806</v>
      </c>
      <c r="Y340" s="79"/>
      <c r="Z340" s="79"/>
      <c r="AA340" s="85" t="s">
        <v>950</v>
      </c>
      <c r="AB340" s="79"/>
      <c r="AC340" s="79" t="b">
        <v>0</v>
      </c>
      <c r="AD340" s="79">
        <v>0</v>
      </c>
      <c r="AE340" s="85" t="s">
        <v>995</v>
      </c>
      <c r="AF340" s="79" t="b">
        <v>0</v>
      </c>
      <c r="AG340" s="79" t="s">
        <v>1009</v>
      </c>
      <c r="AH340" s="79"/>
      <c r="AI340" s="85" t="s">
        <v>995</v>
      </c>
      <c r="AJ340" s="79" t="b">
        <v>0</v>
      </c>
      <c r="AK340" s="79">
        <v>1</v>
      </c>
      <c r="AL340" s="85" t="s">
        <v>949</v>
      </c>
      <c r="AM340" s="79" t="s">
        <v>1021</v>
      </c>
      <c r="AN340" s="79" t="b">
        <v>0</v>
      </c>
      <c r="AO340" s="85" t="s">
        <v>949</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5</v>
      </c>
      <c r="BC340" s="78" t="str">
        <f>REPLACE(INDEX(GroupVertices[Group],MATCH(Edges[[#This Row],[Vertex 2]],GroupVertices[Vertex],0)),1,1,"")</f>
        <v>1</v>
      </c>
      <c r="BD340" s="48"/>
      <c r="BE340" s="49"/>
      <c r="BF340" s="48"/>
      <c r="BG340" s="49"/>
      <c r="BH340" s="48"/>
      <c r="BI340" s="49"/>
      <c r="BJ340" s="48"/>
      <c r="BK340" s="49"/>
      <c r="BL340" s="48"/>
    </row>
    <row r="341" spans="1:64" ht="15">
      <c r="A341" s="64" t="s">
        <v>295</v>
      </c>
      <c r="B341" s="64" t="s">
        <v>297</v>
      </c>
      <c r="C341" s="65" t="s">
        <v>3338</v>
      </c>
      <c r="D341" s="66">
        <v>10</v>
      </c>
      <c r="E341" s="67" t="s">
        <v>136</v>
      </c>
      <c r="F341" s="68">
        <v>12</v>
      </c>
      <c r="G341" s="65"/>
      <c r="H341" s="69"/>
      <c r="I341" s="70"/>
      <c r="J341" s="70"/>
      <c r="K341" s="34" t="s">
        <v>65</v>
      </c>
      <c r="L341" s="77">
        <v>341</v>
      </c>
      <c r="M341" s="77"/>
      <c r="N341" s="72"/>
      <c r="O341" s="79" t="s">
        <v>407</v>
      </c>
      <c r="P341" s="81">
        <v>43746.5146875</v>
      </c>
      <c r="Q341" s="79" t="s">
        <v>473</v>
      </c>
      <c r="R341" s="79"/>
      <c r="S341" s="79"/>
      <c r="T341" s="79"/>
      <c r="U341" s="79"/>
      <c r="V341" s="82" t="s">
        <v>696</v>
      </c>
      <c r="W341" s="81">
        <v>43746.5146875</v>
      </c>
      <c r="X341" s="82" t="s">
        <v>803</v>
      </c>
      <c r="Y341" s="79"/>
      <c r="Z341" s="79"/>
      <c r="AA341" s="85" t="s">
        <v>947</v>
      </c>
      <c r="AB341" s="79"/>
      <c r="AC341" s="79" t="b">
        <v>0</v>
      </c>
      <c r="AD341" s="79">
        <v>0</v>
      </c>
      <c r="AE341" s="85" t="s">
        <v>995</v>
      </c>
      <c r="AF341" s="79" t="b">
        <v>0</v>
      </c>
      <c r="AG341" s="79" t="s">
        <v>1009</v>
      </c>
      <c r="AH341" s="79"/>
      <c r="AI341" s="85" t="s">
        <v>995</v>
      </c>
      <c r="AJ341" s="79" t="b">
        <v>0</v>
      </c>
      <c r="AK341" s="79">
        <v>1</v>
      </c>
      <c r="AL341" s="85" t="s">
        <v>942</v>
      </c>
      <c r="AM341" s="79" t="s">
        <v>1021</v>
      </c>
      <c r="AN341" s="79" t="b">
        <v>0</v>
      </c>
      <c r="AO341" s="85" t="s">
        <v>942</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5</v>
      </c>
      <c r="BC341" s="78" t="str">
        <f>REPLACE(INDEX(GroupVertices[Group],MATCH(Edges[[#This Row],[Vertex 2]],GroupVertices[Vertex],0)),1,1,"")</f>
        <v>1</v>
      </c>
      <c r="BD341" s="48"/>
      <c r="BE341" s="49"/>
      <c r="BF341" s="48"/>
      <c r="BG341" s="49"/>
      <c r="BH341" s="48"/>
      <c r="BI341" s="49"/>
      <c r="BJ341" s="48"/>
      <c r="BK341" s="49"/>
      <c r="BL341" s="48"/>
    </row>
    <row r="342" spans="1:64" ht="15">
      <c r="A342" s="64" t="s">
        <v>297</v>
      </c>
      <c r="B342" s="64" t="s">
        <v>311</v>
      </c>
      <c r="C342" s="65" t="s">
        <v>3337</v>
      </c>
      <c r="D342" s="66">
        <v>3</v>
      </c>
      <c r="E342" s="67" t="s">
        <v>132</v>
      </c>
      <c r="F342" s="68">
        <v>35</v>
      </c>
      <c r="G342" s="65"/>
      <c r="H342" s="69"/>
      <c r="I342" s="70"/>
      <c r="J342" s="70"/>
      <c r="K342" s="34" t="s">
        <v>65</v>
      </c>
      <c r="L342" s="77">
        <v>342</v>
      </c>
      <c r="M342" s="77"/>
      <c r="N342" s="72"/>
      <c r="O342" s="79" t="s">
        <v>407</v>
      </c>
      <c r="P342" s="81">
        <v>42909.59726851852</v>
      </c>
      <c r="Q342" s="79" t="s">
        <v>477</v>
      </c>
      <c r="R342" s="79"/>
      <c r="S342" s="79"/>
      <c r="T342" s="79" t="s">
        <v>560</v>
      </c>
      <c r="U342" s="82" t="s">
        <v>611</v>
      </c>
      <c r="V342" s="82" t="s">
        <v>611</v>
      </c>
      <c r="W342" s="81">
        <v>42909.59726851852</v>
      </c>
      <c r="X342" s="82" t="s">
        <v>808</v>
      </c>
      <c r="Y342" s="79"/>
      <c r="Z342" s="79"/>
      <c r="AA342" s="85" t="s">
        <v>952</v>
      </c>
      <c r="AB342" s="79"/>
      <c r="AC342" s="79" t="b">
        <v>0</v>
      </c>
      <c r="AD342" s="79">
        <v>9</v>
      </c>
      <c r="AE342" s="85" t="s">
        <v>995</v>
      </c>
      <c r="AF342" s="79" t="b">
        <v>0</v>
      </c>
      <c r="AG342" s="79" t="s">
        <v>1009</v>
      </c>
      <c r="AH342" s="79"/>
      <c r="AI342" s="85" t="s">
        <v>995</v>
      </c>
      <c r="AJ342" s="79" t="b">
        <v>0</v>
      </c>
      <c r="AK342" s="79">
        <v>10</v>
      </c>
      <c r="AL342" s="85" t="s">
        <v>995</v>
      </c>
      <c r="AM342" s="79" t="s">
        <v>1031</v>
      </c>
      <c r="AN342" s="79" t="b">
        <v>0</v>
      </c>
      <c r="AO342" s="85" t="s">
        <v>952</v>
      </c>
      <c r="AP342" s="79" t="s">
        <v>1032</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13</v>
      </c>
      <c r="BD342" s="48">
        <v>0</v>
      </c>
      <c r="BE342" s="49">
        <v>0</v>
      </c>
      <c r="BF342" s="48">
        <v>0</v>
      </c>
      <c r="BG342" s="49">
        <v>0</v>
      </c>
      <c r="BH342" s="48">
        <v>0</v>
      </c>
      <c r="BI342" s="49">
        <v>0</v>
      </c>
      <c r="BJ342" s="48">
        <v>13</v>
      </c>
      <c r="BK342" s="49">
        <v>100</v>
      </c>
      <c r="BL342" s="48">
        <v>13</v>
      </c>
    </row>
    <row r="343" spans="1:64" ht="15">
      <c r="A343" s="64" t="s">
        <v>298</v>
      </c>
      <c r="B343" s="64" t="s">
        <v>390</v>
      </c>
      <c r="C343" s="65" t="s">
        <v>3337</v>
      </c>
      <c r="D343" s="66">
        <v>3</v>
      </c>
      <c r="E343" s="67" t="s">
        <v>132</v>
      </c>
      <c r="F343" s="68">
        <v>35</v>
      </c>
      <c r="G343" s="65"/>
      <c r="H343" s="69"/>
      <c r="I343" s="70"/>
      <c r="J343" s="70"/>
      <c r="K343" s="34" t="s">
        <v>65</v>
      </c>
      <c r="L343" s="77">
        <v>343</v>
      </c>
      <c r="M343" s="77"/>
      <c r="N343" s="72"/>
      <c r="O343" s="79" t="s">
        <v>407</v>
      </c>
      <c r="P343" s="81">
        <v>43735.88344907408</v>
      </c>
      <c r="Q343" s="79" t="s">
        <v>478</v>
      </c>
      <c r="R343" s="79"/>
      <c r="S343" s="79"/>
      <c r="T343" s="79"/>
      <c r="U343" s="79"/>
      <c r="V343" s="82" t="s">
        <v>697</v>
      </c>
      <c r="W343" s="81">
        <v>43735.88344907408</v>
      </c>
      <c r="X343" s="82" t="s">
        <v>809</v>
      </c>
      <c r="Y343" s="79"/>
      <c r="Z343" s="79"/>
      <c r="AA343" s="85" t="s">
        <v>953</v>
      </c>
      <c r="AB343" s="79"/>
      <c r="AC343" s="79" t="b">
        <v>0</v>
      </c>
      <c r="AD343" s="79">
        <v>0</v>
      </c>
      <c r="AE343" s="85" t="s">
        <v>995</v>
      </c>
      <c r="AF343" s="79" t="b">
        <v>0</v>
      </c>
      <c r="AG343" s="79" t="s">
        <v>1009</v>
      </c>
      <c r="AH343" s="79"/>
      <c r="AI343" s="85" t="s">
        <v>995</v>
      </c>
      <c r="AJ343" s="79" t="b">
        <v>0</v>
      </c>
      <c r="AK343" s="79">
        <v>4</v>
      </c>
      <c r="AL343" s="85" t="s">
        <v>954</v>
      </c>
      <c r="AM343" s="79" t="s">
        <v>1021</v>
      </c>
      <c r="AN343" s="79" t="b">
        <v>0</v>
      </c>
      <c r="AO343" s="85" t="s">
        <v>954</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2</v>
      </c>
      <c r="BE343" s="49">
        <v>11.11111111111111</v>
      </c>
      <c r="BF343" s="48">
        <v>0</v>
      </c>
      <c r="BG343" s="49">
        <v>0</v>
      </c>
      <c r="BH343" s="48">
        <v>0</v>
      </c>
      <c r="BI343" s="49">
        <v>0</v>
      </c>
      <c r="BJ343" s="48">
        <v>16</v>
      </c>
      <c r="BK343" s="49">
        <v>88.88888888888889</v>
      </c>
      <c r="BL343" s="48">
        <v>18</v>
      </c>
    </row>
    <row r="344" spans="1:64" ht="15">
      <c r="A344" s="64" t="s">
        <v>298</v>
      </c>
      <c r="B344" s="64" t="s">
        <v>287</v>
      </c>
      <c r="C344" s="65" t="s">
        <v>3337</v>
      </c>
      <c r="D344" s="66">
        <v>3</v>
      </c>
      <c r="E344" s="67" t="s">
        <v>132</v>
      </c>
      <c r="F344" s="68">
        <v>35</v>
      </c>
      <c r="G344" s="65"/>
      <c r="H344" s="69"/>
      <c r="I344" s="70"/>
      <c r="J344" s="70"/>
      <c r="K344" s="34" t="s">
        <v>65</v>
      </c>
      <c r="L344" s="77">
        <v>344</v>
      </c>
      <c r="M344" s="77"/>
      <c r="N344" s="72"/>
      <c r="O344" s="79" t="s">
        <v>407</v>
      </c>
      <c r="P344" s="81">
        <v>43735.88344907408</v>
      </c>
      <c r="Q344" s="79" t="s">
        <v>478</v>
      </c>
      <c r="R344" s="79"/>
      <c r="S344" s="79"/>
      <c r="T344" s="79"/>
      <c r="U344" s="79"/>
      <c r="V344" s="82" t="s">
        <v>697</v>
      </c>
      <c r="W344" s="81">
        <v>43735.88344907408</v>
      </c>
      <c r="X344" s="82" t="s">
        <v>809</v>
      </c>
      <c r="Y344" s="79"/>
      <c r="Z344" s="79"/>
      <c r="AA344" s="85" t="s">
        <v>953</v>
      </c>
      <c r="AB344" s="79"/>
      <c r="AC344" s="79" t="b">
        <v>0</v>
      </c>
      <c r="AD344" s="79">
        <v>0</v>
      </c>
      <c r="AE344" s="85" t="s">
        <v>995</v>
      </c>
      <c r="AF344" s="79" t="b">
        <v>0</v>
      </c>
      <c r="AG344" s="79" t="s">
        <v>1009</v>
      </c>
      <c r="AH344" s="79"/>
      <c r="AI344" s="85" t="s">
        <v>995</v>
      </c>
      <c r="AJ344" s="79" t="b">
        <v>0</v>
      </c>
      <c r="AK344" s="79">
        <v>4</v>
      </c>
      <c r="AL344" s="85" t="s">
        <v>954</v>
      </c>
      <c r="AM344" s="79" t="s">
        <v>1021</v>
      </c>
      <c r="AN344" s="79" t="b">
        <v>0</v>
      </c>
      <c r="AO344" s="85" t="s">
        <v>954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2</v>
      </c>
      <c r="BD344" s="48"/>
      <c r="BE344" s="49"/>
      <c r="BF344" s="48"/>
      <c r="BG344" s="49"/>
      <c r="BH344" s="48"/>
      <c r="BI344" s="49"/>
      <c r="BJ344" s="48"/>
      <c r="BK344" s="49"/>
      <c r="BL344" s="48"/>
    </row>
    <row r="345" spans="1:64" ht="15">
      <c r="A345" s="64" t="s">
        <v>298</v>
      </c>
      <c r="B345" s="64" t="s">
        <v>297</v>
      </c>
      <c r="C345" s="65" t="s">
        <v>3337</v>
      </c>
      <c r="D345" s="66">
        <v>3</v>
      </c>
      <c r="E345" s="67" t="s">
        <v>132</v>
      </c>
      <c r="F345" s="68">
        <v>35</v>
      </c>
      <c r="G345" s="65"/>
      <c r="H345" s="69"/>
      <c r="I345" s="70"/>
      <c r="J345" s="70"/>
      <c r="K345" s="34" t="s">
        <v>66</v>
      </c>
      <c r="L345" s="77">
        <v>345</v>
      </c>
      <c r="M345" s="77"/>
      <c r="N345" s="72"/>
      <c r="O345" s="79" t="s">
        <v>407</v>
      </c>
      <c r="P345" s="81">
        <v>43735.88344907408</v>
      </c>
      <c r="Q345" s="79" t="s">
        <v>478</v>
      </c>
      <c r="R345" s="79"/>
      <c r="S345" s="79"/>
      <c r="T345" s="79"/>
      <c r="U345" s="79"/>
      <c r="V345" s="82" t="s">
        <v>697</v>
      </c>
      <c r="W345" s="81">
        <v>43735.88344907408</v>
      </c>
      <c r="X345" s="82" t="s">
        <v>809</v>
      </c>
      <c r="Y345" s="79"/>
      <c r="Z345" s="79"/>
      <c r="AA345" s="85" t="s">
        <v>953</v>
      </c>
      <c r="AB345" s="79"/>
      <c r="AC345" s="79" t="b">
        <v>0</v>
      </c>
      <c r="AD345" s="79">
        <v>0</v>
      </c>
      <c r="AE345" s="85" t="s">
        <v>995</v>
      </c>
      <c r="AF345" s="79" t="b">
        <v>0</v>
      </c>
      <c r="AG345" s="79" t="s">
        <v>1009</v>
      </c>
      <c r="AH345" s="79"/>
      <c r="AI345" s="85" t="s">
        <v>995</v>
      </c>
      <c r="AJ345" s="79" t="b">
        <v>0</v>
      </c>
      <c r="AK345" s="79">
        <v>4</v>
      </c>
      <c r="AL345" s="85" t="s">
        <v>954</v>
      </c>
      <c r="AM345" s="79" t="s">
        <v>1021</v>
      </c>
      <c r="AN345" s="79" t="b">
        <v>0</v>
      </c>
      <c r="AO345" s="85" t="s">
        <v>954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297</v>
      </c>
      <c r="B346" s="64" t="s">
        <v>298</v>
      </c>
      <c r="C346" s="65" t="s">
        <v>3337</v>
      </c>
      <c r="D346" s="66">
        <v>3</v>
      </c>
      <c r="E346" s="67" t="s">
        <v>132</v>
      </c>
      <c r="F346" s="68">
        <v>35</v>
      </c>
      <c r="G346" s="65"/>
      <c r="H346" s="69"/>
      <c r="I346" s="70"/>
      <c r="J346" s="70"/>
      <c r="K346" s="34" t="s">
        <v>66</v>
      </c>
      <c r="L346" s="77">
        <v>346</v>
      </c>
      <c r="M346" s="77"/>
      <c r="N346" s="72"/>
      <c r="O346" s="79" t="s">
        <v>407</v>
      </c>
      <c r="P346" s="81">
        <v>43731.916134259256</v>
      </c>
      <c r="Q346" s="79" t="s">
        <v>479</v>
      </c>
      <c r="R346" s="79"/>
      <c r="S346" s="79"/>
      <c r="T346" s="79" t="s">
        <v>586</v>
      </c>
      <c r="U346" s="82" t="s">
        <v>612</v>
      </c>
      <c r="V346" s="82" t="s">
        <v>612</v>
      </c>
      <c r="W346" s="81">
        <v>43731.916134259256</v>
      </c>
      <c r="X346" s="82" t="s">
        <v>810</v>
      </c>
      <c r="Y346" s="79"/>
      <c r="Z346" s="79"/>
      <c r="AA346" s="85" t="s">
        <v>954</v>
      </c>
      <c r="AB346" s="79"/>
      <c r="AC346" s="79" t="b">
        <v>0</v>
      </c>
      <c r="AD346" s="79">
        <v>11</v>
      </c>
      <c r="AE346" s="85" t="s">
        <v>995</v>
      </c>
      <c r="AF346" s="79" t="b">
        <v>0</v>
      </c>
      <c r="AG346" s="79" t="s">
        <v>1009</v>
      </c>
      <c r="AH346" s="79"/>
      <c r="AI346" s="85" t="s">
        <v>995</v>
      </c>
      <c r="AJ346" s="79" t="b">
        <v>0</v>
      </c>
      <c r="AK346" s="79">
        <v>4</v>
      </c>
      <c r="AL346" s="85" t="s">
        <v>995</v>
      </c>
      <c r="AM346" s="79" t="s">
        <v>1021</v>
      </c>
      <c r="AN346" s="79" t="b">
        <v>0</v>
      </c>
      <c r="AO346" s="85" t="s">
        <v>954</v>
      </c>
      <c r="AP346" s="79" t="s">
        <v>1032</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297</v>
      </c>
      <c r="B347" s="64" t="s">
        <v>391</v>
      </c>
      <c r="C347" s="65" t="s">
        <v>3337</v>
      </c>
      <c r="D347" s="66">
        <v>3</v>
      </c>
      <c r="E347" s="67" t="s">
        <v>132</v>
      </c>
      <c r="F347" s="68">
        <v>35</v>
      </c>
      <c r="G347" s="65"/>
      <c r="H347" s="69"/>
      <c r="I347" s="70"/>
      <c r="J347" s="70"/>
      <c r="K347" s="34" t="s">
        <v>65</v>
      </c>
      <c r="L347" s="77">
        <v>347</v>
      </c>
      <c r="M347" s="77"/>
      <c r="N347" s="72"/>
      <c r="O347" s="79" t="s">
        <v>407</v>
      </c>
      <c r="P347" s="81">
        <v>43731.916134259256</v>
      </c>
      <c r="Q347" s="79" t="s">
        <v>479</v>
      </c>
      <c r="R347" s="79"/>
      <c r="S347" s="79"/>
      <c r="T347" s="79" t="s">
        <v>586</v>
      </c>
      <c r="U347" s="82" t="s">
        <v>612</v>
      </c>
      <c r="V347" s="82" t="s">
        <v>612</v>
      </c>
      <c r="W347" s="81">
        <v>43731.916134259256</v>
      </c>
      <c r="X347" s="82" t="s">
        <v>810</v>
      </c>
      <c r="Y347" s="79"/>
      <c r="Z347" s="79"/>
      <c r="AA347" s="85" t="s">
        <v>954</v>
      </c>
      <c r="AB347" s="79"/>
      <c r="AC347" s="79" t="b">
        <v>0</v>
      </c>
      <c r="AD347" s="79">
        <v>11</v>
      </c>
      <c r="AE347" s="85" t="s">
        <v>995</v>
      </c>
      <c r="AF347" s="79" t="b">
        <v>0</v>
      </c>
      <c r="AG347" s="79" t="s">
        <v>1009</v>
      </c>
      <c r="AH347" s="79"/>
      <c r="AI347" s="85" t="s">
        <v>995</v>
      </c>
      <c r="AJ347" s="79" t="b">
        <v>0</v>
      </c>
      <c r="AK347" s="79">
        <v>4</v>
      </c>
      <c r="AL347" s="85" t="s">
        <v>995</v>
      </c>
      <c r="AM347" s="79" t="s">
        <v>1021</v>
      </c>
      <c r="AN347" s="79" t="b">
        <v>0</v>
      </c>
      <c r="AO347" s="85" t="s">
        <v>954</v>
      </c>
      <c r="AP347" s="79" t="s">
        <v>1032</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297</v>
      </c>
      <c r="B348" s="64" t="s">
        <v>392</v>
      </c>
      <c r="C348" s="65" t="s">
        <v>3337</v>
      </c>
      <c r="D348" s="66">
        <v>3</v>
      </c>
      <c r="E348" s="67" t="s">
        <v>132</v>
      </c>
      <c r="F348" s="68">
        <v>35</v>
      </c>
      <c r="G348" s="65"/>
      <c r="H348" s="69"/>
      <c r="I348" s="70"/>
      <c r="J348" s="70"/>
      <c r="K348" s="34" t="s">
        <v>65</v>
      </c>
      <c r="L348" s="77">
        <v>348</v>
      </c>
      <c r="M348" s="77"/>
      <c r="N348" s="72"/>
      <c r="O348" s="79" t="s">
        <v>407</v>
      </c>
      <c r="P348" s="81">
        <v>43731.916134259256</v>
      </c>
      <c r="Q348" s="79" t="s">
        <v>479</v>
      </c>
      <c r="R348" s="79"/>
      <c r="S348" s="79"/>
      <c r="T348" s="79" t="s">
        <v>586</v>
      </c>
      <c r="U348" s="82" t="s">
        <v>612</v>
      </c>
      <c r="V348" s="82" t="s">
        <v>612</v>
      </c>
      <c r="W348" s="81">
        <v>43731.916134259256</v>
      </c>
      <c r="X348" s="82" t="s">
        <v>810</v>
      </c>
      <c r="Y348" s="79"/>
      <c r="Z348" s="79"/>
      <c r="AA348" s="85" t="s">
        <v>954</v>
      </c>
      <c r="AB348" s="79"/>
      <c r="AC348" s="79" t="b">
        <v>0</v>
      </c>
      <c r="AD348" s="79">
        <v>11</v>
      </c>
      <c r="AE348" s="85" t="s">
        <v>995</v>
      </c>
      <c r="AF348" s="79" t="b">
        <v>0</v>
      </c>
      <c r="AG348" s="79" t="s">
        <v>1009</v>
      </c>
      <c r="AH348" s="79"/>
      <c r="AI348" s="85" t="s">
        <v>995</v>
      </c>
      <c r="AJ348" s="79" t="b">
        <v>0</v>
      </c>
      <c r="AK348" s="79">
        <v>4</v>
      </c>
      <c r="AL348" s="85" t="s">
        <v>995</v>
      </c>
      <c r="AM348" s="79" t="s">
        <v>1021</v>
      </c>
      <c r="AN348" s="79" t="b">
        <v>0</v>
      </c>
      <c r="AO348" s="85" t="s">
        <v>954</v>
      </c>
      <c r="AP348" s="79" t="s">
        <v>1032</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297</v>
      </c>
      <c r="B349" s="64" t="s">
        <v>393</v>
      </c>
      <c r="C349" s="65" t="s">
        <v>3337</v>
      </c>
      <c r="D349" s="66">
        <v>3</v>
      </c>
      <c r="E349" s="67" t="s">
        <v>132</v>
      </c>
      <c r="F349" s="68">
        <v>35</v>
      </c>
      <c r="G349" s="65"/>
      <c r="H349" s="69"/>
      <c r="I349" s="70"/>
      <c r="J349" s="70"/>
      <c r="K349" s="34" t="s">
        <v>65</v>
      </c>
      <c r="L349" s="77">
        <v>349</v>
      </c>
      <c r="M349" s="77"/>
      <c r="N349" s="72"/>
      <c r="O349" s="79" t="s">
        <v>407</v>
      </c>
      <c r="P349" s="81">
        <v>43731.916134259256</v>
      </c>
      <c r="Q349" s="79" t="s">
        <v>479</v>
      </c>
      <c r="R349" s="79"/>
      <c r="S349" s="79"/>
      <c r="T349" s="79" t="s">
        <v>586</v>
      </c>
      <c r="U349" s="82" t="s">
        <v>612</v>
      </c>
      <c r="V349" s="82" t="s">
        <v>612</v>
      </c>
      <c r="W349" s="81">
        <v>43731.916134259256</v>
      </c>
      <c r="X349" s="82" t="s">
        <v>810</v>
      </c>
      <c r="Y349" s="79"/>
      <c r="Z349" s="79"/>
      <c r="AA349" s="85" t="s">
        <v>954</v>
      </c>
      <c r="AB349" s="79"/>
      <c r="AC349" s="79" t="b">
        <v>0</v>
      </c>
      <c r="AD349" s="79">
        <v>11</v>
      </c>
      <c r="AE349" s="85" t="s">
        <v>995</v>
      </c>
      <c r="AF349" s="79" t="b">
        <v>0</v>
      </c>
      <c r="AG349" s="79" t="s">
        <v>1009</v>
      </c>
      <c r="AH349" s="79"/>
      <c r="AI349" s="85" t="s">
        <v>995</v>
      </c>
      <c r="AJ349" s="79" t="b">
        <v>0</v>
      </c>
      <c r="AK349" s="79">
        <v>4</v>
      </c>
      <c r="AL349" s="85" t="s">
        <v>995</v>
      </c>
      <c r="AM349" s="79" t="s">
        <v>1021</v>
      </c>
      <c r="AN349" s="79" t="b">
        <v>0</v>
      </c>
      <c r="AO349" s="85" t="s">
        <v>954</v>
      </c>
      <c r="AP349" s="79" t="s">
        <v>1032</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299</v>
      </c>
      <c r="B350" s="64" t="s">
        <v>390</v>
      </c>
      <c r="C350" s="65" t="s">
        <v>3337</v>
      </c>
      <c r="D350" s="66">
        <v>3</v>
      </c>
      <c r="E350" s="67" t="s">
        <v>132</v>
      </c>
      <c r="F350" s="68">
        <v>35</v>
      </c>
      <c r="G350" s="65"/>
      <c r="H350" s="69"/>
      <c r="I350" s="70"/>
      <c r="J350" s="70"/>
      <c r="K350" s="34" t="s">
        <v>65</v>
      </c>
      <c r="L350" s="77">
        <v>350</v>
      </c>
      <c r="M350" s="77"/>
      <c r="N350" s="72"/>
      <c r="O350" s="79" t="s">
        <v>407</v>
      </c>
      <c r="P350" s="81">
        <v>43735.84070601852</v>
      </c>
      <c r="Q350" s="79" t="s">
        <v>478</v>
      </c>
      <c r="R350" s="79"/>
      <c r="S350" s="79"/>
      <c r="T350" s="79"/>
      <c r="U350" s="79"/>
      <c r="V350" s="82" t="s">
        <v>698</v>
      </c>
      <c r="W350" s="81">
        <v>43735.84070601852</v>
      </c>
      <c r="X350" s="82" t="s">
        <v>811</v>
      </c>
      <c r="Y350" s="79"/>
      <c r="Z350" s="79"/>
      <c r="AA350" s="85" t="s">
        <v>955</v>
      </c>
      <c r="AB350" s="79"/>
      <c r="AC350" s="79" t="b">
        <v>0</v>
      </c>
      <c r="AD350" s="79">
        <v>0</v>
      </c>
      <c r="AE350" s="85" t="s">
        <v>995</v>
      </c>
      <c r="AF350" s="79" t="b">
        <v>0</v>
      </c>
      <c r="AG350" s="79" t="s">
        <v>1009</v>
      </c>
      <c r="AH350" s="79"/>
      <c r="AI350" s="85" t="s">
        <v>995</v>
      </c>
      <c r="AJ350" s="79" t="b">
        <v>0</v>
      </c>
      <c r="AK350" s="79">
        <v>4</v>
      </c>
      <c r="AL350" s="85" t="s">
        <v>954</v>
      </c>
      <c r="AM350" s="79" t="s">
        <v>1021</v>
      </c>
      <c r="AN350" s="79" t="b">
        <v>0</v>
      </c>
      <c r="AO350" s="85" t="s">
        <v>954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299</v>
      </c>
      <c r="B351" s="64" t="s">
        <v>287</v>
      </c>
      <c r="C351" s="65" t="s">
        <v>3337</v>
      </c>
      <c r="D351" s="66">
        <v>3</v>
      </c>
      <c r="E351" s="67" t="s">
        <v>132</v>
      </c>
      <c r="F351" s="68">
        <v>35</v>
      </c>
      <c r="G351" s="65"/>
      <c r="H351" s="69"/>
      <c r="I351" s="70"/>
      <c r="J351" s="70"/>
      <c r="K351" s="34" t="s">
        <v>65</v>
      </c>
      <c r="L351" s="77">
        <v>351</v>
      </c>
      <c r="M351" s="77"/>
      <c r="N351" s="72"/>
      <c r="O351" s="79" t="s">
        <v>407</v>
      </c>
      <c r="P351" s="81">
        <v>43735.84070601852</v>
      </c>
      <c r="Q351" s="79" t="s">
        <v>478</v>
      </c>
      <c r="R351" s="79"/>
      <c r="S351" s="79"/>
      <c r="T351" s="79"/>
      <c r="U351" s="79"/>
      <c r="V351" s="82" t="s">
        <v>698</v>
      </c>
      <c r="W351" s="81">
        <v>43735.84070601852</v>
      </c>
      <c r="X351" s="82" t="s">
        <v>811</v>
      </c>
      <c r="Y351" s="79"/>
      <c r="Z351" s="79"/>
      <c r="AA351" s="85" t="s">
        <v>955</v>
      </c>
      <c r="AB351" s="79"/>
      <c r="AC351" s="79" t="b">
        <v>0</v>
      </c>
      <c r="AD351" s="79">
        <v>0</v>
      </c>
      <c r="AE351" s="85" t="s">
        <v>995</v>
      </c>
      <c r="AF351" s="79" t="b">
        <v>0</v>
      </c>
      <c r="AG351" s="79" t="s">
        <v>1009</v>
      </c>
      <c r="AH351" s="79"/>
      <c r="AI351" s="85" t="s">
        <v>995</v>
      </c>
      <c r="AJ351" s="79" t="b">
        <v>0</v>
      </c>
      <c r="AK351" s="79">
        <v>4</v>
      </c>
      <c r="AL351" s="85" t="s">
        <v>954</v>
      </c>
      <c r="AM351" s="79" t="s">
        <v>1021</v>
      </c>
      <c r="AN351" s="79" t="b">
        <v>0</v>
      </c>
      <c r="AO351" s="85" t="s">
        <v>954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2</v>
      </c>
      <c r="BD351" s="48"/>
      <c r="BE351" s="49"/>
      <c r="BF351" s="48"/>
      <c r="BG351" s="49"/>
      <c r="BH351" s="48"/>
      <c r="BI351" s="49"/>
      <c r="BJ351" s="48"/>
      <c r="BK351" s="49"/>
      <c r="BL351" s="48"/>
    </row>
    <row r="352" spans="1:64" ht="15">
      <c r="A352" s="64" t="s">
        <v>299</v>
      </c>
      <c r="B352" s="64" t="s">
        <v>297</v>
      </c>
      <c r="C352" s="65" t="s">
        <v>3337</v>
      </c>
      <c r="D352" s="66">
        <v>3</v>
      </c>
      <c r="E352" s="67" t="s">
        <v>132</v>
      </c>
      <c r="F352" s="68">
        <v>35</v>
      </c>
      <c r="G352" s="65"/>
      <c r="H352" s="69"/>
      <c r="I352" s="70"/>
      <c r="J352" s="70"/>
      <c r="K352" s="34" t="s">
        <v>66</v>
      </c>
      <c r="L352" s="77">
        <v>352</v>
      </c>
      <c r="M352" s="77"/>
      <c r="N352" s="72"/>
      <c r="O352" s="79" t="s">
        <v>407</v>
      </c>
      <c r="P352" s="81">
        <v>43735.84070601852</v>
      </c>
      <c r="Q352" s="79" t="s">
        <v>478</v>
      </c>
      <c r="R352" s="79"/>
      <c r="S352" s="79"/>
      <c r="T352" s="79"/>
      <c r="U352" s="79"/>
      <c r="V352" s="82" t="s">
        <v>698</v>
      </c>
      <c r="W352" s="81">
        <v>43735.84070601852</v>
      </c>
      <c r="X352" s="82" t="s">
        <v>811</v>
      </c>
      <c r="Y352" s="79"/>
      <c r="Z352" s="79"/>
      <c r="AA352" s="85" t="s">
        <v>955</v>
      </c>
      <c r="AB352" s="79"/>
      <c r="AC352" s="79" t="b">
        <v>0</v>
      </c>
      <c r="AD352" s="79">
        <v>0</v>
      </c>
      <c r="AE352" s="85" t="s">
        <v>995</v>
      </c>
      <c r="AF352" s="79" t="b">
        <v>0</v>
      </c>
      <c r="AG352" s="79" t="s">
        <v>1009</v>
      </c>
      <c r="AH352" s="79"/>
      <c r="AI352" s="85" t="s">
        <v>995</v>
      </c>
      <c r="AJ352" s="79" t="b">
        <v>0</v>
      </c>
      <c r="AK352" s="79">
        <v>4</v>
      </c>
      <c r="AL352" s="85" t="s">
        <v>954</v>
      </c>
      <c r="AM352" s="79" t="s">
        <v>1021</v>
      </c>
      <c r="AN352" s="79" t="b">
        <v>0</v>
      </c>
      <c r="AO352" s="85" t="s">
        <v>954</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2</v>
      </c>
      <c r="BE352" s="49">
        <v>11.11111111111111</v>
      </c>
      <c r="BF352" s="48">
        <v>0</v>
      </c>
      <c r="BG352" s="49">
        <v>0</v>
      </c>
      <c r="BH352" s="48">
        <v>0</v>
      </c>
      <c r="BI352" s="49">
        <v>0</v>
      </c>
      <c r="BJ352" s="48">
        <v>16</v>
      </c>
      <c r="BK352" s="49">
        <v>88.88888888888889</v>
      </c>
      <c r="BL352" s="48">
        <v>18</v>
      </c>
    </row>
    <row r="353" spans="1:64" ht="15">
      <c r="A353" s="64" t="s">
        <v>297</v>
      </c>
      <c r="B353" s="64" t="s">
        <v>299</v>
      </c>
      <c r="C353" s="65" t="s">
        <v>3337</v>
      </c>
      <c r="D353" s="66">
        <v>3</v>
      </c>
      <c r="E353" s="67" t="s">
        <v>132</v>
      </c>
      <c r="F353" s="68">
        <v>35</v>
      </c>
      <c r="G353" s="65"/>
      <c r="H353" s="69"/>
      <c r="I353" s="70"/>
      <c r="J353" s="70"/>
      <c r="K353" s="34" t="s">
        <v>66</v>
      </c>
      <c r="L353" s="77">
        <v>353</v>
      </c>
      <c r="M353" s="77"/>
      <c r="N353" s="72"/>
      <c r="O353" s="79" t="s">
        <v>407</v>
      </c>
      <c r="P353" s="81">
        <v>43731.916134259256</v>
      </c>
      <c r="Q353" s="79" t="s">
        <v>479</v>
      </c>
      <c r="R353" s="79"/>
      <c r="S353" s="79"/>
      <c r="T353" s="79" t="s">
        <v>586</v>
      </c>
      <c r="U353" s="82" t="s">
        <v>612</v>
      </c>
      <c r="V353" s="82" t="s">
        <v>612</v>
      </c>
      <c r="W353" s="81">
        <v>43731.916134259256</v>
      </c>
      <c r="X353" s="82" t="s">
        <v>810</v>
      </c>
      <c r="Y353" s="79"/>
      <c r="Z353" s="79"/>
      <c r="AA353" s="85" t="s">
        <v>954</v>
      </c>
      <c r="AB353" s="79"/>
      <c r="AC353" s="79" t="b">
        <v>0</v>
      </c>
      <c r="AD353" s="79">
        <v>11</v>
      </c>
      <c r="AE353" s="85" t="s">
        <v>995</v>
      </c>
      <c r="AF353" s="79" t="b">
        <v>0</v>
      </c>
      <c r="AG353" s="79" t="s">
        <v>1009</v>
      </c>
      <c r="AH353" s="79"/>
      <c r="AI353" s="85" t="s">
        <v>995</v>
      </c>
      <c r="AJ353" s="79" t="b">
        <v>0</v>
      </c>
      <c r="AK353" s="79">
        <v>4</v>
      </c>
      <c r="AL353" s="85" t="s">
        <v>995</v>
      </c>
      <c r="AM353" s="79" t="s">
        <v>1021</v>
      </c>
      <c r="AN353" s="79" t="b">
        <v>0</v>
      </c>
      <c r="AO353" s="85" t="s">
        <v>954</v>
      </c>
      <c r="AP353" s="79" t="s">
        <v>1032</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297</v>
      </c>
      <c r="B354" s="64" t="s">
        <v>394</v>
      </c>
      <c r="C354" s="65" t="s">
        <v>3337</v>
      </c>
      <c r="D354" s="66">
        <v>3</v>
      </c>
      <c r="E354" s="67" t="s">
        <v>132</v>
      </c>
      <c r="F354" s="68">
        <v>35</v>
      </c>
      <c r="G354" s="65"/>
      <c r="H354" s="69"/>
      <c r="I354" s="70"/>
      <c r="J354" s="70"/>
      <c r="K354" s="34" t="s">
        <v>65</v>
      </c>
      <c r="L354" s="77">
        <v>354</v>
      </c>
      <c r="M354" s="77"/>
      <c r="N354" s="72"/>
      <c r="O354" s="79" t="s">
        <v>407</v>
      </c>
      <c r="P354" s="81">
        <v>43731.916134259256</v>
      </c>
      <c r="Q354" s="79" t="s">
        <v>479</v>
      </c>
      <c r="R354" s="79"/>
      <c r="S354" s="79"/>
      <c r="T354" s="79" t="s">
        <v>586</v>
      </c>
      <c r="U354" s="82" t="s">
        <v>612</v>
      </c>
      <c r="V354" s="82" t="s">
        <v>612</v>
      </c>
      <c r="W354" s="81">
        <v>43731.916134259256</v>
      </c>
      <c r="X354" s="82" t="s">
        <v>810</v>
      </c>
      <c r="Y354" s="79"/>
      <c r="Z354" s="79"/>
      <c r="AA354" s="85" t="s">
        <v>954</v>
      </c>
      <c r="AB354" s="79"/>
      <c r="AC354" s="79" t="b">
        <v>0</v>
      </c>
      <c r="AD354" s="79">
        <v>11</v>
      </c>
      <c r="AE354" s="85" t="s">
        <v>995</v>
      </c>
      <c r="AF354" s="79" t="b">
        <v>0</v>
      </c>
      <c r="AG354" s="79" t="s">
        <v>1009</v>
      </c>
      <c r="AH354" s="79"/>
      <c r="AI354" s="85" t="s">
        <v>995</v>
      </c>
      <c r="AJ354" s="79" t="b">
        <v>0</v>
      </c>
      <c r="AK354" s="79">
        <v>4</v>
      </c>
      <c r="AL354" s="85" t="s">
        <v>995</v>
      </c>
      <c r="AM354" s="79" t="s">
        <v>1021</v>
      </c>
      <c r="AN354" s="79" t="b">
        <v>0</v>
      </c>
      <c r="AO354" s="85" t="s">
        <v>954</v>
      </c>
      <c r="AP354" s="79" t="s">
        <v>1032</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2</v>
      </c>
      <c r="BE354" s="49">
        <v>8</v>
      </c>
      <c r="BF354" s="48">
        <v>0</v>
      </c>
      <c r="BG354" s="49">
        <v>0</v>
      </c>
      <c r="BH354" s="48">
        <v>0</v>
      </c>
      <c r="BI354" s="49">
        <v>0</v>
      </c>
      <c r="BJ354" s="48">
        <v>23</v>
      </c>
      <c r="BK354" s="49">
        <v>92</v>
      </c>
      <c r="BL354" s="48">
        <v>25</v>
      </c>
    </row>
    <row r="355" spans="1:64" ht="15">
      <c r="A355" s="64" t="s">
        <v>297</v>
      </c>
      <c r="B355" s="64" t="s">
        <v>390</v>
      </c>
      <c r="C355" s="65" t="s">
        <v>3337</v>
      </c>
      <c r="D355" s="66">
        <v>3</v>
      </c>
      <c r="E355" s="67" t="s">
        <v>132</v>
      </c>
      <c r="F355" s="68">
        <v>35</v>
      </c>
      <c r="G355" s="65"/>
      <c r="H355" s="69"/>
      <c r="I355" s="70"/>
      <c r="J355" s="70"/>
      <c r="K355" s="34" t="s">
        <v>65</v>
      </c>
      <c r="L355" s="77">
        <v>355</v>
      </c>
      <c r="M355" s="77"/>
      <c r="N355" s="72"/>
      <c r="O355" s="79" t="s">
        <v>407</v>
      </c>
      <c r="P355" s="81">
        <v>43731.916134259256</v>
      </c>
      <c r="Q355" s="79" t="s">
        <v>479</v>
      </c>
      <c r="R355" s="79"/>
      <c r="S355" s="79"/>
      <c r="T355" s="79" t="s">
        <v>586</v>
      </c>
      <c r="U355" s="82" t="s">
        <v>612</v>
      </c>
      <c r="V355" s="82" t="s">
        <v>612</v>
      </c>
      <c r="W355" s="81">
        <v>43731.916134259256</v>
      </c>
      <c r="X355" s="82" t="s">
        <v>810</v>
      </c>
      <c r="Y355" s="79"/>
      <c r="Z355" s="79"/>
      <c r="AA355" s="85" t="s">
        <v>954</v>
      </c>
      <c r="AB355" s="79"/>
      <c r="AC355" s="79" t="b">
        <v>0</v>
      </c>
      <c r="AD355" s="79">
        <v>11</v>
      </c>
      <c r="AE355" s="85" t="s">
        <v>995</v>
      </c>
      <c r="AF355" s="79" t="b">
        <v>0</v>
      </c>
      <c r="AG355" s="79" t="s">
        <v>1009</v>
      </c>
      <c r="AH355" s="79"/>
      <c r="AI355" s="85" t="s">
        <v>995</v>
      </c>
      <c r="AJ355" s="79" t="b">
        <v>0</v>
      </c>
      <c r="AK355" s="79">
        <v>4</v>
      </c>
      <c r="AL355" s="85" t="s">
        <v>995</v>
      </c>
      <c r="AM355" s="79" t="s">
        <v>1021</v>
      </c>
      <c r="AN355" s="79" t="b">
        <v>0</v>
      </c>
      <c r="AO355" s="85" t="s">
        <v>954</v>
      </c>
      <c r="AP355" s="79" t="s">
        <v>1032</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251</v>
      </c>
      <c r="B356" s="64" t="s">
        <v>297</v>
      </c>
      <c r="C356" s="65" t="s">
        <v>3337</v>
      </c>
      <c r="D356" s="66">
        <v>3</v>
      </c>
      <c r="E356" s="67" t="s">
        <v>132</v>
      </c>
      <c r="F356" s="68">
        <v>35</v>
      </c>
      <c r="G356" s="65"/>
      <c r="H356" s="69"/>
      <c r="I356" s="70"/>
      <c r="J356" s="70"/>
      <c r="K356" s="34" t="s">
        <v>66</v>
      </c>
      <c r="L356" s="77">
        <v>356</v>
      </c>
      <c r="M356" s="77"/>
      <c r="N356" s="72"/>
      <c r="O356" s="79" t="s">
        <v>407</v>
      </c>
      <c r="P356" s="81">
        <v>43739.7465625</v>
      </c>
      <c r="Q356" s="79" t="s">
        <v>441</v>
      </c>
      <c r="R356" s="82" t="s">
        <v>514</v>
      </c>
      <c r="S356" s="79" t="s">
        <v>543</v>
      </c>
      <c r="T356" s="79"/>
      <c r="U356" s="79"/>
      <c r="V356" s="82" t="s">
        <v>654</v>
      </c>
      <c r="W356" s="81">
        <v>43739.7465625</v>
      </c>
      <c r="X356" s="82" t="s">
        <v>748</v>
      </c>
      <c r="Y356" s="79"/>
      <c r="Z356" s="79"/>
      <c r="AA356" s="85" t="s">
        <v>892</v>
      </c>
      <c r="AB356" s="79"/>
      <c r="AC356" s="79" t="b">
        <v>0</v>
      </c>
      <c r="AD356" s="79">
        <v>0</v>
      </c>
      <c r="AE356" s="85" t="s">
        <v>995</v>
      </c>
      <c r="AF356" s="79" t="b">
        <v>0</v>
      </c>
      <c r="AG356" s="79" t="s">
        <v>1010</v>
      </c>
      <c r="AH356" s="79"/>
      <c r="AI356" s="85" t="s">
        <v>995</v>
      </c>
      <c r="AJ356" s="79" t="b">
        <v>0</v>
      </c>
      <c r="AK356" s="79">
        <v>2</v>
      </c>
      <c r="AL356" s="85" t="s">
        <v>891</v>
      </c>
      <c r="AM356" s="79" t="s">
        <v>1023</v>
      </c>
      <c r="AN356" s="79" t="b">
        <v>0</v>
      </c>
      <c r="AO356" s="85" t="s">
        <v>891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1</v>
      </c>
      <c r="BD356" s="48"/>
      <c r="BE356" s="49"/>
      <c r="BF356" s="48"/>
      <c r="BG356" s="49"/>
      <c r="BH356" s="48"/>
      <c r="BI356" s="49"/>
      <c r="BJ356" s="48"/>
      <c r="BK356" s="49"/>
      <c r="BL356" s="48"/>
    </row>
    <row r="357" spans="1:64" ht="15">
      <c r="A357" s="64" t="s">
        <v>287</v>
      </c>
      <c r="B357" s="64" t="s">
        <v>251</v>
      </c>
      <c r="C357" s="65" t="s">
        <v>3337</v>
      </c>
      <c r="D357" s="66">
        <v>3</v>
      </c>
      <c r="E357" s="67" t="s">
        <v>132</v>
      </c>
      <c r="F357" s="68">
        <v>35</v>
      </c>
      <c r="G357" s="65"/>
      <c r="H357" s="69"/>
      <c r="I357" s="70"/>
      <c r="J357" s="70"/>
      <c r="K357" s="34" t="s">
        <v>65</v>
      </c>
      <c r="L357" s="77">
        <v>357</v>
      </c>
      <c r="M357" s="77"/>
      <c r="N357" s="72"/>
      <c r="O357" s="79" t="s">
        <v>407</v>
      </c>
      <c r="P357" s="81">
        <v>43742.02695601852</v>
      </c>
      <c r="Q357" s="79" t="s">
        <v>468</v>
      </c>
      <c r="R357" s="82" t="s">
        <v>523</v>
      </c>
      <c r="S357" s="79" t="s">
        <v>548</v>
      </c>
      <c r="T357" s="79" t="s">
        <v>581</v>
      </c>
      <c r="U357" s="79"/>
      <c r="V357" s="82" t="s">
        <v>688</v>
      </c>
      <c r="W357" s="81">
        <v>43742.02695601852</v>
      </c>
      <c r="X357" s="82" t="s">
        <v>793</v>
      </c>
      <c r="Y357" s="79"/>
      <c r="Z357" s="79"/>
      <c r="AA357" s="85" t="s">
        <v>937</v>
      </c>
      <c r="AB357" s="79"/>
      <c r="AC357" s="79" t="b">
        <v>0</v>
      </c>
      <c r="AD357" s="79">
        <v>18</v>
      </c>
      <c r="AE357" s="85" t="s">
        <v>995</v>
      </c>
      <c r="AF357" s="79" t="b">
        <v>0</v>
      </c>
      <c r="AG357" s="79" t="s">
        <v>1009</v>
      </c>
      <c r="AH357" s="79"/>
      <c r="AI357" s="85" t="s">
        <v>995</v>
      </c>
      <c r="AJ357" s="79" t="b">
        <v>0</v>
      </c>
      <c r="AK357" s="79">
        <v>5</v>
      </c>
      <c r="AL357" s="85" t="s">
        <v>995</v>
      </c>
      <c r="AM357" s="79" t="s">
        <v>1021</v>
      </c>
      <c r="AN357" s="79" t="b">
        <v>0</v>
      </c>
      <c r="AO357" s="85" t="s">
        <v>937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300</v>
      </c>
      <c r="B358" s="64" t="s">
        <v>251</v>
      </c>
      <c r="C358" s="65" t="s">
        <v>3337</v>
      </c>
      <c r="D358" s="66">
        <v>3</v>
      </c>
      <c r="E358" s="67" t="s">
        <v>132</v>
      </c>
      <c r="F358" s="68">
        <v>35</v>
      </c>
      <c r="G358" s="65"/>
      <c r="H358" s="69"/>
      <c r="I358" s="70"/>
      <c r="J358" s="70"/>
      <c r="K358" s="34" t="s">
        <v>65</v>
      </c>
      <c r="L358" s="77">
        <v>358</v>
      </c>
      <c r="M358" s="77"/>
      <c r="N358" s="72"/>
      <c r="O358" s="79" t="s">
        <v>407</v>
      </c>
      <c r="P358" s="81">
        <v>43733.7540625</v>
      </c>
      <c r="Q358" s="79" t="s">
        <v>480</v>
      </c>
      <c r="R358" s="79"/>
      <c r="S358" s="79"/>
      <c r="T358" s="79"/>
      <c r="U358" s="79"/>
      <c r="V358" s="82" t="s">
        <v>699</v>
      </c>
      <c r="W358" s="81">
        <v>43733.7540625</v>
      </c>
      <c r="X358" s="82" t="s">
        <v>812</v>
      </c>
      <c r="Y358" s="79"/>
      <c r="Z358" s="79"/>
      <c r="AA358" s="85" t="s">
        <v>956</v>
      </c>
      <c r="AB358" s="85" t="s">
        <v>957</v>
      </c>
      <c r="AC358" s="79" t="b">
        <v>0</v>
      </c>
      <c r="AD358" s="79">
        <v>0</v>
      </c>
      <c r="AE358" s="85" t="s">
        <v>998</v>
      </c>
      <c r="AF358" s="79" t="b">
        <v>0</v>
      </c>
      <c r="AG358" s="79" t="s">
        <v>1009</v>
      </c>
      <c r="AH358" s="79"/>
      <c r="AI358" s="85" t="s">
        <v>995</v>
      </c>
      <c r="AJ358" s="79" t="b">
        <v>0</v>
      </c>
      <c r="AK358" s="79">
        <v>0</v>
      </c>
      <c r="AL358" s="85" t="s">
        <v>995</v>
      </c>
      <c r="AM358" s="79" t="s">
        <v>1021</v>
      </c>
      <c r="AN358" s="79" t="b">
        <v>0</v>
      </c>
      <c r="AO358" s="85" t="s">
        <v>957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2</v>
      </c>
      <c r="BD358" s="48"/>
      <c r="BE358" s="49"/>
      <c r="BF358" s="48"/>
      <c r="BG358" s="49"/>
      <c r="BH358" s="48"/>
      <c r="BI358" s="49"/>
      <c r="BJ358" s="48"/>
      <c r="BK358" s="49"/>
      <c r="BL358" s="48"/>
    </row>
    <row r="359" spans="1:64" ht="15">
      <c r="A359" s="64" t="s">
        <v>297</v>
      </c>
      <c r="B359" s="64" t="s">
        <v>251</v>
      </c>
      <c r="C359" s="65" t="s">
        <v>3337</v>
      </c>
      <c r="D359" s="66">
        <v>3</v>
      </c>
      <c r="E359" s="67" t="s">
        <v>132</v>
      </c>
      <c r="F359" s="68">
        <v>35</v>
      </c>
      <c r="G359" s="65"/>
      <c r="H359" s="69"/>
      <c r="I359" s="70"/>
      <c r="J359" s="70"/>
      <c r="K359" s="34" t="s">
        <v>66</v>
      </c>
      <c r="L359" s="77">
        <v>359</v>
      </c>
      <c r="M359" s="77"/>
      <c r="N359" s="72"/>
      <c r="O359" s="79" t="s">
        <v>407</v>
      </c>
      <c r="P359" s="81">
        <v>43733.560752314814</v>
      </c>
      <c r="Q359" s="79" t="s">
        <v>481</v>
      </c>
      <c r="R359" s="82" t="s">
        <v>527</v>
      </c>
      <c r="S359" s="79" t="s">
        <v>539</v>
      </c>
      <c r="T359" s="79" t="s">
        <v>587</v>
      </c>
      <c r="U359" s="79"/>
      <c r="V359" s="82" t="s">
        <v>700</v>
      </c>
      <c r="W359" s="81">
        <v>43733.560752314814</v>
      </c>
      <c r="X359" s="82" t="s">
        <v>813</v>
      </c>
      <c r="Y359" s="79"/>
      <c r="Z359" s="79"/>
      <c r="AA359" s="85" t="s">
        <v>957</v>
      </c>
      <c r="AB359" s="79"/>
      <c r="AC359" s="79" t="b">
        <v>0</v>
      </c>
      <c r="AD359" s="79">
        <v>12</v>
      </c>
      <c r="AE359" s="85" t="s">
        <v>995</v>
      </c>
      <c r="AF359" s="79" t="b">
        <v>1</v>
      </c>
      <c r="AG359" s="79" t="s">
        <v>1009</v>
      </c>
      <c r="AH359" s="79"/>
      <c r="AI359" s="85" t="s">
        <v>960</v>
      </c>
      <c r="AJ359" s="79" t="b">
        <v>0</v>
      </c>
      <c r="AK359" s="79">
        <v>2</v>
      </c>
      <c r="AL359" s="85" t="s">
        <v>995</v>
      </c>
      <c r="AM359" s="79" t="s">
        <v>1023</v>
      </c>
      <c r="AN359" s="79" t="b">
        <v>0</v>
      </c>
      <c r="AO359" s="85" t="s">
        <v>957</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2</v>
      </c>
      <c r="BD359" s="48"/>
      <c r="BE359" s="49"/>
      <c r="BF359" s="48"/>
      <c r="BG359" s="49"/>
      <c r="BH359" s="48"/>
      <c r="BI359" s="49"/>
      <c r="BJ359" s="48"/>
      <c r="BK359" s="49"/>
      <c r="BL359" s="48"/>
    </row>
    <row r="360" spans="1:64" ht="15">
      <c r="A360" s="64" t="s">
        <v>300</v>
      </c>
      <c r="B360" s="64" t="s">
        <v>395</v>
      </c>
      <c r="C360" s="65" t="s">
        <v>3337</v>
      </c>
      <c r="D360" s="66">
        <v>3</v>
      </c>
      <c r="E360" s="67" t="s">
        <v>132</v>
      </c>
      <c r="F360" s="68">
        <v>35</v>
      </c>
      <c r="G360" s="65"/>
      <c r="H360" s="69"/>
      <c r="I360" s="70"/>
      <c r="J360" s="70"/>
      <c r="K360" s="34" t="s">
        <v>65</v>
      </c>
      <c r="L360" s="77">
        <v>360</v>
      </c>
      <c r="M360" s="77"/>
      <c r="N360" s="72"/>
      <c r="O360" s="79" t="s">
        <v>407</v>
      </c>
      <c r="P360" s="81">
        <v>43733.7540625</v>
      </c>
      <c r="Q360" s="79" t="s">
        <v>480</v>
      </c>
      <c r="R360" s="79"/>
      <c r="S360" s="79"/>
      <c r="T360" s="79"/>
      <c r="U360" s="79"/>
      <c r="V360" s="82" t="s">
        <v>699</v>
      </c>
      <c r="W360" s="81">
        <v>43733.7540625</v>
      </c>
      <c r="X360" s="82" t="s">
        <v>812</v>
      </c>
      <c r="Y360" s="79"/>
      <c r="Z360" s="79"/>
      <c r="AA360" s="85" t="s">
        <v>956</v>
      </c>
      <c r="AB360" s="85" t="s">
        <v>957</v>
      </c>
      <c r="AC360" s="79" t="b">
        <v>0</v>
      </c>
      <c r="AD360" s="79">
        <v>0</v>
      </c>
      <c r="AE360" s="85" t="s">
        <v>998</v>
      </c>
      <c r="AF360" s="79" t="b">
        <v>0</v>
      </c>
      <c r="AG360" s="79" t="s">
        <v>1009</v>
      </c>
      <c r="AH360" s="79"/>
      <c r="AI360" s="85" t="s">
        <v>995</v>
      </c>
      <c r="AJ360" s="79" t="b">
        <v>0</v>
      </c>
      <c r="AK360" s="79">
        <v>0</v>
      </c>
      <c r="AL360" s="85" t="s">
        <v>995</v>
      </c>
      <c r="AM360" s="79" t="s">
        <v>1021</v>
      </c>
      <c r="AN360" s="79" t="b">
        <v>0</v>
      </c>
      <c r="AO360" s="85" t="s">
        <v>957</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297</v>
      </c>
      <c r="B361" s="64" t="s">
        <v>395</v>
      </c>
      <c r="C361" s="65" t="s">
        <v>3339</v>
      </c>
      <c r="D361" s="66">
        <v>6.5</v>
      </c>
      <c r="E361" s="67" t="s">
        <v>136</v>
      </c>
      <c r="F361" s="68">
        <v>23.5</v>
      </c>
      <c r="G361" s="65"/>
      <c r="H361" s="69"/>
      <c r="I361" s="70"/>
      <c r="J361" s="70"/>
      <c r="K361" s="34" t="s">
        <v>65</v>
      </c>
      <c r="L361" s="77">
        <v>361</v>
      </c>
      <c r="M361" s="77"/>
      <c r="N361" s="72"/>
      <c r="O361" s="79" t="s">
        <v>407</v>
      </c>
      <c r="P361" s="81">
        <v>43733.560752314814</v>
      </c>
      <c r="Q361" s="79" t="s">
        <v>481</v>
      </c>
      <c r="R361" s="82" t="s">
        <v>527</v>
      </c>
      <c r="S361" s="79" t="s">
        <v>539</v>
      </c>
      <c r="T361" s="79" t="s">
        <v>587</v>
      </c>
      <c r="U361" s="79"/>
      <c r="V361" s="82" t="s">
        <v>700</v>
      </c>
      <c r="W361" s="81">
        <v>43733.560752314814</v>
      </c>
      <c r="X361" s="82" t="s">
        <v>813</v>
      </c>
      <c r="Y361" s="79"/>
      <c r="Z361" s="79"/>
      <c r="AA361" s="85" t="s">
        <v>957</v>
      </c>
      <c r="AB361" s="79"/>
      <c r="AC361" s="79" t="b">
        <v>0</v>
      </c>
      <c r="AD361" s="79">
        <v>12</v>
      </c>
      <c r="AE361" s="85" t="s">
        <v>995</v>
      </c>
      <c r="AF361" s="79" t="b">
        <v>1</v>
      </c>
      <c r="AG361" s="79" t="s">
        <v>1009</v>
      </c>
      <c r="AH361" s="79"/>
      <c r="AI361" s="85" t="s">
        <v>960</v>
      </c>
      <c r="AJ361" s="79" t="b">
        <v>0</v>
      </c>
      <c r="AK361" s="79">
        <v>2</v>
      </c>
      <c r="AL361" s="85" t="s">
        <v>995</v>
      </c>
      <c r="AM361" s="79" t="s">
        <v>1023</v>
      </c>
      <c r="AN361" s="79" t="b">
        <v>0</v>
      </c>
      <c r="AO361" s="85" t="s">
        <v>957</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297</v>
      </c>
      <c r="B362" s="64" t="s">
        <v>395</v>
      </c>
      <c r="C362" s="65" t="s">
        <v>3339</v>
      </c>
      <c r="D362" s="66">
        <v>6.5</v>
      </c>
      <c r="E362" s="67" t="s">
        <v>136</v>
      </c>
      <c r="F362" s="68">
        <v>23.5</v>
      </c>
      <c r="G362" s="65"/>
      <c r="H362" s="69"/>
      <c r="I362" s="70"/>
      <c r="J362" s="70"/>
      <c r="K362" s="34" t="s">
        <v>65</v>
      </c>
      <c r="L362" s="77">
        <v>362</v>
      </c>
      <c r="M362" s="77"/>
      <c r="N362" s="72"/>
      <c r="O362" s="79" t="s">
        <v>407</v>
      </c>
      <c r="P362" s="81">
        <v>43734.80945601852</v>
      </c>
      <c r="Q362" s="79" t="s">
        <v>482</v>
      </c>
      <c r="R362" s="79"/>
      <c r="S362" s="79"/>
      <c r="T362" s="79" t="s">
        <v>557</v>
      </c>
      <c r="U362" s="79"/>
      <c r="V362" s="82" t="s">
        <v>700</v>
      </c>
      <c r="W362" s="81">
        <v>43734.80945601852</v>
      </c>
      <c r="X362" s="82" t="s">
        <v>814</v>
      </c>
      <c r="Y362" s="79"/>
      <c r="Z362" s="79"/>
      <c r="AA362" s="85" t="s">
        <v>958</v>
      </c>
      <c r="AB362" s="85" t="s">
        <v>956</v>
      </c>
      <c r="AC362" s="79" t="b">
        <v>0</v>
      </c>
      <c r="AD362" s="79">
        <v>1</v>
      </c>
      <c r="AE362" s="85" t="s">
        <v>1007</v>
      </c>
      <c r="AF362" s="79" t="b">
        <v>0</v>
      </c>
      <c r="AG362" s="79" t="s">
        <v>1009</v>
      </c>
      <c r="AH362" s="79"/>
      <c r="AI362" s="85" t="s">
        <v>995</v>
      </c>
      <c r="AJ362" s="79" t="b">
        <v>0</v>
      </c>
      <c r="AK362" s="79">
        <v>0</v>
      </c>
      <c r="AL362" s="85" t="s">
        <v>995</v>
      </c>
      <c r="AM362" s="79" t="s">
        <v>1023</v>
      </c>
      <c r="AN362" s="79" t="b">
        <v>0</v>
      </c>
      <c r="AO362" s="85" t="s">
        <v>956</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v>1</v>
      </c>
      <c r="BE362" s="49">
        <v>7.142857142857143</v>
      </c>
      <c r="BF362" s="48">
        <v>0</v>
      </c>
      <c r="BG362" s="49">
        <v>0</v>
      </c>
      <c r="BH362" s="48">
        <v>0</v>
      </c>
      <c r="BI362" s="49">
        <v>0</v>
      </c>
      <c r="BJ362" s="48">
        <v>13</v>
      </c>
      <c r="BK362" s="49">
        <v>92.85714285714286</v>
      </c>
      <c r="BL362" s="48">
        <v>14</v>
      </c>
    </row>
    <row r="363" spans="1:64" ht="15">
      <c r="A363" s="64" t="s">
        <v>301</v>
      </c>
      <c r="B363" s="64" t="s">
        <v>300</v>
      </c>
      <c r="C363" s="65" t="s">
        <v>3337</v>
      </c>
      <c r="D363" s="66">
        <v>3</v>
      </c>
      <c r="E363" s="67" t="s">
        <v>132</v>
      </c>
      <c r="F363" s="68">
        <v>35</v>
      </c>
      <c r="G363" s="65"/>
      <c r="H363" s="69"/>
      <c r="I363" s="70"/>
      <c r="J363" s="70"/>
      <c r="K363" s="34" t="s">
        <v>65</v>
      </c>
      <c r="L363" s="77">
        <v>363</v>
      </c>
      <c r="M363" s="77"/>
      <c r="N363" s="72"/>
      <c r="O363" s="79" t="s">
        <v>407</v>
      </c>
      <c r="P363" s="81">
        <v>43734.02701388889</v>
      </c>
      <c r="Q363" s="79" t="s">
        <v>483</v>
      </c>
      <c r="R363" s="79"/>
      <c r="S363" s="79"/>
      <c r="T363" s="79" t="s">
        <v>588</v>
      </c>
      <c r="U363" s="79"/>
      <c r="V363" s="82" t="s">
        <v>701</v>
      </c>
      <c r="W363" s="81">
        <v>43734.02701388889</v>
      </c>
      <c r="X363" s="82" t="s">
        <v>815</v>
      </c>
      <c r="Y363" s="79"/>
      <c r="Z363" s="79"/>
      <c r="AA363" s="85" t="s">
        <v>959</v>
      </c>
      <c r="AB363" s="79"/>
      <c r="AC363" s="79" t="b">
        <v>0</v>
      </c>
      <c r="AD363" s="79">
        <v>0</v>
      </c>
      <c r="AE363" s="85" t="s">
        <v>995</v>
      </c>
      <c r="AF363" s="79" t="b">
        <v>0</v>
      </c>
      <c r="AG363" s="79" t="s">
        <v>1009</v>
      </c>
      <c r="AH363" s="79"/>
      <c r="AI363" s="85" t="s">
        <v>995</v>
      </c>
      <c r="AJ363" s="79" t="b">
        <v>0</v>
      </c>
      <c r="AK363" s="79">
        <v>1</v>
      </c>
      <c r="AL363" s="85" t="s">
        <v>960</v>
      </c>
      <c r="AM363" s="79" t="s">
        <v>1021</v>
      </c>
      <c r="AN363" s="79" t="b">
        <v>0</v>
      </c>
      <c r="AO363" s="85" t="s">
        <v>960</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20</v>
      </c>
      <c r="BK363" s="49">
        <v>100</v>
      </c>
      <c r="BL363" s="48">
        <v>20</v>
      </c>
    </row>
    <row r="364" spans="1:64" ht="15">
      <c r="A364" s="64" t="s">
        <v>300</v>
      </c>
      <c r="B364" s="64" t="s">
        <v>297</v>
      </c>
      <c r="C364" s="65" t="s">
        <v>3339</v>
      </c>
      <c r="D364" s="66">
        <v>6.5</v>
      </c>
      <c r="E364" s="67" t="s">
        <v>136</v>
      </c>
      <c r="F364" s="68">
        <v>23.5</v>
      </c>
      <c r="G364" s="65"/>
      <c r="H364" s="69"/>
      <c r="I364" s="70"/>
      <c r="J364" s="70"/>
      <c r="K364" s="34" t="s">
        <v>66</v>
      </c>
      <c r="L364" s="77">
        <v>364</v>
      </c>
      <c r="M364" s="77"/>
      <c r="N364" s="72"/>
      <c r="O364" s="79" t="s">
        <v>407</v>
      </c>
      <c r="P364" s="81">
        <v>43733.02811342593</v>
      </c>
      <c r="Q364" s="79" t="s">
        <v>484</v>
      </c>
      <c r="R364" s="82" t="s">
        <v>528</v>
      </c>
      <c r="S364" s="79" t="s">
        <v>551</v>
      </c>
      <c r="T364" s="79" t="s">
        <v>588</v>
      </c>
      <c r="U364" s="79"/>
      <c r="V364" s="82" t="s">
        <v>699</v>
      </c>
      <c r="W364" s="81">
        <v>43733.02811342593</v>
      </c>
      <c r="X364" s="82" t="s">
        <v>816</v>
      </c>
      <c r="Y364" s="79"/>
      <c r="Z364" s="79"/>
      <c r="AA364" s="85" t="s">
        <v>960</v>
      </c>
      <c r="AB364" s="79"/>
      <c r="AC364" s="79" t="b">
        <v>0</v>
      </c>
      <c r="AD364" s="79">
        <v>1</v>
      </c>
      <c r="AE364" s="85" t="s">
        <v>995</v>
      </c>
      <c r="AF364" s="79" t="b">
        <v>0</v>
      </c>
      <c r="AG364" s="79" t="s">
        <v>1009</v>
      </c>
      <c r="AH364" s="79"/>
      <c r="AI364" s="85" t="s">
        <v>995</v>
      </c>
      <c r="AJ364" s="79" t="b">
        <v>0</v>
      </c>
      <c r="AK364" s="79">
        <v>0</v>
      </c>
      <c r="AL364" s="85" t="s">
        <v>995</v>
      </c>
      <c r="AM364" s="79" t="s">
        <v>1023</v>
      </c>
      <c r="AN364" s="79" t="b">
        <v>0</v>
      </c>
      <c r="AO364" s="85" t="s">
        <v>960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29</v>
      </c>
      <c r="BK364" s="49">
        <v>100</v>
      </c>
      <c r="BL364" s="48">
        <v>29</v>
      </c>
    </row>
    <row r="365" spans="1:64" ht="15">
      <c r="A365" s="64" t="s">
        <v>300</v>
      </c>
      <c r="B365" s="64" t="s">
        <v>396</v>
      </c>
      <c r="C365" s="65" t="s">
        <v>3337</v>
      </c>
      <c r="D365" s="66">
        <v>3</v>
      </c>
      <c r="E365" s="67" t="s">
        <v>132</v>
      </c>
      <c r="F365" s="68">
        <v>35</v>
      </c>
      <c r="G365" s="65"/>
      <c r="H365" s="69"/>
      <c r="I365" s="70"/>
      <c r="J365" s="70"/>
      <c r="K365" s="34" t="s">
        <v>65</v>
      </c>
      <c r="L365" s="77">
        <v>365</v>
      </c>
      <c r="M365" s="77"/>
      <c r="N365" s="72"/>
      <c r="O365" s="79" t="s">
        <v>407</v>
      </c>
      <c r="P365" s="81">
        <v>43733.7540625</v>
      </c>
      <c r="Q365" s="79" t="s">
        <v>480</v>
      </c>
      <c r="R365" s="79"/>
      <c r="S365" s="79"/>
      <c r="T365" s="79"/>
      <c r="U365" s="79"/>
      <c r="V365" s="82" t="s">
        <v>699</v>
      </c>
      <c r="W365" s="81">
        <v>43733.7540625</v>
      </c>
      <c r="X365" s="82" t="s">
        <v>812</v>
      </c>
      <c r="Y365" s="79"/>
      <c r="Z365" s="79"/>
      <c r="AA365" s="85" t="s">
        <v>956</v>
      </c>
      <c r="AB365" s="85" t="s">
        <v>957</v>
      </c>
      <c r="AC365" s="79" t="b">
        <v>0</v>
      </c>
      <c r="AD365" s="79">
        <v>0</v>
      </c>
      <c r="AE365" s="85" t="s">
        <v>998</v>
      </c>
      <c r="AF365" s="79" t="b">
        <v>0</v>
      </c>
      <c r="AG365" s="79" t="s">
        <v>1009</v>
      </c>
      <c r="AH365" s="79"/>
      <c r="AI365" s="85" t="s">
        <v>995</v>
      </c>
      <c r="AJ365" s="79" t="b">
        <v>0</v>
      </c>
      <c r="AK365" s="79">
        <v>0</v>
      </c>
      <c r="AL365" s="85" t="s">
        <v>995</v>
      </c>
      <c r="AM365" s="79" t="s">
        <v>1021</v>
      </c>
      <c r="AN365" s="79" t="b">
        <v>0</v>
      </c>
      <c r="AO365" s="85" t="s">
        <v>957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4</v>
      </c>
      <c r="BE365" s="49">
        <v>15.384615384615385</v>
      </c>
      <c r="BF365" s="48">
        <v>2</v>
      </c>
      <c r="BG365" s="49">
        <v>7.6923076923076925</v>
      </c>
      <c r="BH365" s="48">
        <v>0</v>
      </c>
      <c r="BI365" s="49">
        <v>0</v>
      </c>
      <c r="BJ365" s="48">
        <v>20</v>
      </c>
      <c r="BK365" s="49">
        <v>76.92307692307692</v>
      </c>
      <c r="BL365" s="48">
        <v>26</v>
      </c>
    </row>
    <row r="366" spans="1:64" ht="15">
      <c r="A366" s="64" t="s">
        <v>300</v>
      </c>
      <c r="B366" s="64" t="s">
        <v>297</v>
      </c>
      <c r="C366" s="65" t="s">
        <v>3337</v>
      </c>
      <c r="D366" s="66">
        <v>3</v>
      </c>
      <c r="E366" s="67" t="s">
        <v>132</v>
      </c>
      <c r="F366" s="68">
        <v>35</v>
      </c>
      <c r="G366" s="65"/>
      <c r="H366" s="69"/>
      <c r="I366" s="70"/>
      <c r="J366" s="70"/>
      <c r="K366" s="34" t="s">
        <v>66</v>
      </c>
      <c r="L366" s="77">
        <v>366</v>
      </c>
      <c r="M366" s="77"/>
      <c r="N366" s="72"/>
      <c r="O366" s="79" t="s">
        <v>408</v>
      </c>
      <c r="P366" s="81">
        <v>43733.7540625</v>
      </c>
      <c r="Q366" s="79" t="s">
        <v>480</v>
      </c>
      <c r="R366" s="79"/>
      <c r="S366" s="79"/>
      <c r="T366" s="79"/>
      <c r="U366" s="79"/>
      <c r="V366" s="82" t="s">
        <v>699</v>
      </c>
      <c r="W366" s="81">
        <v>43733.7540625</v>
      </c>
      <c r="X366" s="82" t="s">
        <v>812</v>
      </c>
      <c r="Y366" s="79"/>
      <c r="Z366" s="79"/>
      <c r="AA366" s="85" t="s">
        <v>956</v>
      </c>
      <c r="AB366" s="85" t="s">
        <v>957</v>
      </c>
      <c r="AC366" s="79" t="b">
        <v>0</v>
      </c>
      <c r="AD366" s="79">
        <v>0</v>
      </c>
      <c r="AE366" s="85" t="s">
        <v>998</v>
      </c>
      <c r="AF366" s="79" t="b">
        <v>0</v>
      </c>
      <c r="AG366" s="79" t="s">
        <v>1009</v>
      </c>
      <c r="AH366" s="79"/>
      <c r="AI366" s="85" t="s">
        <v>995</v>
      </c>
      <c r="AJ366" s="79" t="b">
        <v>0</v>
      </c>
      <c r="AK366" s="79">
        <v>0</v>
      </c>
      <c r="AL366" s="85" t="s">
        <v>995</v>
      </c>
      <c r="AM366" s="79" t="s">
        <v>1021</v>
      </c>
      <c r="AN366" s="79" t="b">
        <v>0</v>
      </c>
      <c r="AO366" s="85" t="s">
        <v>957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300</v>
      </c>
      <c r="B367" s="64" t="s">
        <v>297</v>
      </c>
      <c r="C367" s="65" t="s">
        <v>3339</v>
      </c>
      <c r="D367" s="66">
        <v>6.5</v>
      </c>
      <c r="E367" s="67" t="s">
        <v>136</v>
      </c>
      <c r="F367" s="68">
        <v>23.5</v>
      </c>
      <c r="G367" s="65"/>
      <c r="H367" s="69"/>
      <c r="I367" s="70"/>
      <c r="J367" s="70"/>
      <c r="K367" s="34" t="s">
        <v>66</v>
      </c>
      <c r="L367" s="77">
        <v>367</v>
      </c>
      <c r="M367" s="77"/>
      <c r="N367" s="72"/>
      <c r="O367" s="79" t="s">
        <v>407</v>
      </c>
      <c r="P367" s="81">
        <v>43746.06015046296</v>
      </c>
      <c r="Q367" s="79" t="s">
        <v>465</v>
      </c>
      <c r="R367" s="79"/>
      <c r="S367" s="79"/>
      <c r="T367" s="79"/>
      <c r="U367" s="79"/>
      <c r="V367" s="82" t="s">
        <v>699</v>
      </c>
      <c r="W367" s="81">
        <v>43746.06015046296</v>
      </c>
      <c r="X367" s="82" t="s">
        <v>817</v>
      </c>
      <c r="Y367" s="79"/>
      <c r="Z367" s="79"/>
      <c r="AA367" s="85" t="s">
        <v>961</v>
      </c>
      <c r="AB367" s="79"/>
      <c r="AC367" s="79" t="b">
        <v>0</v>
      </c>
      <c r="AD367" s="79">
        <v>0</v>
      </c>
      <c r="AE367" s="85" t="s">
        <v>995</v>
      </c>
      <c r="AF367" s="79" t="b">
        <v>0</v>
      </c>
      <c r="AG367" s="79" t="s">
        <v>1009</v>
      </c>
      <c r="AH367" s="79"/>
      <c r="AI367" s="85" t="s">
        <v>995</v>
      </c>
      <c r="AJ367" s="79" t="b">
        <v>0</v>
      </c>
      <c r="AK367" s="79">
        <v>10</v>
      </c>
      <c r="AL367" s="85" t="s">
        <v>986</v>
      </c>
      <c r="AM367" s="79" t="s">
        <v>1021</v>
      </c>
      <c r="AN367" s="79" t="b">
        <v>0</v>
      </c>
      <c r="AO367" s="85" t="s">
        <v>986</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4.761904761904762</v>
      </c>
      <c r="BH367" s="48">
        <v>0</v>
      </c>
      <c r="BI367" s="49">
        <v>0</v>
      </c>
      <c r="BJ367" s="48">
        <v>20</v>
      </c>
      <c r="BK367" s="49">
        <v>95.23809523809524</v>
      </c>
      <c r="BL367" s="48">
        <v>21</v>
      </c>
    </row>
    <row r="368" spans="1:64" ht="15">
      <c r="A368" s="64" t="s">
        <v>297</v>
      </c>
      <c r="B368" s="64" t="s">
        <v>300</v>
      </c>
      <c r="C368" s="65" t="s">
        <v>3337</v>
      </c>
      <c r="D368" s="66">
        <v>3</v>
      </c>
      <c r="E368" s="67" t="s">
        <v>132</v>
      </c>
      <c r="F368" s="68">
        <v>35</v>
      </c>
      <c r="G368" s="65"/>
      <c r="H368" s="69"/>
      <c r="I368" s="70"/>
      <c r="J368" s="70"/>
      <c r="K368" s="34" t="s">
        <v>66</v>
      </c>
      <c r="L368" s="77">
        <v>368</v>
      </c>
      <c r="M368" s="77"/>
      <c r="N368" s="72"/>
      <c r="O368" s="79" t="s">
        <v>408</v>
      </c>
      <c r="P368" s="81">
        <v>43734.80945601852</v>
      </c>
      <c r="Q368" s="79" t="s">
        <v>482</v>
      </c>
      <c r="R368" s="79"/>
      <c r="S368" s="79"/>
      <c r="T368" s="79" t="s">
        <v>557</v>
      </c>
      <c r="U368" s="79"/>
      <c r="V368" s="82" t="s">
        <v>700</v>
      </c>
      <c r="W368" s="81">
        <v>43734.80945601852</v>
      </c>
      <c r="X368" s="82" t="s">
        <v>814</v>
      </c>
      <c r="Y368" s="79"/>
      <c r="Z368" s="79"/>
      <c r="AA368" s="85" t="s">
        <v>958</v>
      </c>
      <c r="AB368" s="85" t="s">
        <v>956</v>
      </c>
      <c r="AC368" s="79" t="b">
        <v>0</v>
      </c>
      <c r="AD368" s="79">
        <v>1</v>
      </c>
      <c r="AE368" s="85" t="s">
        <v>1007</v>
      </c>
      <c r="AF368" s="79" t="b">
        <v>0</v>
      </c>
      <c r="AG368" s="79" t="s">
        <v>1009</v>
      </c>
      <c r="AH368" s="79"/>
      <c r="AI368" s="85" t="s">
        <v>995</v>
      </c>
      <c r="AJ368" s="79" t="b">
        <v>0</v>
      </c>
      <c r="AK368" s="79">
        <v>0</v>
      </c>
      <c r="AL368" s="85" t="s">
        <v>995</v>
      </c>
      <c r="AM368" s="79" t="s">
        <v>1023</v>
      </c>
      <c r="AN368" s="79" t="b">
        <v>0</v>
      </c>
      <c r="AO368" s="85" t="s">
        <v>956</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287</v>
      </c>
      <c r="B369" s="64" t="s">
        <v>397</v>
      </c>
      <c r="C369" s="65" t="s">
        <v>3337</v>
      </c>
      <c r="D369" s="66">
        <v>3</v>
      </c>
      <c r="E369" s="67" t="s">
        <v>132</v>
      </c>
      <c r="F369" s="68">
        <v>35</v>
      </c>
      <c r="G369" s="65"/>
      <c r="H369" s="69"/>
      <c r="I369" s="70"/>
      <c r="J369" s="70"/>
      <c r="K369" s="34" t="s">
        <v>65</v>
      </c>
      <c r="L369" s="77">
        <v>369</v>
      </c>
      <c r="M369" s="77"/>
      <c r="N369" s="72"/>
      <c r="O369" s="79" t="s">
        <v>407</v>
      </c>
      <c r="P369" s="81">
        <v>43734.55296296296</v>
      </c>
      <c r="Q369" s="79" t="s">
        <v>470</v>
      </c>
      <c r="R369" s="82" t="s">
        <v>525</v>
      </c>
      <c r="S369" s="79" t="s">
        <v>549</v>
      </c>
      <c r="T369" s="79" t="s">
        <v>583</v>
      </c>
      <c r="U369" s="79"/>
      <c r="V369" s="82" t="s">
        <v>688</v>
      </c>
      <c r="W369" s="81">
        <v>43734.55296296296</v>
      </c>
      <c r="X369" s="82" t="s">
        <v>795</v>
      </c>
      <c r="Y369" s="79"/>
      <c r="Z369" s="79"/>
      <c r="AA369" s="85" t="s">
        <v>939</v>
      </c>
      <c r="AB369" s="79"/>
      <c r="AC369" s="79" t="b">
        <v>0</v>
      </c>
      <c r="AD369" s="79">
        <v>4</v>
      </c>
      <c r="AE369" s="85" t="s">
        <v>995</v>
      </c>
      <c r="AF369" s="79" t="b">
        <v>0</v>
      </c>
      <c r="AG369" s="79" t="s">
        <v>1009</v>
      </c>
      <c r="AH369" s="79"/>
      <c r="AI369" s="85" t="s">
        <v>995</v>
      </c>
      <c r="AJ369" s="79" t="b">
        <v>0</v>
      </c>
      <c r="AK369" s="79">
        <v>3</v>
      </c>
      <c r="AL369" s="85" t="s">
        <v>995</v>
      </c>
      <c r="AM369" s="79" t="s">
        <v>1021</v>
      </c>
      <c r="AN369" s="79" t="b">
        <v>0</v>
      </c>
      <c r="AO369" s="85" t="s">
        <v>939</v>
      </c>
      <c r="AP369" s="79" t="s">
        <v>1032</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2</v>
      </c>
      <c r="BE369" s="49">
        <v>7.407407407407407</v>
      </c>
      <c r="BF369" s="48">
        <v>1</v>
      </c>
      <c r="BG369" s="49">
        <v>3.7037037037037037</v>
      </c>
      <c r="BH369" s="48">
        <v>0</v>
      </c>
      <c r="BI369" s="49">
        <v>0</v>
      </c>
      <c r="BJ369" s="48">
        <v>24</v>
      </c>
      <c r="BK369" s="49">
        <v>88.88888888888889</v>
      </c>
      <c r="BL369" s="48">
        <v>27</v>
      </c>
    </row>
    <row r="370" spans="1:64" ht="15">
      <c r="A370" s="64" t="s">
        <v>297</v>
      </c>
      <c r="B370" s="64" t="s">
        <v>397</v>
      </c>
      <c r="C370" s="65" t="s">
        <v>3337</v>
      </c>
      <c r="D370" s="66">
        <v>3</v>
      </c>
      <c r="E370" s="67" t="s">
        <v>132</v>
      </c>
      <c r="F370" s="68">
        <v>35</v>
      </c>
      <c r="G370" s="65"/>
      <c r="H370" s="69"/>
      <c r="I370" s="70"/>
      <c r="J370" s="70"/>
      <c r="K370" s="34" t="s">
        <v>65</v>
      </c>
      <c r="L370" s="77">
        <v>370</v>
      </c>
      <c r="M370" s="77"/>
      <c r="N370" s="72"/>
      <c r="O370" s="79" t="s">
        <v>407</v>
      </c>
      <c r="P370" s="81">
        <v>43734.81450231482</v>
      </c>
      <c r="Q370" s="79" t="s">
        <v>485</v>
      </c>
      <c r="R370" s="79"/>
      <c r="S370" s="79"/>
      <c r="T370" s="79" t="s">
        <v>589</v>
      </c>
      <c r="U370" s="79"/>
      <c r="V370" s="82" t="s">
        <v>700</v>
      </c>
      <c r="W370" s="81">
        <v>43734.81450231482</v>
      </c>
      <c r="X370" s="82" t="s">
        <v>818</v>
      </c>
      <c r="Y370" s="79"/>
      <c r="Z370" s="79"/>
      <c r="AA370" s="85" t="s">
        <v>962</v>
      </c>
      <c r="AB370" s="79"/>
      <c r="AC370" s="79" t="b">
        <v>0</v>
      </c>
      <c r="AD370" s="79">
        <v>0</v>
      </c>
      <c r="AE370" s="85" t="s">
        <v>995</v>
      </c>
      <c r="AF370" s="79" t="b">
        <v>0</v>
      </c>
      <c r="AG370" s="79" t="s">
        <v>1009</v>
      </c>
      <c r="AH370" s="79"/>
      <c r="AI370" s="85" t="s">
        <v>995</v>
      </c>
      <c r="AJ370" s="79" t="b">
        <v>0</v>
      </c>
      <c r="AK370" s="79">
        <v>3</v>
      </c>
      <c r="AL370" s="85" t="s">
        <v>939</v>
      </c>
      <c r="AM370" s="79" t="s">
        <v>1023</v>
      </c>
      <c r="AN370" s="79" t="b">
        <v>0</v>
      </c>
      <c r="AO370" s="85" t="s">
        <v>939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2</v>
      </c>
      <c r="BD370" s="48">
        <v>1</v>
      </c>
      <c r="BE370" s="49">
        <v>4.761904761904762</v>
      </c>
      <c r="BF370" s="48">
        <v>1</v>
      </c>
      <c r="BG370" s="49">
        <v>4.761904761904762</v>
      </c>
      <c r="BH370" s="48">
        <v>0</v>
      </c>
      <c r="BI370" s="49">
        <v>0</v>
      </c>
      <c r="BJ370" s="48">
        <v>19</v>
      </c>
      <c r="BK370" s="49">
        <v>90.47619047619048</v>
      </c>
      <c r="BL370" s="48">
        <v>21</v>
      </c>
    </row>
    <row r="371" spans="1:64" ht="15">
      <c r="A371" s="64" t="s">
        <v>302</v>
      </c>
      <c r="B371" s="64" t="s">
        <v>304</v>
      </c>
      <c r="C371" s="65" t="s">
        <v>3337</v>
      </c>
      <c r="D371" s="66">
        <v>3</v>
      </c>
      <c r="E371" s="67" t="s">
        <v>132</v>
      </c>
      <c r="F371" s="68">
        <v>35</v>
      </c>
      <c r="G371" s="65"/>
      <c r="H371" s="69"/>
      <c r="I371" s="70"/>
      <c r="J371" s="70"/>
      <c r="K371" s="34" t="s">
        <v>66</v>
      </c>
      <c r="L371" s="77">
        <v>371</v>
      </c>
      <c r="M371" s="77"/>
      <c r="N371" s="72"/>
      <c r="O371" s="79" t="s">
        <v>407</v>
      </c>
      <c r="P371" s="81">
        <v>43739.67789351852</v>
      </c>
      <c r="Q371" s="79" t="s">
        <v>486</v>
      </c>
      <c r="R371" s="79"/>
      <c r="S371" s="79"/>
      <c r="T371" s="79"/>
      <c r="U371" s="82" t="s">
        <v>613</v>
      </c>
      <c r="V371" s="82" t="s">
        <v>613</v>
      </c>
      <c r="W371" s="81">
        <v>43739.67789351852</v>
      </c>
      <c r="X371" s="82" t="s">
        <v>819</v>
      </c>
      <c r="Y371" s="79"/>
      <c r="Z371" s="79"/>
      <c r="AA371" s="85" t="s">
        <v>963</v>
      </c>
      <c r="AB371" s="79"/>
      <c r="AC371" s="79" t="b">
        <v>0</v>
      </c>
      <c r="AD371" s="79">
        <v>19</v>
      </c>
      <c r="AE371" s="85" t="s">
        <v>995</v>
      </c>
      <c r="AF371" s="79" t="b">
        <v>0</v>
      </c>
      <c r="AG371" s="79" t="s">
        <v>1009</v>
      </c>
      <c r="AH371" s="79"/>
      <c r="AI371" s="85" t="s">
        <v>995</v>
      </c>
      <c r="AJ371" s="79" t="b">
        <v>0</v>
      </c>
      <c r="AK371" s="79">
        <v>6</v>
      </c>
      <c r="AL371" s="85" t="s">
        <v>995</v>
      </c>
      <c r="AM371" s="79" t="s">
        <v>1021</v>
      </c>
      <c r="AN371" s="79" t="b">
        <v>0</v>
      </c>
      <c r="AO371" s="85" t="s">
        <v>963</v>
      </c>
      <c r="AP371" s="79" t="s">
        <v>1032</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5</v>
      </c>
      <c r="BE371" s="49">
        <v>11.11111111111111</v>
      </c>
      <c r="BF371" s="48">
        <v>1</v>
      </c>
      <c r="BG371" s="49">
        <v>2.2222222222222223</v>
      </c>
      <c r="BH371" s="48">
        <v>0</v>
      </c>
      <c r="BI371" s="49">
        <v>0</v>
      </c>
      <c r="BJ371" s="48">
        <v>39</v>
      </c>
      <c r="BK371" s="49">
        <v>86.66666666666667</v>
      </c>
      <c r="BL371" s="48">
        <v>45</v>
      </c>
    </row>
    <row r="372" spans="1:64" ht="15">
      <c r="A372" s="64" t="s">
        <v>303</v>
      </c>
      <c r="B372" s="64" t="s">
        <v>302</v>
      </c>
      <c r="C372" s="65" t="s">
        <v>3337</v>
      </c>
      <c r="D372" s="66">
        <v>3</v>
      </c>
      <c r="E372" s="67" t="s">
        <v>132</v>
      </c>
      <c r="F372" s="68">
        <v>35</v>
      </c>
      <c r="G372" s="65"/>
      <c r="H372" s="69"/>
      <c r="I372" s="70"/>
      <c r="J372" s="70"/>
      <c r="K372" s="34" t="s">
        <v>65</v>
      </c>
      <c r="L372" s="77">
        <v>372</v>
      </c>
      <c r="M372" s="77"/>
      <c r="N372" s="72"/>
      <c r="O372" s="79" t="s">
        <v>407</v>
      </c>
      <c r="P372" s="81">
        <v>43740.04565972222</v>
      </c>
      <c r="Q372" s="79" t="s">
        <v>487</v>
      </c>
      <c r="R372" s="79"/>
      <c r="S372" s="79"/>
      <c r="T372" s="79"/>
      <c r="U372" s="79"/>
      <c r="V372" s="82" t="s">
        <v>702</v>
      </c>
      <c r="W372" s="81">
        <v>43740.04565972222</v>
      </c>
      <c r="X372" s="82" t="s">
        <v>820</v>
      </c>
      <c r="Y372" s="79"/>
      <c r="Z372" s="79"/>
      <c r="AA372" s="85" t="s">
        <v>964</v>
      </c>
      <c r="AB372" s="85" t="s">
        <v>967</v>
      </c>
      <c r="AC372" s="79" t="b">
        <v>0</v>
      </c>
      <c r="AD372" s="79">
        <v>0</v>
      </c>
      <c r="AE372" s="85" t="s">
        <v>1004</v>
      </c>
      <c r="AF372" s="79" t="b">
        <v>0</v>
      </c>
      <c r="AG372" s="79" t="s">
        <v>1010</v>
      </c>
      <c r="AH372" s="79"/>
      <c r="AI372" s="85" t="s">
        <v>995</v>
      </c>
      <c r="AJ372" s="79" t="b">
        <v>0</v>
      </c>
      <c r="AK372" s="79">
        <v>0</v>
      </c>
      <c r="AL372" s="85" t="s">
        <v>995</v>
      </c>
      <c r="AM372" s="79" t="s">
        <v>1021</v>
      </c>
      <c r="AN372" s="79" t="b">
        <v>0</v>
      </c>
      <c r="AO372" s="85" t="s">
        <v>967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304</v>
      </c>
      <c r="B373" s="64" t="s">
        <v>302</v>
      </c>
      <c r="C373" s="65" t="s">
        <v>3339</v>
      </c>
      <c r="D373" s="66">
        <v>6.5</v>
      </c>
      <c r="E373" s="67" t="s">
        <v>136</v>
      </c>
      <c r="F373" s="68">
        <v>23.5</v>
      </c>
      <c r="G373" s="65"/>
      <c r="H373" s="69"/>
      <c r="I373" s="70"/>
      <c r="J373" s="70"/>
      <c r="K373" s="34" t="s">
        <v>66</v>
      </c>
      <c r="L373" s="77">
        <v>373</v>
      </c>
      <c r="M373" s="77"/>
      <c r="N373" s="72"/>
      <c r="O373" s="79" t="s">
        <v>407</v>
      </c>
      <c r="P373" s="81">
        <v>43741.14145833333</v>
      </c>
      <c r="Q373" s="79" t="s">
        <v>446</v>
      </c>
      <c r="R373" s="79"/>
      <c r="S373" s="79"/>
      <c r="T373" s="79" t="s">
        <v>573</v>
      </c>
      <c r="U373" s="79"/>
      <c r="V373" s="82" t="s">
        <v>703</v>
      </c>
      <c r="W373" s="81">
        <v>43741.14145833333</v>
      </c>
      <c r="X373" s="82" t="s">
        <v>821</v>
      </c>
      <c r="Y373" s="79"/>
      <c r="Z373" s="79"/>
      <c r="AA373" s="85" t="s">
        <v>965</v>
      </c>
      <c r="AB373" s="79"/>
      <c r="AC373" s="79" t="b">
        <v>0</v>
      </c>
      <c r="AD373" s="79">
        <v>0</v>
      </c>
      <c r="AE373" s="85" t="s">
        <v>995</v>
      </c>
      <c r="AF373" s="79" t="b">
        <v>1</v>
      </c>
      <c r="AG373" s="79" t="s">
        <v>1009</v>
      </c>
      <c r="AH373" s="79"/>
      <c r="AI373" s="85" t="s">
        <v>963</v>
      </c>
      <c r="AJ373" s="79" t="b">
        <v>0</v>
      </c>
      <c r="AK373" s="79">
        <v>4</v>
      </c>
      <c r="AL373" s="85" t="s">
        <v>967</v>
      </c>
      <c r="AM373" s="79" t="s">
        <v>1021</v>
      </c>
      <c r="AN373" s="79" t="b">
        <v>0</v>
      </c>
      <c r="AO373" s="85" t="s">
        <v>967</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v>1</v>
      </c>
      <c r="BE373" s="49">
        <v>5.555555555555555</v>
      </c>
      <c r="BF373" s="48">
        <v>1</v>
      </c>
      <c r="BG373" s="49">
        <v>5.555555555555555</v>
      </c>
      <c r="BH373" s="48">
        <v>0</v>
      </c>
      <c r="BI373" s="49">
        <v>0</v>
      </c>
      <c r="BJ373" s="48">
        <v>16</v>
      </c>
      <c r="BK373" s="49">
        <v>88.88888888888889</v>
      </c>
      <c r="BL373" s="48">
        <v>18</v>
      </c>
    </row>
    <row r="374" spans="1:64" ht="15">
      <c r="A374" s="64" t="s">
        <v>304</v>
      </c>
      <c r="B374" s="64" t="s">
        <v>302</v>
      </c>
      <c r="C374" s="65" t="s">
        <v>3339</v>
      </c>
      <c r="D374" s="66">
        <v>6.5</v>
      </c>
      <c r="E374" s="67" t="s">
        <v>136</v>
      </c>
      <c r="F374" s="68">
        <v>23.5</v>
      </c>
      <c r="G374" s="65"/>
      <c r="H374" s="69"/>
      <c r="I374" s="70"/>
      <c r="J374" s="70"/>
      <c r="K374" s="34" t="s">
        <v>66</v>
      </c>
      <c r="L374" s="77">
        <v>374</v>
      </c>
      <c r="M374" s="77"/>
      <c r="N374" s="72"/>
      <c r="O374" s="79" t="s">
        <v>407</v>
      </c>
      <c r="P374" s="81">
        <v>43741.14399305556</v>
      </c>
      <c r="Q374" s="79" t="s">
        <v>488</v>
      </c>
      <c r="R374" s="79"/>
      <c r="S374" s="79"/>
      <c r="T374" s="79"/>
      <c r="U374" s="79"/>
      <c r="V374" s="82" t="s">
        <v>703</v>
      </c>
      <c r="W374" s="81">
        <v>43741.14399305556</v>
      </c>
      <c r="X374" s="82" t="s">
        <v>822</v>
      </c>
      <c r="Y374" s="79"/>
      <c r="Z374" s="79"/>
      <c r="AA374" s="85" t="s">
        <v>966</v>
      </c>
      <c r="AB374" s="85" t="s">
        <v>967</v>
      </c>
      <c r="AC374" s="79" t="b">
        <v>0</v>
      </c>
      <c r="AD374" s="79">
        <v>0</v>
      </c>
      <c r="AE374" s="85" t="s">
        <v>1004</v>
      </c>
      <c r="AF374" s="79" t="b">
        <v>0</v>
      </c>
      <c r="AG374" s="79" t="s">
        <v>1009</v>
      </c>
      <c r="AH374" s="79"/>
      <c r="AI374" s="85" t="s">
        <v>995</v>
      </c>
      <c r="AJ374" s="79" t="b">
        <v>0</v>
      </c>
      <c r="AK374" s="79">
        <v>0</v>
      </c>
      <c r="AL374" s="85" t="s">
        <v>995</v>
      </c>
      <c r="AM374" s="79" t="s">
        <v>1021</v>
      </c>
      <c r="AN374" s="79" t="b">
        <v>0</v>
      </c>
      <c r="AO374" s="85" t="s">
        <v>967</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v>2</v>
      </c>
      <c r="BE374" s="49">
        <v>9.523809523809524</v>
      </c>
      <c r="BF374" s="48">
        <v>0</v>
      </c>
      <c r="BG374" s="49">
        <v>0</v>
      </c>
      <c r="BH374" s="48">
        <v>0</v>
      </c>
      <c r="BI374" s="49">
        <v>0</v>
      </c>
      <c r="BJ374" s="48">
        <v>19</v>
      </c>
      <c r="BK374" s="49">
        <v>90.47619047619048</v>
      </c>
      <c r="BL374" s="48">
        <v>21</v>
      </c>
    </row>
    <row r="375" spans="1:64" ht="15">
      <c r="A375" s="64" t="s">
        <v>287</v>
      </c>
      <c r="B375" s="64" t="s">
        <v>302</v>
      </c>
      <c r="C375" s="65" t="s">
        <v>3337</v>
      </c>
      <c r="D375" s="66">
        <v>3</v>
      </c>
      <c r="E375" s="67" t="s">
        <v>132</v>
      </c>
      <c r="F375" s="68">
        <v>35</v>
      </c>
      <c r="G375" s="65"/>
      <c r="H375" s="69"/>
      <c r="I375" s="70"/>
      <c r="J375" s="70"/>
      <c r="K375" s="34" t="s">
        <v>65</v>
      </c>
      <c r="L375" s="77">
        <v>375</v>
      </c>
      <c r="M375" s="77"/>
      <c r="N375" s="72"/>
      <c r="O375" s="79" t="s">
        <v>407</v>
      </c>
      <c r="P375" s="81">
        <v>43740.042037037034</v>
      </c>
      <c r="Q375" s="79" t="s">
        <v>489</v>
      </c>
      <c r="R375" s="82" t="s">
        <v>529</v>
      </c>
      <c r="S375" s="79" t="s">
        <v>539</v>
      </c>
      <c r="T375" s="79" t="s">
        <v>590</v>
      </c>
      <c r="U375" s="79"/>
      <c r="V375" s="82" t="s">
        <v>688</v>
      </c>
      <c r="W375" s="81">
        <v>43740.042037037034</v>
      </c>
      <c r="X375" s="82" t="s">
        <v>823</v>
      </c>
      <c r="Y375" s="79"/>
      <c r="Z375" s="79"/>
      <c r="AA375" s="85" t="s">
        <v>967</v>
      </c>
      <c r="AB375" s="79"/>
      <c r="AC375" s="79" t="b">
        <v>0</v>
      </c>
      <c r="AD375" s="79">
        <v>4</v>
      </c>
      <c r="AE375" s="85" t="s">
        <v>995</v>
      </c>
      <c r="AF375" s="79" t="b">
        <v>1</v>
      </c>
      <c r="AG375" s="79" t="s">
        <v>1009</v>
      </c>
      <c r="AH375" s="79"/>
      <c r="AI375" s="85" t="s">
        <v>963</v>
      </c>
      <c r="AJ375" s="79" t="b">
        <v>0</v>
      </c>
      <c r="AK375" s="79">
        <v>1</v>
      </c>
      <c r="AL375" s="85" t="s">
        <v>995</v>
      </c>
      <c r="AM375" s="79" t="s">
        <v>1021</v>
      </c>
      <c r="AN375" s="79" t="b">
        <v>0</v>
      </c>
      <c r="AO375" s="85" t="s">
        <v>967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1</v>
      </c>
      <c r="BD375" s="48">
        <v>2</v>
      </c>
      <c r="BE375" s="49">
        <v>7.142857142857143</v>
      </c>
      <c r="BF375" s="48">
        <v>1</v>
      </c>
      <c r="BG375" s="49">
        <v>3.5714285714285716</v>
      </c>
      <c r="BH375" s="48">
        <v>0</v>
      </c>
      <c r="BI375" s="49">
        <v>0</v>
      </c>
      <c r="BJ375" s="48">
        <v>25</v>
      </c>
      <c r="BK375" s="49">
        <v>89.28571428571429</v>
      </c>
      <c r="BL375" s="48">
        <v>28</v>
      </c>
    </row>
    <row r="376" spans="1:64" ht="15">
      <c r="A376" s="64" t="s">
        <v>297</v>
      </c>
      <c r="B376" s="64" t="s">
        <v>302</v>
      </c>
      <c r="C376" s="65" t="s">
        <v>3339</v>
      </c>
      <c r="D376" s="66">
        <v>6.5</v>
      </c>
      <c r="E376" s="67" t="s">
        <v>136</v>
      </c>
      <c r="F376" s="68">
        <v>23.5</v>
      </c>
      <c r="G376" s="65"/>
      <c r="H376" s="69"/>
      <c r="I376" s="70"/>
      <c r="J376" s="70"/>
      <c r="K376" s="34" t="s">
        <v>65</v>
      </c>
      <c r="L376" s="77">
        <v>376</v>
      </c>
      <c r="M376" s="77"/>
      <c r="N376" s="72"/>
      <c r="O376" s="79" t="s">
        <v>407</v>
      </c>
      <c r="P376" s="81">
        <v>43740.59983796296</v>
      </c>
      <c r="Q376" s="79" t="s">
        <v>490</v>
      </c>
      <c r="R376" s="79"/>
      <c r="S376" s="79"/>
      <c r="T376" s="79"/>
      <c r="U376" s="79"/>
      <c r="V376" s="82" t="s">
        <v>700</v>
      </c>
      <c r="W376" s="81">
        <v>43740.59983796296</v>
      </c>
      <c r="X376" s="82" t="s">
        <v>824</v>
      </c>
      <c r="Y376" s="79"/>
      <c r="Z376" s="79"/>
      <c r="AA376" s="85" t="s">
        <v>968</v>
      </c>
      <c r="AB376" s="79"/>
      <c r="AC376" s="79" t="b">
        <v>0</v>
      </c>
      <c r="AD376" s="79">
        <v>0</v>
      </c>
      <c r="AE376" s="85" t="s">
        <v>995</v>
      </c>
      <c r="AF376" s="79" t="b">
        <v>0</v>
      </c>
      <c r="AG376" s="79" t="s">
        <v>1009</v>
      </c>
      <c r="AH376" s="79"/>
      <c r="AI376" s="85" t="s">
        <v>995</v>
      </c>
      <c r="AJ376" s="79" t="b">
        <v>0</v>
      </c>
      <c r="AK376" s="79">
        <v>6</v>
      </c>
      <c r="AL376" s="85" t="s">
        <v>963</v>
      </c>
      <c r="AM376" s="79" t="s">
        <v>1023</v>
      </c>
      <c r="AN376" s="79" t="b">
        <v>0</v>
      </c>
      <c r="AO376" s="85" t="s">
        <v>963</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v>2</v>
      </c>
      <c r="BE376" s="49">
        <v>9.090909090909092</v>
      </c>
      <c r="BF376" s="48">
        <v>0</v>
      </c>
      <c r="BG376" s="49">
        <v>0</v>
      </c>
      <c r="BH376" s="48">
        <v>0</v>
      </c>
      <c r="BI376" s="49">
        <v>0</v>
      </c>
      <c r="BJ376" s="48">
        <v>20</v>
      </c>
      <c r="BK376" s="49">
        <v>90.9090909090909</v>
      </c>
      <c r="BL376" s="48">
        <v>22</v>
      </c>
    </row>
    <row r="377" spans="1:64" ht="15">
      <c r="A377" s="64" t="s">
        <v>297</v>
      </c>
      <c r="B377" s="64" t="s">
        <v>302</v>
      </c>
      <c r="C377" s="65" t="s">
        <v>3339</v>
      </c>
      <c r="D377" s="66">
        <v>6.5</v>
      </c>
      <c r="E377" s="67" t="s">
        <v>136</v>
      </c>
      <c r="F377" s="68">
        <v>23.5</v>
      </c>
      <c r="G377" s="65"/>
      <c r="H377" s="69"/>
      <c r="I377" s="70"/>
      <c r="J377" s="70"/>
      <c r="K377" s="34" t="s">
        <v>65</v>
      </c>
      <c r="L377" s="77">
        <v>377</v>
      </c>
      <c r="M377" s="77"/>
      <c r="N377" s="72"/>
      <c r="O377" s="79" t="s">
        <v>407</v>
      </c>
      <c r="P377" s="81">
        <v>43740.6003587963</v>
      </c>
      <c r="Q377" s="79" t="s">
        <v>446</v>
      </c>
      <c r="R377" s="79"/>
      <c r="S377" s="79"/>
      <c r="T377" s="79" t="s">
        <v>573</v>
      </c>
      <c r="U377" s="79"/>
      <c r="V377" s="82" t="s">
        <v>700</v>
      </c>
      <c r="W377" s="81">
        <v>43740.6003587963</v>
      </c>
      <c r="X377" s="82" t="s">
        <v>825</v>
      </c>
      <c r="Y377" s="79"/>
      <c r="Z377" s="79"/>
      <c r="AA377" s="85" t="s">
        <v>969</v>
      </c>
      <c r="AB377" s="79"/>
      <c r="AC377" s="79" t="b">
        <v>0</v>
      </c>
      <c r="AD377" s="79">
        <v>0</v>
      </c>
      <c r="AE377" s="85" t="s">
        <v>995</v>
      </c>
      <c r="AF377" s="79" t="b">
        <v>1</v>
      </c>
      <c r="AG377" s="79" t="s">
        <v>1009</v>
      </c>
      <c r="AH377" s="79"/>
      <c r="AI377" s="85" t="s">
        <v>963</v>
      </c>
      <c r="AJ377" s="79" t="b">
        <v>0</v>
      </c>
      <c r="AK377" s="79">
        <v>4</v>
      </c>
      <c r="AL377" s="85" t="s">
        <v>967</v>
      </c>
      <c r="AM377" s="79" t="s">
        <v>1023</v>
      </c>
      <c r="AN377" s="79" t="b">
        <v>0</v>
      </c>
      <c r="AO377" s="85" t="s">
        <v>967</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v>1</v>
      </c>
      <c r="BE377" s="49">
        <v>5.555555555555555</v>
      </c>
      <c r="BF377" s="48">
        <v>1</v>
      </c>
      <c r="BG377" s="49">
        <v>5.555555555555555</v>
      </c>
      <c r="BH377" s="48">
        <v>0</v>
      </c>
      <c r="BI377" s="49">
        <v>0</v>
      </c>
      <c r="BJ377" s="48">
        <v>16</v>
      </c>
      <c r="BK377" s="49">
        <v>88.88888888888889</v>
      </c>
      <c r="BL377" s="48">
        <v>18</v>
      </c>
    </row>
    <row r="378" spans="1:64" ht="15">
      <c r="A378" s="64" t="s">
        <v>303</v>
      </c>
      <c r="B378" s="64" t="s">
        <v>304</v>
      </c>
      <c r="C378" s="65" t="s">
        <v>3337</v>
      </c>
      <c r="D378" s="66">
        <v>3</v>
      </c>
      <c r="E378" s="67" t="s">
        <v>132</v>
      </c>
      <c r="F378" s="68">
        <v>35</v>
      </c>
      <c r="G378" s="65"/>
      <c r="H378" s="69"/>
      <c r="I378" s="70"/>
      <c r="J378" s="70"/>
      <c r="K378" s="34" t="s">
        <v>65</v>
      </c>
      <c r="L378" s="77">
        <v>378</v>
      </c>
      <c r="M378" s="77"/>
      <c r="N378" s="72"/>
      <c r="O378" s="79" t="s">
        <v>407</v>
      </c>
      <c r="P378" s="81">
        <v>43740.04565972222</v>
      </c>
      <c r="Q378" s="79" t="s">
        <v>487</v>
      </c>
      <c r="R378" s="79"/>
      <c r="S378" s="79"/>
      <c r="T378" s="79"/>
      <c r="U378" s="79"/>
      <c r="V378" s="82" t="s">
        <v>702</v>
      </c>
      <c r="W378" s="81">
        <v>43740.04565972222</v>
      </c>
      <c r="X378" s="82" t="s">
        <v>820</v>
      </c>
      <c r="Y378" s="79"/>
      <c r="Z378" s="79"/>
      <c r="AA378" s="85" t="s">
        <v>964</v>
      </c>
      <c r="AB378" s="85" t="s">
        <v>967</v>
      </c>
      <c r="AC378" s="79" t="b">
        <v>0</v>
      </c>
      <c r="AD378" s="79">
        <v>0</v>
      </c>
      <c r="AE378" s="85" t="s">
        <v>1004</v>
      </c>
      <c r="AF378" s="79" t="b">
        <v>0</v>
      </c>
      <c r="AG378" s="79" t="s">
        <v>1010</v>
      </c>
      <c r="AH378" s="79"/>
      <c r="AI378" s="85" t="s">
        <v>995</v>
      </c>
      <c r="AJ378" s="79" t="b">
        <v>0</v>
      </c>
      <c r="AK378" s="79">
        <v>0</v>
      </c>
      <c r="AL378" s="85" t="s">
        <v>995</v>
      </c>
      <c r="AM378" s="79" t="s">
        <v>1021</v>
      </c>
      <c r="AN378" s="79" t="b">
        <v>0</v>
      </c>
      <c r="AO378" s="85" t="s">
        <v>967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261</v>
      </c>
      <c r="B379" s="64" t="s">
        <v>304</v>
      </c>
      <c r="C379" s="65" t="s">
        <v>3337</v>
      </c>
      <c r="D379" s="66">
        <v>3</v>
      </c>
      <c r="E379" s="67" t="s">
        <v>132</v>
      </c>
      <c r="F379" s="68">
        <v>35</v>
      </c>
      <c r="G379" s="65"/>
      <c r="H379" s="69"/>
      <c r="I379" s="70"/>
      <c r="J379" s="70"/>
      <c r="K379" s="34" t="s">
        <v>65</v>
      </c>
      <c r="L379" s="77">
        <v>379</v>
      </c>
      <c r="M379" s="77"/>
      <c r="N379" s="72"/>
      <c r="O379" s="79" t="s">
        <v>407</v>
      </c>
      <c r="P379" s="81">
        <v>43740.56674768519</v>
      </c>
      <c r="Q379" s="79" t="s">
        <v>451</v>
      </c>
      <c r="R379" s="82" t="s">
        <v>517</v>
      </c>
      <c r="S379" s="79" t="s">
        <v>539</v>
      </c>
      <c r="T379" s="79" t="s">
        <v>574</v>
      </c>
      <c r="U379" s="79"/>
      <c r="V379" s="82" t="s">
        <v>664</v>
      </c>
      <c r="W379" s="81">
        <v>43740.56674768519</v>
      </c>
      <c r="X379" s="82" t="s">
        <v>759</v>
      </c>
      <c r="Y379" s="79"/>
      <c r="Z379" s="79"/>
      <c r="AA379" s="85" t="s">
        <v>903</v>
      </c>
      <c r="AB379" s="79"/>
      <c r="AC379" s="79" t="b">
        <v>0</v>
      </c>
      <c r="AD379" s="79">
        <v>3</v>
      </c>
      <c r="AE379" s="85" t="s">
        <v>995</v>
      </c>
      <c r="AF379" s="79" t="b">
        <v>0</v>
      </c>
      <c r="AG379" s="79" t="s">
        <v>1009</v>
      </c>
      <c r="AH379" s="79"/>
      <c r="AI379" s="85" t="s">
        <v>995</v>
      </c>
      <c r="AJ379" s="79" t="b">
        <v>0</v>
      </c>
      <c r="AK379" s="79">
        <v>1</v>
      </c>
      <c r="AL379" s="85" t="s">
        <v>995</v>
      </c>
      <c r="AM379" s="79" t="s">
        <v>1025</v>
      </c>
      <c r="AN379" s="79" t="b">
        <v>0</v>
      </c>
      <c r="AO379" s="85" t="s">
        <v>903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2</v>
      </c>
      <c r="BE379" s="49">
        <v>9.090909090909092</v>
      </c>
      <c r="BF379" s="48">
        <v>0</v>
      </c>
      <c r="BG379" s="49">
        <v>0</v>
      </c>
      <c r="BH379" s="48">
        <v>0</v>
      </c>
      <c r="BI379" s="49">
        <v>0</v>
      </c>
      <c r="BJ379" s="48">
        <v>20</v>
      </c>
      <c r="BK379" s="49">
        <v>90.9090909090909</v>
      </c>
      <c r="BL379" s="48">
        <v>22</v>
      </c>
    </row>
    <row r="380" spans="1:64" ht="15">
      <c r="A380" s="64" t="s">
        <v>304</v>
      </c>
      <c r="B380" s="64" t="s">
        <v>297</v>
      </c>
      <c r="C380" s="65" t="s">
        <v>3338</v>
      </c>
      <c r="D380" s="66">
        <v>10</v>
      </c>
      <c r="E380" s="67" t="s">
        <v>136</v>
      </c>
      <c r="F380" s="68">
        <v>12</v>
      </c>
      <c r="G380" s="65"/>
      <c r="H380" s="69"/>
      <c r="I380" s="70"/>
      <c r="J380" s="70"/>
      <c r="K380" s="34" t="s">
        <v>66</v>
      </c>
      <c r="L380" s="77">
        <v>380</v>
      </c>
      <c r="M380" s="77"/>
      <c r="N380" s="72"/>
      <c r="O380" s="79" t="s">
        <v>407</v>
      </c>
      <c r="P380" s="81">
        <v>43739.671111111114</v>
      </c>
      <c r="Q380" s="79" t="s">
        <v>491</v>
      </c>
      <c r="R380" s="79"/>
      <c r="S380" s="79"/>
      <c r="T380" s="79" t="s">
        <v>562</v>
      </c>
      <c r="U380" s="82" t="s">
        <v>614</v>
      </c>
      <c r="V380" s="82" t="s">
        <v>614</v>
      </c>
      <c r="W380" s="81">
        <v>43739.671111111114</v>
      </c>
      <c r="X380" s="82" t="s">
        <v>826</v>
      </c>
      <c r="Y380" s="79"/>
      <c r="Z380" s="79"/>
      <c r="AA380" s="85" t="s">
        <v>970</v>
      </c>
      <c r="AB380" s="79"/>
      <c r="AC380" s="79" t="b">
        <v>0</v>
      </c>
      <c r="AD380" s="79">
        <v>4</v>
      </c>
      <c r="AE380" s="85" t="s">
        <v>995</v>
      </c>
      <c r="AF380" s="79" t="b">
        <v>0</v>
      </c>
      <c r="AG380" s="79" t="s">
        <v>1009</v>
      </c>
      <c r="AH380" s="79"/>
      <c r="AI380" s="85" t="s">
        <v>995</v>
      </c>
      <c r="AJ380" s="79" t="b">
        <v>0</v>
      </c>
      <c r="AK380" s="79">
        <v>0</v>
      </c>
      <c r="AL380" s="85" t="s">
        <v>995</v>
      </c>
      <c r="AM380" s="79" t="s">
        <v>1021</v>
      </c>
      <c r="AN380" s="79" t="b">
        <v>0</v>
      </c>
      <c r="AO380" s="85" t="s">
        <v>970</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1</v>
      </c>
      <c r="BD380" s="48">
        <v>1</v>
      </c>
      <c r="BE380" s="49">
        <v>3.225806451612903</v>
      </c>
      <c r="BF380" s="48">
        <v>0</v>
      </c>
      <c r="BG380" s="49">
        <v>0</v>
      </c>
      <c r="BH380" s="48">
        <v>0</v>
      </c>
      <c r="BI380" s="49">
        <v>0</v>
      </c>
      <c r="BJ380" s="48">
        <v>30</v>
      </c>
      <c r="BK380" s="49">
        <v>96.7741935483871</v>
      </c>
      <c r="BL380" s="48">
        <v>31</v>
      </c>
    </row>
    <row r="381" spans="1:64" ht="15">
      <c r="A381" s="64" t="s">
        <v>304</v>
      </c>
      <c r="B381" s="64" t="s">
        <v>304</v>
      </c>
      <c r="C381" s="65" t="s">
        <v>3337</v>
      </c>
      <c r="D381" s="66">
        <v>3</v>
      </c>
      <c r="E381" s="67" t="s">
        <v>132</v>
      </c>
      <c r="F381" s="68">
        <v>35</v>
      </c>
      <c r="G381" s="65"/>
      <c r="H381" s="69"/>
      <c r="I381" s="70"/>
      <c r="J381" s="70"/>
      <c r="K381" s="34" t="s">
        <v>65</v>
      </c>
      <c r="L381" s="77">
        <v>381</v>
      </c>
      <c r="M381" s="77"/>
      <c r="N381" s="72"/>
      <c r="O381" s="79" t="s">
        <v>176</v>
      </c>
      <c r="P381" s="81">
        <v>43739.6716087963</v>
      </c>
      <c r="Q381" s="79" t="s">
        <v>492</v>
      </c>
      <c r="R381" s="82" t="s">
        <v>521</v>
      </c>
      <c r="S381" s="79" t="s">
        <v>547</v>
      </c>
      <c r="T381" s="79" t="s">
        <v>562</v>
      </c>
      <c r="U381" s="79"/>
      <c r="V381" s="82" t="s">
        <v>703</v>
      </c>
      <c r="W381" s="81">
        <v>43739.6716087963</v>
      </c>
      <c r="X381" s="82" t="s">
        <v>827</v>
      </c>
      <c r="Y381" s="79"/>
      <c r="Z381" s="79"/>
      <c r="AA381" s="85" t="s">
        <v>971</v>
      </c>
      <c r="AB381" s="79"/>
      <c r="AC381" s="79" t="b">
        <v>0</v>
      </c>
      <c r="AD381" s="79">
        <v>1</v>
      </c>
      <c r="AE381" s="85" t="s">
        <v>995</v>
      </c>
      <c r="AF381" s="79" t="b">
        <v>0</v>
      </c>
      <c r="AG381" s="79" t="s">
        <v>1009</v>
      </c>
      <c r="AH381" s="79"/>
      <c r="AI381" s="85" t="s">
        <v>995</v>
      </c>
      <c r="AJ381" s="79" t="b">
        <v>0</v>
      </c>
      <c r="AK381" s="79">
        <v>0</v>
      </c>
      <c r="AL381" s="85" t="s">
        <v>995</v>
      </c>
      <c r="AM381" s="79" t="s">
        <v>1021</v>
      </c>
      <c r="AN381" s="79" t="b">
        <v>0</v>
      </c>
      <c r="AO381" s="85" t="s">
        <v>971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3</v>
      </c>
      <c r="BE381" s="49">
        <v>7.142857142857143</v>
      </c>
      <c r="BF381" s="48">
        <v>0</v>
      </c>
      <c r="BG381" s="49">
        <v>0</v>
      </c>
      <c r="BH381" s="48">
        <v>0</v>
      </c>
      <c r="BI381" s="49">
        <v>0</v>
      </c>
      <c r="BJ381" s="48">
        <v>39</v>
      </c>
      <c r="BK381" s="49">
        <v>92.85714285714286</v>
      </c>
      <c r="BL381" s="48">
        <v>42</v>
      </c>
    </row>
    <row r="382" spans="1:64" ht="15">
      <c r="A382" s="64" t="s">
        <v>304</v>
      </c>
      <c r="B382" s="64" t="s">
        <v>287</v>
      </c>
      <c r="C382" s="65" t="s">
        <v>3337</v>
      </c>
      <c r="D382" s="66">
        <v>3</v>
      </c>
      <c r="E382" s="67" t="s">
        <v>132</v>
      </c>
      <c r="F382" s="68">
        <v>35</v>
      </c>
      <c r="G382" s="65"/>
      <c r="H382" s="69"/>
      <c r="I382" s="70"/>
      <c r="J382" s="70"/>
      <c r="K382" s="34" t="s">
        <v>66</v>
      </c>
      <c r="L382" s="77">
        <v>382</v>
      </c>
      <c r="M382" s="77"/>
      <c r="N382" s="72"/>
      <c r="O382" s="79" t="s">
        <v>407</v>
      </c>
      <c r="P382" s="81">
        <v>43741.14145833333</v>
      </c>
      <c r="Q382" s="79" t="s">
        <v>446</v>
      </c>
      <c r="R382" s="79"/>
      <c r="S382" s="79"/>
      <c r="T382" s="79" t="s">
        <v>573</v>
      </c>
      <c r="U382" s="79"/>
      <c r="V382" s="82" t="s">
        <v>703</v>
      </c>
      <c r="W382" s="81">
        <v>43741.14145833333</v>
      </c>
      <c r="X382" s="82" t="s">
        <v>821</v>
      </c>
      <c r="Y382" s="79"/>
      <c r="Z382" s="79"/>
      <c r="AA382" s="85" t="s">
        <v>965</v>
      </c>
      <c r="AB382" s="79"/>
      <c r="AC382" s="79" t="b">
        <v>0</v>
      </c>
      <c r="AD382" s="79">
        <v>0</v>
      </c>
      <c r="AE382" s="85" t="s">
        <v>995</v>
      </c>
      <c r="AF382" s="79" t="b">
        <v>1</v>
      </c>
      <c r="AG382" s="79" t="s">
        <v>1009</v>
      </c>
      <c r="AH382" s="79"/>
      <c r="AI382" s="85" t="s">
        <v>963</v>
      </c>
      <c r="AJ382" s="79" t="b">
        <v>0</v>
      </c>
      <c r="AK382" s="79">
        <v>4</v>
      </c>
      <c r="AL382" s="85" t="s">
        <v>967</v>
      </c>
      <c r="AM382" s="79" t="s">
        <v>1021</v>
      </c>
      <c r="AN382" s="79" t="b">
        <v>0</v>
      </c>
      <c r="AO382" s="85" t="s">
        <v>967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2</v>
      </c>
      <c r="BD382" s="48"/>
      <c r="BE382" s="49"/>
      <c r="BF382" s="48"/>
      <c r="BG382" s="49"/>
      <c r="BH382" s="48"/>
      <c r="BI382" s="49"/>
      <c r="BJ382" s="48"/>
      <c r="BK382" s="49"/>
      <c r="BL382" s="48"/>
    </row>
    <row r="383" spans="1:64" ht="15">
      <c r="A383" s="64" t="s">
        <v>304</v>
      </c>
      <c r="B383" s="64" t="s">
        <v>297</v>
      </c>
      <c r="C383" s="65" t="s">
        <v>3338</v>
      </c>
      <c r="D383" s="66">
        <v>10</v>
      </c>
      <c r="E383" s="67" t="s">
        <v>136</v>
      </c>
      <c r="F383" s="68">
        <v>12</v>
      </c>
      <c r="G383" s="65"/>
      <c r="H383" s="69"/>
      <c r="I383" s="70"/>
      <c r="J383" s="70"/>
      <c r="K383" s="34" t="s">
        <v>66</v>
      </c>
      <c r="L383" s="77">
        <v>383</v>
      </c>
      <c r="M383" s="77"/>
      <c r="N383" s="72"/>
      <c r="O383" s="79" t="s">
        <v>407</v>
      </c>
      <c r="P383" s="81">
        <v>43741.14399305556</v>
      </c>
      <c r="Q383" s="79" t="s">
        <v>488</v>
      </c>
      <c r="R383" s="79"/>
      <c r="S383" s="79"/>
      <c r="T383" s="79"/>
      <c r="U383" s="79"/>
      <c r="V383" s="82" t="s">
        <v>703</v>
      </c>
      <c r="W383" s="81">
        <v>43741.14399305556</v>
      </c>
      <c r="X383" s="82" t="s">
        <v>822</v>
      </c>
      <c r="Y383" s="79"/>
      <c r="Z383" s="79"/>
      <c r="AA383" s="85" t="s">
        <v>966</v>
      </c>
      <c r="AB383" s="85" t="s">
        <v>967</v>
      </c>
      <c r="AC383" s="79" t="b">
        <v>0</v>
      </c>
      <c r="AD383" s="79">
        <v>0</v>
      </c>
      <c r="AE383" s="85" t="s">
        <v>1004</v>
      </c>
      <c r="AF383" s="79" t="b">
        <v>0</v>
      </c>
      <c r="AG383" s="79" t="s">
        <v>1009</v>
      </c>
      <c r="AH383" s="79"/>
      <c r="AI383" s="85" t="s">
        <v>995</v>
      </c>
      <c r="AJ383" s="79" t="b">
        <v>0</v>
      </c>
      <c r="AK383" s="79">
        <v>0</v>
      </c>
      <c r="AL383" s="85" t="s">
        <v>995</v>
      </c>
      <c r="AM383" s="79" t="s">
        <v>1021</v>
      </c>
      <c r="AN383" s="79" t="b">
        <v>0</v>
      </c>
      <c r="AO383" s="85" t="s">
        <v>967</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304</v>
      </c>
      <c r="B384" s="64" t="s">
        <v>287</v>
      </c>
      <c r="C384" s="65" t="s">
        <v>3337</v>
      </c>
      <c r="D384" s="66">
        <v>3</v>
      </c>
      <c r="E384" s="67" t="s">
        <v>132</v>
      </c>
      <c r="F384" s="68">
        <v>35</v>
      </c>
      <c r="G384" s="65"/>
      <c r="H384" s="69"/>
      <c r="I384" s="70"/>
      <c r="J384" s="70"/>
      <c r="K384" s="34" t="s">
        <v>66</v>
      </c>
      <c r="L384" s="77">
        <v>384</v>
      </c>
      <c r="M384" s="77"/>
      <c r="N384" s="72"/>
      <c r="O384" s="79" t="s">
        <v>408</v>
      </c>
      <c r="P384" s="81">
        <v>43741.14399305556</v>
      </c>
      <c r="Q384" s="79" t="s">
        <v>488</v>
      </c>
      <c r="R384" s="79"/>
      <c r="S384" s="79"/>
      <c r="T384" s="79"/>
      <c r="U384" s="79"/>
      <c r="V384" s="82" t="s">
        <v>703</v>
      </c>
      <c r="W384" s="81">
        <v>43741.14399305556</v>
      </c>
      <c r="X384" s="82" t="s">
        <v>822</v>
      </c>
      <c r="Y384" s="79"/>
      <c r="Z384" s="79"/>
      <c r="AA384" s="85" t="s">
        <v>966</v>
      </c>
      <c r="AB384" s="85" t="s">
        <v>967</v>
      </c>
      <c r="AC384" s="79" t="b">
        <v>0</v>
      </c>
      <c r="AD384" s="79">
        <v>0</v>
      </c>
      <c r="AE384" s="85" t="s">
        <v>1004</v>
      </c>
      <c r="AF384" s="79" t="b">
        <v>0</v>
      </c>
      <c r="AG384" s="79" t="s">
        <v>1009</v>
      </c>
      <c r="AH384" s="79"/>
      <c r="AI384" s="85" t="s">
        <v>995</v>
      </c>
      <c r="AJ384" s="79" t="b">
        <v>0</v>
      </c>
      <c r="AK384" s="79">
        <v>0</v>
      </c>
      <c r="AL384" s="85" t="s">
        <v>995</v>
      </c>
      <c r="AM384" s="79" t="s">
        <v>1021</v>
      </c>
      <c r="AN384" s="79" t="b">
        <v>0</v>
      </c>
      <c r="AO384" s="85" t="s">
        <v>967</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2</v>
      </c>
      <c r="BD384" s="48"/>
      <c r="BE384" s="49"/>
      <c r="BF384" s="48"/>
      <c r="BG384" s="49"/>
      <c r="BH384" s="48"/>
      <c r="BI384" s="49"/>
      <c r="BJ384" s="48"/>
      <c r="BK384" s="49"/>
      <c r="BL384" s="48"/>
    </row>
    <row r="385" spans="1:64" ht="15">
      <c r="A385" s="64" t="s">
        <v>304</v>
      </c>
      <c r="B385" s="64" t="s">
        <v>297</v>
      </c>
      <c r="C385" s="65" t="s">
        <v>3338</v>
      </c>
      <c r="D385" s="66">
        <v>10</v>
      </c>
      <c r="E385" s="67" t="s">
        <v>136</v>
      </c>
      <c r="F385" s="68">
        <v>12</v>
      </c>
      <c r="G385" s="65"/>
      <c r="H385" s="69"/>
      <c r="I385" s="70"/>
      <c r="J385" s="70"/>
      <c r="K385" s="34" t="s">
        <v>66</v>
      </c>
      <c r="L385" s="77">
        <v>385</v>
      </c>
      <c r="M385" s="77"/>
      <c r="N385" s="72"/>
      <c r="O385" s="79" t="s">
        <v>407</v>
      </c>
      <c r="P385" s="81">
        <v>43741.144155092596</v>
      </c>
      <c r="Q385" s="79" t="s">
        <v>493</v>
      </c>
      <c r="R385" s="79"/>
      <c r="S385" s="79"/>
      <c r="T385" s="79" t="s">
        <v>562</v>
      </c>
      <c r="U385" s="79"/>
      <c r="V385" s="82" t="s">
        <v>703</v>
      </c>
      <c r="W385" s="81">
        <v>43741.144155092596</v>
      </c>
      <c r="X385" s="82" t="s">
        <v>828</v>
      </c>
      <c r="Y385" s="79"/>
      <c r="Z385" s="79"/>
      <c r="AA385" s="85" t="s">
        <v>972</v>
      </c>
      <c r="AB385" s="79"/>
      <c r="AC385" s="79" t="b">
        <v>0</v>
      </c>
      <c r="AD385" s="79">
        <v>0</v>
      </c>
      <c r="AE385" s="85" t="s">
        <v>995</v>
      </c>
      <c r="AF385" s="79" t="b">
        <v>0</v>
      </c>
      <c r="AG385" s="79" t="s">
        <v>1009</v>
      </c>
      <c r="AH385" s="79"/>
      <c r="AI385" s="85" t="s">
        <v>995</v>
      </c>
      <c r="AJ385" s="79" t="b">
        <v>0</v>
      </c>
      <c r="AK385" s="79">
        <v>2</v>
      </c>
      <c r="AL385" s="85" t="s">
        <v>975</v>
      </c>
      <c r="AM385" s="79" t="s">
        <v>1021</v>
      </c>
      <c r="AN385" s="79" t="b">
        <v>0</v>
      </c>
      <c r="AO385" s="85" t="s">
        <v>975</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18</v>
      </c>
      <c r="BK385" s="49">
        <v>100</v>
      </c>
      <c r="BL385" s="48">
        <v>18</v>
      </c>
    </row>
    <row r="386" spans="1:64" ht="15">
      <c r="A386" s="64" t="s">
        <v>304</v>
      </c>
      <c r="B386" s="64" t="s">
        <v>297</v>
      </c>
      <c r="C386" s="65" t="s">
        <v>3338</v>
      </c>
      <c r="D386" s="66">
        <v>10</v>
      </c>
      <c r="E386" s="67" t="s">
        <v>136</v>
      </c>
      <c r="F386" s="68">
        <v>12</v>
      </c>
      <c r="G386" s="65"/>
      <c r="H386" s="69"/>
      <c r="I386" s="70"/>
      <c r="J386" s="70"/>
      <c r="K386" s="34" t="s">
        <v>66</v>
      </c>
      <c r="L386" s="77">
        <v>386</v>
      </c>
      <c r="M386" s="77"/>
      <c r="N386" s="72"/>
      <c r="O386" s="79" t="s">
        <v>407</v>
      </c>
      <c r="P386" s="81">
        <v>43741.14431712963</v>
      </c>
      <c r="Q386" s="79" t="s">
        <v>442</v>
      </c>
      <c r="R386" s="79"/>
      <c r="S386" s="79"/>
      <c r="T386" s="79" t="s">
        <v>562</v>
      </c>
      <c r="U386" s="79"/>
      <c r="V386" s="82" t="s">
        <v>703</v>
      </c>
      <c r="W386" s="81">
        <v>43741.14431712963</v>
      </c>
      <c r="X386" s="82" t="s">
        <v>829</v>
      </c>
      <c r="Y386" s="79"/>
      <c r="Z386" s="79"/>
      <c r="AA386" s="85" t="s">
        <v>973</v>
      </c>
      <c r="AB386" s="79"/>
      <c r="AC386" s="79" t="b">
        <v>0</v>
      </c>
      <c r="AD386" s="79">
        <v>0</v>
      </c>
      <c r="AE386" s="85" t="s">
        <v>995</v>
      </c>
      <c r="AF386" s="79" t="b">
        <v>1</v>
      </c>
      <c r="AG386" s="79" t="s">
        <v>1009</v>
      </c>
      <c r="AH386" s="79"/>
      <c r="AI386" s="85" t="s">
        <v>970</v>
      </c>
      <c r="AJ386" s="79" t="b">
        <v>0</v>
      </c>
      <c r="AK386" s="79">
        <v>4</v>
      </c>
      <c r="AL386" s="85" t="s">
        <v>991</v>
      </c>
      <c r="AM386" s="79" t="s">
        <v>1021</v>
      </c>
      <c r="AN386" s="79" t="b">
        <v>0</v>
      </c>
      <c r="AO386" s="85" t="s">
        <v>991</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1</v>
      </c>
      <c r="BD386" s="48">
        <v>1</v>
      </c>
      <c r="BE386" s="49">
        <v>6.25</v>
      </c>
      <c r="BF386" s="48">
        <v>0</v>
      </c>
      <c r="BG386" s="49">
        <v>0</v>
      </c>
      <c r="BH386" s="48">
        <v>0</v>
      </c>
      <c r="BI386" s="49">
        <v>0</v>
      </c>
      <c r="BJ386" s="48">
        <v>15</v>
      </c>
      <c r="BK386" s="49">
        <v>93.75</v>
      </c>
      <c r="BL386" s="48">
        <v>16</v>
      </c>
    </row>
    <row r="387" spans="1:64" ht="15">
      <c r="A387" s="64" t="s">
        <v>287</v>
      </c>
      <c r="B387" s="64" t="s">
        <v>304</v>
      </c>
      <c r="C387" s="65" t="s">
        <v>3339</v>
      </c>
      <c r="D387" s="66">
        <v>6.5</v>
      </c>
      <c r="E387" s="67" t="s">
        <v>136</v>
      </c>
      <c r="F387" s="68">
        <v>23.5</v>
      </c>
      <c r="G387" s="65"/>
      <c r="H387" s="69"/>
      <c r="I387" s="70"/>
      <c r="J387" s="70"/>
      <c r="K387" s="34" t="s">
        <v>66</v>
      </c>
      <c r="L387" s="77">
        <v>387</v>
      </c>
      <c r="M387" s="77"/>
      <c r="N387" s="72"/>
      <c r="O387" s="79" t="s">
        <v>407</v>
      </c>
      <c r="P387" s="81">
        <v>43739.96289351852</v>
      </c>
      <c r="Q387" s="79" t="s">
        <v>493</v>
      </c>
      <c r="R387" s="79"/>
      <c r="S387" s="79"/>
      <c r="T387" s="79" t="s">
        <v>562</v>
      </c>
      <c r="U387" s="79"/>
      <c r="V387" s="82" t="s">
        <v>688</v>
      </c>
      <c r="W387" s="81">
        <v>43739.96289351852</v>
      </c>
      <c r="X387" s="82" t="s">
        <v>830</v>
      </c>
      <c r="Y387" s="79"/>
      <c r="Z387" s="79"/>
      <c r="AA387" s="85" t="s">
        <v>974</v>
      </c>
      <c r="AB387" s="79"/>
      <c r="AC387" s="79" t="b">
        <v>0</v>
      </c>
      <c r="AD387" s="79">
        <v>0</v>
      </c>
      <c r="AE387" s="85" t="s">
        <v>995</v>
      </c>
      <c r="AF387" s="79" t="b">
        <v>0</v>
      </c>
      <c r="AG387" s="79" t="s">
        <v>1009</v>
      </c>
      <c r="AH387" s="79"/>
      <c r="AI387" s="85" t="s">
        <v>995</v>
      </c>
      <c r="AJ387" s="79" t="b">
        <v>0</v>
      </c>
      <c r="AK387" s="79">
        <v>1</v>
      </c>
      <c r="AL387" s="85" t="s">
        <v>975</v>
      </c>
      <c r="AM387" s="79" t="s">
        <v>1021</v>
      </c>
      <c r="AN387" s="79" t="b">
        <v>0</v>
      </c>
      <c r="AO387" s="85" t="s">
        <v>975</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2</v>
      </c>
      <c r="BC387" s="78" t="str">
        <f>REPLACE(INDEX(GroupVertices[Group],MATCH(Edges[[#This Row],[Vertex 2]],GroupVertices[Vertex],0)),1,1,"")</f>
        <v>1</v>
      </c>
      <c r="BD387" s="48">
        <v>0</v>
      </c>
      <c r="BE387" s="49">
        <v>0</v>
      </c>
      <c r="BF387" s="48">
        <v>0</v>
      </c>
      <c r="BG387" s="49">
        <v>0</v>
      </c>
      <c r="BH387" s="48">
        <v>0</v>
      </c>
      <c r="BI387" s="49">
        <v>0</v>
      </c>
      <c r="BJ387" s="48">
        <v>18</v>
      </c>
      <c r="BK387" s="49">
        <v>100</v>
      </c>
      <c r="BL387" s="48">
        <v>18</v>
      </c>
    </row>
    <row r="388" spans="1:64" ht="15">
      <c r="A388" s="64" t="s">
        <v>287</v>
      </c>
      <c r="B388" s="64" t="s">
        <v>304</v>
      </c>
      <c r="C388" s="65" t="s">
        <v>3339</v>
      </c>
      <c r="D388" s="66">
        <v>6.5</v>
      </c>
      <c r="E388" s="67" t="s">
        <v>136</v>
      </c>
      <c r="F388" s="68">
        <v>23.5</v>
      </c>
      <c r="G388" s="65"/>
      <c r="H388" s="69"/>
      <c r="I388" s="70"/>
      <c r="J388" s="70"/>
      <c r="K388" s="34" t="s">
        <v>66</v>
      </c>
      <c r="L388" s="77">
        <v>388</v>
      </c>
      <c r="M388" s="77"/>
      <c r="N388" s="72"/>
      <c r="O388" s="79" t="s">
        <v>407</v>
      </c>
      <c r="P388" s="81">
        <v>43740.042037037034</v>
      </c>
      <c r="Q388" s="79" t="s">
        <v>489</v>
      </c>
      <c r="R388" s="82" t="s">
        <v>529</v>
      </c>
      <c r="S388" s="79" t="s">
        <v>539</v>
      </c>
      <c r="T388" s="79" t="s">
        <v>590</v>
      </c>
      <c r="U388" s="79"/>
      <c r="V388" s="82" t="s">
        <v>688</v>
      </c>
      <c r="W388" s="81">
        <v>43740.042037037034</v>
      </c>
      <c r="X388" s="82" t="s">
        <v>823</v>
      </c>
      <c r="Y388" s="79"/>
      <c r="Z388" s="79"/>
      <c r="AA388" s="85" t="s">
        <v>967</v>
      </c>
      <c r="AB388" s="79"/>
      <c r="AC388" s="79" t="b">
        <v>0</v>
      </c>
      <c r="AD388" s="79">
        <v>4</v>
      </c>
      <c r="AE388" s="85" t="s">
        <v>995</v>
      </c>
      <c r="AF388" s="79" t="b">
        <v>1</v>
      </c>
      <c r="AG388" s="79" t="s">
        <v>1009</v>
      </c>
      <c r="AH388" s="79"/>
      <c r="AI388" s="85" t="s">
        <v>963</v>
      </c>
      <c r="AJ388" s="79" t="b">
        <v>0</v>
      </c>
      <c r="AK388" s="79">
        <v>1</v>
      </c>
      <c r="AL388" s="85" t="s">
        <v>995</v>
      </c>
      <c r="AM388" s="79" t="s">
        <v>1021</v>
      </c>
      <c r="AN388" s="79" t="b">
        <v>0</v>
      </c>
      <c r="AO388" s="85" t="s">
        <v>967</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297</v>
      </c>
      <c r="B389" s="64" t="s">
        <v>304</v>
      </c>
      <c r="C389" s="65" t="s">
        <v>3338</v>
      </c>
      <c r="D389" s="66">
        <v>10</v>
      </c>
      <c r="E389" s="67" t="s">
        <v>136</v>
      </c>
      <c r="F389" s="68">
        <v>12</v>
      </c>
      <c r="G389" s="65"/>
      <c r="H389" s="69"/>
      <c r="I389" s="70"/>
      <c r="J389" s="70"/>
      <c r="K389" s="34" t="s">
        <v>66</v>
      </c>
      <c r="L389" s="77">
        <v>389</v>
      </c>
      <c r="M389" s="77"/>
      <c r="N389" s="72"/>
      <c r="O389" s="79" t="s">
        <v>407</v>
      </c>
      <c r="P389" s="81">
        <v>43739.92413194444</v>
      </c>
      <c r="Q389" s="79" t="s">
        <v>494</v>
      </c>
      <c r="R389" s="82" t="s">
        <v>521</v>
      </c>
      <c r="S389" s="79" t="s">
        <v>547</v>
      </c>
      <c r="T389" s="79" t="s">
        <v>585</v>
      </c>
      <c r="U389" s="82" t="s">
        <v>615</v>
      </c>
      <c r="V389" s="82" t="s">
        <v>615</v>
      </c>
      <c r="W389" s="81">
        <v>43739.92413194444</v>
      </c>
      <c r="X389" s="82" t="s">
        <v>831</v>
      </c>
      <c r="Y389" s="79"/>
      <c r="Z389" s="79"/>
      <c r="AA389" s="85" t="s">
        <v>975</v>
      </c>
      <c r="AB389" s="79"/>
      <c r="AC389" s="79" t="b">
        <v>0</v>
      </c>
      <c r="AD389" s="79">
        <v>3</v>
      </c>
      <c r="AE389" s="85" t="s">
        <v>995</v>
      </c>
      <c r="AF389" s="79" t="b">
        <v>0</v>
      </c>
      <c r="AG389" s="79" t="s">
        <v>1009</v>
      </c>
      <c r="AH389" s="79"/>
      <c r="AI389" s="85" t="s">
        <v>995</v>
      </c>
      <c r="AJ389" s="79" t="b">
        <v>0</v>
      </c>
      <c r="AK389" s="79">
        <v>1</v>
      </c>
      <c r="AL389" s="85" t="s">
        <v>995</v>
      </c>
      <c r="AM389" s="79" t="s">
        <v>1023</v>
      </c>
      <c r="AN389" s="79" t="b">
        <v>0</v>
      </c>
      <c r="AO389" s="85" t="s">
        <v>975</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1</v>
      </c>
      <c r="BD389" s="48">
        <v>1</v>
      </c>
      <c r="BE389" s="49">
        <v>2.857142857142857</v>
      </c>
      <c r="BF389" s="48">
        <v>0</v>
      </c>
      <c r="BG389" s="49">
        <v>0</v>
      </c>
      <c r="BH389" s="48">
        <v>0</v>
      </c>
      <c r="BI389" s="49">
        <v>0</v>
      </c>
      <c r="BJ389" s="48">
        <v>34</v>
      </c>
      <c r="BK389" s="49">
        <v>97.14285714285714</v>
      </c>
      <c r="BL389" s="48">
        <v>35</v>
      </c>
    </row>
    <row r="390" spans="1:64" ht="15">
      <c r="A390" s="64" t="s">
        <v>297</v>
      </c>
      <c r="B390" s="64" t="s">
        <v>304</v>
      </c>
      <c r="C390" s="65" t="s">
        <v>3338</v>
      </c>
      <c r="D390" s="66">
        <v>10</v>
      </c>
      <c r="E390" s="67" t="s">
        <v>136</v>
      </c>
      <c r="F390" s="68">
        <v>12</v>
      </c>
      <c r="G390" s="65"/>
      <c r="H390" s="69"/>
      <c r="I390" s="70"/>
      <c r="J390" s="70"/>
      <c r="K390" s="34" t="s">
        <v>66</v>
      </c>
      <c r="L390" s="77">
        <v>390</v>
      </c>
      <c r="M390" s="77"/>
      <c r="N390" s="72"/>
      <c r="O390" s="79" t="s">
        <v>407</v>
      </c>
      <c r="P390" s="81">
        <v>43740.59983796296</v>
      </c>
      <c r="Q390" s="79" t="s">
        <v>490</v>
      </c>
      <c r="R390" s="79"/>
      <c r="S390" s="79"/>
      <c r="T390" s="79"/>
      <c r="U390" s="79"/>
      <c r="V390" s="82" t="s">
        <v>700</v>
      </c>
      <c r="W390" s="81">
        <v>43740.59983796296</v>
      </c>
      <c r="X390" s="82" t="s">
        <v>824</v>
      </c>
      <c r="Y390" s="79"/>
      <c r="Z390" s="79"/>
      <c r="AA390" s="85" t="s">
        <v>968</v>
      </c>
      <c r="AB390" s="79"/>
      <c r="AC390" s="79" t="b">
        <v>0</v>
      </c>
      <c r="AD390" s="79">
        <v>0</v>
      </c>
      <c r="AE390" s="85" t="s">
        <v>995</v>
      </c>
      <c r="AF390" s="79" t="b">
        <v>0</v>
      </c>
      <c r="AG390" s="79" t="s">
        <v>1009</v>
      </c>
      <c r="AH390" s="79"/>
      <c r="AI390" s="85" t="s">
        <v>995</v>
      </c>
      <c r="AJ390" s="79" t="b">
        <v>0</v>
      </c>
      <c r="AK390" s="79">
        <v>6</v>
      </c>
      <c r="AL390" s="85" t="s">
        <v>963</v>
      </c>
      <c r="AM390" s="79" t="s">
        <v>1023</v>
      </c>
      <c r="AN390" s="79" t="b">
        <v>0</v>
      </c>
      <c r="AO390" s="85" t="s">
        <v>963</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297</v>
      </c>
      <c r="B391" s="64" t="s">
        <v>304</v>
      </c>
      <c r="C391" s="65" t="s">
        <v>3338</v>
      </c>
      <c r="D391" s="66">
        <v>10</v>
      </c>
      <c r="E391" s="67" t="s">
        <v>136</v>
      </c>
      <c r="F391" s="68">
        <v>12</v>
      </c>
      <c r="G391" s="65"/>
      <c r="H391" s="69"/>
      <c r="I391" s="70"/>
      <c r="J391" s="70"/>
      <c r="K391" s="34" t="s">
        <v>66</v>
      </c>
      <c r="L391" s="77">
        <v>391</v>
      </c>
      <c r="M391" s="77"/>
      <c r="N391" s="72"/>
      <c r="O391" s="79" t="s">
        <v>407</v>
      </c>
      <c r="P391" s="81">
        <v>43740.6003587963</v>
      </c>
      <c r="Q391" s="79" t="s">
        <v>446</v>
      </c>
      <c r="R391" s="79"/>
      <c r="S391" s="79"/>
      <c r="T391" s="79" t="s">
        <v>573</v>
      </c>
      <c r="U391" s="79"/>
      <c r="V391" s="82" t="s">
        <v>700</v>
      </c>
      <c r="W391" s="81">
        <v>43740.6003587963</v>
      </c>
      <c r="X391" s="82" t="s">
        <v>825</v>
      </c>
      <c r="Y391" s="79"/>
      <c r="Z391" s="79"/>
      <c r="AA391" s="85" t="s">
        <v>969</v>
      </c>
      <c r="AB391" s="79"/>
      <c r="AC391" s="79" t="b">
        <v>0</v>
      </c>
      <c r="AD391" s="79">
        <v>0</v>
      </c>
      <c r="AE391" s="85" t="s">
        <v>995</v>
      </c>
      <c r="AF391" s="79" t="b">
        <v>1</v>
      </c>
      <c r="AG391" s="79" t="s">
        <v>1009</v>
      </c>
      <c r="AH391" s="79"/>
      <c r="AI391" s="85" t="s">
        <v>963</v>
      </c>
      <c r="AJ391" s="79" t="b">
        <v>0</v>
      </c>
      <c r="AK391" s="79">
        <v>4</v>
      </c>
      <c r="AL391" s="85" t="s">
        <v>967</v>
      </c>
      <c r="AM391" s="79" t="s">
        <v>1023</v>
      </c>
      <c r="AN391" s="79" t="b">
        <v>0</v>
      </c>
      <c r="AO391" s="85" t="s">
        <v>967</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297</v>
      </c>
      <c r="B392" s="64" t="s">
        <v>304</v>
      </c>
      <c r="C392" s="65" t="s">
        <v>3338</v>
      </c>
      <c r="D392" s="66">
        <v>10</v>
      </c>
      <c r="E392" s="67" t="s">
        <v>136</v>
      </c>
      <c r="F392" s="68">
        <v>12</v>
      </c>
      <c r="G392" s="65"/>
      <c r="H392" s="69"/>
      <c r="I392" s="70"/>
      <c r="J392" s="70"/>
      <c r="K392" s="34" t="s">
        <v>66</v>
      </c>
      <c r="L392" s="77">
        <v>392</v>
      </c>
      <c r="M392" s="77"/>
      <c r="N392" s="72"/>
      <c r="O392" s="79" t="s">
        <v>407</v>
      </c>
      <c r="P392" s="81">
        <v>43740.60047453704</v>
      </c>
      <c r="Q392" s="79" t="s">
        <v>495</v>
      </c>
      <c r="R392" s="79"/>
      <c r="S392" s="79"/>
      <c r="T392" s="79" t="s">
        <v>574</v>
      </c>
      <c r="U392" s="79"/>
      <c r="V392" s="82" t="s">
        <v>700</v>
      </c>
      <c r="W392" s="81">
        <v>43740.60047453704</v>
      </c>
      <c r="X392" s="82" t="s">
        <v>832</v>
      </c>
      <c r="Y392" s="79"/>
      <c r="Z392" s="79"/>
      <c r="AA392" s="85" t="s">
        <v>976</v>
      </c>
      <c r="AB392" s="79"/>
      <c r="AC392" s="79" t="b">
        <v>0</v>
      </c>
      <c r="AD392" s="79">
        <v>0</v>
      </c>
      <c r="AE392" s="85" t="s">
        <v>995</v>
      </c>
      <c r="AF392" s="79" t="b">
        <v>0</v>
      </c>
      <c r="AG392" s="79" t="s">
        <v>1009</v>
      </c>
      <c r="AH392" s="79"/>
      <c r="AI392" s="85" t="s">
        <v>995</v>
      </c>
      <c r="AJ392" s="79" t="b">
        <v>0</v>
      </c>
      <c r="AK392" s="79">
        <v>1</v>
      </c>
      <c r="AL392" s="85" t="s">
        <v>903</v>
      </c>
      <c r="AM392" s="79" t="s">
        <v>1023</v>
      </c>
      <c r="AN392" s="79" t="b">
        <v>0</v>
      </c>
      <c r="AO392" s="85" t="s">
        <v>903</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1</v>
      </c>
      <c r="BC392" s="78" t="str">
        <f>REPLACE(INDEX(GroupVertices[Group],MATCH(Edges[[#This Row],[Vertex 2]],GroupVertices[Vertex],0)),1,1,"")</f>
        <v>1</v>
      </c>
      <c r="BD392" s="48">
        <v>2</v>
      </c>
      <c r="BE392" s="49">
        <v>10</v>
      </c>
      <c r="BF392" s="48">
        <v>0</v>
      </c>
      <c r="BG392" s="49">
        <v>0</v>
      </c>
      <c r="BH392" s="48">
        <v>0</v>
      </c>
      <c r="BI392" s="49">
        <v>0</v>
      </c>
      <c r="BJ392" s="48">
        <v>18</v>
      </c>
      <c r="BK392" s="49">
        <v>90</v>
      </c>
      <c r="BL392" s="48">
        <v>20</v>
      </c>
    </row>
    <row r="393" spans="1:64" ht="15">
      <c r="A393" s="64" t="s">
        <v>261</v>
      </c>
      <c r="B393" s="64" t="s">
        <v>355</v>
      </c>
      <c r="C393" s="65" t="s">
        <v>3337</v>
      </c>
      <c r="D393" s="66">
        <v>3</v>
      </c>
      <c r="E393" s="67" t="s">
        <v>132</v>
      </c>
      <c r="F393" s="68">
        <v>35</v>
      </c>
      <c r="G393" s="65"/>
      <c r="H393" s="69"/>
      <c r="I393" s="70"/>
      <c r="J393" s="70"/>
      <c r="K393" s="34" t="s">
        <v>65</v>
      </c>
      <c r="L393" s="77">
        <v>393</v>
      </c>
      <c r="M393" s="77"/>
      <c r="N393" s="72"/>
      <c r="O393" s="79" t="s">
        <v>407</v>
      </c>
      <c r="P393" s="81">
        <v>43740.56674768519</v>
      </c>
      <c r="Q393" s="79" t="s">
        <v>451</v>
      </c>
      <c r="R393" s="82" t="s">
        <v>517</v>
      </c>
      <c r="S393" s="79" t="s">
        <v>539</v>
      </c>
      <c r="T393" s="79" t="s">
        <v>574</v>
      </c>
      <c r="U393" s="79"/>
      <c r="V393" s="82" t="s">
        <v>664</v>
      </c>
      <c r="W393" s="81">
        <v>43740.56674768519</v>
      </c>
      <c r="X393" s="82" t="s">
        <v>759</v>
      </c>
      <c r="Y393" s="79"/>
      <c r="Z393" s="79"/>
      <c r="AA393" s="85" t="s">
        <v>903</v>
      </c>
      <c r="AB393" s="79"/>
      <c r="AC393" s="79" t="b">
        <v>0</v>
      </c>
      <c r="AD393" s="79">
        <v>3</v>
      </c>
      <c r="AE393" s="85" t="s">
        <v>995</v>
      </c>
      <c r="AF393" s="79" t="b">
        <v>0</v>
      </c>
      <c r="AG393" s="79" t="s">
        <v>1009</v>
      </c>
      <c r="AH393" s="79"/>
      <c r="AI393" s="85" t="s">
        <v>995</v>
      </c>
      <c r="AJ393" s="79" t="b">
        <v>0</v>
      </c>
      <c r="AK393" s="79">
        <v>1</v>
      </c>
      <c r="AL393" s="85" t="s">
        <v>995</v>
      </c>
      <c r="AM393" s="79" t="s">
        <v>1025</v>
      </c>
      <c r="AN393" s="79" t="b">
        <v>0</v>
      </c>
      <c r="AO393" s="85" t="s">
        <v>903</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261</v>
      </c>
      <c r="B394" s="64" t="s">
        <v>356</v>
      </c>
      <c r="C394" s="65" t="s">
        <v>3337</v>
      </c>
      <c r="D394" s="66">
        <v>3</v>
      </c>
      <c r="E394" s="67" t="s">
        <v>132</v>
      </c>
      <c r="F394" s="68">
        <v>35</v>
      </c>
      <c r="G394" s="65"/>
      <c r="H394" s="69"/>
      <c r="I394" s="70"/>
      <c r="J394" s="70"/>
      <c r="K394" s="34" t="s">
        <v>65</v>
      </c>
      <c r="L394" s="77">
        <v>394</v>
      </c>
      <c r="M394" s="77"/>
      <c r="N394" s="72"/>
      <c r="O394" s="79" t="s">
        <v>407</v>
      </c>
      <c r="P394" s="81">
        <v>43740.56674768519</v>
      </c>
      <c r="Q394" s="79" t="s">
        <v>451</v>
      </c>
      <c r="R394" s="82" t="s">
        <v>517</v>
      </c>
      <c r="S394" s="79" t="s">
        <v>539</v>
      </c>
      <c r="T394" s="79" t="s">
        <v>574</v>
      </c>
      <c r="U394" s="79"/>
      <c r="V394" s="82" t="s">
        <v>664</v>
      </c>
      <c r="W394" s="81">
        <v>43740.56674768519</v>
      </c>
      <c r="X394" s="82" t="s">
        <v>759</v>
      </c>
      <c r="Y394" s="79"/>
      <c r="Z394" s="79"/>
      <c r="AA394" s="85" t="s">
        <v>903</v>
      </c>
      <c r="AB394" s="79"/>
      <c r="AC394" s="79" t="b">
        <v>0</v>
      </c>
      <c r="AD394" s="79">
        <v>3</v>
      </c>
      <c r="AE394" s="85" t="s">
        <v>995</v>
      </c>
      <c r="AF394" s="79" t="b">
        <v>0</v>
      </c>
      <c r="AG394" s="79" t="s">
        <v>1009</v>
      </c>
      <c r="AH394" s="79"/>
      <c r="AI394" s="85" t="s">
        <v>995</v>
      </c>
      <c r="AJ394" s="79" t="b">
        <v>0</v>
      </c>
      <c r="AK394" s="79">
        <v>1</v>
      </c>
      <c r="AL394" s="85" t="s">
        <v>995</v>
      </c>
      <c r="AM394" s="79" t="s">
        <v>1025</v>
      </c>
      <c r="AN394" s="79" t="b">
        <v>0</v>
      </c>
      <c r="AO394" s="85" t="s">
        <v>903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261</v>
      </c>
      <c r="B395" s="64" t="s">
        <v>297</v>
      </c>
      <c r="C395" s="65" t="s">
        <v>3337</v>
      </c>
      <c r="D395" s="66">
        <v>3</v>
      </c>
      <c r="E395" s="67" t="s">
        <v>132</v>
      </c>
      <c r="F395" s="68">
        <v>35</v>
      </c>
      <c r="G395" s="65"/>
      <c r="H395" s="69"/>
      <c r="I395" s="70"/>
      <c r="J395" s="70"/>
      <c r="K395" s="34" t="s">
        <v>66</v>
      </c>
      <c r="L395" s="77">
        <v>395</v>
      </c>
      <c r="M395" s="77"/>
      <c r="N395" s="72"/>
      <c r="O395" s="79" t="s">
        <v>407</v>
      </c>
      <c r="P395" s="81">
        <v>43740.56674768519</v>
      </c>
      <c r="Q395" s="79" t="s">
        <v>451</v>
      </c>
      <c r="R395" s="82" t="s">
        <v>517</v>
      </c>
      <c r="S395" s="79" t="s">
        <v>539</v>
      </c>
      <c r="T395" s="79" t="s">
        <v>574</v>
      </c>
      <c r="U395" s="79"/>
      <c r="V395" s="82" t="s">
        <v>664</v>
      </c>
      <c r="W395" s="81">
        <v>43740.56674768519</v>
      </c>
      <c r="X395" s="82" t="s">
        <v>759</v>
      </c>
      <c r="Y395" s="79"/>
      <c r="Z395" s="79"/>
      <c r="AA395" s="85" t="s">
        <v>903</v>
      </c>
      <c r="AB395" s="79"/>
      <c r="AC395" s="79" t="b">
        <v>0</v>
      </c>
      <c r="AD395" s="79">
        <v>3</v>
      </c>
      <c r="AE395" s="85" t="s">
        <v>995</v>
      </c>
      <c r="AF395" s="79" t="b">
        <v>0</v>
      </c>
      <c r="AG395" s="79" t="s">
        <v>1009</v>
      </c>
      <c r="AH395" s="79"/>
      <c r="AI395" s="85" t="s">
        <v>995</v>
      </c>
      <c r="AJ395" s="79" t="b">
        <v>0</v>
      </c>
      <c r="AK395" s="79">
        <v>1</v>
      </c>
      <c r="AL395" s="85" t="s">
        <v>995</v>
      </c>
      <c r="AM395" s="79" t="s">
        <v>1025</v>
      </c>
      <c r="AN395" s="79" t="b">
        <v>0</v>
      </c>
      <c r="AO395" s="85" t="s">
        <v>903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297</v>
      </c>
      <c r="B396" s="64" t="s">
        <v>261</v>
      </c>
      <c r="C396" s="65" t="s">
        <v>3337</v>
      </c>
      <c r="D396" s="66">
        <v>3</v>
      </c>
      <c r="E396" s="67" t="s">
        <v>132</v>
      </c>
      <c r="F396" s="68">
        <v>35</v>
      </c>
      <c r="G396" s="65"/>
      <c r="H396" s="69"/>
      <c r="I396" s="70"/>
      <c r="J396" s="70"/>
      <c r="K396" s="34" t="s">
        <v>66</v>
      </c>
      <c r="L396" s="77">
        <v>396</v>
      </c>
      <c r="M396" s="77"/>
      <c r="N396" s="72"/>
      <c r="O396" s="79" t="s">
        <v>407</v>
      </c>
      <c r="P396" s="81">
        <v>43740.60047453704</v>
      </c>
      <c r="Q396" s="79" t="s">
        <v>495</v>
      </c>
      <c r="R396" s="79"/>
      <c r="S396" s="79"/>
      <c r="T396" s="79" t="s">
        <v>574</v>
      </c>
      <c r="U396" s="79"/>
      <c r="V396" s="82" t="s">
        <v>700</v>
      </c>
      <c r="W396" s="81">
        <v>43740.60047453704</v>
      </c>
      <c r="X396" s="82" t="s">
        <v>832</v>
      </c>
      <c r="Y396" s="79"/>
      <c r="Z396" s="79"/>
      <c r="AA396" s="85" t="s">
        <v>976</v>
      </c>
      <c r="AB396" s="79"/>
      <c r="AC396" s="79" t="b">
        <v>0</v>
      </c>
      <c r="AD396" s="79">
        <v>0</v>
      </c>
      <c r="AE396" s="85" t="s">
        <v>995</v>
      </c>
      <c r="AF396" s="79" t="b">
        <v>0</v>
      </c>
      <c r="AG396" s="79" t="s">
        <v>1009</v>
      </c>
      <c r="AH396" s="79"/>
      <c r="AI396" s="85" t="s">
        <v>995</v>
      </c>
      <c r="AJ396" s="79" t="b">
        <v>0</v>
      </c>
      <c r="AK396" s="79">
        <v>1</v>
      </c>
      <c r="AL396" s="85" t="s">
        <v>903</v>
      </c>
      <c r="AM396" s="79" t="s">
        <v>1023</v>
      </c>
      <c r="AN396" s="79" t="b">
        <v>0</v>
      </c>
      <c r="AO396" s="85" t="s">
        <v>903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297</v>
      </c>
      <c r="B397" s="64" t="s">
        <v>355</v>
      </c>
      <c r="C397" s="65" t="s">
        <v>3337</v>
      </c>
      <c r="D397" s="66">
        <v>3</v>
      </c>
      <c r="E397" s="67" t="s">
        <v>132</v>
      </c>
      <c r="F397" s="68">
        <v>35</v>
      </c>
      <c r="G397" s="65"/>
      <c r="H397" s="69"/>
      <c r="I397" s="70"/>
      <c r="J397" s="70"/>
      <c r="K397" s="34" t="s">
        <v>65</v>
      </c>
      <c r="L397" s="77">
        <v>397</v>
      </c>
      <c r="M397" s="77"/>
      <c r="N397" s="72"/>
      <c r="O397" s="79" t="s">
        <v>407</v>
      </c>
      <c r="P397" s="81">
        <v>43741.79721064815</v>
      </c>
      <c r="Q397" s="79" t="s">
        <v>496</v>
      </c>
      <c r="R397" s="79" t="s">
        <v>530</v>
      </c>
      <c r="S397" s="79" t="s">
        <v>552</v>
      </c>
      <c r="T397" s="79" t="s">
        <v>562</v>
      </c>
      <c r="U397" s="79"/>
      <c r="V397" s="82" t="s">
        <v>700</v>
      </c>
      <c r="W397" s="81">
        <v>43741.79721064815</v>
      </c>
      <c r="X397" s="82" t="s">
        <v>833</v>
      </c>
      <c r="Y397" s="79"/>
      <c r="Z397" s="79"/>
      <c r="AA397" s="85" t="s">
        <v>977</v>
      </c>
      <c r="AB397" s="79"/>
      <c r="AC397" s="79" t="b">
        <v>0</v>
      </c>
      <c r="AD397" s="79">
        <v>8</v>
      </c>
      <c r="AE397" s="85" t="s">
        <v>995</v>
      </c>
      <c r="AF397" s="79" t="b">
        <v>1</v>
      </c>
      <c r="AG397" s="79" t="s">
        <v>1009</v>
      </c>
      <c r="AH397" s="79"/>
      <c r="AI397" s="85" t="s">
        <v>906</v>
      </c>
      <c r="AJ397" s="79" t="b">
        <v>0</v>
      </c>
      <c r="AK397" s="79">
        <v>1</v>
      </c>
      <c r="AL397" s="85" t="s">
        <v>995</v>
      </c>
      <c r="AM397" s="79" t="s">
        <v>1023</v>
      </c>
      <c r="AN397" s="79" t="b">
        <v>0</v>
      </c>
      <c r="AO397" s="85" t="s">
        <v>977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297</v>
      </c>
      <c r="B398" s="64" t="s">
        <v>356</v>
      </c>
      <c r="C398" s="65" t="s">
        <v>3337</v>
      </c>
      <c r="D398" s="66">
        <v>3</v>
      </c>
      <c r="E398" s="67" t="s">
        <v>132</v>
      </c>
      <c r="F398" s="68">
        <v>35</v>
      </c>
      <c r="G398" s="65"/>
      <c r="H398" s="69"/>
      <c r="I398" s="70"/>
      <c r="J398" s="70"/>
      <c r="K398" s="34" t="s">
        <v>65</v>
      </c>
      <c r="L398" s="77">
        <v>398</v>
      </c>
      <c r="M398" s="77"/>
      <c r="N398" s="72"/>
      <c r="O398" s="79" t="s">
        <v>407</v>
      </c>
      <c r="P398" s="81">
        <v>43741.79721064815</v>
      </c>
      <c r="Q398" s="79" t="s">
        <v>496</v>
      </c>
      <c r="R398" s="79" t="s">
        <v>530</v>
      </c>
      <c r="S398" s="79" t="s">
        <v>552</v>
      </c>
      <c r="T398" s="79" t="s">
        <v>562</v>
      </c>
      <c r="U398" s="79"/>
      <c r="V398" s="82" t="s">
        <v>700</v>
      </c>
      <c r="W398" s="81">
        <v>43741.79721064815</v>
      </c>
      <c r="X398" s="82" t="s">
        <v>833</v>
      </c>
      <c r="Y398" s="79"/>
      <c r="Z398" s="79"/>
      <c r="AA398" s="85" t="s">
        <v>977</v>
      </c>
      <c r="AB398" s="79"/>
      <c r="AC398" s="79" t="b">
        <v>0</v>
      </c>
      <c r="AD398" s="79">
        <v>8</v>
      </c>
      <c r="AE398" s="85" t="s">
        <v>995</v>
      </c>
      <c r="AF398" s="79" t="b">
        <v>1</v>
      </c>
      <c r="AG398" s="79" t="s">
        <v>1009</v>
      </c>
      <c r="AH398" s="79"/>
      <c r="AI398" s="85" t="s">
        <v>906</v>
      </c>
      <c r="AJ398" s="79" t="b">
        <v>0</v>
      </c>
      <c r="AK398" s="79">
        <v>1</v>
      </c>
      <c r="AL398" s="85" t="s">
        <v>995</v>
      </c>
      <c r="AM398" s="79" t="s">
        <v>1023</v>
      </c>
      <c r="AN398" s="79" t="b">
        <v>0</v>
      </c>
      <c r="AO398" s="85" t="s">
        <v>977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3.4482758620689653</v>
      </c>
      <c r="BF398" s="48">
        <v>0</v>
      </c>
      <c r="BG398" s="49">
        <v>0</v>
      </c>
      <c r="BH398" s="48">
        <v>0</v>
      </c>
      <c r="BI398" s="49">
        <v>0</v>
      </c>
      <c r="BJ398" s="48">
        <v>28</v>
      </c>
      <c r="BK398" s="49">
        <v>96.55172413793103</v>
      </c>
      <c r="BL398" s="48">
        <v>29</v>
      </c>
    </row>
    <row r="399" spans="1:64" ht="15">
      <c r="A399" s="64" t="s">
        <v>303</v>
      </c>
      <c r="B399" s="64" t="s">
        <v>287</v>
      </c>
      <c r="C399" s="65" t="s">
        <v>3337</v>
      </c>
      <c r="D399" s="66">
        <v>3</v>
      </c>
      <c r="E399" s="67" t="s">
        <v>132</v>
      </c>
      <c r="F399" s="68">
        <v>35</v>
      </c>
      <c r="G399" s="65"/>
      <c r="H399" s="69"/>
      <c r="I399" s="70"/>
      <c r="J399" s="70"/>
      <c r="K399" s="34" t="s">
        <v>65</v>
      </c>
      <c r="L399" s="77">
        <v>399</v>
      </c>
      <c r="M399" s="77"/>
      <c r="N399" s="72"/>
      <c r="O399" s="79" t="s">
        <v>408</v>
      </c>
      <c r="P399" s="81">
        <v>43740.04565972222</v>
      </c>
      <c r="Q399" s="79" t="s">
        <v>487</v>
      </c>
      <c r="R399" s="79"/>
      <c r="S399" s="79"/>
      <c r="T399" s="79"/>
      <c r="U399" s="79"/>
      <c r="V399" s="82" t="s">
        <v>702</v>
      </c>
      <c r="W399" s="81">
        <v>43740.04565972222</v>
      </c>
      <c r="X399" s="82" t="s">
        <v>820</v>
      </c>
      <c r="Y399" s="79"/>
      <c r="Z399" s="79"/>
      <c r="AA399" s="85" t="s">
        <v>964</v>
      </c>
      <c r="AB399" s="85" t="s">
        <v>967</v>
      </c>
      <c r="AC399" s="79" t="b">
        <v>0</v>
      </c>
      <c r="AD399" s="79">
        <v>0</v>
      </c>
      <c r="AE399" s="85" t="s">
        <v>1004</v>
      </c>
      <c r="AF399" s="79" t="b">
        <v>0</v>
      </c>
      <c r="AG399" s="79" t="s">
        <v>1010</v>
      </c>
      <c r="AH399" s="79"/>
      <c r="AI399" s="85" t="s">
        <v>995</v>
      </c>
      <c r="AJ399" s="79" t="b">
        <v>0</v>
      </c>
      <c r="AK399" s="79">
        <v>0</v>
      </c>
      <c r="AL399" s="85" t="s">
        <v>995</v>
      </c>
      <c r="AM399" s="79" t="s">
        <v>1021</v>
      </c>
      <c r="AN399" s="79" t="b">
        <v>0</v>
      </c>
      <c r="AO399" s="85" t="s">
        <v>967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2</v>
      </c>
      <c r="BD399" s="48"/>
      <c r="BE399" s="49"/>
      <c r="BF399" s="48"/>
      <c r="BG399" s="49"/>
      <c r="BH399" s="48"/>
      <c r="BI399" s="49"/>
      <c r="BJ399" s="48"/>
      <c r="BK399" s="49"/>
      <c r="BL399" s="48"/>
    </row>
    <row r="400" spans="1:64" ht="15">
      <c r="A400" s="64" t="s">
        <v>287</v>
      </c>
      <c r="B400" s="64" t="s">
        <v>297</v>
      </c>
      <c r="C400" s="65" t="s">
        <v>3338</v>
      </c>
      <c r="D400" s="66">
        <v>10</v>
      </c>
      <c r="E400" s="67" t="s">
        <v>136</v>
      </c>
      <c r="F400" s="68">
        <v>12</v>
      </c>
      <c r="G400" s="65"/>
      <c r="H400" s="69"/>
      <c r="I400" s="70"/>
      <c r="J400" s="70"/>
      <c r="K400" s="34" t="s">
        <v>66</v>
      </c>
      <c r="L400" s="77">
        <v>400</v>
      </c>
      <c r="M400" s="77"/>
      <c r="N400" s="72"/>
      <c r="O400" s="79" t="s">
        <v>407</v>
      </c>
      <c r="P400" s="81">
        <v>43730.87355324074</v>
      </c>
      <c r="Q400" s="79" t="s">
        <v>466</v>
      </c>
      <c r="R400" s="82" t="s">
        <v>522</v>
      </c>
      <c r="S400" s="79" t="s">
        <v>539</v>
      </c>
      <c r="T400" s="79" t="s">
        <v>579</v>
      </c>
      <c r="U400" s="79"/>
      <c r="V400" s="82" t="s">
        <v>688</v>
      </c>
      <c r="W400" s="81">
        <v>43730.87355324074</v>
      </c>
      <c r="X400" s="82" t="s">
        <v>791</v>
      </c>
      <c r="Y400" s="79"/>
      <c r="Z400" s="79"/>
      <c r="AA400" s="85" t="s">
        <v>935</v>
      </c>
      <c r="AB400" s="79"/>
      <c r="AC400" s="79" t="b">
        <v>0</v>
      </c>
      <c r="AD400" s="79">
        <v>21</v>
      </c>
      <c r="AE400" s="85" t="s">
        <v>995</v>
      </c>
      <c r="AF400" s="79" t="b">
        <v>1</v>
      </c>
      <c r="AG400" s="79" t="s">
        <v>1009</v>
      </c>
      <c r="AH400" s="79"/>
      <c r="AI400" s="85" t="s">
        <v>1011</v>
      </c>
      <c r="AJ400" s="79" t="b">
        <v>0</v>
      </c>
      <c r="AK400" s="79">
        <v>6</v>
      </c>
      <c r="AL400" s="85" t="s">
        <v>995</v>
      </c>
      <c r="AM400" s="79" t="s">
        <v>1021</v>
      </c>
      <c r="AN400" s="79" t="b">
        <v>0</v>
      </c>
      <c r="AO400" s="85" t="s">
        <v>935</v>
      </c>
      <c r="AP400" s="79" t="s">
        <v>1032</v>
      </c>
      <c r="AQ400" s="79">
        <v>0</v>
      </c>
      <c r="AR400" s="79">
        <v>0</v>
      </c>
      <c r="AS400" s="79"/>
      <c r="AT400" s="79"/>
      <c r="AU400" s="79"/>
      <c r="AV400" s="79"/>
      <c r="AW400" s="79"/>
      <c r="AX400" s="79"/>
      <c r="AY400" s="79"/>
      <c r="AZ400" s="79"/>
      <c r="BA400">
        <v>10</v>
      </c>
      <c r="BB400" s="78" t="str">
        <f>REPLACE(INDEX(GroupVertices[Group],MATCH(Edges[[#This Row],[Vertex 1]],GroupVertices[Vertex],0)),1,1,"")</f>
        <v>2</v>
      </c>
      <c r="BC400" s="78" t="str">
        <f>REPLACE(INDEX(GroupVertices[Group],MATCH(Edges[[#This Row],[Vertex 2]],GroupVertices[Vertex],0)),1,1,"")</f>
        <v>1</v>
      </c>
      <c r="BD400" s="48"/>
      <c r="BE400" s="49"/>
      <c r="BF400" s="48"/>
      <c r="BG400" s="49"/>
      <c r="BH400" s="48"/>
      <c r="BI400" s="49"/>
      <c r="BJ400" s="48"/>
      <c r="BK400" s="49"/>
      <c r="BL400" s="48"/>
    </row>
    <row r="401" spans="1:64" ht="15">
      <c r="A401" s="64" t="s">
        <v>287</v>
      </c>
      <c r="B401" s="64" t="s">
        <v>297</v>
      </c>
      <c r="C401" s="65" t="s">
        <v>3338</v>
      </c>
      <c r="D401" s="66">
        <v>10</v>
      </c>
      <c r="E401" s="67" t="s">
        <v>136</v>
      </c>
      <c r="F401" s="68">
        <v>12</v>
      </c>
      <c r="G401" s="65"/>
      <c r="H401" s="69"/>
      <c r="I401" s="70"/>
      <c r="J401" s="70"/>
      <c r="K401" s="34" t="s">
        <v>66</v>
      </c>
      <c r="L401" s="77">
        <v>401</v>
      </c>
      <c r="M401" s="77"/>
      <c r="N401" s="72"/>
      <c r="O401" s="79" t="s">
        <v>407</v>
      </c>
      <c r="P401" s="81">
        <v>43733.018530092595</v>
      </c>
      <c r="Q401" s="79" t="s">
        <v>497</v>
      </c>
      <c r="R401" s="82" t="s">
        <v>531</v>
      </c>
      <c r="S401" s="79" t="s">
        <v>553</v>
      </c>
      <c r="T401" s="79" t="s">
        <v>591</v>
      </c>
      <c r="U401" s="79"/>
      <c r="V401" s="82" t="s">
        <v>688</v>
      </c>
      <c r="W401" s="81">
        <v>43733.018530092595</v>
      </c>
      <c r="X401" s="82" t="s">
        <v>834</v>
      </c>
      <c r="Y401" s="79"/>
      <c r="Z401" s="79"/>
      <c r="AA401" s="85" t="s">
        <v>978</v>
      </c>
      <c r="AB401" s="79"/>
      <c r="AC401" s="79" t="b">
        <v>0</v>
      </c>
      <c r="AD401" s="79">
        <v>15</v>
      </c>
      <c r="AE401" s="85" t="s">
        <v>995</v>
      </c>
      <c r="AF401" s="79" t="b">
        <v>0</v>
      </c>
      <c r="AG401" s="79" t="s">
        <v>1009</v>
      </c>
      <c r="AH401" s="79"/>
      <c r="AI401" s="85" t="s">
        <v>995</v>
      </c>
      <c r="AJ401" s="79" t="b">
        <v>0</v>
      </c>
      <c r="AK401" s="79">
        <v>4</v>
      </c>
      <c r="AL401" s="85" t="s">
        <v>995</v>
      </c>
      <c r="AM401" s="79" t="s">
        <v>1021</v>
      </c>
      <c r="AN401" s="79" t="b">
        <v>0</v>
      </c>
      <c r="AO401" s="85" t="s">
        <v>978</v>
      </c>
      <c r="AP401" s="79" t="s">
        <v>1032</v>
      </c>
      <c r="AQ401" s="79">
        <v>0</v>
      </c>
      <c r="AR401" s="79">
        <v>0</v>
      </c>
      <c r="AS401" s="79"/>
      <c r="AT401" s="79"/>
      <c r="AU401" s="79"/>
      <c r="AV401" s="79"/>
      <c r="AW401" s="79"/>
      <c r="AX401" s="79"/>
      <c r="AY401" s="79"/>
      <c r="AZ401" s="79"/>
      <c r="BA401">
        <v>10</v>
      </c>
      <c r="BB401" s="78" t="str">
        <f>REPLACE(INDEX(GroupVertices[Group],MATCH(Edges[[#This Row],[Vertex 1]],GroupVertices[Vertex],0)),1,1,"")</f>
        <v>2</v>
      </c>
      <c r="BC401" s="78" t="str">
        <f>REPLACE(INDEX(GroupVertices[Group],MATCH(Edges[[#This Row],[Vertex 2]],GroupVertices[Vertex],0)),1,1,"")</f>
        <v>1</v>
      </c>
      <c r="BD401" s="48">
        <v>5</v>
      </c>
      <c r="BE401" s="49">
        <v>11.627906976744185</v>
      </c>
      <c r="BF401" s="48">
        <v>0</v>
      </c>
      <c r="BG401" s="49">
        <v>0</v>
      </c>
      <c r="BH401" s="48">
        <v>0</v>
      </c>
      <c r="BI401" s="49">
        <v>0</v>
      </c>
      <c r="BJ401" s="48">
        <v>38</v>
      </c>
      <c r="BK401" s="49">
        <v>88.37209302325581</v>
      </c>
      <c r="BL401" s="48">
        <v>43</v>
      </c>
    </row>
    <row r="402" spans="1:64" ht="15">
      <c r="A402" s="64" t="s">
        <v>287</v>
      </c>
      <c r="B402" s="64" t="s">
        <v>297</v>
      </c>
      <c r="C402" s="65" t="s">
        <v>3338</v>
      </c>
      <c r="D402" s="66">
        <v>10</v>
      </c>
      <c r="E402" s="67" t="s">
        <v>136</v>
      </c>
      <c r="F402" s="68">
        <v>12</v>
      </c>
      <c r="G402" s="65"/>
      <c r="H402" s="69"/>
      <c r="I402" s="70"/>
      <c r="J402" s="70"/>
      <c r="K402" s="34" t="s">
        <v>66</v>
      </c>
      <c r="L402" s="77">
        <v>402</v>
      </c>
      <c r="M402" s="77"/>
      <c r="N402" s="72"/>
      <c r="O402" s="79" t="s">
        <v>407</v>
      </c>
      <c r="P402" s="81">
        <v>43739.96282407407</v>
      </c>
      <c r="Q402" s="79" t="s">
        <v>442</v>
      </c>
      <c r="R402" s="79"/>
      <c r="S402" s="79"/>
      <c r="T402" s="79" t="s">
        <v>562</v>
      </c>
      <c r="U402" s="79"/>
      <c r="V402" s="82" t="s">
        <v>688</v>
      </c>
      <c r="W402" s="81">
        <v>43739.96282407407</v>
      </c>
      <c r="X402" s="82" t="s">
        <v>835</v>
      </c>
      <c r="Y402" s="79"/>
      <c r="Z402" s="79"/>
      <c r="AA402" s="85" t="s">
        <v>979</v>
      </c>
      <c r="AB402" s="79"/>
      <c r="AC402" s="79" t="b">
        <v>0</v>
      </c>
      <c r="AD402" s="79">
        <v>0</v>
      </c>
      <c r="AE402" s="85" t="s">
        <v>995</v>
      </c>
      <c r="AF402" s="79" t="b">
        <v>1</v>
      </c>
      <c r="AG402" s="79" t="s">
        <v>1009</v>
      </c>
      <c r="AH402" s="79"/>
      <c r="AI402" s="85" t="s">
        <v>970</v>
      </c>
      <c r="AJ402" s="79" t="b">
        <v>0</v>
      </c>
      <c r="AK402" s="79">
        <v>2</v>
      </c>
      <c r="AL402" s="85" t="s">
        <v>991</v>
      </c>
      <c r="AM402" s="79" t="s">
        <v>1021</v>
      </c>
      <c r="AN402" s="79" t="b">
        <v>0</v>
      </c>
      <c r="AO402" s="85" t="s">
        <v>991</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2</v>
      </c>
      <c r="BC402" s="78" t="str">
        <f>REPLACE(INDEX(GroupVertices[Group],MATCH(Edges[[#This Row],[Vertex 2]],GroupVertices[Vertex],0)),1,1,"")</f>
        <v>1</v>
      </c>
      <c r="BD402" s="48">
        <v>1</v>
      </c>
      <c r="BE402" s="49">
        <v>6.25</v>
      </c>
      <c r="BF402" s="48">
        <v>0</v>
      </c>
      <c r="BG402" s="49">
        <v>0</v>
      </c>
      <c r="BH402" s="48">
        <v>0</v>
      </c>
      <c r="BI402" s="49">
        <v>0</v>
      </c>
      <c r="BJ402" s="48">
        <v>15</v>
      </c>
      <c r="BK402" s="49">
        <v>93.75</v>
      </c>
      <c r="BL402" s="48">
        <v>16</v>
      </c>
    </row>
    <row r="403" spans="1:64" ht="15">
      <c r="A403" s="64" t="s">
        <v>287</v>
      </c>
      <c r="B403" s="64" t="s">
        <v>297</v>
      </c>
      <c r="C403" s="65" t="s">
        <v>3338</v>
      </c>
      <c r="D403" s="66">
        <v>10</v>
      </c>
      <c r="E403" s="67" t="s">
        <v>136</v>
      </c>
      <c r="F403" s="68">
        <v>12</v>
      </c>
      <c r="G403" s="65"/>
      <c r="H403" s="69"/>
      <c r="I403" s="70"/>
      <c r="J403" s="70"/>
      <c r="K403" s="34" t="s">
        <v>66</v>
      </c>
      <c r="L403" s="77">
        <v>403</v>
      </c>
      <c r="M403" s="77"/>
      <c r="N403" s="72"/>
      <c r="O403" s="79" t="s">
        <v>407</v>
      </c>
      <c r="P403" s="81">
        <v>43739.96289351852</v>
      </c>
      <c r="Q403" s="79" t="s">
        <v>493</v>
      </c>
      <c r="R403" s="79"/>
      <c r="S403" s="79"/>
      <c r="T403" s="79" t="s">
        <v>562</v>
      </c>
      <c r="U403" s="79"/>
      <c r="V403" s="82" t="s">
        <v>688</v>
      </c>
      <c r="W403" s="81">
        <v>43739.96289351852</v>
      </c>
      <c r="X403" s="82" t="s">
        <v>830</v>
      </c>
      <c r="Y403" s="79"/>
      <c r="Z403" s="79"/>
      <c r="AA403" s="85" t="s">
        <v>974</v>
      </c>
      <c r="AB403" s="79"/>
      <c r="AC403" s="79" t="b">
        <v>0</v>
      </c>
      <c r="AD403" s="79">
        <v>0</v>
      </c>
      <c r="AE403" s="85" t="s">
        <v>995</v>
      </c>
      <c r="AF403" s="79" t="b">
        <v>0</v>
      </c>
      <c r="AG403" s="79" t="s">
        <v>1009</v>
      </c>
      <c r="AH403" s="79"/>
      <c r="AI403" s="85" t="s">
        <v>995</v>
      </c>
      <c r="AJ403" s="79" t="b">
        <v>0</v>
      </c>
      <c r="AK403" s="79">
        <v>1</v>
      </c>
      <c r="AL403" s="85" t="s">
        <v>975</v>
      </c>
      <c r="AM403" s="79" t="s">
        <v>1021</v>
      </c>
      <c r="AN403" s="79" t="b">
        <v>0</v>
      </c>
      <c r="AO403" s="85" t="s">
        <v>975</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2</v>
      </c>
      <c r="BC403" s="78" t="str">
        <f>REPLACE(INDEX(GroupVertices[Group],MATCH(Edges[[#This Row],[Vertex 2]],GroupVertices[Vertex],0)),1,1,"")</f>
        <v>1</v>
      </c>
      <c r="BD403" s="48"/>
      <c r="BE403" s="49"/>
      <c r="BF403" s="48"/>
      <c r="BG403" s="49"/>
      <c r="BH403" s="48"/>
      <c r="BI403" s="49"/>
      <c r="BJ403" s="48"/>
      <c r="BK403" s="49"/>
      <c r="BL403" s="48"/>
    </row>
    <row r="404" spans="1:64" ht="15">
      <c r="A404" s="64" t="s">
        <v>287</v>
      </c>
      <c r="B404" s="64" t="s">
        <v>297</v>
      </c>
      <c r="C404" s="65" t="s">
        <v>3338</v>
      </c>
      <c r="D404" s="66">
        <v>10</v>
      </c>
      <c r="E404" s="67" t="s">
        <v>136</v>
      </c>
      <c r="F404" s="68">
        <v>12</v>
      </c>
      <c r="G404" s="65"/>
      <c r="H404" s="69"/>
      <c r="I404" s="70"/>
      <c r="J404" s="70"/>
      <c r="K404" s="34" t="s">
        <v>66</v>
      </c>
      <c r="L404" s="77">
        <v>404</v>
      </c>
      <c r="M404" s="77"/>
      <c r="N404" s="72"/>
      <c r="O404" s="79" t="s">
        <v>407</v>
      </c>
      <c r="P404" s="81">
        <v>43740.042037037034</v>
      </c>
      <c r="Q404" s="79" t="s">
        <v>489</v>
      </c>
      <c r="R404" s="82" t="s">
        <v>529</v>
      </c>
      <c r="S404" s="79" t="s">
        <v>539</v>
      </c>
      <c r="T404" s="79" t="s">
        <v>590</v>
      </c>
      <c r="U404" s="79"/>
      <c r="V404" s="82" t="s">
        <v>688</v>
      </c>
      <c r="W404" s="81">
        <v>43740.042037037034</v>
      </c>
      <c r="X404" s="82" t="s">
        <v>823</v>
      </c>
      <c r="Y404" s="79"/>
      <c r="Z404" s="79"/>
      <c r="AA404" s="85" t="s">
        <v>967</v>
      </c>
      <c r="AB404" s="79"/>
      <c r="AC404" s="79" t="b">
        <v>0</v>
      </c>
      <c r="AD404" s="79">
        <v>4</v>
      </c>
      <c r="AE404" s="85" t="s">
        <v>995</v>
      </c>
      <c r="AF404" s="79" t="b">
        <v>1</v>
      </c>
      <c r="AG404" s="79" t="s">
        <v>1009</v>
      </c>
      <c r="AH404" s="79"/>
      <c r="AI404" s="85" t="s">
        <v>963</v>
      </c>
      <c r="AJ404" s="79" t="b">
        <v>0</v>
      </c>
      <c r="AK404" s="79">
        <v>1</v>
      </c>
      <c r="AL404" s="85" t="s">
        <v>995</v>
      </c>
      <c r="AM404" s="79" t="s">
        <v>1021</v>
      </c>
      <c r="AN404" s="79" t="b">
        <v>0</v>
      </c>
      <c r="AO404" s="85" t="s">
        <v>967</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287</v>
      </c>
      <c r="B405" s="64" t="s">
        <v>297</v>
      </c>
      <c r="C405" s="65" t="s">
        <v>3338</v>
      </c>
      <c r="D405" s="66">
        <v>10</v>
      </c>
      <c r="E405" s="67" t="s">
        <v>136</v>
      </c>
      <c r="F405" s="68">
        <v>12</v>
      </c>
      <c r="G405" s="65"/>
      <c r="H405" s="69"/>
      <c r="I405" s="70"/>
      <c r="J405" s="70"/>
      <c r="K405" s="34" t="s">
        <v>66</v>
      </c>
      <c r="L405" s="77">
        <v>405</v>
      </c>
      <c r="M405" s="77"/>
      <c r="N405" s="72"/>
      <c r="O405" s="79" t="s">
        <v>407</v>
      </c>
      <c r="P405" s="81">
        <v>43741.11292824074</v>
      </c>
      <c r="Q405" s="79" t="s">
        <v>498</v>
      </c>
      <c r="R405" s="82" t="s">
        <v>532</v>
      </c>
      <c r="S405" s="79" t="s">
        <v>539</v>
      </c>
      <c r="T405" s="79" t="s">
        <v>592</v>
      </c>
      <c r="U405" s="79"/>
      <c r="V405" s="82" t="s">
        <v>688</v>
      </c>
      <c r="W405" s="81">
        <v>43741.11292824074</v>
      </c>
      <c r="X405" s="82" t="s">
        <v>836</v>
      </c>
      <c r="Y405" s="79"/>
      <c r="Z405" s="79"/>
      <c r="AA405" s="85" t="s">
        <v>980</v>
      </c>
      <c r="AB405" s="79"/>
      <c r="AC405" s="79" t="b">
        <v>0</v>
      </c>
      <c r="AD405" s="79">
        <v>15</v>
      </c>
      <c r="AE405" s="85" t="s">
        <v>995</v>
      </c>
      <c r="AF405" s="79" t="b">
        <v>1</v>
      </c>
      <c r="AG405" s="79" t="s">
        <v>1009</v>
      </c>
      <c r="AH405" s="79"/>
      <c r="AI405" s="85" t="s">
        <v>1015</v>
      </c>
      <c r="AJ405" s="79" t="b">
        <v>0</v>
      </c>
      <c r="AK405" s="79">
        <v>3</v>
      </c>
      <c r="AL405" s="85" t="s">
        <v>995</v>
      </c>
      <c r="AM405" s="79" t="s">
        <v>1021</v>
      </c>
      <c r="AN405" s="79" t="b">
        <v>0</v>
      </c>
      <c r="AO405" s="85" t="s">
        <v>980</v>
      </c>
      <c r="AP405" s="79" t="s">
        <v>176</v>
      </c>
      <c r="AQ405" s="79">
        <v>0</v>
      </c>
      <c r="AR405" s="79">
        <v>0</v>
      </c>
      <c r="AS405" s="79"/>
      <c r="AT405" s="79"/>
      <c r="AU405" s="79"/>
      <c r="AV405" s="79"/>
      <c r="AW405" s="79"/>
      <c r="AX405" s="79"/>
      <c r="AY405" s="79"/>
      <c r="AZ405" s="79"/>
      <c r="BA405">
        <v>10</v>
      </c>
      <c r="BB405" s="78" t="str">
        <f>REPLACE(INDEX(GroupVertices[Group],MATCH(Edges[[#This Row],[Vertex 1]],GroupVertices[Vertex],0)),1,1,"")</f>
        <v>2</v>
      </c>
      <c r="BC405" s="78" t="str">
        <f>REPLACE(INDEX(GroupVertices[Group],MATCH(Edges[[#This Row],[Vertex 2]],GroupVertices[Vertex],0)),1,1,"")</f>
        <v>1</v>
      </c>
      <c r="BD405" s="48">
        <v>3</v>
      </c>
      <c r="BE405" s="49">
        <v>8.108108108108109</v>
      </c>
      <c r="BF405" s="48">
        <v>1</v>
      </c>
      <c r="BG405" s="49">
        <v>2.7027027027027026</v>
      </c>
      <c r="BH405" s="48">
        <v>0</v>
      </c>
      <c r="BI405" s="49">
        <v>0</v>
      </c>
      <c r="BJ405" s="48">
        <v>33</v>
      </c>
      <c r="BK405" s="49">
        <v>89.1891891891892</v>
      </c>
      <c r="BL405" s="48">
        <v>37</v>
      </c>
    </row>
    <row r="406" spans="1:64" ht="15">
      <c r="A406" s="64" t="s">
        <v>287</v>
      </c>
      <c r="B406" s="64" t="s">
        <v>297</v>
      </c>
      <c r="C406" s="65" t="s">
        <v>3338</v>
      </c>
      <c r="D406" s="66">
        <v>10</v>
      </c>
      <c r="E406" s="67" t="s">
        <v>136</v>
      </c>
      <c r="F406" s="68">
        <v>12</v>
      </c>
      <c r="G406" s="65"/>
      <c r="H406" s="69"/>
      <c r="I406" s="70"/>
      <c r="J406" s="70"/>
      <c r="K406" s="34" t="s">
        <v>66</v>
      </c>
      <c r="L406" s="77">
        <v>406</v>
      </c>
      <c r="M406" s="77"/>
      <c r="N406" s="72"/>
      <c r="O406" s="79" t="s">
        <v>407</v>
      </c>
      <c r="P406" s="81">
        <v>43741.12204861111</v>
      </c>
      <c r="Q406" s="79" t="s">
        <v>467</v>
      </c>
      <c r="R406" s="79"/>
      <c r="S406" s="79"/>
      <c r="T406" s="79" t="s">
        <v>580</v>
      </c>
      <c r="U406" s="82" t="s">
        <v>608</v>
      </c>
      <c r="V406" s="82" t="s">
        <v>608</v>
      </c>
      <c r="W406" s="81">
        <v>43741.12204861111</v>
      </c>
      <c r="X406" s="82" t="s">
        <v>792</v>
      </c>
      <c r="Y406" s="79"/>
      <c r="Z406" s="79"/>
      <c r="AA406" s="85" t="s">
        <v>936</v>
      </c>
      <c r="AB406" s="79"/>
      <c r="AC406" s="79" t="b">
        <v>0</v>
      </c>
      <c r="AD406" s="79">
        <v>3</v>
      </c>
      <c r="AE406" s="85" t="s">
        <v>995</v>
      </c>
      <c r="AF406" s="79" t="b">
        <v>0</v>
      </c>
      <c r="AG406" s="79" t="s">
        <v>1009</v>
      </c>
      <c r="AH406" s="79"/>
      <c r="AI406" s="85" t="s">
        <v>995</v>
      </c>
      <c r="AJ406" s="79" t="b">
        <v>0</v>
      </c>
      <c r="AK406" s="79">
        <v>0</v>
      </c>
      <c r="AL406" s="85" t="s">
        <v>995</v>
      </c>
      <c r="AM406" s="79" t="s">
        <v>1021</v>
      </c>
      <c r="AN406" s="79" t="b">
        <v>0</v>
      </c>
      <c r="AO406" s="85" t="s">
        <v>936</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287</v>
      </c>
      <c r="B407" s="64" t="s">
        <v>297</v>
      </c>
      <c r="C407" s="65" t="s">
        <v>3338</v>
      </c>
      <c r="D407" s="66">
        <v>10</v>
      </c>
      <c r="E407" s="67" t="s">
        <v>136</v>
      </c>
      <c r="F407" s="68">
        <v>12</v>
      </c>
      <c r="G407" s="65"/>
      <c r="H407" s="69"/>
      <c r="I407" s="70"/>
      <c r="J407" s="70"/>
      <c r="K407" s="34" t="s">
        <v>66</v>
      </c>
      <c r="L407" s="77">
        <v>407</v>
      </c>
      <c r="M407" s="77"/>
      <c r="N407" s="72"/>
      <c r="O407" s="79" t="s">
        <v>407</v>
      </c>
      <c r="P407" s="81">
        <v>43742.02695601852</v>
      </c>
      <c r="Q407" s="79" t="s">
        <v>468</v>
      </c>
      <c r="R407" s="82" t="s">
        <v>523</v>
      </c>
      <c r="S407" s="79" t="s">
        <v>548</v>
      </c>
      <c r="T407" s="79" t="s">
        <v>581</v>
      </c>
      <c r="U407" s="79"/>
      <c r="V407" s="82" t="s">
        <v>688</v>
      </c>
      <c r="W407" s="81">
        <v>43742.02695601852</v>
      </c>
      <c r="X407" s="82" t="s">
        <v>793</v>
      </c>
      <c r="Y407" s="79"/>
      <c r="Z407" s="79"/>
      <c r="AA407" s="85" t="s">
        <v>937</v>
      </c>
      <c r="AB407" s="79"/>
      <c r="AC407" s="79" t="b">
        <v>0</v>
      </c>
      <c r="AD407" s="79">
        <v>18</v>
      </c>
      <c r="AE407" s="85" t="s">
        <v>995</v>
      </c>
      <c r="AF407" s="79" t="b">
        <v>0</v>
      </c>
      <c r="AG407" s="79" t="s">
        <v>1009</v>
      </c>
      <c r="AH407" s="79"/>
      <c r="AI407" s="85" t="s">
        <v>995</v>
      </c>
      <c r="AJ407" s="79" t="b">
        <v>0</v>
      </c>
      <c r="AK407" s="79">
        <v>5</v>
      </c>
      <c r="AL407" s="85" t="s">
        <v>995</v>
      </c>
      <c r="AM407" s="79" t="s">
        <v>1021</v>
      </c>
      <c r="AN407" s="79" t="b">
        <v>0</v>
      </c>
      <c r="AO407" s="85" t="s">
        <v>937</v>
      </c>
      <c r="AP407" s="79" t="s">
        <v>176</v>
      </c>
      <c r="AQ407" s="79">
        <v>0</v>
      </c>
      <c r="AR407" s="79">
        <v>0</v>
      </c>
      <c r="AS407" s="79"/>
      <c r="AT407" s="79"/>
      <c r="AU407" s="79"/>
      <c r="AV407" s="79"/>
      <c r="AW407" s="79"/>
      <c r="AX407" s="79"/>
      <c r="AY407" s="79"/>
      <c r="AZ407" s="79"/>
      <c r="BA407">
        <v>10</v>
      </c>
      <c r="BB407" s="78" t="str">
        <f>REPLACE(INDEX(GroupVertices[Group],MATCH(Edges[[#This Row],[Vertex 1]],GroupVertices[Vertex],0)),1,1,"")</f>
        <v>2</v>
      </c>
      <c r="BC407" s="78" t="str">
        <f>REPLACE(INDEX(GroupVertices[Group],MATCH(Edges[[#This Row],[Vertex 2]],GroupVertices[Vertex],0)),1,1,"")</f>
        <v>1</v>
      </c>
      <c r="BD407" s="48"/>
      <c r="BE407" s="49"/>
      <c r="BF407" s="48"/>
      <c r="BG407" s="49"/>
      <c r="BH407" s="48"/>
      <c r="BI407" s="49"/>
      <c r="BJ407" s="48"/>
      <c r="BK407" s="49"/>
      <c r="BL407" s="48"/>
    </row>
    <row r="408" spans="1:64" ht="15">
      <c r="A408" s="64" t="s">
        <v>287</v>
      </c>
      <c r="B408" s="64" t="s">
        <v>297</v>
      </c>
      <c r="C408" s="65" t="s">
        <v>3338</v>
      </c>
      <c r="D408" s="66">
        <v>10</v>
      </c>
      <c r="E408" s="67" t="s">
        <v>136</v>
      </c>
      <c r="F408" s="68">
        <v>12</v>
      </c>
      <c r="G408" s="65"/>
      <c r="H408" s="69"/>
      <c r="I408" s="70"/>
      <c r="J408" s="70"/>
      <c r="K408" s="34" t="s">
        <v>66</v>
      </c>
      <c r="L408" s="77">
        <v>408</v>
      </c>
      <c r="M408" s="77"/>
      <c r="N408" s="72"/>
      <c r="O408" s="79" t="s">
        <v>407</v>
      </c>
      <c r="P408" s="81">
        <v>43742.48451388889</v>
      </c>
      <c r="Q408" s="79" t="s">
        <v>499</v>
      </c>
      <c r="R408" s="82" t="s">
        <v>533</v>
      </c>
      <c r="S408" s="79" t="s">
        <v>539</v>
      </c>
      <c r="T408" s="79" t="s">
        <v>557</v>
      </c>
      <c r="U408" s="79"/>
      <c r="V408" s="82" t="s">
        <v>688</v>
      </c>
      <c r="W408" s="81">
        <v>43742.48451388889</v>
      </c>
      <c r="X408" s="82" t="s">
        <v>837</v>
      </c>
      <c r="Y408" s="79"/>
      <c r="Z408" s="79"/>
      <c r="AA408" s="85" t="s">
        <v>981</v>
      </c>
      <c r="AB408" s="79"/>
      <c r="AC408" s="79" t="b">
        <v>0</v>
      </c>
      <c r="AD408" s="79">
        <v>8</v>
      </c>
      <c r="AE408" s="85" t="s">
        <v>995</v>
      </c>
      <c r="AF408" s="79" t="b">
        <v>1</v>
      </c>
      <c r="AG408" s="79" t="s">
        <v>1009</v>
      </c>
      <c r="AH408" s="79"/>
      <c r="AI408" s="85" t="s">
        <v>1016</v>
      </c>
      <c r="AJ408" s="79" t="b">
        <v>0</v>
      </c>
      <c r="AK408" s="79">
        <v>2</v>
      </c>
      <c r="AL408" s="85" t="s">
        <v>995</v>
      </c>
      <c r="AM408" s="79" t="s">
        <v>1021</v>
      </c>
      <c r="AN408" s="79" t="b">
        <v>0</v>
      </c>
      <c r="AO408" s="85" t="s">
        <v>981</v>
      </c>
      <c r="AP408" s="79" t="s">
        <v>176</v>
      </c>
      <c r="AQ408" s="79">
        <v>0</v>
      </c>
      <c r="AR408" s="79">
        <v>0</v>
      </c>
      <c r="AS408" s="79"/>
      <c r="AT408" s="79"/>
      <c r="AU408" s="79"/>
      <c r="AV408" s="79"/>
      <c r="AW408" s="79"/>
      <c r="AX408" s="79"/>
      <c r="AY408" s="79"/>
      <c r="AZ408" s="79"/>
      <c r="BA408">
        <v>10</v>
      </c>
      <c r="BB408" s="78" t="str">
        <f>REPLACE(INDEX(GroupVertices[Group],MATCH(Edges[[#This Row],[Vertex 1]],GroupVertices[Vertex],0)),1,1,"")</f>
        <v>2</v>
      </c>
      <c r="BC408" s="78" t="str">
        <f>REPLACE(INDEX(GroupVertices[Group],MATCH(Edges[[#This Row],[Vertex 2]],GroupVertices[Vertex],0)),1,1,"")</f>
        <v>1</v>
      </c>
      <c r="BD408" s="48">
        <v>3</v>
      </c>
      <c r="BE408" s="49">
        <v>8.333333333333334</v>
      </c>
      <c r="BF408" s="48">
        <v>0</v>
      </c>
      <c r="BG408" s="49">
        <v>0</v>
      </c>
      <c r="BH408" s="48">
        <v>0</v>
      </c>
      <c r="BI408" s="49">
        <v>0</v>
      </c>
      <c r="BJ408" s="48">
        <v>33</v>
      </c>
      <c r="BK408" s="49">
        <v>91.66666666666667</v>
      </c>
      <c r="BL408" s="48">
        <v>36</v>
      </c>
    </row>
    <row r="409" spans="1:64" ht="15">
      <c r="A409" s="64" t="s">
        <v>287</v>
      </c>
      <c r="B409" s="64" t="s">
        <v>297</v>
      </c>
      <c r="C409" s="65" t="s">
        <v>3338</v>
      </c>
      <c r="D409" s="66">
        <v>10</v>
      </c>
      <c r="E409" s="67" t="s">
        <v>136</v>
      </c>
      <c r="F409" s="68">
        <v>12</v>
      </c>
      <c r="G409" s="65"/>
      <c r="H409" s="69"/>
      <c r="I409" s="70"/>
      <c r="J409" s="70"/>
      <c r="K409" s="34" t="s">
        <v>66</v>
      </c>
      <c r="L409" s="77">
        <v>409</v>
      </c>
      <c r="M409" s="77"/>
      <c r="N409" s="72"/>
      <c r="O409" s="79" t="s">
        <v>407</v>
      </c>
      <c r="P409" s="81">
        <v>43745.951886574076</v>
      </c>
      <c r="Q409" s="79" t="s">
        <v>465</v>
      </c>
      <c r="R409" s="79"/>
      <c r="S409" s="79"/>
      <c r="T409" s="79"/>
      <c r="U409" s="79"/>
      <c r="V409" s="82" t="s">
        <v>688</v>
      </c>
      <c r="W409" s="81">
        <v>43745.951886574076</v>
      </c>
      <c r="X409" s="82" t="s">
        <v>838</v>
      </c>
      <c r="Y409" s="79"/>
      <c r="Z409" s="79"/>
      <c r="AA409" s="85" t="s">
        <v>982</v>
      </c>
      <c r="AB409" s="79"/>
      <c r="AC409" s="79" t="b">
        <v>0</v>
      </c>
      <c r="AD409" s="79">
        <v>0</v>
      </c>
      <c r="AE409" s="85" t="s">
        <v>995</v>
      </c>
      <c r="AF409" s="79" t="b">
        <v>0</v>
      </c>
      <c r="AG409" s="79" t="s">
        <v>1009</v>
      </c>
      <c r="AH409" s="79"/>
      <c r="AI409" s="85" t="s">
        <v>995</v>
      </c>
      <c r="AJ409" s="79" t="b">
        <v>0</v>
      </c>
      <c r="AK409" s="79">
        <v>10</v>
      </c>
      <c r="AL409" s="85" t="s">
        <v>986</v>
      </c>
      <c r="AM409" s="79" t="s">
        <v>1021</v>
      </c>
      <c r="AN409" s="79" t="b">
        <v>0</v>
      </c>
      <c r="AO409" s="85" t="s">
        <v>986</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1</v>
      </c>
      <c r="BD409" s="48">
        <v>0</v>
      </c>
      <c r="BE409" s="49">
        <v>0</v>
      </c>
      <c r="BF409" s="48">
        <v>1</v>
      </c>
      <c r="BG409" s="49">
        <v>4.761904761904762</v>
      </c>
      <c r="BH409" s="48">
        <v>0</v>
      </c>
      <c r="BI409" s="49">
        <v>0</v>
      </c>
      <c r="BJ409" s="48">
        <v>20</v>
      </c>
      <c r="BK409" s="49">
        <v>95.23809523809524</v>
      </c>
      <c r="BL409" s="48">
        <v>21</v>
      </c>
    </row>
    <row r="410" spans="1:64" ht="15">
      <c r="A410" s="64" t="s">
        <v>297</v>
      </c>
      <c r="B410" s="64" t="s">
        <v>287</v>
      </c>
      <c r="C410" s="65" t="s">
        <v>3338</v>
      </c>
      <c r="D410" s="66">
        <v>10</v>
      </c>
      <c r="E410" s="67" t="s">
        <v>136</v>
      </c>
      <c r="F410" s="68">
        <v>12</v>
      </c>
      <c r="G410" s="65"/>
      <c r="H410" s="69"/>
      <c r="I410" s="70"/>
      <c r="J410" s="70"/>
      <c r="K410" s="34" t="s">
        <v>66</v>
      </c>
      <c r="L410" s="77">
        <v>410</v>
      </c>
      <c r="M410" s="77"/>
      <c r="N410" s="72"/>
      <c r="O410" s="79" t="s">
        <v>407</v>
      </c>
      <c r="P410" s="81">
        <v>43731.916134259256</v>
      </c>
      <c r="Q410" s="79" t="s">
        <v>479</v>
      </c>
      <c r="R410" s="79"/>
      <c r="S410" s="79"/>
      <c r="T410" s="79" t="s">
        <v>586</v>
      </c>
      <c r="U410" s="82" t="s">
        <v>612</v>
      </c>
      <c r="V410" s="82" t="s">
        <v>612</v>
      </c>
      <c r="W410" s="81">
        <v>43731.916134259256</v>
      </c>
      <c r="X410" s="82" t="s">
        <v>810</v>
      </c>
      <c r="Y410" s="79"/>
      <c r="Z410" s="79"/>
      <c r="AA410" s="85" t="s">
        <v>954</v>
      </c>
      <c r="AB410" s="79"/>
      <c r="AC410" s="79" t="b">
        <v>0</v>
      </c>
      <c r="AD410" s="79">
        <v>11</v>
      </c>
      <c r="AE410" s="85" t="s">
        <v>995</v>
      </c>
      <c r="AF410" s="79" t="b">
        <v>0</v>
      </c>
      <c r="AG410" s="79" t="s">
        <v>1009</v>
      </c>
      <c r="AH410" s="79"/>
      <c r="AI410" s="85" t="s">
        <v>995</v>
      </c>
      <c r="AJ410" s="79" t="b">
        <v>0</v>
      </c>
      <c r="AK410" s="79">
        <v>4</v>
      </c>
      <c r="AL410" s="85" t="s">
        <v>995</v>
      </c>
      <c r="AM410" s="79" t="s">
        <v>1021</v>
      </c>
      <c r="AN410" s="79" t="b">
        <v>0</v>
      </c>
      <c r="AO410" s="85" t="s">
        <v>954</v>
      </c>
      <c r="AP410" s="79" t="s">
        <v>1032</v>
      </c>
      <c r="AQ410" s="79">
        <v>0</v>
      </c>
      <c r="AR410" s="79">
        <v>0</v>
      </c>
      <c r="AS410" s="79"/>
      <c r="AT410" s="79"/>
      <c r="AU410" s="79"/>
      <c r="AV410" s="79"/>
      <c r="AW410" s="79"/>
      <c r="AX410" s="79"/>
      <c r="AY410" s="79"/>
      <c r="AZ410" s="79"/>
      <c r="BA410">
        <v>6</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297</v>
      </c>
      <c r="B411" s="64" t="s">
        <v>287</v>
      </c>
      <c r="C411" s="65" t="s">
        <v>3338</v>
      </c>
      <c r="D411" s="66">
        <v>10</v>
      </c>
      <c r="E411" s="67" t="s">
        <v>136</v>
      </c>
      <c r="F411" s="68">
        <v>12</v>
      </c>
      <c r="G411" s="65"/>
      <c r="H411" s="69"/>
      <c r="I411" s="70"/>
      <c r="J411" s="70"/>
      <c r="K411" s="34" t="s">
        <v>66</v>
      </c>
      <c r="L411" s="77">
        <v>411</v>
      </c>
      <c r="M411" s="77"/>
      <c r="N411" s="72"/>
      <c r="O411" s="79" t="s">
        <v>407</v>
      </c>
      <c r="P411" s="81">
        <v>43733.8091087963</v>
      </c>
      <c r="Q411" s="79" t="s">
        <v>500</v>
      </c>
      <c r="R411" s="79"/>
      <c r="S411" s="79"/>
      <c r="T411" s="79" t="s">
        <v>593</v>
      </c>
      <c r="U411" s="79"/>
      <c r="V411" s="82" t="s">
        <v>700</v>
      </c>
      <c r="W411" s="81">
        <v>43733.8091087963</v>
      </c>
      <c r="X411" s="82" t="s">
        <v>839</v>
      </c>
      <c r="Y411" s="79"/>
      <c r="Z411" s="79"/>
      <c r="AA411" s="85" t="s">
        <v>983</v>
      </c>
      <c r="AB411" s="79"/>
      <c r="AC411" s="79" t="b">
        <v>0</v>
      </c>
      <c r="AD411" s="79">
        <v>0</v>
      </c>
      <c r="AE411" s="85" t="s">
        <v>995</v>
      </c>
      <c r="AF411" s="79" t="b">
        <v>0</v>
      </c>
      <c r="AG411" s="79" t="s">
        <v>1009</v>
      </c>
      <c r="AH411" s="79"/>
      <c r="AI411" s="85" t="s">
        <v>995</v>
      </c>
      <c r="AJ411" s="79" t="b">
        <v>0</v>
      </c>
      <c r="AK411" s="79">
        <v>4</v>
      </c>
      <c r="AL411" s="85" t="s">
        <v>978</v>
      </c>
      <c r="AM411" s="79" t="s">
        <v>1023</v>
      </c>
      <c r="AN411" s="79" t="b">
        <v>0</v>
      </c>
      <c r="AO411" s="85" t="s">
        <v>978</v>
      </c>
      <c r="AP411" s="79" t="s">
        <v>176</v>
      </c>
      <c r="AQ411" s="79">
        <v>0</v>
      </c>
      <c r="AR411" s="79">
        <v>0</v>
      </c>
      <c r="AS411" s="79"/>
      <c r="AT411" s="79"/>
      <c r="AU411" s="79"/>
      <c r="AV411" s="79"/>
      <c r="AW411" s="79"/>
      <c r="AX411" s="79"/>
      <c r="AY411" s="79"/>
      <c r="AZ411" s="79"/>
      <c r="BA411">
        <v>6</v>
      </c>
      <c r="BB411" s="78" t="str">
        <f>REPLACE(INDEX(GroupVertices[Group],MATCH(Edges[[#This Row],[Vertex 1]],GroupVertices[Vertex],0)),1,1,"")</f>
        <v>1</v>
      </c>
      <c r="BC411" s="78" t="str">
        <f>REPLACE(INDEX(GroupVertices[Group],MATCH(Edges[[#This Row],[Vertex 2]],GroupVertices[Vertex],0)),1,1,"")</f>
        <v>2</v>
      </c>
      <c r="BD411" s="48">
        <v>1</v>
      </c>
      <c r="BE411" s="49">
        <v>3.7037037037037037</v>
      </c>
      <c r="BF411" s="48">
        <v>0</v>
      </c>
      <c r="BG411" s="49">
        <v>0</v>
      </c>
      <c r="BH411" s="48">
        <v>0</v>
      </c>
      <c r="BI411" s="49">
        <v>0</v>
      </c>
      <c r="BJ411" s="48">
        <v>26</v>
      </c>
      <c r="BK411" s="49">
        <v>96.29629629629629</v>
      </c>
      <c r="BL411" s="48">
        <v>27</v>
      </c>
    </row>
    <row r="412" spans="1:64" ht="15">
      <c r="A412" s="64" t="s">
        <v>297</v>
      </c>
      <c r="B412" s="64" t="s">
        <v>287</v>
      </c>
      <c r="C412" s="65" t="s">
        <v>3338</v>
      </c>
      <c r="D412" s="66">
        <v>10</v>
      </c>
      <c r="E412" s="67" t="s">
        <v>136</v>
      </c>
      <c r="F412" s="68">
        <v>12</v>
      </c>
      <c r="G412" s="65"/>
      <c r="H412" s="69"/>
      <c r="I412" s="70"/>
      <c r="J412" s="70"/>
      <c r="K412" s="34" t="s">
        <v>66</v>
      </c>
      <c r="L412" s="77">
        <v>412</v>
      </c>
      <c r="M412" s="77"/>
      <c r="N412" s="72"/>
      <c r="O412" s="79" t="s">
        <v>407</v>
      </c>
      <c r="P412" s="81">
        <v>43734.81450231482</v>
      </c>
      <c r="Q412" s="79" t="s">
        <v>485</v>
      </c>
      <c r="R412" s="79"/>
      <c r="S412" s="79"/>
      <c r="T412" s="79" t="s">
        <v>589</v>
      </c>
      <c r="U412" s="79"/>
      <c r="V412" s="82" t="s">
        <v>700</v>
      </c>
      <c r="W412" s="81">
        <v>43734.81450231482</v>
      </c>
      <c r="X412" s="82" t="s">
        <v>818</v>
      </c>
      <c r="Y412" s="79"/>
      <c r="Z412" s="79"/>
      <c r="AA412" s="85" t="s">
        <v>962</v>
      </c>
      <c r="AB412" s="79"/>
      <c r="AC412" s="79" t="b">
        <v>0</v>
      </c>
      <c r="AD412" s="79">
        <v>0</v>
      </c>
      <c r="AE412" s="85" t="s">
        <v>995</v>
      </c>
      <c r="AF412" s="79" t="b">
        <v>0</v>
      </c>
      <c r="AG412" s="79" t="s">
        <v>1009</v>
      </c>
      <c r="AH412" s="79"/>
      <c r="AI412" s="85" t="s">
        <v>995</v>
      </c>
      <c r="AJ412" s="79" t="b">
        <v>0</v>
      </c>
      <c r="AK412" s="79">
        <v>3</v>
      </c>
      <c r="AL412" s="85" t="s">
        <v>939</v>
      </c>
      <c r="AM412" s="79" t="s">
        <v>1023</v>
      </c>
      <c r="AN412" s="79" t="b">
        <v>0</v>
      </c>
      <c r="AO412" s="85" t="s">
        <v>939</v>
      </c>
      <c r="AP412" s="79" t="s">
        <v>176</v>
      </c>
      <c r="AQ412" s="79">
        <v>0</v>
      </c>
      <c r="AR412" s="79">
        <v>0</v>
      </c>
      <c r="AS412" s="79"/>
      <c r="AT412" s="79"/>
      <c r="AU412" s="79"/>
      <c r="AV412" s="79"/>
      <c r="AW412" s="79"/>
      <c r="AX412" s="79"/>
      <c r="AY412" s="79"/>
      <c r="AZ412" s="79"/>
      <c r="BA412">
        <v>6</v>
      </c>
      <c r="BB412" s="78" t="str">
        <f>REPLACE(INDEX(GroupVertices[Group],MATCH(Edges[[#This Row],[Vertex 1]],GroupVertices[Vertex],0)),1,1,"")</f>
        <v>1</v>
      </c>
      <c r="BC412" s="78" t="str">
        <f>REPLACE(INDEX(GroupVertices[Group],MATCH(Edges[[#This Row],[Vertex 2]],GroupVertices[Vertex],0)),1,1,"")</f>
        <v>2</v>
      </c>
      <c r="BD412" s="48"/>
      <c r="BE412" s="49"/>
      <c r="BF412" s="48"/>
      <c r="BG412" s="49"/>
      <c r="BH412" s="48"/>
      <c r="BI412" s="49"/>
      <c r="BJ412" s="48"/>
      <c r="BK412" s="49"/>
      <c r="BL412" s="48"/>
    </row>
    <row r="413" spans="1:64" ht="15">
      <c r="A413" s="64" t="s">
        <v>297</v>
      </c>
      <c r="B413" s="64" t="s">
        <v>287</v>
      </c>
      <c r="C413" s="65" t="s">
        <v>3338</v>
      </c>
      <c r="D413" s="66">
        <v>10</v>
      </c>
      <c r="E413" s="67" t="s">
        <v>136</v>
      </c>
      <c r="F413" s="68">
        <v>12</v>
      </c>
      <c r="G413" s="65"/>
      <c r="H413" s="69"/>
      <c r="I413" s="70"/>
      <c r="J413" s="70"/>
      <c r="K413" s="34" t="s">
        <v>66</v>
      </c>
      <c r="L413" s="77">
        <v>413</v>
      </c>
      <c r="M413" s="77"/>
      <c r="N413" s="72"/>
      <c r="O413" s="79" t="s">
        <v>407</v>
      </c>
      <c r="P413" s="81">
        <v>43740.6003587963</v>
      </c>
      <c r="Q413" s="79" t="s">
        <v>446</v>
      </c>
      <c r="R413" s="79"/>
      <c r="S413" s="79"/>
      <c r="T413" s="79" t="s">
        <v>573</v>
      </c>
      <c r="U413" s="79"/>
      <c r="V413" s="82" t="s">
        <v>700</v>
      </c>
      <c r="W413" s="81">
        <v>43740.6003587963</v>
      </c>
      <c r="X413" s="82" t="s">
        <v>825</v>
      </c>
      <c r="Y413" s="79"/>
      <c r="Z413" s="79"/>
      <c r="AA413" s="85" t="s">
        <v>969</v>
      </c>
      <c r="AB413" s="79"/>
      <c r="AC413" s="79" t="b">
        <v>0</v>
      </c>
      <c r="AD413" s="79">
        <v>0</v>
      </c>
      <c r="AE413" s="85" t="s">
        <v>995</v>
      </c>
      <c r="AF413" s="79" t="b">
        <v>1</v>
      </c>
      <c r="AG413" s="79" t="s">
        <v>1009</v>
      </c>
      <c r="AH413" s="79"/>
      <c r="AI413" s="85" t="s">
        <v>963</v>
      </c>
      <c r="AJ413" s="79" t="b">
        <v>0</v>
      </c>
      <c r="AK413" s="79">
        <v>4</v>
      </c>
      <c r="AL413" s="85" t="s">
        <v>967</v>
      </c>
      <c r="AM413" s="79" t="s">
        <v>1023</v>
      </c>
      <c r="AN413" s="79" t="b">
        <v>0</v>
      </c>
      <c r="AO413" s="85" t="s">
        <v>967</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297</v>
      </c>
      <c r="B414" s="64" t="s">
        <v>287</v>
      </c>
      <c r="C414" s="65" t="s">
        <v>3338</v>
      </c>
      <c r="D414" s="66">
        <v>10</v>
      </c>
      <c r="E414" s="67" t="s">
        <v>136</v>
      </c>
      <c r="F414" s="68">
        <v>12</v>
      </c>
      <c r="G414" s="65"/>
      <c r="H414" s="69"/>
      <c r="I414" s="70"/>
      <c r="J414" s="70"/>
      <c r="K414" s="34" t="s">
        <v>66</v>
      </c>
      <c r="L414" s="77">
        <v>414</v>
      </c>
      <c r="M414" s="77"/>
      <c r="N414" s="72"/>
      <c r="O414" s="79" t="s">
        <v>407</v>
      </c>
      <c r="P414" s="81">
        <v>43741.78026620371</v>
      </c>
      <c r="Q414" s="79" t="s">
        <v>501</v>
      </c>
      <c r="R414" s="79"/>
      <c r="S414" s="79"/>
      <c r="T414" s="79" t="s">
        <v>575</v>
      </c>
      <c r="U414" s="79"/>
      <c r="V414" s="82" t="s">
        <v>700</v>
      </c>
      <c r="W414" s="81">
        <v>43741.78026620371</v>
      </c>
      <c r="X414" s="82" t="s">
        <v>840</v>
      </c>
      <c r="Y414" s="79"/>
      <c r="Z414" s="79"/>
      <c r="AA414" s="85" t="s">
        <v>984</v>
      </c>
      <c r="AB414" s="79"/>
      <c r="AC414" s="79" t="b">
        <v>0</v>
      </c>
      <c r="AD414" s="79">
        <v>0</v>
      </c>
      <c r="AE414" s="85" t="s">
        <v>995</v>
      </c>
      <c r="AF414" s="79" t="b">
        <v>1</v>
      </c>
      <c r="AG414" s="79" t="s">
        <v>1009</v>
      </c>
      <c r="AH414" s="79"/>
      <c r="AI414" s="85" t="s">
        <v>1015</v>
      </c>
      <c r="AJ414" s="79" t="b">
        <v>0</v>
      </c>
      <c r="AK414" s="79">
        <v>4</v>
      </c>
      <c r="AL414" s="85" t="s">
        <v>980</v>
      </c>
      <c r="AM414" s="79" t="s">
        <v>1023</v>
      </c>
      <c r="AN414" s="79" t="b">
        <v>0</v>
      </c>
      <c r="AO414" s="85" t="s">
        <v>980</v>
      </c>
      <c r="AP414" s="79" t="s">
        <v>176</v>
      </c>
      <c r="AQ414" s="79">
        <v>0</v>
      </c>
      <c r="AR414" s="79">
        <v>0</v>
      </c>
      <c r="AS414" s="79"/>
      <c r="AT414" s="79"/>
      <c r="AU414" s="79"/>
      <c r="AV414" s="79"/>
      <c r="AW414" s="79"/>
      <c r="AX414" s="79"/>
      <c r="AY414" s="79"/>
      <c r="AZ414" s="79"/>
      <c r="BA414">
        <v>6</v>
      </c>
      <c r="BB414" s="78" t="str">
        <f>REPLACE(INDEX(GroupVertices[Group],MATCH(Edges[[#This Row],[Vertex 1]],GroupVertices[Vertex],0)),1,1,"")</f>
        <v>1</v>
      </c>
      <c r="BC414" s="78" t="str">
        <f>REPLACE(INDEX(GroupVertices[Group],MATCH(Edges[[#This Row],[Vertex 2]],GroupVertices[Vertex],0)),1,1,"")</f>
        <v>2</v>
      </c>
      <c r="BD414" s="48">
        <v>0</v>
      </c>
      <c r="BE414" s="49">
        <v>0</v>
      </c>
      <c r="BF414" s="48">
        <v>1</v>
      </c>
      <c r="BG414" s="49">
        <v>4.3478260869565215</v>
      </c>
      <c r="BH414" s="48">
        <v>0</v>
      </c>
      <c r="BI414" s="49">
        <v>0</v>
      </c>
      <c r="BJ414" s="48">
        <v>22</v>
      </c>
      <c r="BK414" s="49">
        <v>95.65217391304348</v>
      </c>
      <c r="BL414" s="48">
        <v>23</v>
      </c>
    </row>
    <row r="415" spans="1:64" ht="15">
      <c r="A415" s="64" t="s">
        <v>297</v>
      </c>
      <c r="B415" s="64" t="s">
        <v>287</v>
      </c>
      <c r="C415" s="65" t="s">
        <v>3338</v>
      </c>
      <c r="D415" s="66">
        <v>10</v>
      </c>
      <c r="E415" s="67" t="s">
        <v>136</v>
      </c>
      <c r="F415" s="68">
        <v>12</v>
      </c>
      <c r="G415" s="65"/>
      <c r="H415" s="69"/>
      <c r="I415" s="70"/>
      <c r="J415" s="70"/>
      <c r="K415" s="34" t="s">
        <v>66</v>
      </c>
      <c r="L415" s="77">
        <v>415</v>
      </c>
      <c r="M415" s="77"/>
      <c r="N415" s="72"/>
      <c r="O415" s="79" t="s">
        <v>407</v>
      </c>
      <c r="P415" s="81">
        <v>43742.696284722224</v>
      </c>
      <c r="Q415" s="79" t="s">
        <v>457</v>
      </c>
      <c r="R415" s="79"/>
      <c r="S415" s="79"/>
      <c r="T415" s="79"/>
      <c r="U415" s="79"/>
      <c r="V415" s="82" t="s">
        <v>700</v>
      </c>
      <c r="W415" s="81">
        <v>43742.696284722224</v>
      </c>
      <c r="X415" s="82" t="s">
        <v>841</v>
      </c>
      <c r="Y415" s="79"/>
      <c r="Z415" s="79"/>
      <c r="AA415" s="85" t="s">
        <v>985</v>
      </c>
      <c r="AB415" s="79"/>
      <c r="AC415" s="79" t="b">
        <v>0</v>
      </c>
      <c r="AD415" s="79">
        <v>0</v>
      </c>
      <c r="AE415" s="85" t="s">
        <v>995</v>
      </c>
      <c r="AF415" s="79" t="b">
        <v>1</v>
      </c>
      <c r="AG415" s="79" t="s">
        <v>1009</v>
      </c>
      <c r="AH415" s="79"/>
      <c r="AI415" s="85" t="s">
        <v>1016</v>
      </c>
      <c r="AJ415" s="79" t="b">
        <v>0</v>
      </c>
      <c r="AK415" s="79">
        <v>2</v>
      </c>
      <c r="AL415" s="85" t="s">
        <v>981</v>
      </c>
      <c r="AM415" s="79" t="s">
        <v>1023</v>
      </c>
      <c r="AN415" s="79" t="b">
        <v>0</v>
      </c>
      <c r="AO415" s="85" t="s">
        <v>981</v>
      </c>
      <c r="AP415" s="79" t="s">
        <v>176</v>
      </c>
      <c r="AQ415" s="79">
        <v>0</v>
      </c>
      <c r="AR415" s="79">
        <v>0</v>
      </c>
      <c r="AS415" s="79"/>
      <c r="AT415" s="79"/>
      <c r="AU415" s="79"/>
      <c r="AV415" s="79"/>
      <c r="AW415" s="79"/>
      <c r="AX415" s="79"/>
      <c r="AY415" s="79"/>
      <c r="AZ415" s="79"/>
      <c r="BA415">
        <v>6</v>
      </c>
      <c r="BB415" s="78" t="str">
        <f>REPLACE(INDEX(GroupVertices[Group],MATCH(Edges[[#This Row],[Vertex 1]],GroupVertices[Vertex],0)),1,1,"")</f>
        <v>1</v>
      </c>
      <c r="BC415" s="78" t="str">
        <f>REPLACE(INDEX(GroupVertices[Group],MATCH(Edges[[#This Row],[Vertex 2]],GroupVertices[Vertex],0)),1,1,"")</f>
        <v>2</v>
      </c>
      <c r="BD415" s="48">
        <v>3</v>
      </c>
      <c r="BE415" s="49">
        <v>13.636363636363637</v>
      </c>
      <c r="BF415" s="48">
        <v>0</v>
      </c>
      <c r="BG415" s="49">
        <v>0</v>
      </c>
      <c r="BH415" s="48">
        <v>0</v>
      </c>
      <c r="BI415" s="49">
        <v>0</v>
      </c>
      <c r="BJ415" s="48">
        <v>19</v>
      </c>
      <c r="BK415" s="49">
        <v>86.36363636363636</v>
      </c>
      <c r="BL415" s="48">
        <v>22</v>
      </c>
    </row>
    <row r="416" spans="1:64" ht="15">
      <c r="A416" s="64" t="s">
        <v>297</v>
      </c>
      <c r="B416" s="64" t="s">
        <v>396</v>
      </c>
      <c r="C416" s="65" t="s">
        <v>3339</v>
      </c>
      <c r="D416" s="66">
        <v>6.5</v>
      </c>
      <c r="E416" s="67" t="s">
        <v>136</v>
      </c>
      <c r="F416" s="68">
        <v>23.5</v>
      </c>
      <c r="G416" s="65"/>
      <c r="H416" s="69"/>
      <c r="I416" s="70"/>
      <c r="J416" s="70"/>
      <c r="K416" s="34" t="s">
        <v>65</v>
      </c>
      <c r="L416" s="77">
        <v>416</v>
      </c>
      <c r="M416" s="77"/>
      <c r="N416" s="72"/>
      <c r="O416" s="79" t="s">
        <v>407</v>
      </c>
      <c r="P416" s="81">
        <v>43733.560752314814</v>
      </c>
      <c r="Q416" s="79" t="s">
        <v>481</v>
      </c>
      <c r="R416" s="82" t="s">
        <v>527</v>
      </c>
      <c r="S416" s="79" t="s">
        <v>539</v>
      </c>
      <c r="T416" s="79" t="s">
        <v>587</v>
      </c>
      <c r="U416" s="79"/>
      <c r="V416" s="82" t="s">
        <v>700</v>
      </c>
      <c r="W416" s="81">
        <v>43733.560752314814</v>
      </c>
      <c r="X416" s="82" t="s">
        <v>813</v>
      </c>
      <c r="Y416" s="79"/>
      <c r="Z416" s="79"/>
      <c r="AA416" s="85" t="s">
        <v>957</v>
      </c>
      <c r="AB416" s="79"/>
      <c r="AC416" s="79" t="b">
        <v>0</v>
      </c>
      <c r="AD416" s="79">
        <v>12</v>
      </c>
      <c r="AE416" s="85" t="s">
        <v>995</v>
      </c>
      <c r="AF416" s="79" t="b">
        <v>1</v>
      </c>
      <c r="AG416" s="79" t="s">
        <v>1009</v>
      </c>
      <c r="AH416" s="79"/>
      <c r="AI416" s="85" t="s">
        <v>960</v>
      </c>
      <c r="AJ416" s="79" t="b">
        <v>0</v>
      </c>
      <c r="AK416" s="79">
        <v>2</v>
      </c>
      <c r="AL416" s="85" t="s">
        <v>995</v>
      </c>
      <c r="AM416" s="79" t="s">
        <v>1023</v>
      </c>
      <c r="AN416" s="79" t="b">
        <v>0</v>
      </c>
      <c r="AO416" s="85" t="s">
        <v>957</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5.714285714285714</v>
      </c>
      <c r="BF416" s="48">
        <v>0</v>
      </c>
      <c r="BG416" s="49">
        <v>0</v>
      </c>
      <c r="BH416" s="48">
        <v>0</v>
      </c>
      <c r="BI416" s="49">
        <v>0</v>
      </c>
      <c r="BJ416" s="48">
        <v>33</v>
      </c>
      <c r="BK416" s="49">
        <v>94.28571428571429</v>
      </c>
      <c r="BL416" s="48">
        <v>35</v>
      </c>
    </row>
    <row r="417" spans="1:64" ht="15">
      <c r="A417" s="64" t="s">
        <v>297</v>
      </c>
      <c r="B417" s="64" t="s">
        <v>396</v>
      </c>
      <c r="C417" s="65" t="s">
        <v>3339</v>
      </c>
      <c r="D417" s="66">
        <v>6.5</v>
      </c>
      <c r="E417" s="67" t="s">
        <v>136</v>
      </c>
      <c r="F417" s="68">
        <v>23.5</v>
      </c>
      <c r="G417" s="65"/>
      <c r="H417" s="69"/>
      <c r="I417" s="70"/>
      <c r="J417" s="70"/>
      <c r="K417" s="34" t="s">
        <v>65</v>
      </c>
      <c r="L417" s="77">
        <v>417</v>
      </c>
      <c r="M417" s="77"/>
      <c r="N417" s="72"/>
      <c r="O417" s="79" t="s">
        <v>407</v>
      </c>
      <c r="P417" s="81">
        <v>43745.62498842592</v>
      </c>
      <c r="Q417" s="79" t="s">
        <v>502</v>
      </c>
      <c r="R417" s="79"/>
      <c r="S417" s="79"/>
      <c r="T417" s="79" t="s">
        <v>594</v>
      </c>
      <c r="U417" s="82" t="s">
        <v>616</v>
      </c>
      <c r="V417" s="82" t="s">
        <v>616</v>
      </c>
      <c r="W417" s="81">
        <v>43745.62498842592</v>
      </c>
      <c r="X417" s="82" t="s">
        <v>842</v>
      </c>
      <c r="Y417" s="79"/>
      <c r="Z417" s="79"/>
      <c r="AA417" s="85" t="s">
        <v>986</v>
      </c>
      <c r="AB417" s="79"/>
      <c r="AC417" s="79" t="b">
        <v>0</v>
      </c>
      <c r="AD417" s="79">
        <v>12</v>
      </c>
      <c r="AE417" s="85" t="s">
        <v>995</v>
      </c>
      <c r="AF417" s="79" t="b">
        <v>0</v>
      </c>
      <c r="AG417" s="79" t="s">
        <v>1009</v>
      </c>
      <c r="AH417" s="79"/>
      <c r="AI417" s="85" t="s">
        <v>995</v>
      </c>
      <c r="AJ417" s="79" t="b">
        <v>0</v>
      </c>
      <c r="AK417" s="79">
        <v>10</v>
      </c>
      <c r="AL417" s="85" t="s">
        <v>995</v>
      </c>
      <c r="AM417" s="79" t="s">
        <v>1023</v>
      </c>
      <c r="AN417" s="79" t="b">
        <v>0</v>
      </c>
      <c r="AO417" s="85" t="s">
        <v>986</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2.7027027027027026</v>
      </c>
      <c r="BF417" s="48">
        <v>1</v>
      </c>
      <c r="BG417" s="49">
        <v>2.7027027027027026</v>
      </c>
      <c r="BH417" s="48">
        <v>0</v>
      </c>
      <c r="BI417" s="49">
        <v>0</v>
      </c>
      <c r="BJ417" s="48">
        <v>35</v>
      </c>
      <c r="BK417" s="49">
        <v>94.5945945945946</v>
      </c>
      <c r="BL417" s="48">
        <v>37</v>
      </c>
    </row>
    <row r="418" spans="1:64" ht="15">
      <c r="A418" s="64" t="s">
        <v>303</v>
      </c>
      <c r="B418" s="64" t="s">
        <v>301</v>
      </c>
      <c r="C418" s="65" t="s">
        <v>3337</v>
      </c>
      <c r="D418" s="66">
        <v>3</v>
      </c>
      <c r="E418" s="67" t="s">
        <v>132</v>
      </c>
      <c r="F418" s="68">
        <v>35</v>
      </c>
      <c r="G418" s="65"/>
      <c r="H418" s="69"/>
      <c r="I418" s="70"/>
      <c r="J418" s="70"/>
      <c r="K418" s="34" t="s">
        <v>65</v>
      </c>
      <c r="L418" s="77">
        <v>418</v>
      </c>
      <c r="M418" s="77"/>
      <c r="N418" s="72"/>
      <c r="O418" s="79" t="s">
        <v>407</v>
      </c>
      <c r="P418" s="81">
        <v>43746.6221875</v>
      </c>
      <c r="Q418" s="79" t="s">
        <v>503</v>
      </c>
      <c r="R418" s="82" t="s">
        <v>534</v>
      </c>
      <c r="S418" s="79" t="s">
        <v>554</v>
      </c>
      <c r="T418" s="79" t="s">
        <v>595</v>
      </c>
      <c r="U418" s="82" t="s">
        <v>617</v>
      </c>
      <c r="V418" s="82" t="s">
        <v>617</v>
      </c>
      <c r="W418" s="81">
        <v>43746.6221875</v>
      </c>
      <c r="X418" s="82" t="s">
        <v>843</v>
      </c>
      <c r="Y418" s="79"/>
      <c r="Z418" s="79"/>
      <c r="AA418" s="85" t="s">
        <v>987</v>
      </c>
      <c r="AB418" s="85" t="s">
        <v>994</v>
      </c>
      <c r="AC418" s="79" t="b">
        <v>0</v>
      </c>
      <c r="AD418" s="79">
        <v>13</v>
      </c>
      <c r="AE418" s="85" t="s">
        <v>1008</v>
      </c>
      <c r="AF418" s="79" t="b">
        <v>0</v>
      </c>
      <c r="AG418" s="79" t="s">
        <v>1009</v>
      </c>
      <c r="AH418" s="79"/>
      <c r="AI418" s="85" t="s">
        <v>995</v>
      </c>
      <c r="AJ418" s="79" t="b">
        <v>0</v>
      </c>
      <c r="AK418" s="79">
        <v>7</v>
      </c>
      <c r="AL418" s="85" t="s">
        <v>995</v>
      </c>
      <c r="AM418" s="79" t="s">
        <v>1023</v>
      </c>
      <c r="AN418" s="79" t="b">
        <v>0</v>
      </c>
      <c r="AO418" s="85" t="s">
        <v>994</v>
      </c>
      <c r="AP418" s="79" t="s">
        <v>1032</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297</v>
      </c>
      <c r="B419" s="64" t="s">
        <v>301</v>
      </c>
      <c r="C419" s="65" t="s">
        <v>3337</v>
      </c>
      <c r="D419" s="66">
        <v>3</v>
      </c>
      <c r="E419" s="67" t="s">
        <v>132</v>
      </c>
      <c r="F419" s="68">
        <v>35</v>
      </c>
      <c r="G419" s="65"/>
      <c r="H419" s="69"/>
      <c r="I419" s="70"/>
      <c r="J419" s="70"/>
      <c r="K419" s="34" t="s">
        <v>65</v>
      </c>
      <c r="L419" s="77">
        <v>419</v>
      </c>
      <c r="M419" s="77"/>
      <c r="N419" s="72"/>
      <c r="O419" s="79" t="s">
        <v>407</v>
      </c>
      <c r="P419" s="81">
        <v>43746.867800925924</v>
      </c>
      <c r="Q419" s="79" t="s">
        <v>504</v>
      </c>
      <c r="R419" s="79"/>
      <c r="S419" s="79"/>
      <c r="T419" s="79"/>
      <c r="U419" s="79"/>
      <c r="V419" s="82" t="s">
        <v>700</v>
      </c>
      <c r="W419" s="81">
        <v>43746.867800925924</v>
      </c>
      <c r="X419" s="82" t="s">
        <v>844</v>
      </c>
      <c r="Y419" s="79"/>
      <c r="Z419" s="79"/>
      <c r="AA419" s="85" t="s">
        <v>988</v>
      </c>
      <c r="AB419" s="79"/>
      <c r="AC419" s="79" t="b">
        <v>0</v>
      </c>
      <c r="AD419" s="79">
        <v>0</v>
      </c>
      <c r="AE419" s="85" t="s">
        <v>995</v>
      </c>
      <c r="AF419" s="79" t="b">
        <v>0</v>
      </c>
      <c r="AG419" s="79" t="s">
        <v>1009</v>
      </c>
      <c r="AH419" s="79"/>
      <c r="AI419" s="85" t="s">
        <v>995</v>
      </c>
      <c r="AJ419" s="79" t="b">
        <v>0</v>
      </c>
      <c r="AK419" s="79">
        <v>7</v>
      </c>
      <c r="AL419" s="85" t="s">
        <v>987</v>
      </c>
      <c r="AM419" s="79" t="s">
        <v>1023</v>
      </c>
      <c r="AN419" s="79" t="b">
        <v>0</v>
      </c>
      <c r="AO419" s="85" t="s">
        <v>987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303</v>
      </c>
      <c r="B420" s="64" t="s">
        <v>398</v>
      </c>
      <c r="C420" s="65" t="s">
        <v>3337</v>
      </c>
      <c r="D420" s="66">
        <v>3</v>
      </c>
      <c r="E420" s="67" t="s">
        <v>132</v>
      </c>
      <c r="F420" s="68">
        <v>35</v>
      </c>
      <c r="G420" s="65"/>
      <c r="H420" s="69"/>
      <c r="I420" s="70"/>
      <c r="J420" s="70"/>
      <c r="K420" s="34" t="s">
        <v>65</v>
      </c>
      <c r="L420" s="77">
        <v>420</v>
      </c>
      <c r="M420" s="77"/>
      <c r="N420" s="72"/>
      <c r="O420" s="79" t="s">
        <v>407</v>
      </c>
      <c r="P420" s="81">
        <v>43746.6221875</v>
      </c>
      <c r="Q420" s="79" t="s">
        <v>503</v>
      </c>
      <c r="R420" s="82" t="s">
        <v>534</v>
      </c>
      <c r="S420" s="79" t="s">
        <v>554</v>
      </c>
      <c r="T420" s="79" t="s">
        <v>595</v>
      </c>
      <c r="U420" s="82" t="s">
        <v>617</v>
      </c>
      <c r="V420" s="82" t="s">
        <v>617</v>
      </c>
      <c r="W420" s="81">
        <v>43746.6221875</v>
      </c>
      <c r="X420" s="82" t="s">
        <v>843</v>
      </c>
      <c r="Y420" s="79"/>
      <c r="Z420" s="79"/>
      <c r="AA420" s="85" t="s">
        <v>987</v>
      </c>
      <c r="AB420" s="85" t="s">
        <v>994</v>
      </c>
      <c r="AC420" s="79" t="b">
        <v>0</v>
      </c>
      <c r="AD420" s="79">
        <v>13</v>
      </c>
      <c r="AE420" s="85" t="s">
        <v>1008</v>
      </c>
      <c r="AF420" s="79" t="b">
        <v>0</v>
      </c>
      <c r="AG420" s="79" t="s">
        <v>1009</v>
      </c>
      <c r="AH420" s="79"/>
      <c r="AI420" s="85" t="s">
        <v>995</v>
      </c>
      <c r="AJ420" s="79" t="b">
        <v>0</v>
      </c>
      <c r="AK420" s="79">
        <v>7</v>
      </c>
      <c r="AL420" s="85" t="s">
        <v>995</v>
      </c>
      <c r="AM420" s="79" t="s">
        <v>1023</v>
      </c>
      <c r="AN420" s="79" t="b">
        <v>0</v>
      </c>
      <c r="AO420" s="85" t="s">
        <v>994</v>
      </c>
      <c r="AP420" s="79" t="s">
        <v>1032</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297</v>
      </c>
      <c r="B421" s="64" t="s">
        <v>398</v>
      </c>
      <c r="C421" s="65" t="s">
        <v>3337</v>
      </c>
      <c r="D421" s="66">
        <v>3</v>
      </c>
      <c r="E421" s="67" t="s">
        <v>132</v>
      </c>
      <c r="F421" s="68">
        <v>35</v>
      </c>
      <c r="G421" s="65"/>
      <c r="H421" s="69"/>
      <c r="I421" s="70"/>
      <c r="J421" s="70"/>
      <c r="K421" s="34" t="s">
        <v>65</v>
      </c>
      <c r="L421" s="77">
        <v>421</v>
      </c>
      <c r="M421" s="77"/>
      <c r="N421" s="72"/>
      <c r="O421" s="79" t="s">
        <v>407</v>
      </c>
      <c r="P421" s="81">
        <v>43746.867800925924</v>
      </c>
      <c r="Q421" s="79" t="s">
        <v>504</v>
      </c>
      <c r="R421" s="79"/>
      <c r="S421" s="79"/>
      <c r="T421" s="79"/>
      <c r="U421" s="79"/>
      <c r="V421" s="82" t="s">
        <v>700</v>
      </c>
      <c r="W421" s="81">
        <v>43746.867800925924</v>
      </c>
      <c r="X421" s="82" t="s">
        <v>844</v>
      </c>
      <c r="Y421" s="79"/>
      <c r="Z421" s="79"/>
      <c r="AA421" s="85" t="s">
        <v>988</v>
      </c>
      <c r="AB421" s="79"/>
      <c r="AC421" s="79" t="b">
        <v>0</v>
      </c>
      <c r="AD421" s="79">
        <v>0</v>
      </c>
      <c r="AE421" s="85" t="s">
        <v>995</v>
      </c>
      <c r="AF421" s="79" t="b">
        <v>0</v>
      </c>
      <c r="AG421" s="79" t="s">
        <v>1009</v>
      </c>
      <c r="AH421" s="79"/>
      <c r="AI421" s="85" t="s">
        <v>995</v>
      </c>
      <c r="AJ421" s="79" t="b">
        <v>0</v>
      </c>
      <c r="AK421" s="79">
        <v>7</v>
      </c>
      <c r="AL421" s="85" t="s">
        <v>987</v>
      </c>
      <c r="AM421" s="79" t="s">
        <v>1023</v>
      </c>
      <c r="AN421" s="79" t="b">
        <v>0</v>
      </c>
      <c r="AO421" s="85" t="s">
        <v>987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303</v>
      </c>
      <c r="B422" s="64" t="s">
        <v>399</v>
      </c>
      <c r="C422" s="65" t="s">
        <v>3337</v>
      </c>
      <c r="D422" s="66">
        <v>3</v>
      </c>
      <c r="E422" s="67" t="s">
        <v>132</v>
      </c>
      <c r="F422" s="68">
        <v>35</v>
      </c>
      <c r="G422" s="65"/>
      <c r="H422" s="69"/>
      <c r="I422" s="70"/>
      <c r="J422" s="70"/>
      <c r="K422" s="34" t="s">
        <v>65</v>
      </c>
      <c r="L422" s="77">
        <v>422</v>
      </c>
      <c r="M422" s="77"/>
      <c r="N422" s="72"/>
      <c r="O422" s="79" t="s">
        <v>407</v>
      </c>
      <c r="P422" s="81">
        <v>43746.6221875</v>
      </c>
      <c r="Q422" s="79" t="s">
        <v>503</v>
      </c>
      <c r="R422" s="82" t="s">
        <v>534</v>
      </c>
      <c r="S422" s="79" t="s">
        <v>554</v>
      </c>
      <c r="T422" s="79" t="s">
        <v>595</v>
      </c>
      <c r="U422" s="82" t="s">
        <v>617</v>
      </c>
      <c r="V422" s="82" t="s">
        <v>617</v>
      </c>
      <c r="W422" s="81">
        <v>43746.6221875</v>
      </c>
      <c r="X422" s="82" t="s">
        <v>843</v>
      </c>
      <c r="Y422" s="79"/>
      <c r="Z422" s="79"/>
      <c r="AA422" s="85" t="s">
        <v>987</v>
      </c>
      <c r="AB422" s="85" t="s">
        <v>994</v>
      </c>
      <c r="AC422" s="79" t="b">
        <v>0</v>
      </c>
      <c r="AD422" s="79">
        <v>13</v>
      </c>
      <c r="AE422" s="85" t="s">
        <v>1008</v>
      </c>
      <c r="AF422" s="79" t="b">
        <v>0</v>
      </c>
      <c r="AG422" s="79" t="s">
        <v>1009</v>
      </c>
      <c r="AH422" s="79"/>
      <c r="AI422" s="85" t="s">
        <v>995</v>
      </c>
      <c r="AJ422" s="79" t="b">
        <v>0</v>
      </c>
      <c r="AK422" s="79">
        <v>7</v>
      </c>
      <c r="AL422" s="85" t="s">
        <v>995</v>
      </c>
      <c r="AM422" s="79" t="s">
        <v>1023</v>
      </c>
      <c r="AN422" s="79" t="b">
        <v>0</v>
      </c>
      <c r="AO422" s="85" t="s">
        <v>994</v>
      </c>
      <c r="AP422" s="79" t="s">
        <v>1032</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297</v>
      </c>
      <c r="B423" s="64" t="s">
        <v>399</v>
      </c>
      <c r="C423" s="65" t="s">
        <v>3337</v>
      </c>
      <c r="D423" s="66">
        <v>3</v>
      </c>
      <c r="E423" s="67" t="s">
        <v>132</v>
      </c>
      <c r="F423" s="68">
        <v>35</v>
      </c>
      <c r="G423" s="65"/>
      <c r="H423" s="69"/>
      <c r="I423" s="70"/>
      <c r="J423" s="70"/>
      <c r="K423" s="34" t="s">
        <v>65</v>
      </c>
      <c r="L423" s="77">
        <v>423</v>
      </c>
      <c r="M423" s="77"/>
      <c r="N423" s="72"/>
      <c r="O423" s="79" t="s">
        <v>407</v>
      </c>
      <c r="P423" s="81">
        <v>43746.867800925924</v>
      </c>
      <c r="Q423" s="79" t="s">
        <v>504</v>
      </c>
      <c r="R423" s="79"/>
      <c r="S423" s="79"/>
      <c r="T423" s="79"/>
      <c r="U423" s="79"/>
      <c r="V423" s="82" t="s">
        <v>700</v>
      </c>
      <c r="W423" s="81">
        <v>43746.867800925924</v>
      </c>
      <c r="X423" s="82" t="s">
        <v>844</v>
      </c>
      <c r="Y423" s="79"/>
      <c r="Z423" s="79"/>
      <c r="AA423" s="85" t="s">
        <v>988</v>
      </c>
      <c r="AB423" s="79"/>
      <c r="AC423" s="79" t="b">
        <v>0</v>
      </c>
      <c r="AD423" s="79">
        <v>0</v>
      </c>
      <c r="AE423" s="85" t="s">
        <v>995</v>
      </c>
      <c r="AF423" s="79" t="b">
        <v>0</v>
      </c>
      <c r="AG423" s="79" t="s">
        <v>1009</v>
      </c>
      <c r="AH423" s="79"/>
      <c r="AI423" s="85" t="s">
        <v>995</v>
      </c>
      <c r="AJ423" s="79" t="b">
        <v>0</v>
      </c>
      <c r="AK423" s="79">
        <v>7</v>
      </c>
      <c r="AL423" s="85" t="s">
        <v>987</v>
      </c>
      <c r="AM423" s="79" t="s">
        <v>1023</v>
      </c>
      <c r="AN423" s="79" t="b">
        <v>0</v>
      </c>
      <c r="AO423" s="85" t="s">
        <v>987</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303</v>
      </c>
      <c r="B424" s="64" t="s">
        <v>400</v>
      </c>
      <c r="C424" s="65" t="s">
        <v>3337</v>
      </c>
      <c r="D424" s="66">
        <v>3</v>
      </c>
      <c r="E424" s="67" t="s">
        <v>132</v>
      </c>
      <c r="F424" s="68">
        <v>35</v>
      </c>
      <c r="G424" s="65"/>
      <c r="H424" s="69"/>
      <c r="I424" s="70"/>
      <c r="J424" s="70"/>
      <c r="K424" s="34" t="s">
        <v>65</v>
      </c>
      <c r="L424" s="77">
        <v>424</v>
      </c>
      <c r="M424" s="77"/>
      <c r="N424" s="72"/>
      <c r="O424" s="79" t="s">
        <v>407</v>
      </c>
      <c r="P424" s="81">
        <v>43746.6221875</v>
      </c>
      <c r="Q424" s="79" t="s">
        <v>503</v>
      </c>
      <c r="R424" s="82" t="s">
        <v>534</v>
      </c>
      <c r="S424" s="79" t="s">
        <v>554</v>
      </c>
      <c r="T424" s="79" t="s">
        <v>595</v>
      </c>
      <c r="U424" s="82" t="s">
        <v>617</v>
      </c>
      <c r="V424" s="82" t="s">
        <v>617</v>
      </c>
      <c r="W424" s="81">
        <v>43746.6221875</v>
      </c>
      <c r="X424" s="82" t="s">
        <v>843</v>
      </c>
      <c r="Y424" s="79"/>
      <c r="Z424" s="79"/>
      <c r="AA424" s="85" t="s">
        <v>987</v>
      </c>
      <c r="AB424" s="85" t="s">
        <v>994</v>
      </c>
      <c r="AC424" s="79" t="b">
        <v>0</v>
      </c>
      <c r="AD424" s="79">
        <v>13</v>
      </c>
      <c r="AE424" s="85" t="s">
        <v>1008</v>
      </c>
      <c r="AF424" s="79" t="b">
        <v>0</v>
      </c>
      <c r="AG424" s="79" t="s">
        <v>1009</v>
      </c>
      <c r="AH424" s="79"/>
      <c r="AI424" s="85" t="s">
        <v>995</v>
      </c>
      <c r="AJ424" s="79" t="b">
        <v>0</v>
      </c>
      <c r="AK424" s="79">
        <v>7</v>
      </c>
      <c r="AL424" s="85" t="s">
        <v>995</v>
      </c>
      <c r="AM424" s="79" t="s">
        <v>1023</v>
      </c>
      <c r="AN424" s="79" t="b">
        <v>0</v>
      </c>
      <c r="AO424" s="85" t="s">
        <v>994</v>
      </c>
      <c r="AP424" s="79" t="s">
        <v>1032</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297</v>
      </c>
      <c r="B425" s="64" t="s">
        <v>400</v>
      </c>
      <c r="C425" s="65" t="s">
        <v>3337</v>
      </c>
      <c r="D425" s="66">
        <v>3</v>
      </c>
      <c r="E425" s="67" t="s">
        <v>132</v>
      </c>
      <c r="F425" s="68">
        <v>35</v>
      </c>
      <c r="G425" s="65"/>
      <c r="H425" s="69"/>
      <c r="I425" s="70"/>
      <c r="J425" s="70"/>
      <c r="K425" s="34" t="s">
        <v>65</v>
      </c>
      <c r="L425" s="77">
        <v>425</v>
      </c>
      <c r="M425" s="77"/>
      <c r="N425" s="72"/>
      <c r="O425" s="79" t="s">
        <v>407</v>
      </c>
      <c r="P425" s="81">
        <v>43746.867800925924</v>
      </c>
      <c r="Q425" s="79" t="s">
        <v>504</v>
      </c>
      <c r="R425" s="79"/>
      <c r="S425" s="79"/>
      <c r="T425" s="79"/>
      <c r="U425" s="79"/>
      <c r="V425" s="82" t="s">
        <v>700</v>
      </c>
      <c r="W425" s="81">
        <v>43746.867800925924</v>
      </c>
      <c r="X425" s="82" t="s">
        <v>844</v>
      </c>
      <c r="Y425" s="79"/>
      <c r="Z425" s="79"/>
      <c r="AA425" s="85" t="s">
        <v>988</v>
      </c>
      <c r="AB425" s="79"/>
      <c r="AC425" s="79" t="b">
        <v>0</v>
      </c>
      <c r="AD425" s="79">
        <v>0</v>
      </c>
      <c r="AE425" s="85" t="s">
        <v>995</v>
      </c>
      <c r="AF425" s="79" t="b">
        <v>0</v>
      </c>
      <c r="AG425" s="79" t="s">
        <v>1009</v>
      </c>
      <c r="AH425" s="79"/>
      <c r="AI425" s="85" t="s">
        <v>995</v>
      </c>
      <c r="AJ425" s="79" t="b">
        <v>0</v>
      </c>
      <c r="AK425" s="79">
        <v>7</v>
      </c>
      <c r="AL425" s="85" t="s">
        <v>987</v>
      </c>
      <c r="AM425" s="79" t="s">
        <v>1023</v>
      </c>
      <c r="AN425" s="79" t="b">
        <v>0</v>
      </c>
      <c r="AO425" s="85" t="s">
        <v>987</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303</v>
      </c>
      <c r="B426" s="64" t="s">
        <v>401</v>
      </c>
      <c r="C426" s="65" t="s">
        <v>3337</v>
      </c>
      <c r="D426" s="66">
        <v>3</v>
      </c>
      <c r="E426" s="67" t="s">
        <v>132</v>
      </c>
      <c r="F426" s="68">
        <v>35</v>
      </c>
      <c r="G426" s="65"/>
      <c r="H426" s="69"/>
      <c r="I426" s="70"/>
      <c r="J426" s="70"/>
      <c r="K426" s="34" t="s">
        <v>65</v>
      </c>
      <c r="L426" s="77">
        <v>426</v>
      </c>
      <c r="M426" s="77"/>
      <c r="N426" s="72"/>
      <c r="O426" s="79" t="s">
        <v>407</v>
      </c>
      <c r="P426" s="81">
        <v>43746.6221875</v>
      </c>
      <c r="Q426" s="79" t="s">
        <v>503</v>
      </c>
      <c r="R426" s="82" t="s">
        <v>534</v>
      </c>
      <c r="S426" s="79" t="s">
        <v>554</v>
      </c>
      <c r="T426" s="79" t="s">
        <v>595</v>
      </c>
      <c r="U426" s="82" t="s">
        <v>617</v>
      </c>
      <c r="V426" s="82" t="s">
        <v>617</v>
      </c>
      <c r="W426" s="81">
        <v>43746.6221875</v>
      </c>
      <c r="X426" s="82" t="s">
        <v>843</v>
      </c>
      <c r="Y426" s="79"/>
      <c r="Z426" s="79"/>
      <c r="AA426" s="85" t="s">
        <v>987</v>
      </c>
      <c r="AB426" s="85" t="s">
        <v>994</v>
      </c>
      <c r="AC426" s="79" t="b">
        <v>0</v>
      </c>
      <c r="AD426" s="79">
        <v>13</v>
      </c>
      <c r="AE426" s="85" t="s">
        <v>1008</v>
      </c>
      <c r="AF426" s="79" t="b">
        <v>0</v>
      </c>
      <c r="AG426" s="79" t="s">
        <v>1009</v>
      </c>
      <c r="AH426" s="79"/>
      <c r="AI426" s="85" t="s">
        <v>995</v>
      </c>
      <c r="AJ426" s="79" t="b">
        <v>0</v>
      </c>
      <c r="AK426" s="79">
        <v>7</v>
      </c>
      <c r="AL426" s="85" t="s">
        <v>995</v>
      </c>
      <c r="AM426" s="79" t="s">
        <v>1023</v>
      </c>
      <c r="AN426" s="79" t="b">
        <v>0</v>
      </c>
      <c r="AO426" s="85" t="s">
        <v>994</v>
      </c>
      <c r="AP426" s="79" t="s">
        <v>1032</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297</v>
      </c>
      <c r="B427" s="64" t="s">
        <v>401</v>
      </c>
      <c r="C427" s="65" t="s">
        <v>3337</v>
      </c>
      <c r="D427" s="66">
        <v>3</v>
      </c>
      <c r="E427" s="67" t="s">
        <v>132</v>
      </c>
      <c r="F427" s="68">
        <v>35</v>
      </c>
      <c r="G427" s="65"/>
      <c r="H427" s="69"/>
      <c r="I427" s="70"/>
      <c r="J427" s="70"/>
      <c r="K427" s="34" t="s">
        <v>65</v>
      </c>
      <c r="L427" s="77">
        <v>427</v>
      </c>
      <c r="M427" s="77"/>
      <c r="N427" s="72"/>
      <c r="O427" s="79" t="s">
        <v>407</v>
      </c>
      <c r="P427" s="81">
        <v>43746.867800925924</v>
      </c>
      <c r="Q427" s="79" t="s">
        <v>504</v>
      </c>
      <c r="R427" s="79"/>
      <c r="S427" s="79"/>
      <c r="T427" s="79"/>
      <c r="U427" s="79"/>
      <c r="V427" s="82" t="s">
        <v>700</v>
      </c>
      <c r="W427" s="81">
        <v>43746.867800925924</v>
      </c>
      <c r="X427" s="82" t="s">
        <v>844</v>
      </c>
      <c r="Y427" s="79"/>
      <c r="Z427" s="79"/>
      <c r="AA427" s="85" t="s">
        <v>988</v>
      </c>
      <c r="AB427" s="79"/>
      <c r="AC427" s="79" t="b">
        <v>0</v>
      </c>
      <c r="AD427" s="79">
        <v>0</v>
      </c>
      <c r="AE427" s="85" t="s">
        <v>995</v>
      </c>
      <c r="AF427" s="79" t="b">
        <v>0</v>
      </c>
      <c r="AG427" s="79" t="s">
        <v>1009</v>
      </c>
      <c r="AH427" s="79"/>
      <c r="AI427" s="85" t="s">
        <v>995</v>
      </c>
      <c r="AJ427" s="79" t="b">
        <v>0</v>
      </c>
      <c r="AK427" s="79">
        <v>7</v>
      </c>
      <c r="AL427" s="85" t="s">
        <v>987</v>
      </c>
      <c r="AM427" s="79" t="s">
        <v>1023</v>
      </c>
      <c r="AN427" s="79" t="b">
        <v>0</v>
      </c>
      <c r="AO427" s="85" t="s">
        <v>987</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303</v>
      </c>
      <c r="B428" s="64" t="s">
        <v>402</v>
      </c>
      <c r="C428" s="65" t="s">
        <v>3337</v>
      </c>
      <c r="D428" s="66">
        <v>3</v>
      </c>
      <c r="E428" s="67" t="s">
        <v>132</v>
      </c>
      <c r="F428" s="68">
        <v>35</v>
      </c>
      <c r="G428" s="65"/>
      <c r="H428" s="69"/>
      <c r="I428" s="70"/>
      <c r="J428" s="70"/>
      <c r="K428" s="34" t="s">
        <v>65</v>
      </c>
      <c r="L428" s="77">
        <v>428</v>
      </c>
      <c r="M428" s="77"/>
      <c r="N428" s="72"/>
      <c r="O428" s="79" t="s">
        <v>407</v>
      </c>
      <c r="P428" s="81">
        <v>43746.6221875</v>
      </c>
      <c r="Q428" s="79" t="s">
        <v>503</v>
      </c>
      <c r="R428" s="82" t="s">
        <v>534</v>
      </c>
      <c r="S428" s="79" t="s">
        <v>554</v>
      </c>
      <c r="T428" s="79" t="s">
        <v>595</v>
      </c>
      <c r="U428" s="82" t="s">
        <v>617</v>
      </c>
      <c r="V428" s="82" t="s">
        <v>617</v>
      </c>
      <c r="W428" s="81">
        <v>43746.6221875</v>
      </c>
      <c r="X428" s="82" t="s">
        <v>843</v>
      </c>
      <c r="Y428" s="79"/>
      <c r="Z428" s="79"/>
      <c r="AA428" s="85" t="s">
        <v>987</v>
      </c>
      <c r="AB428" s="85" t="s">
        <v>994</v>
      </c>
      <c r="AC428" s="79" t="b">
        <v>0</v>
      </c>
      <c r="AD428" s="79">
        <v>13</v>
      </c>
      <c r="AE428" s="85" t="s">
        <v>1008</v>
      </c>
      <c r="AF428" s="79" t="b">
        <v>0</v>
      </c>
      <c r="AG428" s="79" t="s">
        <v>1009</v>
      </c>
      <c r="AH428" s="79"/>
      <c r="AI428" s="85" t="s">
        <v>995</v>
      </c>
      <c r="AJ428" s="79" t="b">
        <v>0</v>
      </c>
      <c r="AK428" s="79">
        <v>7</v>
      </c>
      <c r="AL428" s="85" t="s">
        <v>995</v>
      </c>
      <c r="AM428" s="79" t="s">
        <v>1023</v>
      </c>
      <c r="AN428" s="79" t="b">
        <v>0</v>
      </c>
      <c r="AO428" s="85" t="s">
        <v>994</v>
      </c>
      <c r="AP428" s="79" t="s">
        <v>1032</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297</v>
      </c>
      <c r="B429" s="64" t="s">
        <v>402</v>
      </c>
      <c r="C429" s="65" t="s">
        <v>3337</v>
      </c>
      <c r="D429" s="66">
        <v>3</v>
      </c>
      <c r="E429" s="67" t="s">
        <v>132</v>
      </c>
      <c r="F429" s="68">
        <v>35</v>
      </c>
      <c r="G429" s="65"/>
      <c r="H429" s="69"/>
      <c r="I429" s="70"/>
      <c r="J429" s="70"/>
      <c r="K429" s="34" t="s">
        <v>65</v>
      </c>
      <c r="L429" s="77">
        <v>429</v>
      </c>
      <c r="M429" s="77"/>
      <c r="N429" s="72"/>
      <c r="O429" s="79" t="s">
        <v>407</v>
      </c>
      <c r="P429" s="81">
        <v>43746.867800925924</v>
      </c>
      <c r="Q429" s="79" t="s">
        <v>504</v>
      </c>
      <c r="R429" s="79"/>
      <c r="S429" s="79"/>
      <c r="T429" s="79"/>
      <c r="U429" s="79"/>
      <c r="V429" s="82" t="s">
        <v>700</v>
      </c>
      <c r="W429" s="81">
        <v>43746.867800925924</v>
      </c>
      <c r="X429" s="82" t="s">
        <v>844</v>
      </c>
      <c r="Y429" s="79"/>
      <c r="Z429" s="79"/>
      <c r="AA429" s="85" t="s">
        <v>988</v>
      </c>
      <c r="AB429" s="79"/>
      <c r="AC429" s="79" t="b">
        <v>0</v>
      </c>
      <c r="AD429" s="79">
        <v>0</v>
      </c>
      <c r="AE429" s="85" t="s">
        <v>995</v>
      </c>
      <c r="AF429" s="79" t="b">
        <v>0</v>
      </c>
      <c r="AG429" s="79" t="s">
        <v>1009</v>
      </c>
      <c r="AH429" s="79"/>
      <c r="AI429" s="85" t="s">
        <v>995</v>
      </c>
      <c r="AJ429" s="79" t="b">
        <v>0</v>
      </c>
      <c r="AK429" s="79">
        <v>7</v>
      </c>
      <c r="AL429" s="85" t="s">
        <v>987</v>
      </c>
      <c r="AM429" s="79" t="s">
        <v>1023</v>
      </c>
      <c r="AN429" s="79" t="b">
        <v>0</v>
      </c>
      <c r="AO429" s="85" t="s">
        <v>987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303</v>
      </c>
      <c r="B430" s="64" t="s">
        <v>403</v>
      </c>
      <c r="C430" s="65" t="s">
        <v>3337</v>
      </c>
      <c r="D430" s="66">
        <v>3</v>
      </c>
      <c r="E430" s="67" t="s">
        <v>132</v>
      </c>
      <c r="F430" s="68">
        <v>35</v>
      </c>
      <c r="G430" s="65"/>
      <c r="H430" s="69"/>
      <c r="I430" s="70"/>
      <c r="J430" s="70"/>
      <c r="K430" s="34" t="s">
        <v>65</v>
      </c>
      <c r="L430" s="77">
        <v>430</v>
      </c>
      <c r="M430" s="77"/>
      <c r="N430" s="72"/>
      <c r="O430" s="79" t="s">
        <v>407</v>
      </c>
      <c r="P430" s="81">
        <v>43746.6221875</v>
      </c>
      <c r="Q430" s="79" t="s">
        <v>503</v>
      </c>
      <c r="R430" s="82" t="s">
        <v>534</v>
      </c>
      <c r="S430" s="79" t="s">
        <v>554</v>
      </c>
      <c r="T430" s="79" t="s">
        <v>595</v>
      </c>
      <c r="U430" s="82" t="s">
        <v>617</v>
      </c>
      <c r="V430" s="82" t="s">
        <v>617</v>
      </c>
      <c r="W430" s="81">
        <v>43746.6221875</v>
      </c>
      <c r="X430" s="82" t="s">
        <v>843</v>
      </c>
      <c r="Y430" s="79"/>
      <c r="Z430" s="79"/>
      <c r="AA430" s="85" t="s">
        <v>987</v>
      </c>
      <c r="AB430" s="85" t="s">
        <v>994</v>
      </c>
      <c r="AC430" s="79" t="b">
        <v>0</v>
      </c>
      <c r="AD430" s="79">
        <v>13</v>
      </c>
      <c r="AE430" s="85" t="s">
        <v>1008</v>
      </c>
      <c r="AF430" s="79" t="b">
        <v>0</v>
      </c>
      <c r="AG430" s="79" t="s">
        <v>1009</v>
      </c>
      <c r="AH430" s="79"/>
      <c r="AI430" s="85" t="s">
        <v>995</v>
      </c>
      <c r="AJ430" s="79" t="b">
        <v>0</v>
      </c>
      <c r="AK430" s="79">
        <v>7</v>
      </c>
      <c r="AL430" s="85" t="s">
        <v>995</v>
      </c>
      <c r="AM430" s="79" t="s">
        <v>1023</v>
      </c>
      <c r="AN430" s="79" t="b">
        <v>0</v>
      </c>
      <c r="AO430" s="85" t="s">
        <v>994</v>
      </c>
      <c r="AP430" s="79" t="s">
        <v>1032</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297</v>
      </c>
      <c r="B431" s="64" t="s">
        <v>403</v>
      </c>
      <c r="C431" s="65" t="s">
        <v>3337</v>
      </c>
      <c r="D431" s="66">
        <v>3</v>
      </c>
      <c r="E431" s="67" t="s">
        <v>132</v>
      </c>
      <c r="F431" s="68">
        <v>35</v>
      </c>
      <c r="G431" s="65"/>
      <c r="H431" s="69"/>
      <c r="I431" s="70"/>
      <c r="J431" s="70"/>
      <c r="K431" s="34" t="s">
        <v>65</v>
      </c>
      <c r="L431" s="77">
        <v>431</v>
      </c>
      <c r="M431" s="77"/>
      <c r="N431" s="72"/>
      <c r="O431" s="79" t="s">
        <v>407</v>
      </c>
      <c r="P431" s="81">
        <v>43746.867800925924</v>
      </c>
      <c r="Q431" s="79" t="s">
        <v>504</v>
      </c>
      <c r="R431" s="79"/>
      <c r="S431" s="79"/>
      <c r="T431" s="79"/>
      <c r="U431" s="79"/>
      <c r="V431" s="82" t="s">
        <v>700</v>
      </c>
      <c r="W431" s="81">
        <v>43746.867800925924</v>
      </c>
      <c r="X431" s="82" t="s">
        <v>844</v>
      </c>
      <c r="Y431" s="79"/>
      <c r="Z431" s="79"/>
      <c r="AA431" s="85" t="s">
        <v>988</v>
      </c>
      <c r="AB431" s="79"/>
      <c r="AC431" s="79" t="b">
        <v>0</v>
      </c>
      <c r="AD431" s="79">
        <v>0</v>
      </c>
      <c r="AE431" s="85" t="s">
        <v>995</v>
      </c>
      <c r="AF431" s="79" t="b">
        <v>0</v>
      </c>
      <c r="AG431" s="79" t="s">
        <v>1009</v>
      </c>
      <c r="AH431" s="79"/>
      <c r="AI431" s="85" t="s">
        <v>995</v>
      </c>
      <c r="AJ431" s="79" t="b">
        <v>0</v>
      </c>
      <c r="AK431" s="79">
        <v>7</v>
      </c>
      <c r="AL431" s="85" t="s">
        <v>987</v>
      </c>
      <c r="AM431" s="79" t="s">
        <v>1023</v>
      </c>
      <c r="AN431" s="79" t="b">
        <v>0</v>
      </c>
      <c r="AO431" s="85" t="s">
        <v>987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303</v>
      </c>
      <c r="B432" s="64" t="s">
        <v>404</v>
      </c>
      <c r="C432" s="65" t="s">
        <v>3337</v>
      </c>
      <c r="D432" s="66">
        <v>3</v>
      </c>
      <c r="E432" s="67" t="s">
        <v>132</v>
      </c>
      <c r="F432" s="68">
        <v>35</v>
      </c>
      <c r="G432" s="65"/>
      <c r="H432" s="69"/>
      <c r="I432" s="70"/>
      <c r="J432" s="70"/>
      <c r="K432" s="34" t="s">
        <v>65</v>
      </c>
      <c r="L432" s="77">
        <v>432</v>
      </c>
      <c r="M432" s="77"/>
      <c r="N432" s="72"/>
      <c r="O432" s="79" t="s">
        <v>407</v>
      </c>
      <c r="P432" s="81">
        <v>43746.6221875</v>
      </c>
      <c r="Q432" s="79" t="s">
        <v>503</v>
      </c>
      <c r="R432" s="82" t="s">
        <v>534</v>
      </c>
      <c r="S432" s="79" t="s">
        <v>554</v>
      </c>
      <c r="T432" s="79" t="s">
        <v>595</v>
      </c>
      <c r="U432" s="82" t="s">
        <v>617</v>
      </c>
      <c r="V432" s="82" t="s">
        <v>617</v>
      </c>
      <c r="W432" s="81">
        <v>43746.6221875</v>
      </c>
      <c r="X432" s="82" t="s">
        <v>843</v>
      </c>
      <c r="Y432" s="79"/>
      <c r="Z432" s="79"/>
      <c r="AA432" s="85" t="s">
        <v>987</v>
      </c>
      <c r="AB432" s="85" t="s">
        <v>994</v>
      </c>
      <c r="AC432" s="79" t="b">
        <v>0</v>
      </c>
      <c r="AD432" s="79">
        <v>13</v>
      </c>
      <c r="AE432" s="85" t="s">
        <v>1008</v>
      </c>
      <c r="AF432" s="79" t="b">
        <v>0</v>
      </c>
      <c r="AG432" s="79" t="s">
        <v>1009</v>
      </c>
      <c r="AH432" s="79"/>
      <c r="AI432" s="85" t="s">
        <v>995</v>
      </c>
      <c r="AJ432" s="79" t="b">
        <v>0</v>
      </c>
      <c r="AK432" s="79">
        <v>7</v>
      </c>
      <c r="AL432" s="85" t="s">
        <v>995</v>
      </c>
      <c r="AM432" s="79" t="s">
        <v>1023</v>
      </c>
      <c r="AN432" s="79" t="b">
        <v>0</v>
      </c>
      <c r="AO432" s="85" t="s">
        <v>994</v>
      </c>
      <c r="AP432" s="79" t="s">
        <v>1032</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297</v>
      </c>
      <c r="B433" s="64" t="s">
        <v>404</v>
      </c>
      <c r="C433" s="65" t="s">
        <v>3337</v>
      </c>
      <c r="D433" s="66">
        <v>3</v>
      </c>
      <c r="E433" s="67" t="s">
        <v>132</v>
      </c>
      <c r="F433" s="68">
        <v>35</v>
      </c>
      <c r="G433" s="65"/>
      <c r="H433" s="69"/>
      <c r="I433" s="70"/>
      <c r="J433" s="70"/>
      <c r="K433" s="34" t="s">
        <v>65</v>
      </c>
      <c r="L433" s="77">
        <v>433</v>
      </c>
      <c r="M433" s="77"/>
      <c r="N433" s="72"/>
      <c r="O433" s="79" t="s">
        <v>407</v>
      </c>
      <c r="P433" s="81">
        <v>43746.867800925924</v>
      </c>
      <c r="Q433" s="79" t="s">
        <v>504</v>
      </c>
      <c r="R433" s="79"/>
      <c r="S433" s="79"/>
      <c r="T433" s="79"/>
      <c r="U433" s="79"/>
      <c r="V433" s="82" t="s">
        <v>700</v>
      </c>
      <c r="W433" s="81">
        <v>43746.867800925924</v>
      </c>
      <c r="X433" s="82" t="s">
        <v>844</v>
      </c>
      <c r="Y433" s="79"/>
      <c r="Z433" s="79"/>
      <c r="AA433" s="85" t="s">
        <v>988</v>
      </c>
      <c r="AB433" s="79"/>
      <c r="AC433" s="79" t="b">
        <v>0</v>
      </c>
      <c r="AD433" s="79">
        <v>0</v>
      </c>
      <c r="AE433" s="85" t="s">
        <v>995</v>
      </c>
      <c r="AF433" s="79" t="b">
        <v>0</v>
      </c>
      <c r="AG433" s="79" t="s">
        <v>1009</v>
      </c>
      <c r="AH433" s="79"/>
      <c r="AI433" s="85" t="s">
        <v>995</v>
      </c>
      <c r="AJ433" s="79" t="b">
        <v>0</v>
      </c>
      <c r="AK433" s="79">
        <v>7</v>
      </c>
      <c r="AL433" s="85" t="s">
        <v>987</v>
      </c>
      <c r="AM433" s="79" t="s">
        <v>1023</v>
      </c>
      <c r="AN433" s="79" t="b">
        <v>0</v>
      </c>
      <c r="AO433" s="85" t="s">
        <v>987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303</v>
      </c>
      <c r="B434" s="64" t="s">
        <v>405</v>
      </c>
      <c r="C434" s="65" t="s">
        <v>3337</v>
      </c>
      <c r="D434" s="66">
        <v>3</v>
      </c>
      <c r="E434" s="67" t="s">
        <v>132</v>
      </c>
      <c r="F434" s="68">
        <v>35</v>
      </c>
      <c r="G434" s="65"/>
      <c r="H434" s="69"/>
      <c r="I434" s="70"/>
      <c r="J434" s="70"/>
      <c r="K434" s="34" t="s">
        <v>65</v>
      </c>
      <c r="L434" s="77">
        <v>434</v>
      </c>
      <c r="M434" s="77"/>
      <c r="N434" s="72"/>
      <c r="O434" s="79" t="s">
        <v>408</v>
      </c>
      <c r="P434" s="81">
        <v>43746.6221875</v>
      </c>
      <c r="Q434" s="79" t="s">
        <v>503</v>
      </c>
      <c r="R434" s="82" t="s">
        <v>534</v>
      </c>
      <c r="S434" s="79" t="s">
        <v>554</v>
      </c>
      <c r="T434" s="79" t="s">
        <v>595</v>
      </c>
      <c r="U434" s="82" t="s">
        <v>617</v>
      </c>
      <c r="V434" s="82" t="s">
        <v>617</v>
      </c>
      <c r="W434" s="81">
        <v>43746.6221875</v>
      </c>
      <c r="X434" s="82" t="s">
        <v>843</v>
      </c>
      <c r="Y434" s="79"/>
      <c r="Z434" s="79"/>
      <c r="AA434" s="85" t="s">
        <v>987</v>
      </c>
      <c r="AB434" s="85" t="s">
        <v>994</v>
      </c>
      <c r="AC434" s="79" t="b">
        <v>0</v>
      </c>
      <c r="AD434" s="79">
        <v>13</v>
      </c>
      <c r="AE434" s="85" t="s">
        <v>1008</v>
      </c>
      <c r="AF434" s="79" t="b">
        <v>0</v>
      </c>
      <c r="AG434" s="79" t="s">
        <v>1009</v>
      </c>
      <c r="AH434" s="79"/>
      <c r="AI434" s="85" t="s">
        <v>995</v>
      </c>
      <c r="AJ434" s="79" t="b">
        <v>0</v>
      </c>
      <c r="AK434" s="79">
        <v>7</v>
      </c>
      <c r="AL434" s="85" t="s">
        <v>995</v>
      </c>
      <c r="AM434" s="79" t="s">
        <v>1023</v>
      </c>
      <c r="AN434" s="79" t="b">
        <v>0</v>
      </c>
      <c r="AO434" s="85" t="s">
        <v>994</v>
      </c>
      <c r="AP434" s="79" t="s">
        <v>1032</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297</v>
      </c>
      <c r="B435" s="64" t="s">
        <v>405</v>
      </c>
      <c r="C435" s="65" t="s">
        <v>3337</v>
      </c>
      <c r="D435" s="66">
        <v>3</v>
      </c>
      <c r="E435" s="67" t="s">
        <v>132</v>
      </c>
      <c r="F435" s="68">
        <v>35</v>
      </c>
      <c r="G435" s="65"/>
      <c r="H435" s="69"/>
      <c r="I435" s="70"/>
      <c r="J435" s="70"/>
      <c r="K435" s="34" t="s">
        <v>65</v>
      </c>
      <c r="L435" s="77">
        <v>435</v>
      </c>
      <c r="M435" s="77"/>
      <c r="N435" s="72"/>
      <c r="O435" s="79" t="s">
        <v>407</v>
      </c>
      <c r="P435" s="81">
        <v>43746.867800925924</v>
      </c>
      <c r="Q435" s="79" t="s">
        <v>504</v>
      </c>
      <c r="R435" s="79"/>
      <c r="S435" s="79"/>
      <c r="T435" s="79"/>
      <c r="U435" s="79"/>
      <c r="V435" s="82" t="s">
        <v>700</v>
      </c>
      <c r="W435" s="81">
        <v>43746.867800925924</v>
      </c>
      <c r="X435" s="82" t="s">
        <v>844</v>
      </c>
      <c r="Y435" s="79"/>
      <c r="Z435" s="79"/>
      <c r="AA435" s="85" t="s">
        <v>988</v>
      </c>
      <c r="AB435" s="79"/>
      <c r="AC435" s="79" t="b">
        <v>0</v>
      </c>
      <c r="AD435" s="79">
        <v>0</v>
      </c>
      <c r="AE435" s="85" t="s">
        <v>995</v>
      </c>
      <c r="AF435" s="79" t="b">
        <v>0</v>
      </c>
      <c r="AG435" s="79" t="s">
        <v>1009</v>
      </c>
      <c r="AH435" s="79"/>
      <c r="AI435" s="85" t="s">
        <v>995</v>
      </c>
      <c r="AJ435" s="79" t="b">
        <v>0</v>
      </c>
      <c r="AK435" s="79">
        <v>7</v>
      </c>
      <c r="AL435" s="85" t="s">
        <v>987</v>
      </c>
      <c r="AM435" s="79" t="s">
        <v>1023</v>
      </c>
      <c r="AN435" s="79" t="b">
        <v>0</v>
      </c>
      <c r="AO435" s="85" t="s">
        <v>987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303</v>
      </c>
      <c r="B436" s="64" t="s">
        <v>406</v>
      </c>
      <c r="C436" s="65" t="s">
        <v>3337</v>
      </c>
      <c r="D436" s="66">
        <v>3</v>
      </c>
      <c r="E436" s="67" t="s">
        <v>132</v>
      </c>
      <c r="F436" s="68">
        <v>35</v>
      </c>
      <c r="G436" s="65"/>
      <c r="H436" s="69"/>
      <c r="I436" s="70"/>
      <c r="J436" s="70"/>
      <c r="K436" s="34" t="s">
        <v>65</v>
      </c>
      <c r="L436" s="77">
        <v>436</v>
      </c>
      <c r="M436" s="77"/>
      <c r="N436" s="72"/>
      <c r="O436" s="79" t="s">
        <v>407</v>
      </c>
      <c r="P436" s="81">
        <v>43746.6221875</v>
      </c>
      <c r="Q436" s="79" t="s">
        <v>503</v>
      </c>
      <c r="R436" s="82" t="s">
        <v>534</v>
      </c>
      <c r="S436" s="79" t="s">
        <v>554</v>
      </c>
      <c r="T436" s="79" t="s">
        <v>595</v>
      </c>
      <c r="U436" s="82" t="s">
        <v>617</v>
      </c>
      <c r="V436" s="82" t="s">
        <v>617</v>
      </c>
      <c r="W436" s="81">
        <v>43746.6221875</v>
      </c>
      <c r="X436" s="82" t="s">
        <v>843</v>
      </c>
      <c r="Y436" s="79"/>
      <c r="Z436" s="79"/>
      <c r="AA436" s="85" t="s">
        <v>987</v>
      </c>
      <c r="AB436" s="85" t="s">
        <v>994</v>
      </c>
      <c r="AC436" s="79" t="b">
        <v>0</v>
      </c>
      <c r="AD436" s="79">
        <v>13</v>
      </c>
      <c r="AE436" s="85" t="s">
        <v>1008</v>
      </c>
      <c r="AF436" s="79" t="b">
        <v>0</v>
      </c>
      <c r="AG436" s="79" t="s">
        <v>1009</v>
      </c>
      <c r="AH436" s="79"/>
      <c r="AI436" s="85" t="s">
        <v>995</v>
      </c>
      <c r="AJ436" s="79" t="b">
        <v>0</v>
      </c>
      <c r="AK436" s="79">
        <v>7</v>
      </c>
      <c r="AL436" s="85" t="s">
        <v>995</v>
      </c>
      <c r="AM436" s="79" t="s">
        <v>1023</v>
      </c>
      <c r="AN436" s="79" t="b">
        <v>0</v>
      </c>
      <c r="AO436" s="85" t="s">
        <v>994</v>
      </c>
      <c r="AP436" s="79" t="s">
        <v>1032</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2</v>
      </c>
      <c r="BE436" s="49">
        <v>5.2631578947368425</v>
      </c>
      <c r="BF436" s="48">
        <v>2</v>
      </c>
      <c r="BG436" s="49">
        <v>5.2631578947368425</v>
      </c>
      <c r="BH436" s="48">
        <v>0</v>
      </c>
      <c r="BI436" s="49">
        <v>0</v>
      </c>
      <c r="BJ436" s="48">
        <v>34</v>
      </c>
      <c r="BK436" s="49">
        <v>89.47368421052632</v>
      </c>
      <c r="BL436" s="48">
        <v>38</v>
      </c>
    </row>
    <row r="437" spans="1:64" ht="15">
      <c r="A437" s="64" t="s">
        <v>303</v>
      </c>
      <c r="B437" s="64" t="s">
        <v>297</v>
      </c>
      <c r="C437" s="65" t="s">
        <v>3337</v>
      </c>
      <c r="D437" s="66">
        <v>3</v>
      </c>
      <c r="E437" s="67" t="s">
        <v>132</v>
      </c>
      <c r="F437" s="68">
        <v>35</v>
      </c>
      <c r="G437" s="65"/>
      <c r="H437" s="69"/>
      <c r="I437" s="70"/>
      <c r="J437" s="70"/>
      <c r="K437" s="34" t="s">
        <v>66</v>
      </c>
      <c r="L437" s="77">
        <v>437</v>
      </c>
      <c r="M437" s="77"/>
      <c r="N437" s="72"/>
      <c r="O437" s="79" t="s">
        <v>407</v>
      </c>
      <c r="P437" s="81">
        <v>43740.04565972222</v>
      </c>
      <c r="Q437" s="79" t="s">
        <v>487</v>
      </c>
      <c r="R437" s="79"/>
      <c r="S437" s="79"/>
      <c r="T437" s="79"/>
      <c r="U437" s="79"/>
      <c r="V437" s="82" t="s">
        <v>702</v>
      </c>
      <c r="W437" s="81">
        <v>43740.04565972222</v>
      </c>
      <c r="X437" s="82" t="s">
        <v>820</v>
      </c>
      <c r="Y437" s="79"/>
      <c r="Z437" s="79"/>
      <c r="AA437" s="85" t="s">
        <v>964</v>
      </c>
      <c r="AB437" s="85" t="s">
        <v>967</v>
      </c>
      <c r="AC437" s="79" t="b">
        <v>0</v>
      </c>
      <c r="AD437" s="79">
        <v>0</v>
      </c>
      <c r="AE437" s="85" t="s">
        <v>1004</v>
      </c>
      <c r="AF437" s="79" t="b">
        <v>0</v>
      </c>
      <c r="AG437" s="79" t="s">
        <v>1010</v>
      </c>
      <c r="AH437" s="79"/>
      <c r="AI437" s="85" t="s">
        <v>995</v>
      </c>
      <c r="AJ437" s="79" t="b">
        <v>0</v>
      </c>
      <c r="AK437" s="79">
        <v>0</v>
      </c>
      <c r="AL437" s="85" t="s">
        <v>995</v>
      </c>
      <c r="AM437" s="79" t="s">
        <v>1021</v>
      </c>
      <c r="AN437" s="79" t="b">
        <v>0</v>
      </c>
      <c r="AO437" s="85" t="s">
        <v>967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v>0</v>
      </c>
      <c r="BE437" s="49">
        <v>0</v>
      </c>
      <c r="BF437" s="48">
        <v>0</v>
      </c>
      <c r="BG437" s="49">
        <v>0</v>
      </c>
      <c r="BH437" s="48">
        <v>0</v>
      </c>
      <c r="BI437" s="49">
        <v>0</v>
      </c>
      <c r="BJ437" s="48">
        <v>8</v>
      </c>
      <c r="BK437" s="49">
        <v>100</v>
      </c>
      <c r="BL437" s="48">
        <v>8</v>
      </c>
    </row>
    <row r="438" spans="1:64" ht="15">
      <c r="A438" s="64" t="s">
        <v>297</v>
      </c>
      <c r="B438" s="64" t="s">
        <v>303</v>
      </c>
      <c r="C438" s="65" t="s">
        <v>3337</v>
      </c>
      <c r="D438" s="66">
        <v>3</v>
      </c>
      <c r="E438" s="67" t="s">
        <v>132</v>
      </c>
      <c r="F438" s="68">
        <v>35</v>
      </c>
      <c r="G438" s="65"/>
      <c r="H438" s="69"/>
      <c r="I438" s="70"/>
      <c r="J438" s="70"/>
      <c r="K438" s="34" t="s">
        <v>66</v>
      </c>
      <c r="L438" s="77">
        <v>438</v>
      </c>
      <c r="M438" s="77"/>
      <c r="N438" s="72"/>
      <c r="O438" s="79" t="s">
        <v>407</v>
      </c>
      <c r="P438" s="81">
        <v>43746.867800925924</v>
      </c>
      <c r="Q438" s="79" t="s">
        <v>504</v>
      </c>
      <c r="R438" s="79"/>
      <c r="S438" s="79"/>
      <c r="T438" s="79"/>
      <c r="U438" s="79"/>
      <c r="V438" s="82" t="s">
        <v>700</v>
      </c>
      <c r="W438" s="81">
        <v>43746.867800925924</v>
      </c>
      <c r="X438" s="82" t="s">
        <v>844</v>
      </c>
      <c r="Y438" s="79"/>
      <c r="Z438" s="79"/>
      <c r="AA438" s="85" t="s">
        <v>988</v>
      </c>
      <c r="AB438" s="79"/>
      <c r="AC438" s="79" t="b">
        <v>0</v>
      </c>
      <c r="AD438" s="79">
        <v>0</v>
      </c>
      <c r="AE438" s="85" t="s">
        <v>995</v>
      </c>
      <c r="AF438" s="79" t="b">
        <v>0</v>
      </c>
      <c r="AG438" s="79" t="s">
        <v>1009</v>
      </c>
      <c r="AH438" s="79"/>
      <c r="AI438" s="85" t="s">
        <v>995</v>
      </c>
      <c r="AJ438" s="79" t="b">
        <v>0</v>
      </c>
      <c r="AK438" s="79">
        <v>7</v>
      </c>
      <c r="AL438" s="85" t="s">
        <v>987</v>
      </c>
      <c r="AM438" s="79" t="s">
        <v>1023</v>
      </c>
      <c r="AN438" s="79" t="b">
        <v>0</v>
      </c>
      <c r="AO438" s="85" t="s">
        <v>987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297</v>
      </c>
      <c r="B439" s="64" t="s">
        <v>406</v>
      </c>
      <c r="C439" s="65" t="s">
        <v>3339</v>
      </c>
      <c r="D439" s="66">
        <v>6.5</v>
      </c>
      <c r="E439" s="67" t="s">
        <v>136</v>
      </c>
      <c r="F439" s="68">
        <v>23.5</v>
      </c>
      <c r="G439" s="65"/>
      <c r="H439" s="69"/>
      <c r="I439" s="70"/>
      <c r="J439" s="70"/>
      <c r="K439" s="34" t="s">
        <v>65</v>
      </c>
      <c r="L439" s="77">
        <v>439</v>
      </c>
      <c r="M439" s="77"/>
      <c r="N439" s="72"/>
      <c r="O439" s="79" t="s">
        <v>407</v>
      </c>
      <c r="P439" s="81">
        <v>43746.867800925924</v>
      </c>
      <c r="Q439" s="79" t="s">
        <v>504</v>
      </c>
      <c r="R439" s="79"/>
      <c r="S439" s="79"/>
      <c r="T439" s="79"/>
      <c r="U439" s="79"/>
      <c r="V439" s="82" t="s">
        <v>700</v>
      </c>
      <c r="W439" s="81">
        <v>43746.867800925924</v>
      </c>
      <c r="X439" s="82" t="s">
        <v>844</v>
      </c>
      <c r="Y439" s="79"/>
      <c r="Z439" s="79"/>
      <c r="AA439" s="85" t="s">
        <v>988</v>
      </c>
      <c r="AB439" s="79"/>
      <c r="AC439" s="79" t="b">
        <v>0</v>
      </c>
      <c r="AD439" s="79">
        <v>0</v>
      </c>
      <c r="AE439" s="85" t="s">
        <v>995</v>
      </c>
      <c r="AF439" s="79" t="b">
        <v>0</v>
      </c>
      <c r="AG439" s="79" t="s">
        <v>1009</v>
      </c>
      <c r="AH439" s="79"/>
      <c r="AI439" s="85" t="s">
        <v>995</v>
      </c>
      <c r="AJ439" s="79" t="b">
        <v>0</v>
      </c>
      <c r="AK439" s="79">
        <v>7</v>
      </c>
      <c r="AL439" s="85" t="s">
        <v>987</v>
      </c>
      <c r="AM439" s="79" t="s">
        <v>1023</v>
      </c>
      <c r="AN439" s="79" t="b">
        <v>0</v>
      </c>
      <c r="AO439" s="85" t="s">
        <v>987</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14</v>
      </c>
      <c r="BK439" s="49">
        <v>100</v>
      </c>
      <c r="BL439" s="48">
        <v>14</v>
      </c>
    </row>
    <row r="440" spans="1:64" ht="15">
      <c r="A440" s="64" t="s">
        <v>297</v>
      </c>
      <c r="B440" s="64" t="s">
        <v>406</v>
      </c>
      <c r="C440" s="65" t="s">
        <v>3339</v>
      </c>
      <c r="D440" s="66">
        <v>6.5</v>
      </c>
      <c r="E440" s="67" t="s">
        <v>136</v>
      </c>
      <c r="F440" s="68">
        <v>23.5</v>
      </c>
      <c r="G440" s="65"/>
      <c r="H440" s="69"/>
      <c r="I440" s="70"/>
      <c r="J440" s="70"/>
      <c r="K440" s="34" t="s">
        <v>65</v>
      </c>
      <c r="L440" s="77">
        <v>440</v>
      </c>
      <c r="M440" s="77"/>
      <c r="N440" s="72"/>
      <c r="O440" s="79" t="s">
        <v>407</v>
      </c>
      <c r="P440" s="81">
        <v>43746.87355324074</v>
      </c>
      <c r="Q440" s="79" t="s">
        <v>505</v>
      </c>
      <c r="R440" s="82" t="s">
        <v>535</v>
      </c>
      <c r="S440" s="79" t="s">
        <v>554</v>
      </c>
      <c r="T440" s="79" t="s">
        <v>596</v>
      </c>
      <c r="U440" s="82" t="s">
        <v>618</v>
      </c>
      <c r="V440" s="82" t="s">
        <v>618</v>
      </c>
      <c r="W440" s="81">
        <v>43746.87355324074</v>
      </c>
      <c r="X440" s="82" t="s">
        <v>845</v>
      </c>
      <c r="Y440" s="79"/>
      <c r="Z440" s="79"/>
      <c r="AA440" s="85" t="s">
        <v>989</v>
      </c>
      <c r="AB440" s="79"/>
      <c r="AC440" s="79" t="b">
        <v>0</v>
      </c>
      <c r="AD440" s="79">
        <v>2</v>
      </c>
      <c r="AE440" s="85" t="s">
        <v>995</v>
      </c>
      <c r="AF440" s="79" t="b">
        <v>0</v>
      </c>
      <c r="AG440" s="79" t="s">
        <v>1009</v>
      </c>
      <c r="AH440" s="79"/>
      <c r="AI440" s="85" t="s">
        <v>995</v>
      </c>
      <c r="AJ440" s="79" t="b">
        <v>0</v>
      </c>
      <c r="AK440" s="79">
        <v>2</v>
      </c>
      <c r="AL440" s="85" t="s">
        <v>995</v>
      </c>
      <c r="AM440" s="79" t="s">
        <v>1023</v>
      </c>
      <c r="AN440" s="79" t="b">
        <v>0</v>
      </c>
      <c r="AO440" s="85" t="s">
        <v>989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1</v>
      </c>
      <c r="BC440" s="78" t="str">
        <f>REPLACE(INDEX(GroupVertices[Group],MATCH(Edges[[#This Row],[Vertex 2]],GroupVertices[Vertex],0)),1,1,"")</f>
        <v>1</v>
      </c>
      <c r="BD440" s="48">
        <v>1</v>
      </c>
      <c r="BE440" s="49">
        <v>2.857142857142857</v>
      </c>
      <c r="BF440" s="48">
        <v>0</v>
      </c>
      <c r="BG440" s="49">
        <v>0</v>
      </c>
      <c r="BH440" s="48">
        <v>0</v>
      </c>
      <c r="BI440" s="49">
        <v>0</v>
      </c>
      <c r="BJ440" s="48">
        <v>34</v>
      </c>
      <c r="BK440" s="49">
        <v>97.14285714285714</v>
      </c>
      <c r="BL440" s="48">
        <v>35</v>
      </c>
    </row>
    <row r="441" spans="1:64" ht="15">
      <c r="A441" s="64" t="s">
        <v>297</v>
      </c>
      <c r="B441" s="64" t="s">
        <v>297</v>
      </c>
      <c r="C441" s="65" t="s">
        <v>3339</v>
      </c>
      <c r="D441" s="66">
        <v>6.5</v>
      </c>
      <c r="E441" s="67" t="s">
        <v>136</v>
      </c>
      <c r="F441" s="68">
        <v>23.5</v>
      </c>
      <c r="G441" s="65"/>
      <c r="H441" s="69"/>
      <c r="I441" s="70"/>
      <c r="J441" s="70"/>
      <c r="K441" s="34" t="s">
        <v>65</v>
      </c>
      <c r="L441" s="77">
        <v>441</v>
      </c>
      <c r="M441" s="77"/>
      <c r="N441" s="72"/>
      <c r="O441" s="79" t="s">
        <v>176</v>
      </c>
      <c r="P441" s="81">
        <v>43720.64466435185</v>
      </c>
      <c r="Q441" s="79" t="s">
        <v>506</v>
      </c>
      <c r="R441" s="82" t="s">
        <v>536</v>
      </c>
      <c r="S441" s="79" t="s">
        <v>547</v>
      </c>
      <c r="T441" s="79" t="s">
        <v>557</v>
      </c>
      <c r="U441" s="82" t="s">
        <v>619</v>
      </c>
      <c r="V441" s="82" t="s">
        <v>619</v>
      </c>
      <c r="W441" s="81">
        <v>43720.64466435185</v>
      </c>
      <c r="X441" s="82" t="s">
        <v>846</v>
      </c>
      <c r="Y441" s="79"/>
      <c r="Z441" s="79"/>
      <c r="AA441" s="85" t="s">
        <v>990</v>
      </c>
      <c r="AB441" s="79"/>
      <c r="AC441" s="79" t="b">
        <v>0</v>
      </c>
      <c r="AD441" s="79">
        <v>84</v>
      </c>
      <c r="AE441" s="85" t="s">
        <v>995</v>
      </c>
      <c r="AF441" s="79" t="b">
        <v>0</v>
      </c>
      <c r="AG441" s="79" t="s">
        <v>1009</v>
      </c>
      <c r="AH441" s="79"/>
      <c r="AI441" s="85" t="s">
        <v>995</v>
      </c>
      <c r="AJ441" s="79" t="b">
        <v>0</v>
      </c>
      <c r="AK441" s="79">
        <v>17</v>
      </c>
      <c r="AL441" s="85" t="s">
        <v>995</v>
      </c>
      <c r="AM441" s="79" t="s">
        <v>1023</v>
      </c>
      <c r="AN441" s="79" t="b">
        <v>0</v>
      </c>
      <c r="AO441" s="85" t="s">
        <v>990</v>
      </c>
      <c r="AP441" s="79" t="s">
        <v>1032</v>
      </c>
      <c r="AQ441" s="79">
        <v>0</v>
      </c>
      <c r="AR441" s="79">
        <v>0</v>
      </c>
      <c r="AS441" s="79"/>
      <c r="AT441" s="79"/>
      <c r="AU441" s="79"/>
      <c r="AV441" s="79"/>
      <c r="AW441" s="79"/>
      <c r="AX441" s="79"/>
      <c r="AY441" s="79"/>
      <c r="AZ441" s="79"/>
      <c r="BA441">
        <v>2</v>
      </c>
      <c r="BB441" s="78" t="str">
        <f>REPLACE(INDEX(GroupVertices[Group],MATCH(Edges[[#This Row],[Vertex 1]],GroupVertices[Vertex],0)),1,1,"")</f>
        <v>1</v>
      </c>
      <c r="BC441" s="78" t="str">
        <f>REPLACE(INDEX(GroupVertices[Group],MATCH(Edges[[#This Row],[Vertex 2]],GroupVertices[Vertex],0)),1,1,"")</f>
        <v>1</v>
      </c>
      <c r="BD441" s="48">
        <v>2</v>
      </c>
      <c r="BE441" s="49">
        <v>8</v>
      </c>
      <c r="BF441" s="48">
        <v>0</v>
      </c>
      <c r="BG441" s="49">
        <v>0</v>
      </c>
      <c r="BH441" s="48">
        <v>0</v>
      </c>
      <c r="BI441" s="49">
        <v>0</v>
      </c>
      <c r="BJ441" s="48">
        <v>23</v>
      </c>
      <c r="BK441" s="49">
        <v>92</v>
      </c>
      <c r="BL441" s="48">
        <v>25</v>
      </c>
    </row>
    <row r="442" spans="1:64" ht="15">
      <c r="A442" s="64" t="s">
        <v>297</v>
      </c>
      <c r="B442" s="64" t="s">
        <v>297</v>
      </c>
      <c r="C442" s="65" t="s">
        <v>3339</v>
      </c>
      <c r="D442" s="66">
        <v>6.5</v>
      </c>
      <c r="E442" s="67" t="s">
        <v>136</v>
      </c>
      <c r="F442" s="68">
        <v>23.5</v>
      </c>
      <c r="G442" s="65"/>
      <c r="H442" s="69"/>
      <c r="I442" s="70"/>
      <c r="J442" s="70"/>
      <c r="K442" s="34" t="s">
        <v>65</v>
      </c>
      <c r="L442" s="77">
        <v>442</v>
      </c>
      <c r="M442" s="77"/>
      <c r="N442" s="72"/>
      <c r="O442" s="79" t="s">
        <v>176</v>
      </c>
      <c r="P442" s="81">
        <v>43739.86449074074</v>
      </c>
      <c r="Q442" s="79" t="s">
        <v>507</v>
      </c>
      <c r="R442" s="79" t="s">
        <v>537</v>
      </c>
      <c r="S442" s="79" t="s">
        <v>555</v>
      </c>
      <c r="T442" s="79" t="s">
        <v>562</v>
      </c>
      <c r="U442" s="79"/>
      <c r="V442" s="82" t="s">
        <v>700</v>
      </c>
      <c r="W442" s="81">
        <v>43739.86449074074</v>
      </c>
      <c r="X442" s="82" t="s">
        <v>847</v>
      </c>
      <c r="Y442" s="79"/>
      <c r="Z442" s="79"/>
      <c r="AA442" s="85" t="s">
        <v>991</v>
      </c>
      <c r="AB442" s="79"/>
      <c r="AC442" s="79" t="b">
        <v>0</v>
      </c>
      <c r="AD442" s="79">
        <v>9</v>
      </c>
      <c r="AE442" s="85" t="s">
        <v>995</v>
      </c>
      <c r="AF442" s="79" t="b">
        <v>1</v>
      </c>
      <c r="AG442" s="79" t="s">
        <v>1009</v>
      </c>
      <c r="AH442" s="79"/>
      <c r="AI442" s="85" t="s">
        <v>970</v>
      </c>
      <c r="AJ442" s="79" t="b">
        <v>0</v>
      </c>
      <c r="AK442" s="79">
        <v>2</v>
      </c>
      <c r="AL442" s="85" t="s">
        <v>995</v>
      </c>
      <c r="AM442" s="79" t="s">
        <v>1023</v>
      </c>
      <c r="AN442" s="79" t="b">
        <v>0</v>
      </c>
      <c r="AO442" s="85" t="s">
        <v>991</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v>
      </c>
      <c r="BC442" s="78" t="str">
        <f>REPLACE(INDEX(GroupVertices[Group],MATCH(Edges[[#This Row],[Vertex 2]],GroupVertices[Vertex],0)),1,1,"")</f>
        <v>1</v>
      </c>
      <c r="BD442" s="48">
        <v>1</v>
      </c>
      <c r="BE442" s="49">
        <v>3.4482758620689653</v>
      </c>
      <c r="BF442" s="48">
        <v>0</v>
      </c>
      <c r="BG442" s="49">
        <v>0</v>
      </c>
      <c r="BH442" s="48">
        <v>0</v>
      </c>
      <c r="BI442" s="49">
        <v>0</v>
      </c>
      <c r="BJ442" s="48">
        <v>28</v>
      </c>
      <c r="BK442" s="49">
        <v>96.55172413793103</v>
      </c>
      <c r="BL442"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hyperlinks>
    <hyperlink ref="R4" r:id="rId1" display="https://www.maternitywaitinghomes.org/"/>
    <hyperlink ref="R9" r:id="rId2" display="https://twitter.com/MerckforMothers/status/1176212724281425920"/>
    <hyperlink ref="R29" r:id="rId3" display="https://twitter.com/MerckforMothers/status/1176568207282511872"/>
    <hyperlink ref="R31" r:id="rId4" display="https://www.aha.org/2019-09-12-better-maternal-outcomes-ihi-rapid-improvement-network?hootPostID=e77253b092784d165c9e857bd04093a9"/>
    <hyperlink ref="R69" r:id="rId5" display="https://www.facebook.com/1020495073/posts/10217822383324187/"/>
    <hyperlink ref="R70" r:id="rId6" display="https://www.facebook.com/1020495073/posts/10217822383324187/"/>
    <hyperlink ref="R71" r:id="rId7" display="https://www.facebook.com/1020495073/posts/10217822383324187/"/>
    <hyperlink ref="R72" r:id="rId8" display="https://www.facebook.com/1020495073/posts/10217822383324187/"/>
    <hyperlink ref="R73" r:id="rId9" display="https://www.facebook.com/1020495073/posts/10217822383324187/"/>
    <hyperlink ref="R74" r:id="rId10" display="https://www.facebook.com/1020495073/posts/10217822383324187/"/>
    <hyperlink ref="R75" r:id="rId11" display="https://www.facebook.com/1020495073/posts/10217822383324187/"/>
    <hyperlink ref="R76" r:id="rId12" display="https://www.facebook.com/1020495073/posts/10217822383324187/"/>
    <hyperlink ref="R77" r:id="rId13" display="https://www.facebook.com/1020495073/posts/10217822383324187/"/>
    <hyperlink ref="R78" r:id="rId14" display="https://www.facebook.com/1020495073/posts/10217822383324187/"/>
    <hyperlink ref="R79" r:id="rId15" display="https://www.facebook.com/1020495073/posts/10217822383324187/"/>
    <hyperlink ref="R80" r:id="rId16" display="https://www.facebook.com/1020495073/posts/10217822383324187/"/>
    <hyperlink ref="R81" r:id="rId17" display="https://www.facebook.com/1020495073/posts/10217822383324187/"/>
    <hyperlink ref="R82" r:id="rId18" display="https://www.facebook.com/1020495073/posts/10217822383324187/"/>
    <hyperlink ref="R83" r:id="rId19" display="https://www.facebook.com/1020495073/posts/10217822383324187/"/>
    <hyperlink ref="R84" r:id="rId20" display="https://www.facebook.com/1020495073/posts/10217822383324187/"/>
    <hyperlink ref="R85" r:id="rId21" display="https://www.facebook.com/1020495073/posts/10217822383324187/"/>
    <hyperlink ref="R86" r:id="rId22" display="https://www.facebook.com/1020495073/posts/10217822383324187/"/>
    <hyperlink ref="R87" r:id="rId23" display="https://www.facebook.com/1020495073/posts/10217822383324187/"/>
    <hyperlink ref="R88" r:id="rId24" display="https://www.facebook.com/1020495073/posts/10217822383324187/"/>
    <hyperlink ref="R89" r:id="rId25" display="https://www.aha.org/2019-09-12-better-maternal-outcomes-ihi-rapid-improvement-network?hootPostID=e77253b092784d165c9e857bd04093a9"/>
    <hyperlink ref="R91" r:id="rId26" display="https://www.maternitywaitinghomes.org/"/>
    <hyperlink ref="R92" r:id="rId27" display="https://www.maternitywaitinghomes.org/"/>
    <hyperlink ref="R94" r:id="rId28" display="http://clios.com/awards/winner/68831?utm_source=twitter&amp;utm_medium=social&amp;utm_campaign=winners_buffer"/>
    <hyperlink ref="R101" r:id="rId29" display="https://www.njspotlight.com/2019/09/op-ed-nj-needs-improved-tools-to-help-people-decide-best-place-to-give-birth/"/>
    <hyperlink ref="R102" r:id="rId30" display="https://www.njspotlight.com/2019/09/op-ed-nj-needs-improved-tools-to-help-people-decide-best-place-to-give-birth/"/>
    <hyperlink ref="R103" r:id="rId31" display="https://www.njspotlight.com/2019/09/op-ed-nj-needs-improved-tools-to-help-people-decide-best-place-to-give-birth/"/>
    <hyperlink ref="R104" r:id="rId32" display="https://www.njspotlight.com/2019/09/op-ed-nj-needs-improved-tools-to-help-people-decide-best-place-to-give-birth/"/>
    <hyperlink ref="R107" r:id="rId33" display="https://twitter.com/JillGW/status/1179012163173863424"/>
    <hyperlink ref="R108" r:id="rId34" display="https://twitter.com/JillGW/status/1179012163173863424"/>
    <hyperlink ref="R111" r:id="rId35" display="https://www.njspotlight.com/2019/09/op-ed-nj-needs-improved-tools-to-help-people-decide-best-place-to-give-birth/"/>
    <hyperlink ref="R112" r:id="rId36" display="https://www.njspotlight.com/2019/09/op-ed-nj-needs-improved-tools-to-help-people-decide-best-place-to-give-birth/"/>
    <hyperlink ref="R115" r:id="rId37" display="https://www.njspotlight.com/2019/09/op-ed-nj-needs-improved-tools-to-help-people-decide-best-place-to-give-birth/"/>
    <hyperlink ref="R116" r:id="rId38" display="https://twitter.com/JillGW/status/1179012163173863424"/>
    <hyperlink ref="R117" r:id="rId39" display="https://twitter.com/JillGW/status/1179012163173863424"/>
    <hyperlink ref="R118" r:id="rId40" display="https://twitter.com/JillGW/status/1179012163173863424"/>
    <hyperlink ref="R119" r:id="rId41" display="https://twitter.com/JillGW/status/1179012163173863424"/>
    <hyperlink ref="R137" r:id="rId42" display="https://health4naija.com/what-to-do-for-a-successful-pregnancy/"/>
    <hyperlink ref="R140" r:id="rId43" display="https://health4naija.com/what-to-do-for-a-successful-pregnancy/"/>
    <hyperlink ref="R143" r:id="rId44" display="https://health4naija.com/what-to-do-for-a-successful-pregnancy/"/>
    <hyperlink ref="R155" r:id="rId45" display="https://health4naija.com/what-to-do-for-a-successful-pregnancy/"/>
    <hyperlink ref="R159" r:id="rId46" display="https://health4naija.com/what-to-do-for-a-successful-pregnancy/"/>
    <hyperlink ref="R163" r:id="rId47" display="https://health4naija.com/what-to-do-for-a-successful-pregnancy/"/>
    <hyperlink ref="R167" r:id="rId48" display="https://health4naija.com/what-to-do-for-a-successful-pregnancy/"/>
    <hyperlink ref="R171" r:id="rId49" display="https://health4naija.com/what-to-do-for-a-successful-pregnancy/"/>
    <hyperlink ref="R180" r:id="rId50" display="https://health4naija.com/what-to-do-for-a-successful-pregnancy/"/>
    <hyperlink ref="R183" r:id="rId51" display="https://health4naija.com/what-to-do-for-a-successful-pregnancy/"/>
    <hyperlink ref="R186" r:id="rId52" display="https://health4naija.com/what-to-do-for-a-successful-pregnancy/"/>
    <hyperlink ref="R187" r:id="rId53" display="https://health4naija.com/what-to-do-for-a-successful-pregnancy/"/>
    <hyperlink ref="R194" r:id="rId54" display="https://twitter.com/MerckforMothers/status/1179156724453916672"/>
    <hyperlink ref="R251" r:id="rId55" display="https://twitter.com/MerckforMothers/status/1171455209270210560"/>
    <hyperlink ref="R252" r:id="rId56" display="https://twitter.com/MerckforMothers/status/1171455209270210560"/>
    <hyperlink ref="R253" r:id="rId57" display="https://twitter.com/MerckforMothers/status/1171455209270210560"/>
    <hyperlink ref="R256" r:id="rId58" display="https://www.ksdk.com/article/news/investigations/mothers-matter/moms-of-color-say-theyre-terrified-of-dying-in-childbirth-and-no-one-is-listening/63-607056009"/>
    <hyperlink ref="R257" r:id="rId59" display="https://www.ksdk.com/article/news/investigations/mothers-matter/moms-of-color-say-theyre-terrified-of-dying-in-childbirth-and-no-one-is-listening/63-607056009"/>
    <hyperlink ref="R259" r:id="rId60" display="https://www.merckformothers.com/SaferChildbirthCities/"/>
    <hyperlink ref="R260" r:id="rId61" display="https://www.merckformothers.com/SaferChildbirthCities/"/>
    <hyperlink ref="R261" r:id="rId62" display="https://www.ksdk.com/article/news/investigations/mothers-matter/moms-of-color-say-theyre-terrified-of-dying-in-childbirth-and-no-one-is-listening/63-607056009"/>
    <hyperlink ref="R262" r:id="rId63" display="https://www.ksdk.com/article/news/investigations/mothers-matter/moms-of-color-say-theyre-terrified-of-dying-in-childbirth-and-no-one-is-listening/63-607056009"/>
    <hyperlink ref="R274" r:id="rId64" display="https://twitter.com/pmnch/status/1175780176409575427"/>
    <hyperlink ref="R275" r:id="rId65" display="https://twitter.com/pmnch/status/1175780176409575427"/>
    <hyperlink ref="R276" r:id="rId66" display="https://twitter.com/pmnch/status/1175780176409575427"/>
    <hyperlink ref="R280" r:id="rId67" display="https://www.usaid.gov/nigeria/news/%E2%80%98saving-mothers-giving-life%E2%80%99-reduces-deaths-children-66-percent-southern"/>
    <hyperlink ref="R281" r:id="rId68" display="https://twitter.com/thegff/status/1181317127409750016"/>
    <hyperlink ref="R282" r:id="rId69" display="https://twitter.com/thegff/status/1181317127409750016"/>
    <hyperlink ref="R283" r:id="rId70" display="https://twitter.com/thegff/status/1181317127409750016"/>
    <hyperlink ref="R284" r:id="rId71" display="https://www.rockefellerfoundation.org/blog/precision-public-health-leveraging-data-unlock-health/"/>
    <hyperlink ref="R285" r:id="rId72" display="https://twitter.com/thegff/status/1181317127409750016"/>
    <hyperlink ref="R286" r:id="rId73" display="https://twitter.com/thegff/status/1181317127409750016"/>
    <hyperlink ref="R294" r:id="rId74" display="https://www.usaid.gov/nigeria/news/%E2%80%98saving-mothers-giving-life%E2%80%99-reduces-deaths-children-66-percent-southern"/>
    <hyperlink ref="R296" r:id="rId75" display="https://www.usaid.gov/nigeria/news/%E2%80%98saving-mothers-giving-life%E2%80%99-reduces-deaths-children-66-percent-southern"/>
    <hyperlink ref="R298" r:id="rId76" display="https://www.usaid.gov/nigeria/news/%E2%80%98saving-mothers-giving-life%E2%80%99-reduces-deaths-children-66-percent-southern"/>
    <hyperlink ref="R304" r:id="rId77" display="https://twitter.com/thegff/status/1181317127409750016"/>
    <hyperlink ref="R307" r:id="rId78" display="https://twitter.com/thegff/status/1181317127409750016"/>
    <hyperlink ref="R311" r:id="rId79" display="https://twitter.com/thegff/status/1181317127409750016"/>
    <hyperlink ref="R313" r:id="rId80" display="https://twitter.com/thegff/status/1181317127409750016"/>
    <hyperlink ref="R327" r:id="rId81" display="https://www.mrknewsroom.com/news-release/corporate-news/merck-announces-first-nine-safer-childbirth-cities-committed-reducing-ma"/>
    <hyperlink ref="R356" r:id="rId82" display="https://www.njspotlight.com/2019/09/op-ed-nj-needs-improved-tools-to-help-people-decide-best-place-to-give-birth/"/>
    <hyperlink ref="R357" r:id="rId83" display="https://www.usaid.gov/nigeria/news/%E2%80%98saving-mothers-giving-life%E2%80%99-reduces-deaths-children-66-percent-southern"/>
    <hyperlink ref="R359" r:id="rId84" display="https://twitter.com/Eleni_Z_Tsigas/status/1176657689402892288"/>
    <hyperlink ref="R361" r:id="rId85" display="https://twitter.com/Eleni_Z_Tsigas/status/1176657689402892288"/>
    <hyperlink ref="R364" r:id="rId86" display="https://www.mommasvoices.org/event"/>
    <hyperlink ref="R369" r:id="rId87" display="https://www.rockefellerfoundation.org/blog/precision-public-health-leveraging-data-unlock-health/"/>
    <hyperlink ref="R375" r:id="rId88" display="https://twitter.com/mayorbcyoung/status/1179067491311669253"/>
    <hyperlink ref="R379" r:id="rId89" display="https://twitter.com/MerckforMothers/status/1179156724453916672"/>
    <hyperlink ref="R381" r:id="rId90" display="https://www.merckformothers.com/SaferChildbirthCities/"/>
    <hyperlink ref="R388" r:id="rId91" display="https://twitter.com/mayorbcyoung/status/1179067491311669253"/>
    <hyperlink ref="R389" r:id="rId92" display="https://www.merckformothers.com/SaferChildbirthCities/"/>
    <hyperlink ref="R393" r:id="rId93" display="https://twitter.com/MerckforMothers/status/1179156724453916672"/>
    <hyperlink ref="R394" r:id="rId94" display="https://twitter.com/MerckforMothers/status/1179156724453916672"/>
    <hyperlink ref="R395" r:id="rId95" display="https://twitter.com/MerckforMothers/status/1179156724453916672"/>
    <hyperlink ref="R400" r:id="rId96" display="https://twitter.com/pmnch/status/1175780176409575427"/>
    <hyperlink ref="R401" r:id="rId97" display="https://www.inquirer.com/health/camden-philadelphia-merck-grants-maternal-mortality-20190917.html"/>
    <hyperlink ref="R404" r:id="rId98" display="https://twitter.com/mayorbcyoung/status/1179067491311669253"/>
    <hyperlink ref="R405" r:id="rId99" display="https://twitter.com/merckiminspired/status/1179154093102813184"/>
    <hyperlink ref="R407" r:id="rId100" display="https://www.usaid.gov/nigeria/news/%E2%80%98saving-mothers-giving-life%E2%80%99-reduces-deaths-children-66-percent-southern"/>
    <hyperlink ref="R408" r:id="rId101" display="https://twitter.com/crwdiversity/status/1179552379752108032"/>
    <hyperlink ref="R416" r:id="rId102" display="https://twitter.com/Eleni_Z_Tsigas/status/1176657689402892288"/>
    <hyperlink ref="R418" r:id="rId103" display="https://www.expectingmore.org/2019/10/04/growing-a-family-with-dignity/"/>
    <hyperlink ref="R420" r:id="rId104" display="https://www.expectingmore.org/2019/10/04/growing-a-family-with-dignity/"/>
    <hyperlink ref="R422" r:id="rId105" display="https://www.expectingmore.org/2019/10/04/growing-a-family-with-dignity/"/>
    <hyperlink ref="R424" r:id="rId106" display="https://www.expectingmore.org/2019/10/04/growing-a-family-with-dignity/"/>
    <hyperlink ref="R426" r:id="rId107" display="https://www.expectingmore.org/2019/10/04/growing-a-family-with-dignity/"/>
    <hyperlink ref="R428" r:id="rId108" display="https://www.expectingmore.org/2019/10/04/growing-a-family-with-dignity/"/>
    <hyperlink ref="R430" r:id="rId109" display="https://www.expectingmore.org/2019/10/04/growing-a-family-with-dignity/"/>
    <hyperlink ref="R432" r:id="rId110" display="https://www.expectingmore.org/2019/10/04/growing-a-family-with-dignity/"/>
    <hyperlink ref="R434" r:id="rId111" display="https://www.expectingmore.org/2019/10/04/growing-a-family-with-dignity/"/>
    <hyperlink ref="R436" r:id="rId112" display="https://www.expectingmore.org/2019/10/04/growing-a-family-with-dignity/"/>
    <hyperlink ref="R440" r:id="rId113" display="https://www.expectingmore.org/"/>
    <hyperlink ref="R441" r:id="rId114" display="http://merckformothers.com/SaferChildbirthCities"/>
    <hyperlink ref="U3" r:id="rId115" display="https://pbs.twimg.com/media/Dno6XkhVsAEYDCQ.jpg"/>
    <hyperlink ref="U18" r:id="rId116" display="https://pbs.twimg.com/media/EFO1EeIWwAESSuV.jpg"/>
    <hyperlink ref="U19" r:id="rId117" display="https://pbs.twimg.com/media/EFO1EeIWwAESSuV.jpg"/>
    <hyperlink ref="U20" r:id="rId118" display="https://pbs.twimg.com/media/EFO1EeIWwAESSuV.jpg"/>
    <hyperlink ref="U31" r:id="rId119" display="https://pbs.twimg.com/media/EFaaXf_XoAE3C1P.jpg"/>
    <hyperlink ref="U37" r:id="rId120" display="https://pbs.twimg.com/media/EFZCkS-XkAc3I2h.jpg"/>
    <hyperlink ref="U38" r:id="rId121" display="https://pbs.twimg.com/media/EFZCkS-XkAc3I2h.jpg"/>
    <hyperlink ref="U39" r:id="rId122" display="https://pbs.twimg.com/media/EFZCkS-XkAc3I2h.jpg"/>
    <hyperlink ref="U41" r:id="rId123" display="https://pbs.twimg.com/media/EFZCkS-XkAc3I2h.jpg"/>
    <hyperlink ref="U43" r:id="rId124" display="https://pbs.twimg.com/media/EFfcBDzW4AATx0J.jpg"/>
    <hyperlink ref="U44" r:id="rId125" display="https://pbs.twimg.com/media/EFfcBDzW4AATx0J.jpg"/>
    <hyperlink ref="U45" r:id="rId126" display="https://pbs.twimg.com/media/EFfcBDzW4AATx0J.jpg"/>
    <hyperlink ref="U47" r:id="rId127" display="https://pbs.twimg.com/media/Dno6XkhVsAEYDCQ.jpg"/>
    <hyperlink ref="U49" r:id="rId128" display="https://pbs.twimg.com/media/Dno6XkhVsAEYDCQ.jpg"/>
    <hyperlink ref="U50" r:id="rId129" display="https://pbs.twimg.com/media/Dno6XkhVsAEYDCQ.jpg"/>
    <hyperlink ref="U54" r:id="rId130" display="https://pbs.twimg.com/media/EFsRTCVX0AEpzW0.jpg"/>
    <hyperlink ref="U55" r:id="rId131" display="https://pbs.twimg.com/media/EFsRTCVX0AEpzW0.jpg"/>
    <hyperlink ref="U56" r:id="rId132" display="https://pbs.twimg.com/media/EFsRTCVX0AEpzW0.jpg"/>
    <hyperlink ref="U57" r:id="rId133" display="https://pbs.twimg.com/media/EFsRTCVX0AEpzW0.jpg"/>
    <hyperlink ref="U58" r:id="rId134" display="https://pbs.twimg.com/media/EFsRTCVX0AEpzW0.jpg"/>
    <hyperlink ref="U63" r:id="rId135" display="https://pbs.twimg.com/media/EFsRTCVX0AEpzW0.jpg"/>
    <hyperlink ref="U65" r:id="rId136" display="https://pbs.twimg.com/media/EFsRTCVX0AEpzW0.jpg"/>
    <hyperlink ref="U66" r:id="rId137" display="https://pbs.twimg.com/media/EFsRTCVX0AEpzW0.jpg"/>
    <hyperlink ref="U67" r:id="rId138" display="https://pbs.twimg.com/media/EFsRTCVX0AEpzW0.jpg"/>
    <hyperlink ref="U89" r:id="rId139" display="https://pbs.twimg.com/media/EFaaXf_XoAE3C1P.jpg"/>
    <hyperlink ref="U94" r:id="rId140" display="https://pbs.twimg.com/media/EFygi3rWwAAFeo7.jpg"/>
    <hyperlink ref="U96" r:id="rId141" display="https://pbs.twimg.com/media/EFz0C-oX0AASDz_.jpg"/>
    <hyperlink ref="U97" r:id="rId142" display="https://pbs.twimg.com/media/EFz0C-oX0AASDz_.jpg"/>
    <hyperlink ref="U98" r:id="rId143" display="https://pbs.twimg.com/media/EFz0C-oX0AASDz_.jpg"/>
    <hyperlink ref="U106" r:id="rId144" display="https://pbs.twimg.com/media/EFz0C-oX0AASDz_.jpg"/>
    <hyperlink ref="U113" r:id="rId145" display="https://pbs.twimg.com/media/EFz0C-oX0AASDz_.jpg"/>
    <hyperlink ref="U114" r:id="rId146" display="https://pbs.twimg.com/media/EFz0C-oX0AASDz_.jpg"/>
    <hyperlink ref="U196" r:id="rId147" display="https://pbs.twimg.com/media/EF5_XFYXoAIYAOU.jpg"/>
    <hyperlink ref="U197" r:id="rId148" display="https://pbs.twimg.com/media/EF8TN0_W4AAN7hn.jpg"/>
    <hyperlink ref="U198" r:id="rId149" display="https://pbs.twimg.com/media/EF5_XFYXoAIYAOU.jpg"/>
    <hyperlink ref="U199" r:id="rId150" display="https://pbs.twimg.com/media/EF8TN0_W4AAN7hn.jpg"/>
    <hyperlink ref="U200" r:id="rId151" display="https://pbs.twimg.com/media/EF5_XFYXoAIYAOU.jpg"/>
    <hyperlink ref="U201" r:id="rId152" display="https://pbs.twimg.com/media/EF8TN0_W4AAN7hn.jpg"/>
    <hyperlink ref="U231" r:id="rId153" display="https://pbs.twimg.com/media/EFZCkS-XkAc3I2h.jpg"/>
    <hyperlink ref="U233" r:id="rId154" display="https://pbs.twimg.com/media/EFfcBDzW4AATx0J.jpg"/>
    <hyperlink ref="U264" r:id="rId155" display="https://pbs.twimg.com/media/EFgo4yaW4AExUgb.jpg"/>
    <hyperlink ref="U277" r:id="rId156" display="https://pbs.twimg.com/media/EF6_m4EWoAEBg8S.jpg"/>
    <hyperlink ref="U278" r:id="rId157" display="https://pbs.twimg.com/media/EF6_m4EWoAEBg8S.jpg"/>
    <hyperlink ref="U279" r:id="rId158" display="https://pbs.twimg.com/media/EF6_m4EWoAEBg8S.jpg"/>
    <hyperlink ref="U324" r:id="rId159" display="https://pbs.twimg.com/media/EF6OGpBWsAAD3TX.jpg"/>
    <hyperlink ref="U327" r:id="rId160" display="https://pbs.twimg.com/media/EEGg8MUWsAABamR.jpg"/>
    <hyperlink ref="U328" r:id="rId161" display="https://pbs.twimg.com/media/EF6_m4EWoAEBg8S.jpg"/>
    <hyperlink ref="U331" r:id="rId162" display="https://pbs.twimg.com/media/EF6OGpBWsAAD3TX.jpg"/>
    <hyperlink ref="U339" r:id="rId163" display="https://pbs.twimg.com/media/EF6OGpBWsAAD3TX.jpg"/>
    <hyperlink ref="U342" r:id="rId164" display="https://pbs.twimg.com/media/DDAxfNCXgAANnF7.jpg"/>
    <hyperlink ref="U346" r:id="rId165" display="https://pbs.twimg.com/media/EFLlb3uWwAEEtZF.jpg"/>
    <hyperlink ref="U347" r:id="rId166" display="https://pbs.twimg.com/media/EFLlb3uWwAEEtZF.jpg"/>
    <hyperlink ref="U348" r:id="rId167" display="https://pbs.twimg.com/media/EFLlb3uWwAEEtZF.jpg"/>
    <hyperlink ref="U349" r:id="rId168" display="https://pbs.twimg.com/media/EFLlb3uWwAEEtZF.jpg"/>
    <hyperlink ref="U353" r:id="rId169" display="https://pbs.twimg.com/media/EFLlb3uWwAEEtZF.jpg"/>
    <hyperlink ref="U354" r:id="rId170" display="https://pbs.twimg.com/media/EFLlb3uWwAEEtZF.jpg"/>
    <hyperlink ref="U355" r:id="rId171" display="https://pbs.twimg.com/media/EFLlb3uWwAEEtZF.jpg"/>
    <hyperlink ref="U371" r:id="rId172" display="https://pbs.twimg.com/media/EFzjoUCWoAMYKfm.jpg"/>
    <hyperlink ref="U380" r:id="rId173" display="https://pbs.twimg.com/media/EFzhXqTX0AU6377.jpg"/>
    <hyperlink ref="U389" r:id="rId174" display="https://pbs.twimg.com/media/EF00yc-XoAAGyp6.jpg"/>
    <hyperlink ref="U406" r:id="rId175" display="https://pbs.twimg.com/media/EF6_m4EWoAEBg8S.jpg"/>
    <hyperlink ref="U410" r:id="rId176" display="https://pbs.twimg.com/media/EFLlb3uWwAEEtZF.jpg"/>
    <hyperlink ref="U417" r:id="rId177" display="https://pbs.twimg.com/media/EGSLvAzWsAAfaEw.jpg"/>
    <hyperlink ref="U418" r:id="rId178" display="https://pbs.twimg.com/media/EGXUZVtUUAAfK06.jpg"/>
    <hyperlink ref="U420" r:id="rId179" display="https://pbs.twimg.com/media/EGXUZVtUUAAfK06.jpg"/>
    <hyperlink ref="U422" r:id="rId180" display="https://pbs.twimg.com/media/EGXUZVtUUAAfK06.jpg"/>
    <hyperlink ref="U424" r:id="rId181" display="https://pbs.twimg.com/media/EGXUZVtUUAAfK06.jpg"/>
    <hyperlink ref="U426" r:id="rId182" display="https://pbs.twimg.com/media/EGXUZVtUUAAfK06.jpg"/>
    <hyperlink ref="U428" r:id="rId183" display="https://pbs.twimg.com/media/EGXUZVtUUAAfK06.jpg"/>
    <hyperlink ref="U430" r:id="rId184" display="https://pbs.twimg.com/media/EGXUZVtUUAAfK06.jpg"/>
    <hyperlink ref="U432" r:id="rId185" display="https://pbs.twimg.com/media/EGXUZVtUUAAfK06.jpg"/>
    <hyperlink ref="U434" r:id="rId186" display="https://pbs.twimg.com/media/EGXUZVtUUAAfK06.jpg"/>
    <hyperlink ref="U436" r:id="rId187" display="https://pbs.twimg.com/media/EGXUZVtUUAAfK06.jpg"/>
    <hyperlink ref="U440" r:id="rId188" display="https://pbs.twimg.com/media/EGYnPy-XoAEker-.jpg"/>
    <hyperlink ref="U441" r:id="rId189" display="https://pbs.twimg.com/ext_tw_video_thumb/1172170044647849984/pu/img/nur51rWSExWmlynN.jpg"/>
    <hyperlink ref="V3" r:id="rId190" display="https://pbs.twimg.com/media/Dno6XkhVsAEYDCQ.jpg"/>
    <hyperlink ref="V4" r:id="rId191" display="http://pbs.twimg.com/profile_images/559705140903428096/pNUD8ksm_normal.jpeg"/>
    <hyperlink ref="V5" r:id="rId192" display="http://pbs.twimg.com/profile_images/448413749339095041/wy5fGcQ7_normal.jpeg"/>
    <hyperlink ref="V6" r:id="rId193" display="http://pbs.twimg.com/profile_images/1107639334293901312/nZDoWR4h_normal.jpg"/>
    <hyperlink ref="V7" r:id="rId194" display="http://pbs.twimg.com/profile_images/1107639334293901312/nZDoWR4h_normal.jpg"/>
    <hyperlink ref="V8" r:id="rId195" display="http://pbs.twimg.com/profile_images/1112293262906134528/mkMGKN9G_normal.jpg"/>
    <hyperlink ref="V9" r:id="rId196" display="http://pbs.twimg.com/profile_images/931429493385846784/8b1uu497_normal.jpg"/>
    <hyperlink ref="V10" r:id="rId197" display="http://pbs.twimg.com/profile_images/1177653027047526400/Z7EZZ4sk_normal.jpg"/>
    <hyperlink ref="V11" r:id="rId198" display="http://pbs.twimg.com/profile_images/1177653027047526400/Z7EZZ4sk_normal.jpg"/>
    <hyperlink ref="V12" r:id="rId199" display="http://pbs.twimg.com/profile_images/1177653027047526400/Z7EZZ4sk_normal.jpg"/>
    <hyperlink ref="V13" r:id="rId200" display="http://pbs.twimg.com/profile_images/1177653027047526400/Z7EZZ4sk_normal.jpg"/>
    <hyperlink ref="V14" r:id="rId201" display="http://pbs.twimg.com/profile_images/3557322452/cb4421802548c9daf175401862b58300_normal.jpeg"/>
    <hyperlink ref="V15" r:id="rId202" display="http://pbs.twimg.com/profile_images/3557322452/cb4421802548c9daf175401862b58300_normal.jpeg"/>
    <hyperlink ref="V16" r:id="rId203" display="http://pbs.twimg.com/profile_images/3557322452/cb4421802548c9daf175401862b58300_normal.jpeg"/>
    <hyperlink ref="V17" r:id="rId204" display="http://pbs.twimg.com/profile_images/1177233694005661696/3C1IMhjO_normal.jpg"/>
    <hyperlink ref="V18" r:id="rId205" display="https://pbs.twimg.com/media/EFO1EeIWwAESSuV.jpg"/>
    <hyperlink ref="V19" r:id="rId206" display="https://pbs.twimg.com/media/EFO1EeIWwAESSuV.jpg"/>
    <hyperlink ref="V20" r:id="rId207" display="https://pbs.twimg.com/media/EFO1EeIWwAESSuV.jpg"/>
    <hyperlink ref="V21" r:id="rId208" display="http://pbs.twimg.com/profile_images/1018835315304345600/aTxA9Dtd_normal.jpg"/>
    <hyperlink ref="V22" r:id="rId209" display="http://pbs.twimg.com/profile_images/1018835315304345600/aTxA9Dtd_normal.jpg"/>
    <hyperlink ref="V23" r:id="rId210" display="http://pbs.twimg.com/profile_images/528124442396733441/XqDPT_lL_normal.jpeg"/>
    <hyperlink ref="V24" r:id="rId211" display="http://pbs.twimg.com/profile_images/997093015427735552/HItuuFE3_normal.jpg"/>
    <hyperlink ref="V25" r:id="rId212" display="http://pbs.twimg.com/profile_images/1175869809340375041/YHl3-DCH_normal.jpg"/>
    <hyperlink ref="V26" r:id="rId213" display="http://pbs.twimg.com/profile_images/591131097607643136/J0-mivGC_normal.jpg"/>
    <hyperlink ref="V27" r:id="rId214" display="http://pbs.twimg.com/profile_images/1153444559084511232/EWHW1dp0_normal.jpg"/>
    <hyperlink ref="V28" r:id="rId215" display="http://pbs.twimg.com/profile_images/1153444559084511232/EWHW1dp0_normal.jpg"/>
    <hyperlink ref="V29" r:id="rId216" display="http://pbs.twimg.com/profile_images/629378638878744576/kDdDTIWH_normal.png"/>
    <hyperlink ref="V30" r:id="rId217" display="http://pbs.twimg.com/profile_images/596174657818001408/0wI2Slt__normal.jpg"/>
    <hyperlink ref="V31" r:id="rId218" display="https://pbs.twimg.com/media/EFaaXf_XoAE3C1P.jpg"/>
    <hyperlink ref="V32" r:id="rId219" display="http://pbs.twimg.com/profile_images/1170050664292114433/cnN9GQqz_normal.jpg"/>
    <hyperlink ref="V33" r:id="rId220" display="http://pbs.twimg.com/profile_images/1140704492834435072/PBq0B-BC_normal.jpg"/>
    <hyperlink ref="V34" r:id="rId221" display="http://pbs.twimg.com/profile_images/1116362756964458497/tMWasG92_normal.jpg"/>
    <hyperlink ref="V35" r:id="rId222" display="http://pbs.twimg.com/profile_images/668082064235761664/NIwTiPyT_normal.jpg"/>
    <hyperlink ref="V36" r:id="rId223" display="http://pbs.twimg.com/profile_images/980955116982407168/ecrpQ03L_normal.jpg"/>
    <hyperlink ref="V37" r:id="rId224" display="https://pbs.twimg.com/media/EFZCkS-XkAc3I2h.jpg"/>
    <hyperlink ref="V38" r:id="rId225" display="https://pbs.twimg.com/media/EFZCkS-XkAc3I2h.jpg"/>
    <hyperlink ref="V39" r:id="rId226" display="https://pbs.twimg.com/media/EFZCkS-XkAc3I2h.jpg"/>
    <hyperlink ref="V40" r:id="rId227" display="http://pbs.twimg.com/profile_images/954041930253348864/f626Blxo_normal.jpg"/>
    <hyperlink ref="V41" r:id="rId228" display="https://pbs.twimg.com/media/EFZCkS-XkAc3I2h.jpg"/>
    <hyperlink ref="V42" r:id="rId229" display="http://pbs.twimg.com/profile_images/954041930253348864/f626Blxo_normal.jpg"/>
    <hyperlink ref="V43" r:id="rId230" display="https://pbs.twimg.com/media/EFfcBDzW4AATx0J.jpg"/>
    <hyperlink ref="V44" r:id="rId231" display="https://pbs.twimg.com/media/EFfcBDzW4AATx0J.jpg"/>
    <hyperlink ref="V45" r:id="rId232" display="https://pbs.twimg.com/media/EFfcBDzW4AATx0J.jpg"/>
    <hyperlink ref="V46" r:id="rId233" display="http://pbs.twimg.com/profile_images/2874972244/5e4e5223a12ed52f18b7afd5f25a9846_normal.jpeg"/>
    <hyperlink ref="V47" r:id="rId234" display="https://pbs.twimg.com/media/Dno6XkhVsAEYDCQ.jpg"/>
    <hyperlink ref="V48" r:id="rId235" display="http://pbs.twimg.com/profile_images/886659208757874688/_QS1LU5R_normal.jpg"/>
    <hyperlink ref="V49" r:id="rId236" display="https://pbs.twimg.com/media/Dno6XkhVsAEYDCQ.jpg"/>
    <hyperlink ref="V50" r:id="rId237" display="https://pbs.twimg.com/media/Dno6XkhVsAEYDCQ.jpg"/>
    <hyperlink ref="V51" r:id="rId238" display="http://pbs.twimg.com/profile_images/886659208757874688/_QS1LU5R_normal.jpg"/>
    <hyperlink ref="V52" r:id="rId239" display="http://pbs.twimg.com/profile_images/872284920940572673/i1tZROHr_normal.jpg"/>
    <hyperlink ref="V53" r:id="rId240" display="http://pbs.twimg.com/profile_images/855749782509375490/zlUz8p8q_normal.jpg"/>
    <hyperlink ref="V54" r:id="rId241" display="https://pbs.twimg.com/media/EFsRTCVX0AEpzW0.jpg"/>
    <hyperlink ref="V55" r:id="rId242" display="https://pbs.twimg.com/media/EFsRTCVX0AEpzW0.jpg"/>
    <hyperlink ref="V56" r:id="rId243" display="https://pbs.twimg.com/media/EFsRTCVX0AEpzW0.jpg"/>
    <hyperlink ref="V57" r:id="rId244" display="https://pbs.twimg.com/media/EFsRTCVX0AEpzW0.jpg"/>
    <hyperlink ref="V58" r:id="rId245" display="https://pbs.twimg.com/media/EFsRTCVX0AEpzW0.jpg"/>
    <hyperlink ref="V59" r:id="rId246" display="http://pbs.twimg.com/profile_images/1132639603142352896/UqTM93QL_normal.png"/>
    <hyperlink ref="V60" r:id="rId247" display="http://pbs.twimg.com/profile_images/1132639603142352896/UqTM93QL_normal.png"/>
    <hyperlink ref="V61" r:id="rId248" display="http://pbs.twimg.com/profile_images/1177824866285826048/omGwLPl4_normal.jpg"/>
    <hyperlink ref="V62" r:id="rId249" display="http://pbs.twimg.com/profile_images/1177824866285826048/omGwLPl4_normal.jpg"/>
    <hyperlink ref="V63" r:id="rId250" display="https://pbs.twimg.com/media/EFsRTCVX0AEpzW0.jpg"/>
    <hyperlink ref="V64" r:id="rId251" display="http://pbs.twimg.com/profile_images/863003280758255616/Y-otdiwz_normal.jpg"/>
    <hyperlink ref="V65" r:id="rId252" display="https://pbs.twimg.com/media/EFsRTCVX0AEpzW0.jpg"/>
    <hyperlink ref="V66" r:id="rId253" display="https://pbs.twimg.com/media/EFsRTCVX0AEpzW0.jpg"/>
    <hyperlink ref="V67" r:id="rId254" display="https://pbs.twimg.com/media/EFsRTCVX0AEpzW0.jpg"/>
    <hyperlink ref="V68" r:id="rId255" display="http://pbs.twimg.com/profile_images/863003280758255616/Y-otdiwz_normal.jpg"/>
    <hyperlink ref="V69" r:id="rId256" display="http://pbs.twimg.com/profile_images/1094437714185793536/kUwPkY50_normal.jpg"/>
    <hyperlink ref="V70" r:id="rId257" display="http://pbs.twimg.com/profile_images/1094437714185793536/kUwPkY50_normal.jpg"/>
    <hyperlink ref="V71" r:id="rId258" display="http://pbs.twimg.com/profile_images/1094437714185793536/kUwPkY50_normal.jpg"/>
    <hyperlink ref="V72" r:id="rId259" display="http://pbs.twimg.com/profile_images/1094437714185793536/kUwPkY50_normal.jpg"/>
    <hyperlink ref="V73" r:id="rId260" display="http://pbs.twimg.com/profile_images/1094437714185793536/kUwPkY50_normal.jpg"/>
    <hyperlink ref="V74" r:id="rId261" display="http://pbs.twimg.com/profile_images/1094437714185793536/kUwPkY50_normal.jpg"/>
    <hyperlink ref="V75" r:id="rId262" display="http://pbs.twimg.com/profile_images/1094437714185793536/kUwPkY50_normal.jpg"/>
    <hyperlink ref="V76" r:id="rId263" display="http://pbs.twimg.com/profile_images/1094437714185793536/kUwPkY50_normal.jpg"/>
    <hyperlink ref="V77" r:id="rId264" display="http://pbs.twimg.com/profile_images/1094437714185793536/kUwPkY50_normal.jpg"/>
    <hyperlink ref="V78" r:id="rId265" display="http://pbs.twimg.com/profile_images/1094437714185793536/kUwPkY50_normal.jpg"/>
    <hyperlink ref="V79" r:id="rId266" display="http://pbs.twimg.com/profile_images/1094437714185793536/kUwPkY50_normal.jpg"/>
    <hyperlink ref="V80" r:id="rId267" display="http://pbs.twimg.com/profile_images/1094437714185793536/kUwPkY50_normal.jpg"/>
    <hyperlink ref="V81" r:id="rId268" display="http://pbs.twimg.com/profile_images/1094437714185793536/kUwPkY50_normal.jpg"/>
    <hyperlink ref="V82" r:id="rId269" display="http://pbs.twimg.com/profile_images/1094437714185793536/kUwPkY50_normal.jpg"/>
    <hyperlink ref="V83" r:id="rId270" display="http://pbs.twimg.com/profile_images/1094437714185793536/kUwPkY50_normal.jpg"/>
    <hyperlink ref="V84" r:id="rId271" display="http://pbs.twimg.com/profile_images/1094437714185793536/kUwPkY50_normal.jpg"/>
    <hyperlink ref="V85" r:id="rId272" display="http://pbs.twimg.com/profile_images/1094437714185793536/kUwPkY50_normal.jpg"/>
    <hyperlink ref="V86" r:id="rId273" display="http://pbs.twimg.com/profile_images/1094437714185793536/kUwPkY50_normal.jpg"/>
    <hyperlink ref="V87" r:id="rId274" display="http://pbs.twimg.com/profile_images/1094437714185793536/kUwPkY50_normal.jpg"/>
    <hyperlink ref="V88" r:id="rId275" display="http://pbs.twimg.com/profile_images/1094437714185793536/kUwPkY50_normal.jpg"/>
    <hyperlink ref="V89" r:id="rId276" display="https://pbs.twimg.com/media/EFaaXf_XoAE3C1P.jpg"/>
    <hyperlink ref="V90" r:id="rId277" display="http://pbs.twimg.com/profile_images/611277775945646080/kqduVZR3_normal.jpg"/>
    <hyperlink ref="V91" r:id="rId278" display="http://pbs.twimg.com/profile_images/559705140903428096/pNUD8ksm_normal.jpeg"/>
    <hyperlink ref="V92" r:id="rId279" display="http://pbs.twimg.com/profile_images/559705140903428096/pNUD8ksm_normal.jpeg"/>
    <hyperlink ref="V93" r:id="rId280" display="http://pbs.twimg.com/profile_images/665395759806857216/UdfSMoZv_normal.jpg"/>
    <hyperlink ref="V94" r:id="rId281" display="https://pbs.twimg.com/media/EFygi3rWwAAFeo7.jpg"/>
    <hyperlink ref="V95" r:id="rId282" display="http://pbs.twimg.com/profile_images/591575412880191490/eVU41ZDR_normal.jpg"/>
    <hyperlink ref="V96" r:id="rId283" display="https://pbs.twimg.com/media/EFz0C-oX0AASDz_.jpg"/>
    <hyperlink ref="V97" r:id="rId284" display="https://pbs.twimg.com/media/EFz0C-oX0AASDz_.jpg"/>
    <hyperlink ref="V98" r:id="rId285" display="https://pbs.twimg.com/media/EFz0C-oX0AASDz_.jpg"/>
    <hyperlink ref="V99" r:id="rId286" display="http://pbs.twimg.com/profile_images/964544383788953601/bn4ppp7W_normal.jpg"/>
    <hyperlink ref="V100" r:id="rId287" display="http://pbs.twimg.com/profile_images/964544383788953601/bn4ppp7W_normal.jpg"/>
    <hyperlink ref="V101" r:id="rId288" display="http://pbs.twimg.com/profile_images/591575412880191490/eVU41ZDR_normal.jpg"/>
    <hyperlink ref="V102" r:id="rId289" display="http://pbs.twimg.com/profile_images/1059501799961321472/Ci0VSaJj_normal.jpg"/>
    <hyperlink ref="V103" r:id="rId290" display="http://pbs.twimg.com/profile_images/591575412880191490/eVU41ZDR_normal.jpg"/>
    <hyperlink ref="V104" r:id="rId291" display="http://pbs.twimg.com/profile_images/1059501799961321472/Ci0VSaJj_normal.jpg"/>
    <hyperlink ref="V105" r:id="rId292" display="http://pbs.twimg.com/profile_images/1113568298673811456/SXV6tyDl_normal.jpg"/>
    <hyperlink ref="V106" r:id="rId293" display="https://pbs.twimg.com/media/EFz0C-oX0AASDz_.jpg"/>
    <hyperlink ref="V107" r:id="rId294" display="http://pbs.twimg.com/profile_images/921020997985357824/pHOwN9OO_normal.jpg"/>
    <hyperlink ref="V108" r:id="rId295" display="http://pbs.twimg.com/profile_images/921020997985357824/pHOwN9OO_normal.jpg"/>
    <hyperlink ref="V109" r:id="rId296" display="http://pbs.twimg.com/profile_images/591575412880191490/eVU41ZDR_normal.jpg"/>
    <hyperlink ref="V110" r:id="rId297" display="http://pbs.twimg.com/profile_images/591575412880191490/eVU41ZDR_normal.jpg"/>
    <hyperlink ref="V111" r:id="rId298" display="http://pbs.twimg.com/profile_images/591575412880191490/eVU41ZDR_normal.jpg"/>
    <hyperlink ref="V112" r:id="rId299" display="http://pbs.twimg.com/profile_images/591575412880191490/eVU41ZDR_normal.jpg"/>
    <hyperlink ref="V113" r:id="rId300" display="https://pbs.twimg.com/media/EFz0C-oX0AASDz_.jpg"/>
    <hyperlink ref="V114" r:id="rId301" display="https://pbs.twimg.com/media/EFz0C-oX0AASDz_.jpg"/>
    <hyperlink ref="V115" r:id="rId302" display="http://pbs.twimg.com/profile_images/1059501799961321472/Ci0VSaJj_normal.jpg"/>
    <hyperlink ref="V116" r:id="rId303" display="http://pbs.twimg.com/profile_images/921020997985357824/pHOwN9OO_normal.jpg"/>
    <hyperlink ref="V117" r:id="rId304" display="http://pbs.twimg.com/profile_images/921020997985357824/pHOwN9OO_normal.jpg"/>
    <hyperlink ref="V118" r:id="rId305" display="http://pbs.twimg.com/profile_images/921020997985357824/pHOwN9OO_normal.jpg"/>
    <hyperlink ref="V119" r:id="rId306" display="http://pbs.twimg.com/profile_images/921020997985357824/pHOwN9OO_normal.jpg"/>
    <hyperlink ref="V120" r:id="rId307" display="http://pbs.twimg.com/profile_images/921020997985357824/pHOwN9OO_normal.jpg"/>
    <hyperlink ref="V121" r:id="rId308" display="http://pbs.twimg.com/profile_images/921020997985357824/pHOwN9OO_normal.jpg"/>
    <hyperlink ref="V122" r:id="rId309" display="http://pbs.twimg.com/profile_images/921020997985357824/pHOwN9OO_normal.jpg"/>
    <hyperlink ref="V123" r:id="rId310" display="http://pbs.twimg.com/profile_images/921020997985357824/pHOwN9OO_normal.jpg"/>
    <hyperlink ref="V124" r:id="rId311" display="http://pbs.twimg.com/profile_images/921020997985357824/pHOwN9OO_normal.jpg"/>
    <hyperlink ref="V125" r:id="rId312" display="http://pbs.twimg.com/profile_images/1137828793874288640/n0jeHk2u_normal.jpg"/>
    <hyperlink ref="V126" r:id="rId313" display="http://pbs.twimg.com/profile_images/1137828793874288640/n0jeHk2u_normal.jpg"/>
    <hyperlink ref="V127" r:id="rId314" display="http://pbs.twimg.com/profile_images/1137828793874288640/n0jeHk2u_normal.jpg"/>
    <hyperlink ref="V128" r:id="rId315" display="http://pbs.twimg.com/profile_images/1137828793874288640/n0jeHk2u_normal.jpg"/>
    <hyperlink ref="V129" r:id="rId316" display="http://pbs.twimg.com/profile_images/1137828793874288640/n0jeHk2u_normal.jpg"/>
    <hyperlink ref="V130" r:id="rId317" display="http://pbs.twimg.com/profile_images/1137828793874288640/n0jeHk2u_normal.jpg"/>
    <hyperlink ref="V131" r:id="rId318" display="http://pbs.twimg.com/profile_images/1137828793874288640/n0jeHk2u_normal.jpg"/>
    <hyperlink ref="V132" r:id="rId319" display="http://pbs.twimg.com/profile_images/1137828793874288640/n0jeHk2u_normal.jpg"/>
    <hyperlink ref="V133" r:id="rId320" display="http://pbs.twimg.com/profile_images/1137828793874288640/n0jeHk2u_normal.jpg"/>
    <hyperlink ref="V134" r:id="rId321" display="http://pbs.twimg.com/profile_images/915080369581342720/3X_tvRmI_normal.jpg"/>
    <hyperlink ref="V135" r:id="rId322" display="http://pbs.twimg.com/profile_images/915080369581342720/3X_tvRmI_normal.jpg"/>
    <hyperlink ref="V136" r:id="rId323" display="http://pbs.twimg.com/profile_images/915080369581342720/3X_tvRmI_normal.jpg"/>
    <hyperlink ref="V137" r:id="rId324" display="http://pbs.twimg.com/profile_images/1116398203258195969/MJjJpWRr_normal.jpg"/>
    <hyperlink ref="V138" r:id="rId325" display="http://pbs.twimg.com/profile_images/1177151756138156033/G31ZB-z9_normal.jpg"/>
    <hyperlink ref="V139" r:id="rId326" display="http://pbs.twimg.com/profile_images/718571768038817793/22_THsnY_normal.jpg"/>
    <hyperlink ref="V140" r:id="rId327" display="http://pbs.twimg.com/profile_images/1116398203258195969/MJjJpWRr_normal.jpg"/>
    <hyperlink ref="V141" r:id="rId328" display="http://pbs.twimg.com/profile_images/1177151756138156033/G31ZB-z9_normal.jpg"/>
    <hyperlink ref="V142" r:id="rId329" display="http://pbs.twimg.com/profile_images/718571768038817793/22_THsnY_normal.jpg"/>
    <hyperlink ref="V143" r:id="rId330" display="http://pbs.twimg.com/profile_images/1116398203258195969/MJjJpWRr_normal.jpg"/>
    <hyperlink ref="V144" r:id="rId331" display="http://pbs.twimg.com/profile_images/912284126824288256/KgSwm3M7_normal.jpg"/>
    <hyperlink ref="V145" r:id="rId332" display="http://pbs.twimg.com/profile_images/912284126824288256/KgSwm3M7_normal.jpg"/>
    <hyperlink ref="V146" r:id="rId333" display="http://pbs.twimg.com/profile_images/912284126824288256/KgSwm3M7_normal.jpg"/>
    <hyperlink ref="V147" r:id="rId334" display="http://pbs.twimg.com/profile_images/912284126824288256/KgSwm3M7_normal.jpg"/>
    <hyperlink ref="V148" r:id="rId335" display="http://pbs.twimg.com/profile_images/912284126824288256/KgSwm3M7_normal.jpg"/>
    <hyperlink ref="V149" r:id="rId336" display="http://pbs.twimg.com/profile_images/912284126824288256/KgSwm3M7_normal.jpg"/>
    <hyperlink ref="V150" r:id="rId337" display="http://pbs.twimg.com/profile_images/912284126824288256/KgSwm3M7_normal.jpg"/>
    <hyperlink ref="V151" r:id="rId338" display="http://pbs.twimg.com/profile_images/912284126824288256/KgSwm3M7_normal.jpg"/>
    <hyperlink ref="V152" r:id="rId339" display="http://pbs.twimg.com/profile_images/912284126824288256/KgSwm3M7_normal.jpg"/>
    <hyperlink ref="V153" r:id="rId340" display="http://pbs.twimg.com/profile_images/1177151756138156033/G31ZB-z9_normal.jpg"/>
    <hyperlink ref="V154" r:id="rId341" display="http://pbs.twimg.com/profile_images/718571768038817793/22_THsnY_normal.jpg"/>
    <hyperlink ref="V155" r:id="rId342" display="http://pbs.twimg.com/profile_images/1116398203258195969/MJjJpWRr_normal.jpg"/>
    <hyperlink ref="V156" r:id="rId343" display="http://pbs.twimg.com/profile_images/1177151756138156033/G31ZB-z9_normal.jpg"/>
    <hyperlink ref="V157" r:id="rId344" display="http://pbs.twimg.com/profile_images/718571768038817793/22_THsnY_normal.jpg"/>
    <hyperlink ref="V158" r:id="rId345" display="http://pbs.twimg.com/profile_images/1169901282548568065/znh3qvY9_normal.jpg"/>
    <hyperlink ref="V159" r:id="rId346" display="http://pbs.twimg.com/profile_images/1116398203258195969/MJjJpWRr_normal.jpg"/>
    <hyperlink ref="V160" r:id="rId347" display="http://pbs.twimg.com/profile_images/1177151756138156033/G31ZB-z9_normal.jpg"/>
    <hyperlink ref="V161" r:id="rId348" display="http://pbs.twimg.com/profile_images/718571768038817793/22_THsnY_normal.jpg"/>
    <hyperlink ref="V162" r:id="rId349" display="http://pbs.twimg.com/profile_images/1169901282548568065/znh3qvY9_normal.jpg"/>
    <hyperlink ref="V163" r:id="rId350" display="http://pbs.twimg.com/profile_images/1116398203258195969/MJjJpWRr_normal.jpg"/>
    <hyperlink ref="V164" r:id="rId351" display="http://pbs.twimg.com/profile_images/1177151756138156033/G31ZB-z9_normal.jpg"/>
    <hyperlink ref="V165" r:id="rId352" display="http://pbs.twimg.com/profile_images/718571768038817793/22_THsnY_normal.jpg"/>
    <hyperlink ref="V166" r:id="rId353" display="http://pbs.twimg.com/profile_images/1169901282548568065/znh3qvY9_normal.jpg"/>
    <hyperlink ref="V167" r:id="rId354" display="http://pbs.twimg.com/profile_images/1116398203258195969/MJjJpWRr_normal.jpg"/>
    <hyperlink ref="V168" r:id="rId355" display="http://pbs.twimg.com/profile_images/1177151756138156033/G31ZB-z9_normal.jpg"/>
    <hyperlink ref="V169" r:id="rId356" display="http://pbs.twimg.com/profile_images/718571768038817793/22_THsnY_normal.jpg"/>
    <hyperlink ref="V170" r:id="rId357" display="http://pbs.twimg.com/profile_images/1169901282548568065/znh3qvY9_normal.jpg"/>
    <hyperlink ref="V171" r:id="rId358" display="http://pbs.twimg.com/profile_images/1116398203258195969/MJjJpWRr_normal.jpg"/>
    <hyperlink ref="V172" r:id="rId359" display="http://pbs.twimg.com/profile_images/1177151756138156033/G31ZB-z9_normal.jpg"/>
    <hyperlink ref="V173" r:id="rId360" display="http://pbs.twimg.com/profile_images/718571768038817793/22_THsnY_normal.jpg"/>
    <hyperlink ref="V174" r:id="rId361" display="http://pbs.twimg.com/profile_images/718571768038817793/22_THsnY_normal.jpg"/>
    <hyperlink ref="V175" r:id="rId362" display="http://pbs.twimg.com/profile_images/718571768038817793/22_THsnY_normal.jpg"/>
    <hyperlink ref="V176" r:id="rId363" display="http://pbs.twimg.com/profile_images/718571768038817793/22_THsnY_normal.jpg"/>
    <hyperlink ref="V177" r:id="rId364" display="http://pbs.twimg.com/profile_images/718571768038817793/22_THsnY_normal.jpg"/>
    <hyperlink ref="V178" r:id="rId365" display="http://pbs.twimg.com/profile_images/718571768038817793/22_THsnY_normal.jpg"/>
    <hyperlink ref="V179" r:id="rId366" display="http://pbs.twimg.com/profile_images/1169901282548568065/znh3qvY9_normal.jpg"/>
    <hyperlink ref="V180" r:id="rId367" display="http://pbs.twimg.com/profile_images/1116398203258195969/MJjJpWRr_normal.jpg"/>
    <hyperlink ref="V181" r:id="rId368" display="http://pbs.twimg.com/profile_images/1177151756138156033/G31ZB-z9_normal.jpg"/>
    <hyperlink ref="V182" r:id="rId369" display="http://pbs.twimg.com/profile_images/1169901282548568065/znh3qvY9_normal.jpg"/>
    <hyperlink ref="V183" r:id="rId370" display="http://pbs.twimg.com/profile_images/1116398203258195969/MJjJpWRr_normal.jpg"/>
    <hyperlink ref="V184" r:id="rId371" display="http://pbs.twimg.com/profile_images/1177151756138156033/G31ZB-z9_normal.jpg"/>
    <hyperlink ref="V185" r:id="rId372" display="http://pbs.twimg.com/profile_images/1169901282548568065/znh3qvY9_normal.jpg"/>
    <hyperlink ref="V186" r:id="rId373" display="http://pbs.twimg.com/profile_images/1116398203258195969/MJjJpWRr_normal.jpg"/>
    <hyperlink ref="V187" r:id="rId374" display="http://pbs.twimg.com/profile_images/1116398203258195969/MJjJpWRr_normal.jpg"/>
    <hyperlink ref="V188" r:id="rId375" display="http://pbs.twimg.com/profile_images/1177151756138156033/G31ZB-z9_normal.jpg"/>
    <hyperlink ref="V189" r:id="rId376" display="http://pbs.twimg.com/profile_images/1169901282548568065/znh3qvY9_normal.jpg"/>
    <hyperlink ref="V190" r:id="rId377" display="http://pbs.twimg.com/profile_images/1177151756138156033/G31ZB-z9_normal.jpg"/>
    <hyperlink ref="V191" r:id="rId378" display="http://pbs.twimg.com/profile_images/1177151756138156033/G31ZB-z9_normal.jpg"/>
    <hyperlink ref="V192" r:id="rId379" display="http://pbs.twimg.com/profile_images/1169901282548568065/znh3qvY9_normal.jpg"/>
    <hyperlink ref="V193" r:id="rId380" display="http://pbs.twimg.com/profile_images/1169901282548568065/znh3qvY9_normal.jpg"/>
    <hyperlink ref="V194" r:id="rId381" display="http://pbs.twimg.com/profile_images/1083462442011766784/PM4aDiJS_normal.jpg"/>
    <hyperlink ref="V195" r:id="rId382" display="http://pbs.twimg.com/profile_images/835053935903793152/EFVrm8tW_normal.jpg"/>
    <hyperlink ref="V196" r:id="rId383" display="https://pbs.twimg.com/media/EF5_XFYXoAIYAOU.jpg"/>
    <hyperlink ref="V197" r:id="rId384" display="https://pbs.twimg.com/media/EF8TN0_W4AAN7hn.jpg"/>
    <hyperlink ref="V198" r:id="rId385" display="https://pbs.twimg.com/media/EF5_XFYXoAIYAOU.jpg"/>
    <hyperlink ref="V199" r:id="rId386" display="https://pbs.twimg.com/media/EF8TN0_W4AAN7hn.jpg"/>
    <hyperlink ref="V200" r:id="rId387" display="https://pbs.twimg.com/media/EF5_XFYXoAIYAOU.jpg"/>
    <hyperlink ref="V201" r:id="rId388" display="https://pbs.twimg.com/media/EF8TN0_W4AAN7hn.jpg"/>
    <hyperlink ref="V202" r:id="rId389" display="http://pbs.twimg.com/profile_images/1115258035344113664/tjadkBmL_normal.png"/>
    <hyperlink ref="V203" r:id="rId390" display="http://pbs.twimg.com/profile_images/1115258035344113664/tjadkBmL_normal.png"/>
    <hyperlink ref="V204" r:id="rId391" display="http://pbs.twimg.com/profile_images/1115258035344113664/tjadkBmL_normal.png"/>
    <hyperlink ref="V205" r:id="rId392" display="http://pbs.twimg.com/profile_images/1115258035344113664/tjadkBmL_normal.png"/>
    <hyperlink ref="V206" r:id="rId393" display="http://pbs.twimg.com/profile_images/928978092646912000/eeYladuT_normal.jpg"/>
    <hyperlink ref="V207" r:id="rId394" display="http://pbs.twimg.com/profile_images/913859201507536896/GyznWQLC_normal.jpg"/>
    <hyperlink ref="V208" r:id="rId395" display="http://pbs.twimg.com/profile_images/913859201507536896/GyznWQLC_normal.jpg"/>
    <hyperlink ref="V209" r:id="rId396" display="http://pbs.twimg.com/profile_images/913859201507536896/GyznWQLC_normal.jpg"/>
    <hyperlink ref="V210" r:id="rId397" display="http://pbs.twimg.com/profile_images/913859201507536896/GyznWQLC_normal.jpg"/>
    <hyperlink ref="V211" r:id="rId398" display="http://pbs.twimg.com/profile_images/913859201507536896/GyznWQLC_normal.jpg"/>
    <hyperlink ref="V212" r:id="rId399" display="http://pbs.twimg.com/profile_images/913859201507536896/GyznWQLC_normal.jpg"/>
    <hyperlink ref="V213" r:id="rId400" display="http://pbs.twimg.com/profile_images/913859201507536896/GyznWQLC_normal.jpg"/>
    <hyperlink ref="V214" r:id="rId401" display="http://pbs.twimg.com/profile_images/954041930253348864/f626Blxo_normal.jpg"/>
    <hyperlink ref="V215" r:id="rId402" display="http://pbs.twimg.com/profile_images/1083033739117121536/0Qv4am91_normal.jpg"/>
    <hyperlink ref="V216" r:id="rId403" display="http://pbs.twimg.com/profile_images/1083033739117121536/0Qv4am91_normal.jpg"/>
    <hyperlink ref="V217" r:id="rId404" display="http://pbs.twimg.com/profile_images/1083033739117121536/0Qv4am91_normal.jpg"/>
    <hyperlink ref="V218" r:id="rId405" display="http://pbs.twimg.com/profile_images/1083033739117121536/0Qv4am91_normal.jpg"/>
    <hyperlink ref="V219" r:id="rId406" display="http://pbs.twimg.com/profile_images/1083033739117121536/0Qv4am91_normal.jpg"/>
    <hyperlink ref="V220" r:id="rId407" display="http://pbs.twimg.com/profile_images/1083033739117121536/0Qv4am91_normal.jpg"/>
    <hyperlink ref="V221" r:id="rId408" display="http://pbs.twimg.com/profile_images/1083033739117121536/0Qv4am91_normal.jpg"/>
    <hyperlink ref="V222" r:id="rId409" display="http://pbs.twimg.com/profile_images/1083033739117121536/0Qv4am91_normal.jpg"/>
    <hyperlink ref="V223" r:id="rId410" display="http://pbs.twimg.com/profile_images/813389097721069568/bte_AmS0_normal.jpg"/>
    <hyperlink ref="V224" r:id="rId411" display="http://pbs.twimg.com/profile_images/813389097721069568/bte_AmS0_normal.jpg"/>
    <hyperlink ref="V225" r:id="rId412" display="http://pbs.twimg.com/profile_images/813389097721069568/bte_AmS0_normal.jpg"/>
    <hyperlink ref="V226" r:id="rId413" display="http://pbs.twimg.com/profile_images/813389097721069568/bte_AmS0_normal.jpg"/>
    <hyperlink ref="V227" r:id="rId414" display="http://pbs.twimg.com/profile_images/813389097721069568/bte_AmS0_normal.jpg"/>
    <hyperlink ref="V228" r:id="rId415" display="http://pbs.twimg.com/profile_images/813389097721069568/bte_AmS0_normal.jpg"/>
    <hyperlink ref="V229" r:id="rId416" display="http://pbs.twimg.com/profile_images/813389097721069568/bte_AmS0_normal.jpg"/>
    <hyperlink ref="V230" r:id="rId417" display="http://pbs.twimg.com/profile_images/813389097721069568/bte_AmS0_normal.jpg"/>
    <hyperlink ref="V231" r:id="rId418" display="https://pbs.twimg.com/media/EFZCkS-XkAc3I2h.jpg"/>
    <hyperlink ref="V232" r:id="rId419" display="http://pbs.twimg.com/profile_images/954041930253348864/f626Blxo_normal.jpg"/>
    <hyperlink ref="V233" r:id="rId420" display="https://pbs.twimg.com/media/EFfcBDzW4AATx0J.jpg"/>
    <hyperlink ref="V234" r:id="rId421" display="http://pbs.twimg.com/profile_images/1177178468653699072/H4LHn9_T_normal.jpg"/>
    <hyperlink ref="V235" r:id="rId422" display="http://pbs.twimg.com/profile_images/1177178468653699072/H4LHn9_T_normal.jpg"/>
    <hyperlink ref="V236" r:id="rId423" display="http://pbs.twimg.com/profile_images/1177178468653699072/H4LHn9_T_normal.jpg"/>
    <hyperlink ref="V237" r:id="rId424" display="http://pbs.twimg.com/profile_images/1177178468653699072/H4LHn9_T_normal.jpg"/>
    <hyperlink ref="V238" r:id="rId425" display="http://pbs.twimg.com/profile_images/1177178468653699072/H4LHn9_T_normal.jpg"/>
    <hyperlink ref="V239" r:id="rId426" display="http://pbs.twimg.com/profile_images/1177178468653699072/H4LHn9_T_normal.jpg"/>
    <hyperlink ref="V240" r:id="rId427" display="http://pbs.twimg.com/profile_images/1177178468653699072/H4LHn9_T_normal.jpg"/>
    <hyperlink ref="V241" r:id="rId428" display="http://pbs.twimg.com/profile_images/1177178468653699072/H4LHn9_T_normal.jpg"/>
    <hyperlink ref="V242" r:id="rId429" display="http://pbs.twimg.com/profile_images/729282524438929409/u5oglyAv_normal.jpg"/>
    <hyperlink ref="V243" r:id="rId430" display="http://pbs.twimg.com/profile_images/729282524438929409/u5oglyAv_normal.jpg"/>
    <hyperlink ref="V244" r:id="rId431" display="http://pbs.twimg.com/profile_images/566279601345667073/WD18FuyV_normal.jpeg"/>
    <hyperlink ref="V245" r:id="rId432" display="http://pbs.twimg.com/profile_images/566279601345667073/WD18FuyV_normal.jpeg"/>
    <hyperlink ref="V246" r:id="rId433" display="http://pbs.twimg.com/profile_images/566279601345667073/WD18FuyV_normal.jpeg"/>
    <hyperlink ref="V247" r:id="rId434" display="http://pbs.twimg.com/profile_images/566279601345667073/WD18FuyV_normal.jpeg"/>
    <hyperlink ref="V248" r:id="rId435" display="http://pbs.twimg.com/profile_images/566279601345667073/WD18FuyV_normal.jpeg"/>
    <hyperlink ref="V249" r:id="rId436" display="http://pbs.twimg.com/profile_images/566279601345667073/WD18FuyV_normal.jpeg"/>
    <hyperlink ref="V250" r:id="rId437" display="http://pbs.twimg.com/profile_images/566279601345667073/WD18FuyV_normal.jpeg"/>
    <hyperlink ref="V251" r:id="rId438" display="http://pbs.twimg.com/profile_images/1084833259475759104/BqawRmZx_normal.jpg"/>
    <hyperlink ref="V252" r:id="rId439" display="http://pbs.twimg.com/profile_images/1084833259475759104/BqawRmZx_normal.jpg"/>
    <hyperlink ref="V253" r:id="rId440" display="http://pbs.twimg.com/profile_images/1084833259475759104/BqawRmZx_normal.jpg"/>
    <hyperlink ref="V254" r:id="rId441" display="http://pbs.twimg.com/profile_images/1144228003297320960/sgny33tB_normal.jpg"/>
    <hyperlink ref="V255" r:id="rId442" display="http://pbs.twimg.com/profile_images/1144228003297320960/sgny33tB_normal.jpg"/>
    <hyperlink ref="V256" r:id="rId443" display="http://pbs.twimg.com/profile_images/1089980988690714624/9gfaoooE_normal.jpg"/>
    <hyperlink ref="V257" r:id="rId444" display="http://pbs.twimg.com/profile_images/1089980988690714624/9gfaoooE_normal.jpg"/>
    <hyperlink ref="V258" r:id="rId445" display="http://pbs.twimg.com/profile_images/797106039162277888/Vta9cgvh_normal.jpg"/>
    <hyperlink ref="V259" r:id="rId446" display="http://pbs.twimg.com/profile_images/1116023782613897217/Hku92WbV_normal.jpg"/>
    <hyperlink ref="V260" r:id="rId447" display="http://pbs.twimg.com/profile_images/1180898195167047680/TkYGWs-j_normal.jpg"/>
    <hyperlink ref="V261" r:id="rId448" display="http://pbs.twimg.com/profile_images/1089980988690714624/9gfaoooE_normal.jpg"/>
    <hyperlink ref="V262" r:id="rId449" display="http://pbs.twimg.com/profile_images/1089980988690714624/9gfaoooE_normal.jpg"/>
    <hyperlink ref="V263" r:id="rId450" display="http://pbs.twimg.com/profile_images/1006210854122029066/v4wd4fQB_normal.jpg"/>
    <hyperlink ref="V264" r:id="rId451" display="https://pbs.twimg.com/media/EFgo4yaW4AExUgb.jpg"/>
    <hyperlink ref="V265" r:id="rId452" display="http://pbs.twimg.com/profile_images/1282899422/email_logo_iwes2_normal.jpg"/>
    <hyperlink ref="V266" r:id="rId453" display="http://pbs.twimg.com/profile_images/1282899422/email_logo_iwes2_normal.jpg"/>
    <hyperlink ref="V267" r:id="rId454" display="http://pbs.twimg.com/profile_images/1178519437076361217/PaVpUrxq_normal.jpg"/>
    <hyperlink ref="V268" r:id="rId455" display="http://pbs.twimg.com/profile_images/1094934045602050048/0v5IgpXP_normal.jpg"/>
    <hyperlink ref="V269" r:id="rId456" display="http://pbs.twimg.com/profile_images/1094934045602050048/0v5IgpXP_normal.jpg"/>
    <hyperlink ref="V270" r:id="rId457" display="http://pbs.twimg.com/profile_images/895954822280564736/dFBEy0cF_normal.jpg"/>
    <hyperlink ref="V271" r:id="rId458" display="http://pbs.twimg.com/profile_images/973251173879877632/Ovxk_ODB_normal.jpg"/>
    <hyperlink ref="V272" r:id="rId459" display="http://pbs.twimg.com/profile_images/1639812575/SDC_Cherry_Blossom_normal.JPG"/>
    <hyperlink ref="V273" r:id="rId460" display="http://pbs.twimg.com/profile_images/1156960343098310656/QIQl2Csj_normal.jpg"/>
    <hyperlink ref="V274" r:id="rId461" display="http://pbs.twimg.com/profile_images/842828809501999104/8ylacT5l_normal.jpg"/>
    <hyperlink ref="V275" r:id="rId462" display="http://pbs.twimg.com/profile_images/842828809501999104/8ylacT5l_normal.jpg"/>
    <hyperlink ref="V276" r:id="rId463" display="http://pbs.twimg.com/profile_images/842828809501999104/8ylacT5l_normal.jpg"/>
    <hyperlink ref="V277" r:id="rId464" display="https://pbs.twimg.com/media/EF6_m4EWoAEBg8S.jpg"/>
    <hyperlink ref="V278" r:id="rId465" display="https://pbs.twimg.com/media/EF6_m4EWoAEBg8S.jpg"/>
    <hyperlink ref="V279" r:id="rId466" display="https://pbs.twimg.com/media/EF6_m4EWoAEBg8S.jpg"/>
    <hyperlink ref="V280" r:id="rId467" display="http://pbs.twimg.com/profile_images/842828809501999104/8ylacT5l_normal.jpg"/>
    <hyperlink ref="V281" r:id="rId468" display="http://pbs.twimg.com/profile_images/1145507303355027456/dnIan1BQ_normal.jpg"/>
    <hyperlink ref="V282" r:id="rId469" display="http://pbs.twimg.com/profile_images/1145507303355027456/dnIan1BQ_normal.jpg"/>
    <hyperlink ref="V283" r:id="rId470" display="http://pbs.twimg.com/profile_images/1145507303355027456/dnIan1BQ_normal.jpg"/>
    <hyperlink ref="V284" r:id="rId471" display="http://pbs.twimg.com/profile_images/842828809501999104/8ylacT5l_normal.jpg"/>
    <hyperlink ref="V285" r:id="rId472" display="http://pbs.twimg.com/profile_images/1145507303355027456/dnIan1BQ_normal.jpg"/>
    <hyperlink ref="V286" r:id="rId473" display="http://pbs.twimg.com/profile_images/1145507303355027456/dnIan1BQ_normal.jpg"/>
    <hyperlink ref="V287" r:id="rId474" display="http://pbs.twimg.com/profile_images/979433109178417153/kUJHy8kV_normal.jpg"/>
    <hyperlink ref="V288" r:id="rId475" display="http://pbs.twimg.com/profile_images/979433109178417153/kUJHy8kV_normal.jpg"/>
    <hyperlink ref="V289" r:id="rId476" display="http://pbs.twimg.com/profile_images/979433109178417153/kUJHy8kV_normal.jpg"/>
    <hyperlink ref="V290" r:id="rId477" display="http://pbs.twimg.com/profile_images/979433109178417153/kUJHy8kV_normal.jpg"/>
    <hyperlink ref="V291" r:id="rId478" display="http://pbs.twimg.com/profile_images/1176950191385174018/yKkTPqEf_normal.jpg"/>
    <hyperlink ref="V292" r:id="rId479" display="http://pbs.twimg.com/profile_images/949368602569904129/0l-sl1ET_normal.jpg"/>
    <hyperlink ref="V293" r:id="rId480" display="http://pbs.twimg.com/profile_images/378800000830963435/2f09f03dd7d8f43bfadac777788b3b16_normal.jpeg"/>
    <hyperlink ref="V294" r:id="rId481" display="http://pbs.twimg.com/profile_images/842828809501999104/8ylacT5l_normal.jpg"/>
    <hyperlink ref="V295" r:id="rId482" display="http://pbs.twimg.com/profile_images/378800000830963435/2f09f03dd7d8f43bfadac777788b3b16_normal.jpeg"/>
    <hyperlink ref="V296" r:id="rId483" display="http://pbs.twimg.com/profile_images/842828809501999104/8ylacT5l_normal.jpg"/>
    <hyperlink ref="V297" r:id="rId484" display="http://pbs.twimg.com/profile_images/378800000830963435/2f09f03dd7d8f43bfadac777788b3b16_normal.jpeg"/>
    <hyperlink ref="V298" r:id="rId485" display="http://pbs.twimg.com/profile_images/842828809501999104/8ylacT5l_normal.jpg"/>
    <hyperlink ref="V299" r:id="rId486" display="http://pbs.twimg.com/profile_images/378800000830963435/2f09f03dd7d8f43bfadac777788b3b16_normal.jpeg"/>
    <hyperlink ref="V300" r:id="rId487" display="http://pbs.twimg.com/profile_images/378800000830963435/2f09f03dd7d8f43bfadac777788b3b16_normal.jpeg"/>
    <hyperlink ref="V301" r:id="rId488" display="http://pbs.twimg.com/profile_images/378800000830963435/2f09f03dd7d8f43bfadac777788b3b16_normal.jpeg"/>
    <hyperlink ref="V302" r:id="rId489" display="http://pbs.twimg.com/profile_images/378800000830963435/2f09f03dd7d8f43bfadac777788b3b16_normal.jpeg"/>
    <hyperlink ref="V303" r:id="rId490" display="http://pbs.twimg.com/profile_images/378800000830963435/2f09f03dd7d8f43bfadac777788b3b16_normal.jpeg"/>
    <hyperlink ref="V304" r:id="rId491" display="http://pbs.twimg.com/profile_images/1145507303355027456/dnIan1BQ_normal.jpg"/>
    <hyperlink ref="V305" r:id="rId492" display="http://pbs.twimg.com/profile_images/855695654982733828/_tvgudCK_normal.jpg"/>
    <hyperlink ref="V306" r:id="rId493" display="http://pbs.twimg.com/profile_images/956838519082713089/LazSi9yH_normal.jpg"/>
    <hyperlink ref="V307" r:id="rId494" display="http://pbs.twimg.com/profile_images/1145507303355027456/dnIan1BQ_normal.jpg"/>
    <hyperlink ref="V308" r:id="rId495" display="http://pbs.twimg.com/profile_images/855695654982733828/_tvgudCK_normal.jpg"/>
    <hyperlink ref="V309" r:id="rId496" display="http://pbs.twimg.com/profile_images/855695654982733828/_tvgudCK_normal.jpg"/>
    <hyperlink ref="V310" r:id="rId497" display="http://pbs.twimg.com/profile_images/956838519082713089/LazSi9yH_normal.jpg"/>
    <hyperlink ref="V311" r:id="rId498" display="http://pbs.twimg.com/profile_images/1145507303355027456/dnIan1BQ_normal.jpg"/>
    <hyperlink ref="V312" r:id="rId499" display="http://pbs.twimg.com/profile_images/956838519082713089/LazSi9yH_normal.jpg"/>
    <hyperlink ref="V313" r:id="rId500" display="http://pbs.twimg.com/profile_images/1145507303355027456/dnIan1BQ_normal.jpg"/>
    <hyperlink ref="V314" r:id="rId501" display="http://pbs.twimg.com/profile_images/956838519082713089/LazSi9yH_normal.jpg"/>
    <hyperlink ref="V315" r:id="rId502" display="http://pbs.twimg.com/profile_images/1042032978245955589/V3-7nX1W_normal.jpg"/>
    <hyperlink ref="V316" r:id="rId503" display="http://pbs.twimg.com/profile_images/949368602569904129/0l-sl1ET_normal.jpg"/>
    <hyperlink ref="V317" r:id="rId504" display="http://pbs.twimg.com/profile_images/1042032978245955589/V3-7nX1W_normal.jpg"/>
    <hyperlink ref="V318" r:id="rId505" display="http://pbs.twimg.com/profile_images/949368602569904129/0l-sl1ET_normal.jpg"/>
    <hyperlink ref="V319" r:id="rId506" display="http://pbs.twimg.com/profile_images/1042032978245955589/V3-7nX1W_normal.jpg"/>
    <hyperlink ref="V320" r:id="rId507" display="http://pbs.twimg.com/profile_images/949368602569904129/0l-sl1ET_normal.jpg"/>
    <hyperlink ref="V321" r:id="rId508" display="http://pbs.twimg.com/profile_images/1042032978245955589/V3-7nX1W_normal.jpg"/>
    <hyperlink ref="V322" r:id="rId509" display="http://pbs.twimg.com/profile_images/949368602569904129/0l-sl1ET_normal.jpg"/>
    <hyperlink ref="V323" r:id="rId510" display="http://pbs.twimg.com/profile_images/949368602569904129/0l-sl1ET_normal.jpg"/>
    <hyperlink ref="V324" r:id="rId511" display="https://pbs.twimg.com/media/EF6OGpBWsAAD3TX.jpg"/>
    <hyperlink ref="V325" r:id="rId512" display="http://pbs.twimg.com/profile_images/1042032978245955589/V3-7nX1W_normal.jpg"/>
    <hyperlink ref="V326" r:id="rId513" display="http://pbs.twimg.com/profile_images/1042032978245955589/V3-7nX1W_normal.jpg"/>
    <hyperlink ref="V327" r:id="rId514" display="https://pbs.twimg.com/media/EEGg8MUWsAABamR.jpg"/>
    <hyperlink ref="V328" r:id="rId515" display="https://pbs.twimg.com/media/EF6_m4EWoAEBg8S.jpg"/>
    <hyperlink ref="V329" r:id="rId516" display="http://pbs.twimg.com/profile_images/949368602569904129/0l-sl1ET_normal.jpg"/>
    <hyperlink ref="V330" r:id="rId517" display="http://pbs.twimg.com/profile_images/949368602569904129/0l-sl1ET_normal.jpg"/>
    <hyperlink ref="V331" r:id="rId518" display="https://pbs.twimg.com/media/EF6OGpBWsAAD3TX.jpg"/>
    <hyperlink ref="V332" r:id="rId519" display="http://pbs.twimg.com/profile_images/1042032978245955589/V3-7nX1W_normal.jpg"/>
    <hyperlink ref="V333" r:id="rId520" display="http://pbs.twimg.com/profile_images/1042032978245955589/V3-7nX1W_normal.jpg"/>
    <hyperlink ref="V334" r:id="rId521" display="http://pbs.twimg.com/profile_images/949368602569904129/0l-sl1ET_normal.jpg"/>
    <hyperlink ref="V335" r:id="rId522" display="http://pbs.twimg.com/profile_images/949368602569904129/0l-sl1ET_normal.jpg"/>
    <hyperlink ref="V336" r:id="rId523" display="http://pbs.twimg.com/profile_images/949368602569904129/0l-sl1ET_normal.jpg"/>
    <hyperlink ref="V337" r:id="rId524" display="http://pbs.twimg.com/profile_images/949368602569904129/0l-sl1ET_normal.jpg"/>
    <hyperlink ref="V338" r:id="rId525" display="http://pbs.twimg.com/profile_images/1042032978245955589/V3-7nX1W_normal.jpg"/>
    <hyperlink ref="V339" r:id="rId526" display="https://pbs.twimg.com/media/EF6OGpBWsAAD3TX.jpg"/>
    <hyperlink ref="V340" r:id="rId527" display="http://pbs.twimg.com/profile_images/1042032978245955589/V3-7nX1W_normal.jpg"/>
    <hyperlink ref="V341" r:id="rId528" display="http://pbs.twimg.com/profile_images/1042032978245955589/V3-7nX1W_normal.jpg"/>
    <hyperlink ref="V342" r:id="rId529" display="https://pbs.twimg.com/media/DDAxfNCXgAANnF7.jpg"/>
    <hyperlink ref="V343" r:id="rId530" display="http://pbs.twimg.com/profile_images/1128295202861604864/pYcFgVxw_normal.jpg"/>
    <hyperlink ref="V344" r:id="rId531" display="http://pbs.twimg.com/profile_images/1128295202861604864/pYcFgVxw_normal.jpg"/>
    <hyperlink ref="V345" r:id="rId532" display="http://pbs.twimg.com/profile_images/1128295202861604864/pYcFgVxw_normal.jpg"/>
    <hyperlink ref="V346" r:id="rId533" display="https://pbs.twimg.com/media/EFLlb3uWwAEEtZF.jpg"/>
    <hyperlink ref="V347" r:id="rId534" display="https://pbs.twimg.com/media/EFLlb3uWwAEEtZF.jpg"/>
    <hyperlink ref="V348" r:id="rId535" display="https://pbs.twimg.com/media/EFLlb3uWwAEEtZF.jpg"/>
    <hyperlink ref="V349" r:id="rId536" display="https://pbs.twimg.com/media/EFLlb3uWwAEEtZF.jpg"/>
    <hyperlink ref="V350" r:id="rId537" display="http://pbs.twimg.com/profile_images/1130431419589758984/xc44_Kw2_normal.jpg"/>
    <hyperlink ref="V351" r:id="rId538" display="http://pbs.twimg.com/profile_images/1130431419589758984/xc44_Kw2_normal.jpg"/>
    <hyperlink ref="V352" r:id="rId539" display="http://pbs.twimg.com/profile_images/1130431419589758984/xc44_Kw2_normal.jpg"/>
    <hyperlink ref="V353" r:id="rId540" display="https://pbs.twimg.com/media/EFLlb3uWwAEEtZF.jpg"/>
    <hyperlink ref="V354" r:id="rId541" display="https://pbs.twimg.com/media/EFLlb3uWwAEEtZF.jpg"/>
    <hyperlink ref="V355" r:id="rId542" display="https://pbs.twimg.com/media/EFLlb3uWwAEEtZF.jpg"/>
    <hyperlink ref="V356" r:id="rId543" display="http://pbs.twimg.com/profile_images/1059501799961321472/Ci0VSaJj_normal.jpg"/>
    <hyperlink ref="V357" r:id="rId544" display="http://pbs.twimg.com/profile_images/842828809501999104/8ylacT5l_normal.jpg"/>
    <hyperlink ref="V358" r:id="rId545" display="http://pbs.twimg.com/profile_images/989702179224043520/J-1QkA2s_normal.jpg"/>
    <hyperlink ref="V359" r:id="rId546" display="http://pbs.twimg.com/profile_images/524676185851064320/UqZU4ptd_normal.jpeg"/>
    <hyperlink ref="V360" r:id="rId547" display="http://pbs.twimg.com/profile_images/989702179224043520/J-1QkA2s_normal.jpg"/>
    <hyperlink ref="V361" r:id="rId548" display="http://pbs.twimg.com/profile_images/524676185851064320/UqZU4ptd_normal.jpeg"/>
    <hyperlink ref="V362" r:id="rId549" display="http://pbs.twimg.com/profile_images/524676185851064320/UqZU4ptd_normal.jpeg"/>
    <hyperlink ref="V363" r:id="rId550" display="http://pbs.twimg.com/profile_images/684118985089089536/6NFBpQCi_normal.jpg"/>
    <hyperlink ref="V364" r:id="rId551" display="http://pbs.twimg.com/profile_images/989702179224043520/J-1QkA2s_normal.jpg"/>
    <hyperlink ref="V365" r:id="rId552" display="http://pbs.twimg.com/profile_images/989702179224043520/J-1QkA2s_normal.jpg"/>
    <hyperlink ref="V366" r:id="rId553" display="http://pbs.twimg.com/profile_images/989702179224043520/J-1QkA2s_normal.jpg"/>
    <hyperlink ref="V367" r:id="rId554" display="http://pbs.twimg.com/profile_images/989702179224043520/J-1QkA2s_normal.jpg"/>
    <hyperlink ref="V368" r:id="rId555" display="http://pbs.twimg.com/profile_images/524676185851064320/UqZU4ptd_normal.jpeg"/>
    <hyperlink ref="V369" r:id="rId556" display="http://pbs.twimg.com/profile_images/842828809501999104/8ylacT5l_normal.jpg"/>
    <hyperlink ref="V370" r:id="rId557" display="http://pbs.twimg.com/profile_images/524676185851064320/UqZU4ptd_normal.jpeg"/>
    <hyperlink ref="V371" r:id="rId558" display="https://pbs.twimg.com/media/EFzjoUCWoAMYKfm.jpg"/>
    <hyperlink ref="V372" r:id="rId559" display="http://pbs.twimg.com/profile_images/1017592184034521088/5SB1rijr_normal.jpg"/>
    <hyperlink ref="V373" r:id="rId560" display="http://pbs.twimg.com/profile_images/763834569061756928/9eQvOkYO_normal.jpg"/>
    <hyperlink ref="V374" r:id="rId561" display="http://pbs.twimg.com/profile_images/763834569061756928/9eQvOkYO_normal.jpg"/>
    <hyperlink ref="V375" r:id="rId562" display="http://pbs.twimg.com/profile_images/842828809501999104/8ylacT5l_normal.jpg"/>
    <hyperlink ref="V376" r:id="rId563" display="http://pbs.twimg.com/profile_images/524676185851064320/UqZU4ptd_normal.jpeg"/>
    <hyperlink ref="V377" r:id="rId564" display="http://pbs.twimg.com/profile_images/524676185851064320/UqZU4ptd_normal.jpeg"/>
    <hyperlink ref="V378" r:id="rId565" display="http://pbs.twimg.com/profile_images/1017592184034521088/5SB1rijr_normal.jpg"/>
    <hyperlink ref="V379" r:id="rId566" display="http://pbs.twimg.com/profile_images/1083462442011766784/PM4aDiJS_normal.jpg"/>
    <hyperlink ref="V380" r:id="rId567" display="https://pbs.twimg.com/media/EFzhXqTX0AU6377.jpg"/>
    <hyperlink ref="V381" r:id="rId568" display="http://pbs.twimg.com/profile_images/763834569061756928/9eQvOkYO_normal.jpg"/>
    <hyperlink ref="V382" r:id="rId569" display="http://pbs.twimg.com/profile_images/763834569061756928/9eQvOkYO_normal.jpg"/>
    <hyperlink ref="V383" r:id="rId570" display="http://pbs.twimg.com/profile_images/763834569061756928/9eQvOkYO_normal.jpg"/>
    <hyperlink ref="V384" r:id="rId571" display="http://pbs.twimg.com/profile_images/763834569061756928/9eQvOkYO_normal.jpg"/>
    <hyperlink ref="V385" r:id="rId572" display="http://pbs.twimg.com/profile_images/763834569061756928/9eQvOkYO_normal.jpg"/>
    <hyperlink ref="V386" r:id="rId573" display="http://pbs.twimg.com/profile_images/763834569061756928/9eQvOkYO_normal.jpg"/>
    <hyperlink ref="V387" r:id="rId574" display="http://pbs.twimg.com/profile_images/842828809501999104/8ylacT5l_normal.jpg"/>
    <hyperlink ref="V388" r:id="rId575" display="http://pbs.twimg.com/profile_images/842828809501999104/8ylacT5l_normal.jpg"/>
    <hyperlink ref="V389" r:id="rId576" display="https://pbs.twimg.com/media/EF00yc-XoAAGyp6.jpg"/>
    <hyperlink ref="V390" r:id="rId577" display="http://pbs.twimg.com/profile_images/524676185851064320/UqZU4ptd_normal.jpeg"/>
    <hyperlink ref="V391" r:id="rId578" display="http://pbs.twimg.com/profile_images/524676185851064320/UqZU4ptd_normal.jpeg"/>
    <hyperlink ref="V392" r:id="rId579" display="http://pbs.twimg.com/profile_images/524676185851064320/UqZU4ptd_normal.jpeg"/>
    <hyperlink ref="V393" r:id="rId580" display="http://pbs.twimg.com/profile_images/1083462442011766784/PM4aDiJS_normal.jpg"/>
    <hyperlink ref="V394" r:id="rId581" display="http://pbs.twimg.com/profile_images/1083462442011766784/PM4aDiJS_normal.jpg"/>
    <hyperlink ref="V395" r:id="rId582" display="http://pbs.twimg.com/profile_images/1083462442011766784/PM4aDiJS_normal.jpg"/>
    <hyperlink ref="V396" r:id="rId583" display="http://pbs.twimg.com/profile_images/524676185851064320/UqZU4ptd_normal.jpeg"/>
    <hyperlink ref="V397" r:id="rId584" display="http://pbs.twimg.com/profile_images/524676185851064320/UqZU4ptd_normal.jpeg"/>
    <hyperlink ref="V398" r:id="rId585" display="http://pbs.twimg.com/profile_images/524676185851064320/UqZU4ptd_normal.jpeg"/>
    <hyperlink ref="V399" r:id="rId586" display="http://pbs.twimg.com/profile_images/1017592184034521088/5SB1rijr_normal.jpg"/>
    <hyperlink ref="V400" r:id="rId587" display="http://pbs.twimg.com/profile_images/842828809501999104/8ylacT5l_normal.jpg"/>
    <hyperlink ref="V401" r:id="rId588" display="http://pbs.twimg.com/profile_images/842828809501999104/8ylacT5l_normal.jpg"/>
    <hyperlink ref="V402" r:id="rId589" display="http://pbs.twimg.com/profile_images/842828809501999104/8ylacT5l_normal.jpg"/>
    <hyperlink ref="V403" r:id="rId590" display="http://pbs.twimg.com/profile_images/842828809501999104/8ylacT5l_normal.jpg"/>
    <hyperlink ref="V404" r:id="rId591" display="http://pbs.twimg.com/profile_images/842828809501999104/8ylacT5l_normal.jpg"/>
    <hyperlink ref="V405" r:id="rId592" display="http://pbs.twimg.com/profile_images/842828809501999104/8ylacT5l_normal.jpg"/>
    <hyperlink ref="V406" r:id="rId593" display="https://pbs.twimg.com/media/EF6_m4EWoAEBg8S.jpg"/>
    <hyperlink ref="V407" r:id="rId594" display="http://pbs.twimg.com/profile_images/842828809501999104/8ylacT5l_normal.jpg"/>
    <hyperlink ref="V408" r:id="rId595" display="http://pbs.twimg.com/profile_images/842828809501999104/8ylacT5l_normal.jpg"/>
    <hyperlink ref="V409" r:id="rId596" display="http://pbs.twimg.com/profile_images/842828809501999104/8ylacT5l_normal.jpg"/>
    <hyperlink ref="V410" r:id="rId597" display="https://pbs.twimg.com/media/EFLlb3uWwAEEtZF.jpg"/>
    <hyperlink ref="V411" r:id="rId598" display="http://pbs.twimg.com/profile_images/524676185851064320/UqZU4ptd_normal.jpeg"/>
    <hyperlink ref="V412" r:id="rId599" display="http://pbs.twimg.com/profile_images/524676185851064320/UqZU4ptd_normal.jpeg"/>
    <hyperlink ref="V413" r:id="rId600" display="http://pbs.twimg.com/profile_images/524676185851064320/UqZU4ptd_normal.jpeg"/>
    <hyperlink ref="V414" r:id="rId601" display="http://pbs.twimg.com/profile_images/524676185851064320/UqZU4ptd_normal.jpeg"/>
    <hyperlink ref="V415" r:id="rId602" display="http://pbs.twimg.com/profile_images/524676185851064320/UqZU4ptd_normal.jpeg"/>
    <hyperlink ref="V416" r:id="rId603" display="http://pbs.twimg.com/profile_images/524676185851064320/UqZU4ptd_normal.jpeg"/>
    <hyperlink ref="V417" r:id="rId604" display="https://pbs.twimg.com/media/EGSLvAzWsAAfaEw.jpg"/>
    <hyperlink ref="V418" r:id="rId605" display="https://pbs.twimg.com/media/EGXUZVtUUAAfK06.jpg"/>
    <hyperlink ref="V419" r:id="rId606" display="http://pbs.twimg.com/profile_images/524676185851064320/UqZU4ptd_normal.jpeg"/>
    <hyperlink ref="V420" r:id="rId607" display="https://pbs.twimg.com/media/EGXUZVtUUAAfK06.jpg"/>
    <hyperlink ref="V421" r:id="rId608" display="http://pbs.twimg.com/profile_images/524676185851064320/UqZU4ptd_normal.jpeg"/>
    <hyperlink ref="V422" r:id="rId609" display="https://pbs.twimg.com/media/EGXUZVtUUAAfK06.jpg"/>
    <hyperlink ref="V423" r:id="rId610" display="http://pbs.twimg.com/profile_images/524676185851064320/UqZU4ptd_normal.jpeg"/>
    <hyperlink ref="V424" r:id="rId611" display="https://pbs.twimg.com/media/EGXUZVtUUAAfK06.jpg"/>
    <hyperlink ref="V425" r:id="rId612" display="http://pbs.twimg.com/profile_images/524676185851064320/UqZU4ptd_normal.jpeg"/>
    <hyperlink ref="V426" r:id="rId613" display="https://pbs.twimg.com/media/EGXUZVtUUAAfK06.jpg"/>
    <hyperlink ref="V427" r:id="rId614" display="http://pbs.twimg.com/profile_images/524676185851064320/UqZU4ptd_normal.jpeg"/>
    <hyperlink ref="V428" r:id="rId615" display="https://pbs.twimg.com/media/EGXUZVtUUAAfK06.jpg"/>
    <hyperlink ref="V429" r:id="rId616" display="http://pbs.twimg.com/profile_images/524676185851064320/UqZU4ptd_normal.jpeg"/>
    <hyperlink ref="V430" r:id="rId617" display="https://pbs.twimg.com/media/EGXUZVtUUAAfK06.jpg"/>
    <hyperlink ref="V431" r:id="rId618" display="http://pbs.twimg.com/profile_images/524676185851064320/UqZU4ptd_normal.jpeg"/>
    <hyperlink ref="V432" r:id="rId619" display="https://pbs.twimg.com/media/EGXUZVtUUAAfK06.jpg"/>
    <hyperlink ref="V433" r:id="rId620" display="http://pbs.twimg.com/profile_images/524676185851064320/UqZU4ptd_normal.jpeg"/>
    <hyperlink ref="V434" r:id="rId621" display="https://pbs.twimg.com/media/EGXUZVtUUAAfK06.jpg"/>
    <hyperlink ref="V435" r:id="rId622" display="http://pbs.twimg.com/profile_images/524676185851064320/UqZU4ptd_normal.jpeg"/>
    <hyperlink ref="V436" r:id="rId623" display="https://pbs.twimg.com/media/EGXUZVtUUAAfK06.jpg"/>
    <hyperlink ref="V437" r:id="rId624" display="http://pbs.twimg.com/profile_images/1017592184034521088/5SB1rijr_normal.jpg"/>
    <hyperlink ref="V438" r:id="rId625" display="http://pbs.twimg.com/profile_images/524676185851064320/UqZU4ptd_normal.jpeg"/>
    <hyperlink ref="V439" r:id="rId626" display="http://pbs.twimg.com/profile_images/524676185851064320/UqZU4ptd_normal.jpeg"/>
    <hyperlink ref="V440" r:id="rId627" display="https://pbs.twimg.com/media/EGYnPy-XoAEker-.jpg"/>
    <hyperlink ref="V441" r:id="rId628" display="https://pbs.twimg.com/ext_tw_video_thumb/1172170044647849984/pu/img/nur51rWSExWmlynN.jpg"/>
    <hyperlink ref="V442" r:id="rId629" display="http://pbs.twimg.com/profile_images/524676185851064320/UqZU4ptd_normal.jpeg"/>
    <hyperlink ref="X3" r:id="rId630" display="https://twitter.com/#!/mmctweets/status/1043210485112291328"/>
    <hyperlink ref="X4" r:id="rId631" display="https://twitter.com/#!/africare/status/1176141670519332865"/>
    <hyperlink ref="X5" r:id="rId632" display="https://twitter.com/#!/akudoglobal/status/1176804592702672897"/>
    <hyperlink ref="X6" r:id="rId633" display="https://twitter.com/#!/leminemoujtaba/status/1176804697560309760"/>
    <hyperlink ref="X7" r:id="rId634" display="https://twitter.com/#!/leminemoujtaba/status/1176804697560309760"/>
    <hyperlink ref="X8" r:id="rId635" display="https://twitter.com/#!/natashagarcha/status/1176852795464527873"/>
    <hyperlink ref="X9" r:id="rId636" display="https://twitter.com/#!/manyata4mothers/status/1176853813778472967"/>
    <hyperlink ref="X10" r:id="rId637" display="https://twitter.com/#!/subhasree_sai/status/1176935578543243267"/>
    <hyperlink ref="X11" r:id="rId638" display="https://twitter.com/#!/subhasree_sai/status/1176935578543243267"/>
    <hyperlink ref="X12" r:id="rId639" display="https://twitter.com/#!/subhasree_sai/status/1176935578543243267"/>
    <hyperlink ref="X13" r:id="rId640" display="https://twitter.com/#!/subhasree_sai/status/1176935578543243267"/>
    <hyperlink ref="X14" r:id="rId641" display="https://twitter.com/#!/eybsimmons/status/1176967920750092288"/>
    <hyperlink ref="X15" r:id="rId642" display="https://twitter.com/#!/eybsimmons/status/1176968087498842118"/>
    <hyperlink ref="X16" r:id="rId643" display="https://twitter.com/#!/eybsimmons/status/1176968087498842118"/>
    <hyperlink ref="X17" r:id="rId644" display="https://twitter.com/#!/hades_2098/status/1177020241743732736"/>
    <hyperlink ref="X18" r:id="rId645" display="https://twitter.com/#!/benoitkalasa/status/1176483042359238656"/>
    <hyperlink ref="X19" r:id="rId646" display="https://twitter.com/#!/benoitkalasa/status/1176483042359238656"/>
    <hyperlink ref="X20" r:id="rId647" display="https://twitter.com/#!/benoitkalasa/status/1176483042359238656"/>
    <hyperlink ref="X21" r:id="rId648" display="https://twitter.com/#!/orkoum/status/1177147072094625792"/>
    <hyperlink ref="X22" r:id="rId649" display="https://twitter.com/#!/orkoum/status/1177147072094625792"/>
    <hyperlink ref="X23" r:id="rId650" display="https://twitter.com/#!/ncpd_kenya/status/1177205859337850882"/>
    <hyperlink ref="X24" r:id="rId651" display="https://twitter.com/#!/chris_cnnaji/status/1177210935422967808"/>
    <hyperlink ref="X25" r:id="rId652" display="https://twitter.com/#!/magarya/status/1177215390876884994"/>
    <hyperlink ref="X26" r:id="rId653" display="https://twitter.com/#!/healthnews_ng/status/1177241312954867712"/>
    <hyperlink ref="X27" r:id="rId654" display="https://twitter.com/#!/angelbo75655793/status/1177272112819724288"/>
    <hyperlink ref="X28" r:id="rId655" display="https://twitter.com/#!/angelbo75655793/status/1177272112819724288"/>
    <hyperlink ref="X29" r:id="rId656" display="https://twitter.com/#!/firdug2015/status/1177279649342210050"/>
    <hyperlink ref="X30" r:id="rId657" display="https://twitter.com/#!/supplychainsn/status/1177299059763138565"/>
    <hyperlink ref="X31" r:id="rId658" display="https://twitter.com/#!/ahahospitals/status/1177298084583419909"/>
    <hyperlink ref="X32" r:id="rId659" display="https://twitter.com/#!/theihi/status/1177315154050146309"/>
    <hyperlink ref="X33" r:id="rId660" display="https://twitter.com/#!/sujas15/status/1177316820929437696"/>
    <hyperlink ref="X34" r:id="rId661" display="https://twitter.com/#!/tweetaonl/status/1177325986066632736"/>
    <hyperlink ref="X35" r:id="rId662" display="https://twitter.com/#!/pmrosey2/status/1177331552646291456"/>
    <hyperlink ref="X36" r:id="rId663" display="https://twitter.com/#!/terriwh109/status/1177602622859165698"/>
    <hyperlink ref="X37" r:id="rId664" display="https://twitter.com/#!/temitayoe/status/1177201555201810435"/>
    <hyperlink ref="X38" r:id="rId665" display="https://twitter.com/#!/temitayoe/status/1177201555201810435"/>
    <hyperlink ref="X39" r:id="rId666" display="https://twitter.com/#!/temitayoe/status/1177201555201810435"/>
    <hyperlink ref="X40" r:id="rId667" display="https://twitter.com/#!/temitayoe/status/1177209996435697664"/>
    <hyperlink ref="X41" r:id="rId668" display="https://twitter.com/#!/temitayoe/status/1177201555201810435"/>
    <hyperlink ref="X42" r:id="rId669" display="https://twitter.com/#!/temitayoe/status/1177209996435697664"/>
    <hyperlink ref="X43" r:id="rId670" display="https://twitter.com/#!/temitayoe/status/1177651743469047809"/>
    <hyperlink ref="X44" r:id="rId671" display="https://twitter.com/#!/temitayoe/status/1177651743469047809"/>
    <hyperlink ref="X45" r:id="rId672" display="https://twitter.com/#!/temitayoe/status/1177651743469047809"/>
    <hyperlink ref="X46" r:id="rId673" display="https://twitter.com/#!/directorcelsjr/status/1177744702164144136"/>
    <hyperlink ref="X47" r:id="rId674" display="https://twitter.com/#!/mmctweets/status/1043210485112291328"/>
    <hyperlink ref="X48" r:id="rId675" display="https://twitter.com/#!/marzooqalyami6/status/1177917119788470273"/>
    <hyperlink ref="X49" r:id="rId676" display="https://twitter.com/#!/mmctweets/status/1043210485112291328"/>
    <hyperlink ref="X50" r:id="rId677" display="https://twitter.com/#!/mmctweets/status/1043210485112291328"/>
    <hyperlink ref="X51" r:id="rId678" display="https://twitter.com/#!/marzooqalyami6/status/1177917119788470273"/>
    <hyperlink ref="X52" r:id="rId679" display="https://twitter.com/#!/coldbean/status/1178008789217419267"/>
    <hyperlink ref="X53" r:id="rId680" display="https://twitter.com/#!/birthequity/status/1178270875721850881"/>
    <hyperlink ref="X54" r:id="rId681" display="https://twitter.com/#!/gavimag/status/1178554793377325057"/>
    <hyperlink ref="X55" r:id="rId682" display="https://twitter.com/#!/gavimag/status/1178554793377325057"/>
    <hyperlink ref="X56" r:id="rId683" display="https://twitter.com/#!/gavimag/status/1178554793377325057"/>
    <hyperlink ref="X57" r:id="rId684" display="https://twitter.com/#!/gavimag/status/1178554793377325057"/>
    <hyperlink ref="X58" r:id="rId685" display="https://twitter.com/#!/gavimag/status/1178554793377325057"/>
    <hyperlink ref="X59" r:id="rId686" display="https://twitter.com/#!/faryus88/status/1178568208346947585"/>
    <hyperlink ref="X60" r:id="rId687" display="https://twitter.com/#!/faryus88/status/1178568208346947585"/>
    <hyperlink ref="X61" r:id="rId688" display="https://twitter.com/#!/ftissandier/status/1178578270486319104"/>
    <hyperlink ref="X62" r:id="rId689" display="https://twitter.com/#!/ftissandier/status/1178578270486319104"/>
    <hyperlink ref="X63" r:id="rId690" display="https://twitter.com/#!/gavimag/status/1178554793377325057"/>
    <hyperlink ref="X64" r:id="rId691" display="https://twitter.com/#!/pplthatdeliver/status/1178601355482664960"/>
    <hyperlink ref="X65" r:id="rId692" display="https://twitter.com/#!/gavimag/status/1178554793377325057"/>
    <hyperlink ref="X66" r:id="rId693" display="https://twitter.com/#!/gavimag/status/1178554793377325057"/>
    <hyperlink ref="X67" r:id="rId694" display="https://twitter.com/#!/gavimag/status/1178554793377325057"/>
    <hyperlink ref="X68" r:id="rId695" display="https://twitter.com/#!/pplthatdeliver/status/1178601355482664960"/>
    <hyperlink ref="X69" r:id="rId696" display="https://twitter.com/#!/justicetwit/status/1178813570135535616"/>
    <hyperlink ref="X70" r:id="rId697" display="https://twitter.com/#!/justicetwit/status/1178813570135535616"/>
    <hyperlink ref="X71" r:id="rId698" display="https://twitter.com/#!/justicetwit/status/1178813570135535616"/>
    <hyperlink ref="X72" r:id="rId699" display="https://twitter.com/#!/justicetwit/status/1178813570135535616"/>
    <hyperlink ref="X73" r:id="rId700" display="https://twitter.com/#!/justicetwit/status/1178813570135535616"/>
    <hyperlink ref="X74" r:id="rId701" display="https://twitter.com/#!/justicetwit/status/1178813570135535616"/>
    <hyperlink ref="X75" r:id="rId702" display="https://twitter.com/#!/justicetwit/status/1178813570135535616"/>
    <hyperlink ref="X76" r:id="rId703" display="https://twitter.com/#!/justicetwit/status/1178813570135535616"/>
    <hyperlink ref="X77" r:id="rId704" display="https://twitter.com/#!/justicetwit/status/1178813570135535616"/>
    <hyperlink ref="X78" r:id="rId705" display="https://twitter.com/#!/justicetwit/status/1178813570135535616"/>
    <hyperlink ref="X79" r:id="rId706" display="https://twitter.com/#!/justicetwit/status/1178813570135535616"/>
    <hyperlink ref="X80" r:id="rId707" display="https://twitter.com/#!/justicetwit/status/1178813570135535616"/>
    <hyperlink ref="X81" r:id="rId708" display="https://twitter.com/#!/justicetwit/status/1178813570135535616"/>
    <hyperlink ref="X82" r:id="rId709" display="https://twitter.com/#!/justicetwit/status/1178813570135535616"/>
    <hyperlink ref="X83" r:id="rId710" display="https://twitter.com/#!/justicetwit/status/1178813570135535616"/>
    <hyperlink ref="X84" r:id="rId711" display="https://twitter.com/#!/justicetwit/status/1178813570135535616"/>
    <hyperlink ref="X85" r:id="rId712" display="https://twitter.com/#!/justicetwit/status/1178813570135535616"/>
    <hyperlink ref="X86" r:id="rId713" display="https://twitter.com/#!/justicetwit/status/1178813570135535616"/>
    <hyperlink ref="X87" r:id="rId714" display="https://twitter.com/#!/justicetwit/status/1178813570135535616"/>
    <hyperlink ref="X88" r:id="rId715" display="https://twitter.com/#!/justicetwit/status/1178813570135535616"/>
    <hyperlink ref="X89" r:id="rId716" display="https://twitter.com/#!/ahahospitals/status/1177298084583419909"/>
    <hyperlink ref="X90" r:id="rId717" display="https://twitter.com/#!/janicewiitala/status/1178824193074515969"/>
    <hyperlink ref="X91" r:id="rId718" display="https://twitter.com/#!/africare/status/1176141670519332865"/>
    <hyperlink ref="X92" r:id="rId719" display="https://twitter.com/#!/africare/status/1176141670519332865"/>
    <hyperlink ref="X93" r:id="rId720" display="https://twitter.com/#!/amagege/status/1178974745976623104"/>
    <hyperlink ref="X94" r:id="rId721" display="https://twitter.com/#!/clioawards/status/1178993725835546624"/>
    <hyperlink ref="X95" r:id="rId722" display="https://twitter.com/#!/jillgw/status/1176940105627557890"/>
    <hyperlink ref="X96" r:id="rId723" display="https://twitter.com/#!/jillgw/status/1179085545726775297"/>
    <hyperlink ref="X97" r:id="rId724" display="https://twitter.com/#!/jillgw/status/1179085545726775297"/>
    <hyperlink ref="X98" r:id="rId725" display="https://twitter.com/#!/jillgw/status/1179085545726775297"/>
    <hyperlink ref="X99" r:id="rId726" display="https://twitter.com/#!/melinatedmoms/status/1179088877258231809"/>
    <hyperlink ref="X100" r:id="rId727" display="https://twitter.com/#!/melinatedmoms/status/1179088877258231809"/>
    <hyperlink ref="X101" r:id="rId728" display="https://twitter.com/#!/jillgw/status/1178855890197372929"/>
    <hyperlink ref="X102" r:id="rId729" display="https://twitter.com/#!/everymomcounts/status/1179092374934433792"/>
    <hyperlink ref="X103" r:id="rId730" display="https://twitter.com/#!/jillgw/status/1178855890197372929"/>
    <hyperlink ref="X104" r:id="rId731" display="https://twitter.com/#!/everymomcounts/status/1179092374934433792"/>
    <hyperlink ref="X105" r:id="rId732" display="https://twitter.com/#!/pooltable_mover/status/1179135237311340544"/>
    <hyperlink ref="X106" r:id="rId733" display="https://twitter.com/#!/jillgw/status/1179085545726775297"/>
    <hyperlink ref="X107" r:id="rId734" display="https://twitter.com/#!/kimboller1/status/1179064237370593282"/>
    <hyperlink ref="X108" r:id="rId735" display="https://twitter.com/#!/kimboller1/status/1179064237370593282"/>
    <hyperlink ref="X109" r:id="rId736" display="https://twitter.com/#!/jillgw/status/1176940105627557890"/>
    <hyperlink ref="X110" r:id="rId737" display="https://twitter.com/#!/jillgw/status/1176940105627557890"/>
    <hyperlink ref="X111" r:id="rId738" display="https://twitter.com/#!/jillgw/status/1178855890197372929"/>
    <hyperlink ref="X112" r:id="rId739" display="https://twitter.com/#!/jillgw/status/1178855890197372929"/>
    <hyperlink ref="X113" r:id="rId740" display="https://twitter.com/#!/jillgw/status/1179085545726775297"/>
    <hyperlink ref="X114" r:id="rId741" display="https://twitter.com/#!/jillgw/status/1179085545726775297"/>
    <hyperlink ref="X115" r:id="rId742" display="https://twitter.com/#!/everymomcounts/status/1179092374934433792"/>
    <hyperlink ref="X116" r:id="rId743" display="https://twitter.com/#!/kimboller1/status/1179064237370593282"/>
    <hyperlink ref="X117" r:id="rId744" display="https://twitter.com/#!/kimboller1/status/1179064237370593282"/>
    <hyperlink ref="X118" r:id="rId745" display="https://twitter.com/#!/kimboller1/status/1179064237370593282"/>
    <hyperlink ref="X119" r:id="rId746" display="https://twitter.com/#!/kimboller1/status/1179064237370593282"/>
    <hyperlink ref="X120" r:id="rId747" display="https://twitter.com/#!/kimboller1/status/1179138622446096385"/>
    <hyperlink ref="X121" r:id="rId748" display="https://twitter.com/#!/kimboller1/status/1179138622446096385"/>
    <hyperlink ref="X122" r:id="rId749" display="https://twitter.com/#!/kimboller1/status/1179138622446096385"/>
    <hyperlink ref="X123" r:id="rId750" display="https://twitter.com/#!/kimboller1/status/1179138622446096385"/>
    <hyperlink ref="X124" r:id="rId751" display="https://twitter.com/#!/kimboller1/status/1179138622446096385"/>
    <hyperlink ref="X125" r:id="rId752" display="https://twitter.com/#!/alubay2/status/1179146416167559171"/>
    <hyperlink ref="X126" r:id="rId753" display="https://twitter.com/#!/alubay2/status/1179146416167559171"/>
    <hyperlink ref="X127" r:id="rId754" display="https://twitter.com/#!/alubay2/status/1179146416167559171"/>
    <hyperlink ref="X128" r:id="rId755" display="https://twitter.com/#!/alubay2/status/1179146416167559171"/>
    <hyperlink ref="X129" r:id="rId756" display="https://twitter.com/#!/alubay2/status/1179146416167559171"/>
    <hyperlink ref="X130" r:id="rId757" display="https://twitter.com/#!/alubay2/status/1179146416167559171"/>
    <hyperlink ref="X131" r:id="rId758" display="https://twitter.com/#!/alubay2/status/1179146416167559171"/>
    <hyperlink ref="X132" r:id="rId759" display="https://twitter.com/#!/alubay2/status/1179146416167559171"/>
    <hyperlink ref="X133" r:id="rId760" display="https://twitter.com/#!/alubay2/status/1179146416167559171"/>
    <hyperlink ref="X134" r:id="rId761" display="https://twitter.com/#!/lynn_ustw/status/1179225588151787526"/>
    <hyperlink ref="X135" r:id="rId762" display="https://twitter.com/#!/lynn_ustw/status/1179225588151787526"/>
    <hyperlink ref="X136" r:id="rId763" display="https://twitter.com/#!/lynn_ustw/status/1179225588151787526"/>
    <hyperlink ref="X137" r:id="rId764" display="https://twitter.com/#!/drngozionuoha/status/1179140064175165441"/>
    <hyperlink ref="X138" r:id="rId765" display="https://twitter.com/#!/aniediudo/status/1179274011169214465"/>
    <hyperlink ref="X139" r:id="rId766" display="https://twitter.com/#!/realanifon/status/1179275783073865728"/>
    <hyperlink ref="X140" r:id="rId767" display="https://twitter.com/#!/drngozionuoha/status/1179140064175165441"/>
    <hyperlink ref="X141" r:id="rId768" display="https://twitter.com/#!/aniediudo/status/1179274011169214465"/>
    <hyperlink ref="X142" r:id="rId769" display="https://twitter.com/#!/realanifon/status/1179275783073865728"/>
    <hyperlink ref="X143" r:id="rId770" display="https://twitter.com/#!/drngozionuoha/status/1179140064175165441"/>
    <hyperlink ref="X144" r:id="rId771" display="https://twitter.com/#!/mamaletteng/status/1179146842027761664"/>
    <hyperlink ref="X145" r:id="rId772" display="https://twitter.com/#!/mamaletteng/status/1179146842027761664"/>
    <hyperlink ref="X146" r:id="rId773" display="https://twitter.com/#!/mamaletteng/status/1179146842027761664"/>
    <hyperlink ref="X147" r:id="rId774" display="https://twitter.com/#!/mamaletteng/status/1179146842027761664"/>
    <hyperlink ref="X148" r:id="rId775" display="https://twitter.com/#!/mamaletteng/status/1179146842027761664"/>
    <hyperlink ref="X149" r:id="rId776" display="https://twitter.com/#!/mamaletteng/status/1179146842027761664"/>
    <hyperlink ref="X150" r:id="rId777" display="https://twitter.com/#!/mamaletteng/status/1179146842027761664"/>
    <hyperlink ref="X151" r:id="rId778" display="https://twitter.com/#!/mamaletteng/status/1179146842027761664"/>
    <hyperlink ref="X152" r:id="rId779" display="https://twitter.com/#!/mamaletteng/status/1179146842027761664"/>
    <hyperlink ref="X153" r:id="rId780" display="https://twitter.com/#!/aniediudo/status/1179274011169214465"/>
    <hyperlink ref="X154" r:id="rId781" display="https://twitter.com/#!/realanifon/status/1179275783073865728"/>
    <hyperlink ref="X155" r:id="rId782" display="https://twitter.com/#!/drngozionuoha/status/1179140064175165441"/>
    <hyperlink ref="X156" r:id="rId783" display="https://twitter.com/#!/aniediudo/status/1179274011169214465"/>
    <hyperlink ref="X157" r:id="rId784" display="https://twitter.com/#!/realanifon/status/1179275783073865728"/>
    <hyperlink ref="X158" r:id="rId785" display="https://twitter.com/#!/many_colors/status/1179309064842616832"/>
    <hyperlink ref="X159" r:id="rId786" display="https://twitter.com/#!/drngozionuoha/status/1179140064175165441"/>
    <hyperlink ref="X160" r:id="rId787" display="https://twitter.com/#!/aniediudo/status/1179274011169214465"/>
    <hyperlink ref="X161" r:id="rId788" display="https://twitter.com/#!/realanifon/status/1179275783073865728"/>
    <hyperlink ref="X162" r:id="rId789" display="https://twitter.com/#!/many_colors/status/1179309064842616832"/>
    <hyperlink ref="X163" r:id="rId790" display="https://twitter.com/#!/drngozionuoha/status/1179140064175165441"/>
    <hyperlink ref="X164" r:id="rId791" display="https://twitter.com/#!/aniediudo/status/1179274011169214465"/>
    <hyperlink ref="X165" r:id="rId792" display="https://twitter.com/#!/realanifon/status/1179275783073865728"/>
    <hyperlink ref="X166" r:id="rId793" display="https://twitter.com/#!/many_colors/status/1179309064842616832"/>
    <hyperlink ref="X167" r:id="rId794" display="https://twitter.com/#!/drngozionuoha/status/1179140064175165441"/>
    <hyperlink ref="X168" r:id="rId795" display="https://twitter.com/#!/aniediudo/status/1179274011169214465"/>
    <hyperlink ref="X169" r:id="rId796" display="https://twitter.com/#!/realanifon/status/1179275783073865728"/>
    <hyperlink ref="X170" r:id="rId797" display="https://twitter.com/#!/many_colors/status/1179309064842616832"/>
    <hyperlink ref="X171" r:id="rId798" display="https://twitter.com/#!/drngozionuoha/status/1179140064175165441"/>
    <hyperlink ref="X172" r:id="rId799" display="https://twitter.com/#!/aniediudo/status/1179274011169214465"/>
    <hyperlink ref="X173" r:id="rId800" display="https://twitter.com/#!/realanifon/status/1179275783073865728"/>
    <hyperlink ref="X174" r:id="rId801" display="https://twitter.com/#!/realanifon/status/1179275783073865728"/>
    <hyperlink ref="X175" r:id="rId802" display="https://twitter.com/#!/realanifon/status/1179275783073865728"/>
    <hyperlink ref="X176" r:id="rId803" display="https://twitter.com/#!/realanifon/status/1179275783073865728"/>
    <hyperlink ref="X177" r:id="rId804" display="https://twitter.com/#!/realanifon/status/1179275783073865728"/>
    <hyperlink ref="X178" r:id="rId805" display="https://twitter.com/#!/realanifon/status/1179275783073865728"/>
    <hyperlink ref="X179" r:id="rId806" display="https://twitter.com/#!/many_colors/status/1179309064842616832"/>
    <hyperlink ref="X180" r:id="rId807" display="https://twitter.com/#!/drngozionuoha/status/1179140064175165441"/>
    <hyperlink ref="X181" r:id="rId808" display="https://twitter.com/#!/aniediudo/status/1179274011169214465"/>
    <hyperlink ref="X182" r:id="rId809" display="https://twitter.com/#!/many_colors/status/1179309064842616832"/>
    <hyperlink ref="X183" r:id="rId810" display="https://twitter.com/#!/drngozionuoha/status/1179140064175165441"/>
    <hyperlink ref="X184" r:id="rId811" display="https://twitter.com/#!/aniediudo/status/1179274011169214465"/>
    <hyperlink ref="X185" r:id="rId812" display="https://twitter.com/#!/many_colors/status/1179309064842616832"/>
    <hyperlink ref="X186" r:id="rId813" display="https://twitter.com/#!/drngozionuoha/status/1179140064175165441"/>
    <hyperlink ref="X187" r:id="rId814" display="https://twitter.com/#!/drngozionuoha/status/1179140064175165441"/>
    <hyperlink ref="X188" r:id="rId815" display="https://twitter.com/#!/aniediudo/status/1179274011169214465"/>
    <hyperlink ref="X189" r:id="rId816" display="https://twitter.com/#!/many_colors/status/1179309064842616832"/>
    <hyperlink ref="X190" r:id="rId817" display="https://twitter.com/#!/aniediudo/status/1179274011169214465"/>
    <hyperlink ref="X191" r:id="rId818" display="https://twitter.com/#!/aniediudo/status/1179274011169214465"/>
    <hyperlink ref="X192" r:id="rId819" display="https://twitter.com/#!/many_colors/status/1179309064842616832"/>
    <hyperlink ref="X193" r:id="rId820" display="https://twitter.com/#!/many_colors/status/1179309064842616832"/>
    <hyperlink ref="X194" r:id="rId821" display="https://twitter.com/#!/burkefoundation/status/1179389602270007297"/>
    <hyperlink ref="X195" r:id="rId822" display="https://twitter.com/#!/almatahealth/status/1179601966562832384"/>
    <hyperlink ref="X196" r:id="rId823" display="https://twitter.com/#!/njtvnews/status/1179520190779932673"/>
    <hyperlink ref="X197" r:id="rId824" display="https://twitter.com/#!/njtvnews/status/1179682758320427008"/>
    <hyperlink ref="X198" r:id="rId825" display="https://twitter.com/#!/njtvnews/status/1179520190779932673"/>
    <hyperlink ref="X199" r:id="rId826" display="https://twitter.com/#!/njtvnews/status/1179682758320427008"/>
    <hyperlink ref="X200" r:id="rId827" display="https://twitter.com/#!/njtvnews/status/1179520190779932673"/>
    <hyperlink ref="X201" r:id="rId828" display="https://twitter.com/#!/njtvnews/status/1179682758320427008"/>
    <hyperlink ref="X202" r:id="rId829" display="https://twitter.com/#!/bmoreforbabies/status/1179697005465083905"/>
    <hyperlink ref="X203" r:id="rId830" display="https://twitter.com/#!/bmoreforbabies/status/1179697128609910785"/>
    <hyperlink ref="X204" r:id="rId831" display="https://twitter.com/#!/bmoreforbabies/status/1179697128609910785"/>
    <hyperlink ref="X205" r:id="rId832" display="https://twitter.com/#!/bmoreforbabies/status/1179697128609910785"/>
    <hyperlink ref="X206" r:id="rId833" display="https://twitter.com/#!/tedbabedegefie/status/1179721856779243521"/>
    <hyperlink ref="X207" r:id="rId834" display="https://twitter.com/#!/lauriemyershl/status/1179919165458718720"/>
    <hyperlink ref="X208" r:id="rId835" display="https://twitter.com/#!/lauriemyershl/status/1179919165458718720"/>
    <hyperlink ref="X209" r:id="rId836" display="https://twitter.com/#!/lauriemyershl/status/1179919165458718720"/>
    <hyperlink ref="X210" r:id="rId837" display="https://twitter.com/#!/lauriemyershl/status/1179919165458718720"/>
    <hyperlink ref="X211" r:id="rId838" display="https://twitter.com/#!/lauriemyershl/status/1179919165458718720"/>
    <hyperlink ref="X212" r:id="rId839" display="https://twitter.com/#!/lauriemyershl/status/1179919165458718720"/>
    <hyperlink ref="X213" r:id="rId840" display="https://twitter.com/#!/lauriemyershl/status/1179919165458718720"/>
    <hyperlink ref="X214" r:id="rId841" display="https://twitter.com/#!/temitayoe/status/1177209996435697664"/>
    <hyperlink ref="X215" r:id="rId842" display="https://twitter.com/#!/nighealthwatch/status/1177210086617505792"/>
    <hyperlink ref="X216" r:id="rId843" display="https://twitter.com/#!/nighealthwatch/status/1179964536243281921"/>
    <hyperlink ref="X217" r:id="rId844" display="https://twitter.com/#!/nighealthwatch/status/1179964536243281921"/>
    <hyperlink ref="X218" r:id="rId845" display="https://twitter.com/#!/nighealthwatch/status/1179964536243281921"/>
    <hyperlink ref="X219" r:id="rId846" display="https://twitter.com/#!/nighealthwatch/status/1179964536243281921"/>
    <hyperlink ref="X220" r:id="rId847" display="https://twitter.com/#!/nighealthwatch/status/1179964536243281921"/>
    <hyperlink ref="X221" r:id="rId848" display="https://twitter.com/#!/nighealthwatch/status/1179964536243281921"/>
    <hyperlink ref="X222" r:id="rId849" display="https://twitter.com/#!/nighealthwatch/status/1179964536243281921"/>
    <hyperlink ref="X223" r:id="rId850" display="https://twitter.com/#!/alex148laughlin/status/1179984487272386560"/>
    <hyperlink ref="X224" r:id="rId851" display="https://twitter.com/#!/alex148laughlin/status/1179984487272386560"/>
    <hyperlink ref="X225" r:id="rId852" display="https://twitter.com/#!/alex148laughlin/status/1179984487272386560"/>
    <hyperlink ref="X226" r:id="rId853" display="https://twitter.com/#!/alex148laughlin/status/1179984487272386560"/>
    <hyperlink ref="X227" r:id="rId854" display="https://twitter.com/#!/alex148laughlin/status/1179984487272386560"/>
    <hyperlink ref="X228" r:id="rId855" display="https://twitter.com/#!/alex148laughlin/status/1179984487272386560"/>
    <hyperlink ref="X229" r:id="rId856" display="https://twitter.com/#!/alex148laughlin/status/1179984487272386560"/>
    <hyperlink ref="X230" r:id="rId857" display="https://twitter.com/#!/alex148laughlin/status/1179984487272386560"/>
    <hyperlink ref="X231" r:id="rId858" display="https://twitter.com/#!/temitayoe/status/1177201555201810435"/>
    <hyperlink ref="X232" r:id="rId859" display="https://twitter.com/#!/temitayoe/status/1177209996435697664"/>
    <hyperlink ref="X233" r:id="rId860" display="https://twitter.com/#!/temitayoe/status/1177651743469047809"/>
    <hyperlink ref="X234" r:id="rId861" display="https://twitter.com/#!/utibe__ebong/status/1177283156518592512"/>
    <hyperlink ref="X235" r:id="rId862" display="https://twitter.com/#!/utibe__ebong/status/1180012869418717187"/>
    <hyperlink ref="X236" r:id="rId863" display="https://twitter.com/#!/utibe__ebong/status/1180012869418717187"/>
    <hyperlink ref="X237" r:id="rId864" display="https://twitter.com/#!/utibe__ebong/status/1180012869418717187"/>
    <hyperlink ref="X238" r:id="rId865" display="https://twitter.com/#!/utibe__ebong/status/1180012869418717187"/>
    <hyperlink ref="X239" r:id="rId866" display="https://twitter.com/#!/utibe__ebong/status/1180012869418717187"/>
    <hyperlink ref="X240" r:id="rId867" display="https://twitter.com/#!/utibe__ebong/status/1180012869418717187"/>
    <hyperlink ref="X241" r:id="rId868" display="https://twitter.com/#!/utibe__ebong/status/1180012869418717187"/>
    <hyperlink ref="X242" r:id="rId869" display="https://twitter.com/#!/monica_kerrigan/status/1180138962834399236"/>
    <hyperlink ref="X243" r:id="rId870" display="https://twitter.com/#!/monica_kerrigan/status/1180138962834399236"/>
    <hyperlink ref="X244" r:id="rId871" display="https://twitter.com/#!/emilywj/status/1180140670373285888"/>
    <hyperlink ref="X245" r:id="rId872" display="https://twitter.com/#!/emilywj/status/1180140670373285888"/>
    <hyperlink ref="X246" r:id="rId873" display="https://twitter.com/#!/emilywj/status/1180140670373285888"/>
    <hyperlink ref="X247" r:id="rId874" display="https://twitter.com/#!/emilywj/status/1180140670373285888"/>
    <hyperlink ref="X248" r:id="rId875" display="https://twitter.com/#!/emilywj/status/1180140670373285888"/>
    <hyperlink ref="X249" r:id="rId876" display="https://twitter.com/#!/emilywj/status/1180140670373285888"/>
    <hyperlink ref="X250" r:id="rId877" display="https://twitter.com/#!/emilywj/status/1180140670373285888"/>
    <hyperlink ref="X251" r:id="rId878" display="https://twitter.com/#!/atiyaweiss/status/1171522286488182786"/>
    <hyperlink ref="X252" r:id="rId879" display="https://twitter.com/#!/atiyaweiss/status/1171522286488182786"/>
    <hyperlink ref="X253" r:id="rId880" display="https://twitter.com/#!/atiyaweiss/status/1171522286488182786"/>
    <hyperlink ref="X254" r:id="rId881" display="https://twitter.com/#!/childhealthusa/status/1180531482097532928"/>
    <hyperlink ref="X255" r:id="rId882" display="https://twitter.com/#!/childhealthusa/status/1180531482097532928"/>
    <hyperlink ref="X256" r:id="rId883" display="https://twitter.com/#!/ppic_online/status/1180675450819010561"/>
    <hyperlink ref="X257" r:id="rId884" display="https://twitter.com/#!/ppic_online/status/1180675450819010561"/>
    <hyperlink ref="X258" r:id="rId885" display="https://twitter.com/#!/misssophiebot/status/1180684353434783744"/>
    <hyperlink ref="X259" r:id="rId886" display="https://twitter.com/#!/familyubuntu/status/1171490270275227648"/>
    <hyperlink ref="X260" r:id="rId887" display="https://twitter.com/#!/laceyemma1/status/1180925408914493440"/>
    <hyperlink ref="X261" r:id="rId888" display="https://twitter.com/#!/ppic_online/status/1180675450819010561"/>
    <hyperlink ref="X262" r:id="rId889" display="https://twitter.com/#!/ppic_online/status/1180675450819010561"/>
    <hyperlink ref="X263" r:id="rId890" display="https://twitter.com/#!/wilson_mhi/status/1181210400148340736"/>
    <hyperlink ref="X264" r:id="rId891" display="https://twitter.com/#!/doccrearperry/status/1177736309697331200"/>
    <hyperlink ref="X265" r:id="rId892" display="https://twitter.com/#!/iwes_nola/status/1177738844382216192"/>
    <hyperlink ref="X266" r:id="rId893" display="https://twitter.com/#!/iwes_nola/status/1181226236082737154"/>
    <hyperlink ref="X267" r:id="rId894" display="https://twitter.com/#!/_magnoliashawty/status/1181226301962670081"/>
    <hyperlink ref="X268" r:id="rId895" display="https://twitter.com/#!/avegenhealth/status/1179645138160832514"/>
    <hyperlink ref="X269" r:id="rId896" display="https://twitter.com/#!/avegenhealth/status/1181230728660619269"/>
    <hyperlink ref="X270" r:id="rId897" display="https://twitter.com/#!/preventaccreta/status/1181241424248897536"/>
    <hyperlink ref="X271" r:id="rId898" display="https://twitter.com/#!/wwstansburyccfa/status/1181285901860659200"/>
    <hyperlink ref="X272" r:id="rId899" display="https://twitter.com/#!/staceycpenny/status/1181310983538651141"/>
    <hyperlink ref="X273" r:id="rId900" display="https://twitter.com/#!/shadesofblueprj/status/1181338625772019713"/>
    <hyperlink ref="X274" r:id="rId901" display="https://twitter.com/#!/metiebetmd/status/1175876903628156928"/>
    <hyperlink ref="X275" r:id="rId902" display="https://twitter.com/#!/metiebetmd/status/1175876903628156928"/>
    <hyperlink ref="X276" r:id="rId903" display="https://twitter.com/#!/metiebetmd/status/1175876903628156928"/>
    <hyperlink ref="X277" r:id="rId904" display="https://twitter.com/#!/metiebetmd/status/1179590836717309952"/>
    <hyperlink ref="X278" r:id="rId905" display="https://twitter.com/#!/metiebetmd/status/1179590836717309952"/>
    <hyperlink ref="X279" r:id="rId906" display="https://twitter.com/#!/metiebetmd/status/1179590836717309952"/>
    <hyperlink ref="X280" r:id="rId907" display="https://twitter.com/#!/metiebetmd/status/1179918760892870656"/>
    <hyperlink ref="X281" r:id="rId908" display="https://twitter.com/#!/katribertram/status/1181458771626860545"/>
    <hyperlink ref="X282" r:id="rId909" display="https://twitter.com/#!/katribertram/status/1181458771626860545"/>
    <hyperlink ref="X283" r:id="rId910" display="https://twitter.com/#!/katribertram/status/1181458771626860545"/>
    <hyperlink ref="X284" r:id="rId911" display="https://twitter.com/#!/metiebetmd/status/1177210276971798528"/>
    <hyperlink ref="X285" r:id="rId912" display="https://twitter.com/#!/katribertram/status/1181458771626860545"/>
    <hyperlink ref="X286" r:id="rId913" display="https://twitter.com/#!/katribertram/status/1181458771626860545"/>
    <hyperlink ref="X287" r:id="rId914" display="https://twitter.com/#!/aminumagashig/status/1181477320781111296"/>
    <hyperlink ref="X288" r:id="rId915" display="https://twitter.com/#!/aminumagashig/status/1181477320781111296"/>
    <hyperlink ref="X289" r:id="rId916" display="https://twitter.com/#!/aminumagashig/status/1181477320781111296"/>
    <hyperlink ref="X290" r:id="rId917" display="https://twitter.com/#!/aminumagashig/status/1181477320781111296"/>
    <hyperlink ref="X291" r:id="rId918" display="https://twitter.com/#!/sambernsteinrn/status/1181516469114429440"/>
    <hyperlink ref="X292" r:id="rId919" display="https://twitter.com/#!/don2569603/status/1181521635444170753"/>
    <hyperlink ref="X293" r:id="rId920" display="https://twitter.com/#!/tallduc/status/1179922509380161537"/>
    <hyperlink ref="X294" r:id="rId921" display="https://twitter.com/#!/metiebetmd/status/1179918760892870656"/>
    <hyperlink ref="X295" r:id="rId922" display="https://twitter.com/#!/tallduc/status/1179922509380161537"/>
    <hyperlink ref="X296" r:id="rId923" display="https://twitter.com/#!/metiebetmd/status/1179918760892870656"/>
    <hyperlink ref="X297" r:id="rId924" display="https://twitter.com/#!/tallduc/status/1179922509380161537"/>
    <hyperlink ref="X298" r:id="rId925" display="https://twitter.com/#!/metiebetmd/status/1179918760892870656"/>
    <hyperlink ref="X299" r:id="rId926" display="https://twitter.com/#!/tallduc/status/1179922509380161537"/>
    <hyperlink ref="X300" r:id="rId927" display="https://twitter.com/#!/tallduc/status/1179922509380161537"/>
    <hyperlink ref="X301" r:id="rId928" display="https://twitter.com/#!/tallduc/status/1179922509380161537"/>
    <hyperlink ref="X302" r:id="rId929" display="https://twitter.com/#!/tallduc/status/1179922509380161537"/>
    <hyperlink ref="X303" r:id="rId930" display="https://twitter.com/#!/tallduc/status/1181542594360348677"/>
    <hyperlink ref="X304" r:id="rId931" display="https://twitter.com/#!/katribertram/status/1181458771626860545"/>
    <hyperlink ref="X305" r:id="rId932" display="https://twitter.com/#!/uhc2030/status/1181468265677295616"/>
    <hyperlink ref="X306" r:id="rId933" display="https://twitter.com/#!/fkolomoni/status/1181544735200202753"/>
    <hyperlink ref="X307" r:id="rId934" display="https://twitter.com/#!/katribertram/status/1181458771626860545"/>
    <hyperlink ref="X308" r:id="rId935" display="https://twitter.com/#!/uhc2030/status/1181468265677295616"/>
    <hyperlink ref="X309" r:id="rId936" display="https://twitter.com/#!/uhc2030/status/1181468265677295616"/>
    <hyperlink ref="X310" r:id="rId937" display="https://twitter.com/#!/fkolomoni/status/1181544735200202753"/>
    <hyperlink ref="X311" r:id="rId938" display="https://twitter.com/#!/katribertram/status/1181458771626860545"/>
    <hyperlink ref="X312" r:id="rId939" display="https://twitter.com/#!/fkolomoni/status/1181544735200202753"/>
    <hyperlink ref="X313" r:id="rId940" display="https://twitter.com/#!/katribertram/status/1181458771626860545"/>
    <hyperlink ref="X314" r:id="rId941" display="https://twitter.com/#!/fkolomoni/status/1181544735200202753"/>
    <hyperlink ref="X315" r:id="rId942" display="https://twitter.com/#!/kistennoel/status/1181545060711768070"/>
    <hyperlink ref="X316" r:id="rId943" display="https://twitter.com/#!/don2569603/status/1181521635444170753"/>
    <hyperlink ref="X317" r:id="rId944" display="https://twitter.com/#!/kistennoel/status/1181545060711768070"/>
    <hyperlink ref="X318" r:id="rId945" display="https://twitter.com/#!/don2569603/status/1181521635444170753"/>
    <hyperlink ref="X319" r:id="rId946" display="https://twitter.com/#!/kistennoel/status/1181545060711768070"/>
    <hyperlink ref="X320" r:id="rId947" display="https://twitter.com/#!/don2569603/status/1181521635444170753"/>
    <hyperlink ref="X321" r:id="rId948" display="https://twitter.com/#!/kistennoel/status/1181545060711768070"/>
    <hyperlink ref="X322" r:id="rId949" display="https://twitter.com/#!/don2569603/status/1180632051424415750"/>
    <hyperlink ref="X323" r:id="rId950" display="https://twitter.com/#!/don2569603/status/1181521635444170753"/>
    <hyperlink ref="X324" r:id="rId951" display="https://twitter.com/#!/kistennoel/status/1179536401739735040"/>
    <hyperlink ref="X325" r:id="rId952" display="https://twitter.com/#!/kistennoel/status/1180067549934866432"/>
    <hyperlink ref="X326" r:id="rId953" display="https://twitter.com/#!/kistennoel/status/1181545060711768070"/>
    <hyperlink ref="X327" r:id="rId954" display="https://twitter.com/#!/merck/status/1171394337286045697"/>
    <hyperlink ref="X328" r:id="rId955" display="https://twitter.com/#!/metiebetmd/status/1179590836717309952"/>
    <hyperlink ref="X329" r:id="rId956" display="https://twitter.com/#!/don2569603/status/1180632051424415750"/>
    <hyperlink ref="X330" r:id="rId957" display="https://twitter.com/#!/don2569603/status/1181521635444170753"/>
    <hyperlink ref="X331" r:id="rId958" display="https://twitter.com/#!/kistennoel/status/1179536401739735040"/>
    <hyperlink ref="X332" r:id="rId959" display="https://twitter.com/#!/kistennoel/status/1180067549934866432"/>
    <hyperlink ref="X333" r:id="rId960" display="https://twitter.com/#!/kistennoel/status/1181545060711768070"/>
    <hyperlink ref="X334" r:id="rId961" display="https://twitter.com/#!/don2569603/status/1180632051424415750"/>
    <hyperlink ref="X335" r:id="rId962" display="https://twitter.com/#!/don2569603/status/1180632051424415750"/>
    <hyperlink ref="X336" r:id="rId963" display="https://twitter.com/#!/don2569603/status/1181521635444170753"/>
    <hyperlink ref="X337" r:id="rId964" display="https://twitter.com/#!/don2569603/status/1181521635444170753"/>
    <hyperlink ref="X338" r:id="rId965" display="https://twitter.com/#!/kistennoel/status/1181545060711768070"/>
    <hyperlink ref="X339" r:id="rId966" display="https://twitter.com/#!/kistennoel/status/1179536401739735040"/>
    <hyperlink ref="X340" r:id="rId967" display="https://twitter.com/#!/kistennoel/status/1180067549934866432"/>
    <hyperlink ref="X341" r:id="rId968" display="https://twitter.com/#!/kistennoel/status/1181545060711768070"/>
    <hyperlink ref="X342" r:id="rId969" display="https://twitter.com/#!/merckformothers/status/878256344066920448"/>
    <hyperlink ref="X343" r:id="rId970" display="https://twitter.com/#!/onebyone2030/status/1177692430050701315"/>
    <hyperlink ref="X344" r:id="rId971" display="https://twitter.com/#!/onebyone2030/status/1177692430050701315"/>
    <hyperlink ref="X345" r:id="rId972" display="https://twitter.com/#!/onebyone2030/status/1177692430050701315"/>
    <hyperlink ref="X346" r:id="rId973" display="https://twitter.com/#!/merckformothers/status/1176254725416792064"/>
    <hyperlink ref="X347" r:id="rId974" display="https://twitter.com/#!/merckformothers/status/1176254725416792064"/>
    <hyperlink ref="X348" r:id="rId975" display="https://twitter.com/#!/merckformothers/status/1176254725416792064"/>
    <hyperlink ref="X349" r:id="rId976" display="https://twitter.com/#!/merckformothers/status/1176254725416792064"/>
    <hyperlink ref="X350" r:id="rId977" display="https://twitter.com/#!/murtalamai/status/1177676940012146688"/>
    <hyperlink ref="X351" r:id="rId978" display="https://twitter.com/#!/murtalamai/status/1177676940012146688"/>
    <hyperlink ref="X352" r:id="rId979" display="https://twitter.com/#!/murtalamai/status/1177676940012146688"/>
    <hyperlink ref="X353" r:id="rId980" display="https://twitter.com/#!/merckformothers/status/1176254725416792064"/>
    <hyperlink ref="X354" r:id="rId981" display="https://twitter.com/#!/merckformothers/status/1176254725416792064"/>
    <hyperlink ref="X355" r:id="rId982" display="https://twitter.com/#!/merckformothers/status/1176254725416792064"/>
    <hyperlink ref="X356" r:id="rId983" display="https://twitter.com/#!/everymomcounts/status/1179092374934433792"/>
    <hyperlink ref="X357" r:id="rId984" display="https://twitter.com/#!/metiebetmd/status/1179918760892870656"/>
    <hyperlink ref="X358" r:id="rId985" display="https://twitter.com/#!/eleni_z_tsigas/status/1176920765956022279"/>
    <hyperlink ref="X359" r:id="rId986" display="https://twitter.com/#!/merckformothers/status/1176850712619302913"/>
    <hyperlink ref="X360" r:id="rId987" display="https://twitter.com/#!/eleni_z_tsigas/status/1176920765956022279"/>
    <hyperlink ref="X361" r:id="rId988" display="https://twitter.com/#!/merckformothers/status/1176850712619302913"/>
    <hyperlink ref="X362" r:id="rId989" display="https://twitter.com/#!/merckformothers/status/1177303227408297985"/>
    <hyperlink ref="X363" r:id="rId990" display="https://twitter.com/#!/4thtriproject/status/1177019682160861184"/>
    <hyperlink ref="X364" r:id="rId991" display="https://twitter.com/#!/eleni_z_tsigas/status/1176657689402892288"/>
    <hyperlink ref="X365" r:id="rId992" display="https://twitter.com/#!/eleni_z_tsigas/status/1176920765956022279"/>
    <hyperlink ref="X366" r:id="rId993" display="https://twitter.com/#!/eleni_z_tsigas/status/1176920765956022279"/>
    <hyperlink ref="X367" r:id="rId994" display="https://twitter.com/#!/eleni_z_tsigas/status/1181380344588750848"/>
    <hyperlink ref="X368" r:id="rId995" display="https://twitter.com/#!/merckformothers/status/1177303227408297985"/>
    <hyperlink ref="X369" r:id="rId996" display="https://twitter.com/#!/metiebetmd/status/1177210276971798528"/>
    <hyperlink ref="X370" r:id="rId997" display="https://twitter.com/#!/merckformothers/status/1177305057211092994"/>
    <hyperlink ref="X371" r:id="rId998" display="https://twitter.com/#!/mayorbcyoung/status/1179067491311669253"/>
    <hyperlink ref="X372" r:id="rId999" display="https://twitter.com/#!/neel_shah/status/1179200765933412352"/>
    <hyperlink ref="X373" r:id="rId1000" display="https://twitter.com/#!/bmohealthystart/status/1179597866949648384"/>
    <hyperlink ref="X374" r:id="rId1001" display="https://twitter.com/#!/bmohealthystart/status/1179598787628716032"/>
    <hyperlink ref="X375" r:id="rId1002" display="https://twitter.com/#!/metiebetmd/status/1179199451782664192"/>
    <hyperlink ref="X376" r:id="rId1003" display="https://twitter.com/#!/merckformothers/status/1179401592866516998"/>
    <hyperlink ref="X377" r:id="rId1004" display="https://twitter.com/#!/merckformothers/status/1179401780746170368"/>
    <hyperlink ref="X378" r:id="rId1005" display="https://twitter.com/#!/neel_shah/status/1179200765933412352"/>
    <hyperlink ref="X379" r:id="rId1006" display="https://twitter.com/#!/burkefoundation/status/1179389602270007297"/>
    <hyperlink ref="X380" r:id="rId1007" display="https://twitter.com/#!/bmohealthystart/status/1179065031574654976"/>
    <hyperlink ref="X381" r:id="rId1008" display="https://twitter.com/#!/bmohealthystart/status/1179065212361723905"/>
    <hyperlink ref="X382" r:id="rId1009" display="https://twitter.com/#!/bmohealthystart/status/1179597866949648384"/>
    <hyperlink ref="X383" r:id="rId1010" display="https://twitter.com/#!/bmohealthystart/status/1179598787628716032"/>
    <hyperlink ref="X384" r:id="rId1011" display="https://twitter.com/#!/bmohealthystart/status/1179598787628716032"/>
    <hyperlink ref="X385" r:id="rId1012" display="https://twitter.com/#!/bmohealthystart/status/1179598844566413314"/>
    <hyperlink ref="X386" r:id="rId1013" display="https://twitter.com/#!/bmohealthystart/status/1179598905417355264"/>
    <hyperlink ref="X387" r:id="rId1014" display="https://twitter.com/#!/metiebetmd/status/1179170771400310789"/>
    <hyperlink ref="X388" r:id="rId1015" display="https://twitter.com/#!/metiebetmd/status/1179199451782664192"/>
    <hyperlink ref="X389" r:id="rId1016" display="https://twitter.com/#!/merckformothers/status/1179156724453916672"/>
    <hyperlink ref="X390" r:id="rId1017" display="https://twitter.com/#!/merckformothers/status/1179401592866516998"/>
    <hyperlink ref="X391" r:id="rId1018" display="https://twitter.com/#!/merckformothers/status/1179401780746170368"/>
    <hyperlink ref="X392" r:id="rId1019" display="https://twitter.com/#!/merckformothers/status/1179401824530571264"/>
    <hyperlink ref="X393" r:id="rId1020" display="https://twitter.com/#!/burkefoundation/status/1179389602270007297"/>
    <hyperlink ref="X394" r:id="rId1021" display="https://twitter.com/#!/burkefoundation/status/1179389602270007297"/>
    <hyperlink ref="X395" r:id="rId1022" display="https://twitter.com/#!/burkefoundation/status/1179389602270007297"/>
    <hyperlink ref="X396" r:id="rId1023" display="https://twitter.com/#!/merckformothers/status/1179401824530571264"/>
    <hyperlink ref="X397" r:id="rId1024" display="https://twitter.com/#!/merckformothers/status/1179835505485238273"/>
    <hyperlink ref="X398" r:id="rId1025" display="https://twitter.com/#!/merckformothers/status/1179835505485238273"/>
    <hyperlink ref="X399" r:id="rId1026" display="https://twitter.com/#!/neel_shah/status/1179200765933412352"/>
    <hyperlink ref="X400" r:id="rId1027" display="https://twitter.com/#!/metiebetmd/status/1175876903628156928"/>
    <hyperlink ref="X401" r:id="rId1028" display="https://twitter.com/#!/metiebetmd/status/1176654220440850432"/>
    <hyperlink ref="X402" r:id="rId1029" display="https://twitter.com/#!/metiebetmd/status/1179170747396362240"/>
    <hyperlink ref="X403" r:id="rId1030" display="https://twitter.com/#!/metiebetmd/status/1179170771400310789"/>
    <hyperlink ref="X404" r:id="rId1031" display="https://twitter.com/#!/metiebetmd/status/1179199451782664192"/>
    <hyperlink ref="X405" r:id="rId1032" display="https://twitter.com/#!/metiebetmd/status/1179587530213208067"/>
    <hyperlink ref="X406" r:id="rId1033" display="https://twitter.com/#!/metiebetmd/status/1179590836717309952"/>
    <hyperlink ref="X407" r:id="rId1034" display="https://twitter.com/#!/metiebetmd/status/1179918760892870656"/>
    <hyperlink ref="X408" r:id="rId1035" display="https://twitter.com/#!/metiebetmd/status/1180084577072816129"/>
    <hyperlink ref="X409" r:id="rId1036" display="https://twitter.com/#!/metiebetmd/status/1181341110574170112"/>
    <hyperlink ref="X410" r:id="rId1037" display="https://twitter.com/#!/merckformothers/status/1176254725416792064"/>
    <hyperlink ref="X411" r:id="rId1038" display="https://twitter.com/#!/merckformothers/status/1176940714401435648"/>
    <hyperlink ref="X412" r:id="rId1039" display="https://twitter.com/#!/merckformothers/status/1177305057211092994"/>
    <hyperlink ref="X413" r:id="rId1040" display="https://twitter.com/#!/merckformothers/status/1179401780746170368"/>
    <hyperlink ref="X414" r:id="rId1041" display="https://twitter.com/#!/merckformothers/status/1179829365024153600"/>
    <hyperlink ref="X415" r:id="rId1042" display="https://twitter.com/#!/merckformothers/status/1180161319942676481"/>
    <hyperlink ref="X416" r:id="rId1043" display="https://twitter.com/#!/merckformothers/status/1176850712619302913"/>
    <hyperlink ref="X417" r:id="rId1044" display="https://twitter.com/#!/merckformothers/status/1181222645787963392"/>
    <hyperlink ref="X418" r:id="rId1045" display="https://twitter.com/#!/neel_shah/status/1181584016777940992"/>
    <hyperlink ref="X419" r:id="rId1046" display="https://twitter.com/#!/merckformothers/status/1181673026250784768"/>
    <hyperlink ref="X420" r:id="rId1047" display="https://twitter.com/#!/neel_shah/status/1181584016777940992"/>
    <hyperlink ref="X421" r:id="rId1048" display="https://twitter.com/#!/merckformothers/status/1181673026250784768"/>
    <hyperlink ref="X422" r:id="rId1049" display="https://twitter.com/#!/neel_shah/status/1181584016777940992"/>
    <hyperlink ref="X423" r:id="rId1050" display="https://twitter.com/#!/merckformothers/status/1181673026250784768"/>
    <hyperlink ref="X424" r:id="rId1051" display="https://twitter.com/#!/neel_shah/status/1181584016777940992"/>
    <hyperlink ref="X425" r:id="rId1052" display="https://twitter.com/#!/merckformothers/status/1181673026250784768"/>
    <hyperlink ref="X426" r:id="rId1053" display="https://twitter.com/#!/neel_shah/status/1181584016777940992"/>
    <hyperlink ref="X427" r:id="rId1054" display="https://twitter.com/#!/merckformothers/status/1181673026250784768"/>
    <hyperlink ref="X428" r:id="rId1055" display="https://twitter.com/#!/neel_shah/status/1181584016777940992"/>
    <hyperlink ref="X429" r:id="rId1056" display="https://twitter.com/#!/merckformothers/status/1181673026250784768"/>
    <hyperlink ref="X430" r:id="rId1057" display="https://twitter.com/#!/neel_shah/status/1181584016777940992"/>
    <hyperlink ref="X431" r:id="rId1058" display="https://twitter.com/#!/merckformothers/status/1181673026250784768"/>
    <hyperlink ref="X432" r:id="rId1059" display="https://twitter.com/#!/neel_shah/status/1181584016777940992"/>
    <hyperlink ref="X433" r:id="rId1060" display="https://twitter.com/#!/merckformothers/status/1181673026250784768"/>
    <hyperlink ref="X434" r:id="rId1061" display="https://twitter.com/#!/neel_shah/status/1181584016777940992"/>
    <hyperlink ref="X435" r:id="rId1062" display="https://twitter.com/#!/merckformothers/status/1181673026250784768"/>
    <hyperlink ref="X436" r:id="rId1063" display="https://twitter.com/#!/neel_shah/status/1181584016777940992"/>
    <hyperlink ref="X437" r:id="rId1064" display="https://twitter.com/#!/neel_shah/status/1179200765933412352"/>
    <hyperlink ref="X438" r:id="rId1065" display="https://twitter.com/#!/merckformothers/status/1181673026250784768"/>
    <hyperlink ref="X439" r:id="rId1066" display="https://twitter.com/#!/merckformothers/status/1181673026250784768"/>
    <hyperlink ref="X440" r:id="rId1067" display="https://twitter.com/#!/merckformothers/status/1181675110287249410"/>
    <hyperlink ref="X441" r:id="rId1068" display="https://twitter.com/#!/merckformothers/status/1172170079431266304"/>
    <hyperlink ref="X442" r:id="rId1069" display="https://twitter.com/#!/merckformothers/status/1179135113185153024"/>
    <hyperlink ref="AZ43" r:id="rId1070" display="https://api.twitter.com/1.1/geo/id/07d9f37d11883001.json"/>
    <hyperlink ref="AZ44" r:id="rId1071" display="https://api.twitter.com/1.1/geo/id/07d9f37d11883001.json"/>
    <hyperlink ref="AZ45" r:id="rId1072" display="https://api.twitter.com/1.1/geo/id/07d9f37d11883001.json"/>
    <hyperlink ref="AZ54" r:id="rId1073" display="https://api.twitter.com/1.1/geo/id/b64dd3d6de94f13d.json"/>
    <hyperlink ref="AZ55" r:id="rId1074" display="https://api.twitter.com/1.1/geo/id/b64dd3d6de94f13d.json"/>
    <hyperlink ref="AZ56" r:id="rId1075" display="https://api.twitter.com/1.1/geo/id/b64dd3d6de94f13d.json"/>
    <hyperlink ref="AZ57" r:id="rId1076" display="https://api.twitter.com/1.1/geo/id/b64dd3d6de94f13d.json"/>
    <hyperlink ref="AZ58" r:id="rId1077" display="https://api.twitter.com/1.1/geo/id/b64dd3d6de94f13d.json"/>
    <hyperlink ref="AZ63" r:id="rId1078" display="https://api.twitter.com/1.1/geo/id/b64dd3d6de94f13d.json"/>
    <hyperlink ref="AZ65" r:id="rId1079" display="https://api.twitter.com/1.1/geo/id/b64dd3d6de94f13d.json"/>
    <hyperlink ref="AZ66" r:id="rId1080" display="https://api.twitter.com/1.1/geo/id/b64dd3d6de94f13d.json"/>
    <hyperlink ref="AZ67" r:id="rId1081" display="https://api.twitter.com/1.1/geo/id/b64dd3d6de94f13d.json"/>
    <hyperlink ref="AZ69" r:id="rId1082" display="https://api.twitter.com/1.1/geo/id/4caafbe771809878.json"/>
    <hyperlink ref="AZ70" r:id="rId1083" display="https://api.twitter.com/1.1/geo/id/4caafbe771809878.json"/>
    <hyperlink ref="AZ71" r:id="rId1084" display="https://api.twitter.com/1.1/geo/id/4caafbe771809878.json"/>
    <hyperlink ref="AZ72" r:id="rId1085" display="https://api.twitter.com/1.1/geo/id/4caafbe771809878.json"/>
    <hyperlink ref="AZ73" r:id="rId1086" display="https://api.twitter.com/1.1/geo/id/4caafbe771809878.json"/>
    <hyperlink ref="AZ74" r:id="rId1087" display="https://api.twitter.com/1.1/geo/id/4caafbe771809878.json"/>
    <hyperlink ref="AZ75" r:id="rId1088" display="https://api.twitter.com/1.1/geo/id/4caafbe771809878.json"/>
    <hyperlink ref="AZ76" r:id="rId1089" display="https://api.twitter.com/1.1/geo/id/4caafbe771809878.json"/>
    <hyperlink ref="AZ77" r:id="rId1090" display="https://api.twitter.com/1.1/geo/id/4caafbe771809878.json"/>
    <hyperlink ref="AZ78" r:id="rId1091" display="https://api.twitter.com/1.1/geo/id/4caafbe771809878.json"/>
    <hyperlink ref="AZ79" r:id="rId1092" display="https://api.twitter.com/1.1/geo/id/4caafbe771809878.json"/>
    <hyperlink ref="AZ80" r:id="rId1093" display="https://api.twitter.com/1.1/geo/id/4caafbe771809878.json"/>
    <hyperlink ref="AZ81" r:id="rId1094" display="https://api.twitter.com/1.1/geo/id/4caafbe771809878.json"/>
    <hyperlink ref="AZ82" r:id="rId1095" display="https://api.twitter.com/1.1/geo/id/4caafbe771809878.json"/>
    <hyperlink ref="AZ83" r:id="rId1096" display="https://api.twitter.com/1.1/geo/id/4caafbe771809878.json"/>
    <hyperlink ref="AZ84" r:id="rId1097" display="https://api.twitter.com/1.1/geo/id/4caafbe771809878.json"/>
    <hyperlink ref="AZ85" r:id="rId1098" display="https://api.twitter.com/1.1/geo/id/4caafbe771809878.json"/>
    <hyperlink ref="AZ86" r:id="rId1099" display="https://api.twitter.com/1.1/geo/id/4caafbe771809878.json"/>
    <hyperlink ref="AZ87" r:id="rId1100" display="https://api.twitter.com/1.1/geo/id/4caafbe771809878.json"/>
    <hyperlink ref="AZ88" r:id="rId1101" display="https://api.twitter.com/1.1/geo/id/4caafbe771809878.json"/>
    <hyperlink ref="AZ233" r:id="rId1102" display="https://api.twitter.com/1.1/geo/id/07d9f37d11883001.json"/>
  </hyperlinks>
  <printOptions/>
  <pageMargins left="0.7" right="0.7" top="0.75" bottom="0.75" header="0.3" footer="0.3"/>
  <pageSetup horizontalDpi="600" verticalDpi="600" orientation="portrait" r:id="rId1106"/>
  <legacyDrawing r:id="rId1104"/>
  <tableParts>
    <tablePart r:id="rId1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3234</v>
      </c>
      <c r="B1" s="13" t="s">
        <v>3235</v>
      </c>
      <c r="C1" s="13" t="s">
        <v>3228</v>
      </c>
      <c r="D1" s="13" t="s">
        <v>3229</v>
      </c>
      <c r="E1" s="13" t="s">
        <v>3236</v>
      </c>
      <c r="F1" s="13" t="s">
        <v>144</v>
      </c>
      <c r="G1" s="13" t="s">
        <v>3237</v>
      </c>
      <c r="H1" s="13" t="s">
        <v>3238</v>
      </c>
      <c r="I1" s="13" t="s">
        <v>3239</v>
      </c>
      <c r="J1" s="13" t="s">
        <v>3240</v>
      </c>
      <c r="K1" s="13" t="s">
        <v>3241</v>
      </c>
      <c r="L1" s="13" t="s">
        <v>3242</v>
      </c>
    </row>
    <row r="2" spans="1:12" ht="15">
      <c r="A2" s="84" t="s">
        <v>2566</v>
      </c>
      <c r="B2" s="84" t="s">
        <v>2570</v>
      </c>
      <c r="C2" s="84">
        <v>14</v>
      </c>
      <c r="D2" s="118">
        <v>0.006226398238065976</v>
      </c>
      <c r="E2" s="118">
        <v>1.8102732604766472</v>
      </c>
      <c r="F2" s="84" t="s">
        <v>3230</v>
      </c>
      <c r="G2" s="84" t="b">
        <v>0</v>
      </c>
      <c r="H2" s="84" t="b">
        <v>0</v>
      </c>
      <c r="I2" s="84" t="b">
        <v>0</v>
      </c>
      <c r="J2" s="84" t="b">
        <v>0</v>
      </c>
      <c r="K2" s="84" t="b">
        <v>0</v>
      </c>
      <c r="L2" s="84" t="b">
        <v>0</v>
      </c>
    </row>
    <row r="3" spans="1:12" ht="15">
      <c r="A3" s="84" t="s">
        <v>2983</v>
      </c>
      <c r="B3" s="84" t="s">
        <v>2567</v>
      </c>
      <c r="C3" s="84">
        <v>13</v>
      </c>
      <c r="D3" s="118">
        <v>0.005965487178053325</v>
      </c>
      <c r="E3" s="118">
        <v>1.8236372220346286</v>
      </c>
      <c r="F3" s="84" t="s">
        <v>3230</v>
      </c>
      <c r="G3" s="84" t="b">
        <v>0</v>
      </c>
      <c r="H3" s="84" t="b">
        <v>0</v>
      </c>
      <c r="I3" s="84" t="b">
        <v>0</v>
      </c>
      <c r="J3" s="84" t="b">
        <v>0</v>
      </c>
      <c r="K3" s="84" t="b">
        <v>0</v>
      </c>
      <c r="L3" s="84" t="b">
        <v>0</v>
      </c>
    </row>
    <row r="4" spans="1:12" ht="15">
      <c r="A4" s="84" t="s">
        <v>2988</v>
      </c>
      <c r="B4" s="84" t="s">
        <v>2983</v>
      </c>
      <c r="C4" s="84">
        <v>12</v>
      </c>
      <c r="D4" s="118">
        <v>0.005689883546824033</v>
      </c>
      <c r="E4" s="118">
        <v>2.214843848047698</v>
      </c>
      <c r="F4" s="84" t="s">
        <v>3230</v>
      </c>
      <c r="G4" s="84" t="b">
        <v>0</v>
      </c>
      <c r="H4" s="84" t="b">
        <v>1</v>
      </c>
      <c r="I4" s="84" t="b">
        <v>0</v>
      </c>
      <c r="J4" s="84" t="b">
        <v>0</v>
      </c>
      <c r="K4" s="84" t="b">
        <v>0</v>
      </c>
      <c r="L4" s="84" t="b">
        <v>0</v>
      </c>
    </row>
    <row r="5" spans="1:12" ht="15">
      <c r="A5" s="84" t="s">
        <v>2567</v>
      </c>
      <c r="B5" s="84" t="s">
        <v>2989</v>
      </c>
      <c r="C5" s="84">
        <v>12</v>
      </c>
      <c r="D5" s="118">
        <v>0.005689883546824033</v>
      </c>
      <c r="E5" s="118">
        <v>1.8236372220346286</v>
      </c>
      <c r="F5" s="84" t="s">
        <v>3230</v>
      </c>
      <c r="G5" s="84" t="b">
        <v>0</v>
      </c>
      <c r="H5" s="84" t="b">
        <v>0</v>
      </c>
      <c r="I5" s="84" t="b">
        <v>0</v>
      </c>
      <c r="J5" s="84" t="b">
        <v>0</v>
      </c>
      <c r="K5" s="84" t="b">
        <v>0</v>
      </c>
      <c r="L5" s="84" t="b">
        <v>0</v>
      </c>
    </row>
    <row r="6" spans="1:12" ht="15">
      <c r="A6" s="84" t="s">
        <v>2989</v>
      </c>
      <c r="B6" s="84" t="s">
        <v>2990</v>
      </c>
      <c r="C6" s="84">
        <v>12</v>
      </c>
      <c r="D6" s="118">
        <v>0.005689883546824033</v>
      </c>
      <c r="E6" s="118">
        <v>2.24960595430691</v>
      </c>
      <c r="F6" s="84" t="s">
        <v>3230</v>
      </c>
      <c r="G6" s="84" t="b">
        <v>0</v>
      </c>
      <c r="H6" s="84" t="b">
        <v>0</v>
      </c>
      <c r="I6" s="84" t="b">
        <v>0</v>
      </c>
      <c r="J6" s="84" t="b">
        <v>0</v>
      </c>
      <c r="K6" s="84" t="b">
        <v>0</v>
      </c>
      <c r="L6" s="84" t="b">
        <v>0</v>
      </c>
    </row>
    <row r="7" spans="1:12" ht="15">
      <c r="A7" s="84" t="s">
        <v>2990</v>
      </c>
      <c r="B7" s="84" t="s">
        <v>2991</v>
      </c>
      <c r="C7" s="84">
        <v>12</v>
      </c>
      <c r="D7" s="118">
        <v>0.005689883546824033</v>
      </c>
      <c r="E7" s="118">
        <v>2.24960595430691</v>
      </c>
      <c r="F7" s="84" t="s">
        <v>3230</v>
      </c>
      <c r="G7" s="84" t="b">
        <v>0</v>
      </c>
      <c r="H7" s="84" t="b">
        <v>0</v>
      </c>
      <c r="I7" s="84" t="b">
        <v>0</v>
      </c>
      <c r="J7" s="84" t="b">
        <v>0</v>
      </c>
      <c r="K7" s="84" t="b">
        <v>0</v>
      </c>
      <c r="L7" s="84" t="b">
        <v>0</v>
      </c>
    </row>
    <row r="8" spans="1:12" ht="15">
      <c r="A8" s="84" t="s">
        <v>2991</v>
      </c>
      <c r="B8" s="84" t="s">
        <v>2992</v>
      </c>
      <c r="C8" s="84">
        <v>12</v>
      </c>
      <c r="D8" s="118">
        <v>0.005689883546824033</v>
      </c>
      <c r="E8" s="118">
        <v>2.24960595430691</v>
      </c>
      <c r="F8" s="84" t="s">
        <v>3230</v>
      </c>
      <c r="G8" s="84" t="b">
        <v>0</v>
      </c>
      <c r="H8" s="84" t="b">
        <v>0</v>
      </c>
      <c r="I8" s="84" t="b">
        <v>0</v>
      </c>
      <c r="J8" s="84" t="b">
        <v>0</v>
      </c>
      <c r="K8" s="84" t="b">
        <v>0</v>
      </c>
      <c r="L8" s="84" t="b">
        <v>0</v>
      </c>
    </row>
    <row r="9" spans="1:12" ht="15">
      <c r="A9" s="84" t="s">
        <v>2992</v>
      </c>
      <c r="B9" s="84" t="s">
        <v>2984</v>
      </c>
      <c r="C9" s="84">
        <v>12</v>
      </c>
      <c r="D9" s="118">
        <v>0.005689883546824033</v>
      </c>
      <c r="E9" s="118">
        <v>2.214843848047698</v>
      </c>
      <c r="F9" s="84" t="s">
        <v>3230</v>
      </c>
      <c r="G9" s="84" t="b">
        <v>0</v>
      </c>
      <c r="H9" s="84" t="b">
        <v>0</v>
      </c>
      <c r="I9" s="84" t="b">
        <v>0</v>
      </c>
      <c r="J9" s="84" t="b">
        <v>0</v>
      </c>
      <c r="K9" s="84" t="b">
        <v>0</v>
      </c>
      <c r="L9" s="84" t="b">
        <v>0</v>
      </c>
    </row>
    <row r="10" spans="1:12" ht="15">
      <c r="A10" s="84" t="s">
        <v>2984</v>
      </c>
      <c r="B10" s="84" t="s">
        <v>2993</v>
      </c>
      <c r="C10" s="84">
        <v>12</v>
      </c>
      <c r="D10" s="118">
        <v>0.005689883546824033</v>
      </c>
      <c r="E10" s="118">
        <v>2.214843848047698</v>
      </c>
      <c r="F10" s="84" t="s">
        <v>3230</v>
      </c>
      <c r="G10" s="84" t="b">
        <v>0</v>
      </c>
      <c r="H10" s="84" t="b">
        <v>0</v>
      </c>
      <c r="I10" s="84" t="b">
        <v>0</v>
      </c>
      <c r="J10" s="84" t="b">
        <v>0</v>
      </c>
      <c r="K10" s="84" t="b">
        <v>0</v>
      </c>
      <c r="L10" s="84" t="b">
        <v>0</v>
      </c>
    </row>
    <row r="11" spans="1:12" ht="15">
      <c r="A11" s="84" t="s">
        <v>2993</v>
      </c>
      <c r="B11" s="84" t="s">
        <v>2566</v>
      </c>
      <c r="C11" s="84">
        <v>12</v>
      </c>
      <c r="D11" s="118">
        <v>0.005689883546824033</v>
      </c>
      <c r="E11" s="118">
        <v>1.8236372220346286</v>
      </c>
      <c r="F11" s="84" t="s">
        <v>3230</v>
      </c>
      <c r="G11" s="84" t="b">
        <v>0</v>
      </c>
      <c r="H11" s="84" t="b">
        <v>0</v>
      </c>
      <c r="I11" s="84" t="b">
        <v>0</v>
      </c>
      <c r="J11" s="84" t="b">
        <v>0</v>
      </c>
      <c r="K11" s="84" t="b">
        <v>0</v>
      </c>
      <c r="L11" s="84" t="b">
        <v>0</v>
      </c>
    </row>
    <row r="12" spans="1:12" ht="15">
      <c r="A12" s="84" t="s">
        <v>2570</v>
      </c>
      <c r="B12" s="84" t="s">
        <v>2985</v>
      </c>
      <c r="C12" s="84">
        <v>12</v>
      </c>
      <c r="D12" s="118">
        <v>0.005689883546824033</v>
      </c>
      <c r="E12" s="118">
        <v>2.1478970584170844</v>
      </c>
      <c r="F12" s="84" t="s">
        <v>3230</v>
      </c>
      <c r="G12" s="84" t="b">
        <v>0</v>
      </c>
      <c r="H12" s="84" t="b">
        <v>0</v>
      </c>
      <c r="I12" s="84" t="b">
        <v>0</v>
      </c>
      <c r="J12" s="84" t="b">
        <v>0</v>
      </c>
      <c r="K12" s="84" t="b">
        <v>0</v>
      </c>
      <c r="L12" s="84" t="b">
        <v>0</v>
      </c>
    </row>
    <row r="13" spans="1:12" ht="15">
      <c r="A13" s="84" t="s">
        <v>2985</v>
      </c>
      <c r="B13" s="84" t="s">
        <v>2986</v>
      </c>
      <c r="C13" s="84">
        <v>12</v>
      </c>
      <c r="D13" s="118">
        <v>0.005689883546824033</v>
      </c>
      <c r="E13" s="118">
        <v>2.214843848047698</v>
      </c>
      <c r="F13" s="84" t="s">
        <v>3230</v>
      </c>
      <c r="G13" s="84" t="b">
        <v>0</v>
      </c>
      <c r="H13" s="84" t="b">
        <v>0</v>
      </c>
      <c r="I13" s="84" t="b">
        <v>0</v>
      </c>
      <c r="J13" s="84" t="b">
        <v>0</v>
      </c>
      <c r="K13" s="84" t="b">
        <v>0</v>
      </c>
      <c r="L13" s="84" t="b">
        <v>0</v>
      </c>
    </row>
    <row r="14" spans="1:12" ht="15">
      <c r="A14" s="84" t="s">
        <v>2986</v>
      </c>
      <c r="B14" s="84" t="s">
        <v>2571</v>
      </c>
      <c r="C14" s="84">
        <v>12</v>
      </c>
      <c r="D14" s="118">
        <v>0.005689883546824033</v>
      </c>
      <c r="E14" s="118">
        <v>2.1478970584170844</v>
      </c>
      <c r="F14" s="84" t="s">
        <v>3230</v>
      </c>
      <c r="G14" s="84" t="b">
        <v>0</v>
      </c>
      <c r="H14" s="84" t="b">
        <v>0</v>
      </c>
      <c r="I14" s="84" t="b">
        <v>0</v>
      </c>
      <c r="J14" s="84" t="b">
        <v>0</v>
      </c>
      <c r="K14" s="84" t="b">
        <v>0</v>
      </c>
      <c r="L14" s="84" t="b">
        <v>0</v>
      </c>
    </row>
    <row r="15" spans="1:12" ht="15">
      <c r="A15" s="84" t="s">
        <v>297</v>
      </c>
      <c r="B15" s="84" t="s">
        <v>2988</v>
      </c>
      <c r="C15" s="84">
        <v>11</v>
      </c>
      <c r="D15" s="118">
        <v>0.005398360226848537</v>
      </c>
      <c r="E15" s="118">
        <v>1.4479736080737433</v>
      </c>
      <c r="F15" s="84" t="s">
        <v>3230</v>
      </c>
      <c r="G15" s="84" t="b">
        <v>0</v>
      </c>
      <c r="H15" s="84" t="b">
        <v>0</v>
      </c>
      <c r="I15" s="84" t="b">
        <v>0</v>
      </c>
      <c r="J15" s="84" t="b">
        <v>0</v>
      </c>
      <c r="K15" s="84" t="b">
        <v>1</v>
      </c>
      <c r="L15" s="84" t="b">
        <v>0</v>
      </c>
    </row>
    <row r="16" spans="1:12" ht="15">
      <c r="A16" s="84" t="s">
        <v>2571</v>
      </c>
      <c r="B16" s="84" t="s">
        <v>2994</v>
      </c>
      <c r="C16" s="84">
        <v>11</v>
      </c>
      <c r="D16" s="118">
        <v>0.005398360226848537</v>
      </c>
      <c r="E16" s="118">
        <v>2.1826591646762967</v>
      </c>
      <c r="F16" s="84" t="s">
        <v>3230</v>
      </c>
      <c r="G16" s="84" t="b">
        <v>0</v>
      </c>
      <c r="H16" s="84" t="b">
        <v>0</v>
      </c>
      <c r="I16" s="84" t="b">
        <v>0</v>
      </c>
      <c r="J16" s="84" t="b">
        <v>0</v>
      </c>
      <c r="K16" s="84" t="b">
        <v>0</v>
      </c>
      <c r="L16" s="84" t="b">
        <v>0</v>
      </c>
    </row>
    <row r="17" spans="1:12" ht="15">
      <c r="A17" s="84" t="s">
        <v>2568</v>
      </c>
      <c r="B17" s="84" t="s">
        <v>2616</v>
      </c>
      <c r="C17" s="84">
        <v>10</v>
      </c>
      <c r="D17" s="118">
        <v>0.00508946613398616</v>
      </c>
      <c r="E17" s="118">
        <v>1.8024479229646906</v>
      </c>
      <c r="F17" s="84" t="s">
        <v>3230</v>
      </c>
      <c r="G17" s="84" t="b">
        <v>0</v>
      </c>
      <c r="H17" s="84" t="b">
        <v>0</v>
      </c>
      <c r="I17" s="84" t="b">
        <v>0</v>
      </c>
      <c r="J17" s="84" t="b">
        <v>0</v>
      </c>
      <c r="K17" s="84" t="b">
        <v>0</v>
      </c>
      <c r="L17" s="84" t="b">
        <v>0</v>
      </c>
    </row>
    <row r="18" spans="1:12" ht="15">
      <c r="A18" s="84" t="s">
        <v>2566</v>
      </c>
      <c r="B18" s="84" t="s">
        <v>2621</v>
      </c>
      <c r="C18" s="84">
        <v>8</v>
      </c>
      <c r="D18" s="118">
        <v>0.004616043768298744</v>
      </c>
      <c r="E18" s="118">
        <v>1.759120738029266</v>
      </c>
      <c r="F18" s="84" t="s">
        <v>3230</v>
      </c>
      <c r="G18" s="84" t="b">
        <v>0</v>
      </c>
      <c r="H18" s="84" t="b">
        <v>0</v>
      </c>
      <c r="I18" s="84" t="b">
        <v>0</v>
      </c>
      <c r="J18" s="84" t="b">
        <v>0</v>
      </c>
      <c r="K18" s="84" t="b">
        <v>0</v>
      </c>
      <c r="L18" s="84" t="b">
        <v>0</v>
      </c>
    </row>
    <row r="19" spans="1:12" ht="15">
      <c r="A19" s="84" t="s">
        <v>296</v>
      </c>
      <c r="B19" s="84" t="s">
        <v>389</v>
      </c>
      <c r="C19" s="84">
        <v>7</v>
      </c>
      <c r="D19" s="118">
        <v>0.004488465472018724</v>
      </c>
      <c r="E19" s="118">
        <v>2.24960595430691</v>
      </c>
      <c r="F19" s="84" t="s">
        <v>3230</v>
      </c>
      <c r="G19" s="84" t="b">
        <v>0</v>
      </c>
      <c r="H19" s="84" t="b">
        <v>0</v>
      </c>
      <c r="I19" s="84" t="b">
        <v>0</v>
      </c>
      <c r="J19" s="84" t="b">
        <v>0</v>
      </c>
      <c r="K19" s="84" t="b">
        <v>0</v>
      </c>
      <c r="L19" s="84" t="b">
        <v>0</v>
      </c>
    </row>
    <row r="20" spans="1:12" ht="15">
      <c r="A20" s="84" t="s">
        <v>297</v>
      </c>
      <c r="B20" s="84" t="s">
        <v>2576</v>
      </c>
      <c r="C20" s="84">
        <v>7</v>
      </c>
      <c r="D20" s="118">
        <v>0.004039038297261401</v>
      </c>
      <c r="E20" s="118">
        <v>1.251678962929775</v>
      </c>
      <c r="F20" s="84" t="s">
        <v>3230</v>
      </c>
      <c r="G20" s="84" t="b">
        <v>0</v>
      </c>
      <c r="H20" s="84" t="b">
        <v>0</v>
      </c>
      <c r="I20" s="84" t="b">
        <v>0</v>
      </c>
      <c r="J20" s="84" t="b">
        <v>0</v>
      </c>
      <c r="K20" s="84" t="b">
        <v>0</v>
      </c>
      <c r="L20" s="84" t="b">
        <v>0</v>
      </c>
    </row>
    <row r="21" spans="1:12" ht="15">
      <c r="A21" s="84" t="s">
        <v>309</v>
      </c>
      <c r="B21" s="84" t="s">
        <v>369</v>
      </c>
      <c r="C21" s="84">
        <v>7</v>
      </c>
      <c r="D21" s="118">
        <v>0.004039038297261401</v>
      </c>
      <c r="E21" s="118">
        <v>2.425697213362591</v>
      </c>
      <c r="F21" s="84" t="s">
        <v>3230</v>
      </c>
      <c r="G21" s="84" t="b">
        <v>0</v>
      </c>
      <c r="H21" s="84" t="b">
        <v>0</v>
      </c>
      <c r="I21" s="84" t="b">
        <v>0</v>
      </c>
      <c r="J21" s="84" t="b">
        <v>0</v>
      </c>
      <c r="K21" s="84" t="b">
        <v>0</v>
      </c>
      <c r="L21" s="84" t="b">
        <v>0</v>
      </c>
    </row>
    <row r="22" spans="1:12" ht="15">
      <c r="A22" s="84" t="s">
        <v>369</v>
      </c>
      <c r="B22" s="84" t="s">
        <v>368</v>
      </c>
      <c r="C22" s="84">
        <v>7</v>
      </c>
      <c r="D22" s="118">
        <v>0.004039038297261401</v>
      </c>
      <c r="E22" s="118">
        <v>2.483689160340278</v>
      </c>
      <c r="F22" s="84" t="s">
        <v>3230</v>
      </c>
      <c r="G22" s="84" t="b">
        <v>0</v>
      </c>
      <c r="H22" s="84" t="b">
        <v>0</v>
      </c>
      <c r="I22" s="84" t="b">
        <v>0</v>
      </c>
      <c r="J22" s="84" t="b">
        <v>0</v>
      </c>
      <c r="K22" s="84" t="b">
        <v>0</v>
      </c>
      <c r="L22" s="84" t="b">
        <v>0</v>
      </c>
    </row>
    <row r="23" spans="1:12" ht="15">
      <c r="A23" s="84" t="s">
        <v>368</v>
      </c>
      <c r="B23" s="84" t="s">
        <v>251</v>
      </c>
      <c r="C23" s="84">
        <v>7</v>
      </c>
      <c r="D23" s="118">
        <v>0.004039038297261401</v>
      </c>
      <c r="E23" s="118">
        <v>2.2873945151963095</v>
      </c>
      <c r="F23" s="84" t="s">
        <v>3230</v>
      </c>
      <c r="G23" s="84" t="b">
        <v>0</v>
      </c>
      <c r="H23" s="84" t="b">
        <v>0</v>
      </c>
      <c r="I23" s="84" t="b">
        <v>0</v>
      </c>
      <c r="J23" s="84" t="b">
        <v>0</v>
      </c>
      <c r="K23" s="84" t="b">
        <v>0</v>
      </c>
      <c r="L23" s="84" t="b">
        <v>0</v>
      </c>
    </row>
    <row r="24" spans="1:12" ht="15">
      <c r="A24" s="84" t="s">
        <v>2581</v>
      </c>
      <c r="B24" s="84" t="s">
        <v>2997</v>
      </c>
      <c r="C24" s="84">
        <v>7</v>
      </c>
      <c r="D24" s="118">
        <v>0.004039038297261401</v>
      </c>
      <c r="E24" s="118">
        <v>2.0277572046905536</v>
      </c>
      <c r="F24" s="84" t="s">
        <v>3230</v>
      </c>
      <c r="G24" s="84" t="b">
        <v>0</v>
      </c>
      <c r="H24" s="84" t="b">
        <v>0</v>
      </c>
      <c r="I24" s="84" t="b">
        <v>0</v>
      </c>
      <c r="J24" s="84" t="b">
        <v>0</v>
      </c>
      <c r="K24" s="84" t="b">
        <v>0</v>
      </c>
      <c r="L24" s="84" t="b">
        <v>0</v>
      </c>
    </row>
    <row r="25" spans="1:12" ht="15">
      <c r="A25" s="84" t="s">
        <v>2622</v>
      </c>
      <c r="B25" s="84" t="s">
        <v>2623</v>
      </c>
      <c r="C25" s="84">
        <v>7</v>
      </c>
      <c r="D25" s="118">
        <v>0.004039038297261401</v>
      </c>
      <c r="E25" s="118">
        <v>2.483689160340278</v>
      </c>
      <c r="F25" s="84" t="s">
        <v>3230</v>
      </c>
      <c r="G25" s="84" t="b">
        <v>0</v>
      </c>
      <c r="H25" s="84" t="b">
        <v>0</v>
      </c>
      <c r="I25" s="84" t="b">
        <v>0</v>
      </c>
      <c r="J25" s="84" t="b">
        <v>0</v>
      </c>
      <c r="K25" s="84" t="b">
        <v>0</v>
      </c>
      <c r="L25" s="84" t="b">
        <v>0</v>
      </c>
    </row>
    <row r="26" spans="1:12" ht="15">
      <c r="A26" s="84" t="s">
        <v>2623</v>
      </c>
      <c r="B26" s="84" t="s">
        <v>2624</v>
      </c>
      <c r="C26" s="84">
        <v>7</v>
      </c>
      <c r="D26" s="118">
        <v>0.004039038297261401</v>
      </c>
      <c r="E26" s="118">
        <v>2.483689160340278</v>
      </c>
      <c r="F26" s="84" t="s">
        <v>3230</v>
      </c>
      <c r="G26" s="84" t="b">
        <v>0</v>
      </c>
      <c r="H26" s="84" t="b">
        <v>0</v>
      </c>
      <c r="I26" s="84" t="b">
        <v>0</v>
      </c>
      <c r="J26" s="84" t="b">
        <v>0</v>
      </c>
      <c r="K26" s="84" t="b">
        <v>0</v>
      </c>
      <c r="L26" s="84" t="b">
        <v>0</v>
      </c>
    </row>
    <row r="27" spans="1:12" ht="15">
      <c r="A27" s="84" t="s">
        <v>2624</v>
      </c>
      <c r="B27" s="84" t="s">
        <v>2568</v>
      </c>
      <c r="C27" s="84">
        <v>7</v>
      </c>
      <c r="D27" s="118">
        <v>0.004039038297261401</v>
      </c>
      <c r="E27" s="118">
        <v>1.8816291690123155</v>
      </c>
      <c r="F27" s="84" t="s">
        <v>3230</v>
      </c>
      <c r="G27" s="84" t="b">
        <v>0</v>
      </c>
      <c r="H27" s="84" t="b">
        <v>0</v>
      </c>
      <c r="I27" s="84" t="b">
        <v>0</v>
      </c>
      <c r="J27" s="84" t="b">
        <v>0</v>
      </c>
      <c r="K27" s="84" t="b">
        <v>0</v>
      </c>
      <c r="L27" s="84" t="b">
        <v>0</v>
      </c>
    </row>
    <row r="28" spans="1:12" ht="15">
      <c r="A28" s="84" t="s">
        <v>2616</v>
      </c>
      <c r="B28" s="84" t="s">
        <v>2625</v>
      </c>
      <c r="C28" s="84">
        <v>7</v>
      </c>
      <c r="D28" s="118">
        <v>0.004039038297261401</v>
      </c>
      <c r="E28" s="118">
        <v>2.24960595430691</v>
      </c>
      <c r="F28" s="84" t="s">
        <v>3230</v>
      </c>
      <c r="G28" s="84" t="b">
        <v>0</v>
      </c>
      <c r="H28" s="84" t="b">
        <v>0</v>
      </c>
      <c r="I28" s="84" t="b">
        <v>0</v>
      </c>
      <c r="J28" s="84" t="b">
        <v>0</v>
      </c>
      <c r="K28" s="84" t="b">
        <v>0</v>
      </c>
      <c r="L28" s="84" t="b">
        <v>0</v>
      </c>
    </row>
    <row r="29" spans="1:12" ht="15">
      <c r="A29" s="84" t="s">
        <v>2625</v>
      </c>
      <c r="B29" s="84" t="s">
        <v>2626</v>
      </c>
      <c r="C29" s="84">
        <v>7</v>
      </c>
      <c r="D29" s="118">
        <v>0.004039038297261401</v>
      </c>
      <c r="E29" s="118">
        <v>2.425697213362591</v>
      </c>
      <c r="F29" s="84" t="s">
        <v>3230</v>
      </c>
      <c r="G29" s="84" t="b">
        <v>0</v>
      </c>
      <c r="H29" s="84" t="b">
        <v>0</v>
      </c>
      <c r="I29" s="84" t="b">
        <v>0</v>
      </c>
      <c r="J29" s="84" t="b">
        <v>1</v>
      </c>
      <c r="K29" s="84" t="b">
        <v>0</v>
      </c>
      <c r="L29" s="84" t="b">
        <v>0</v>
      </c>
    </row>
    <row r="30" spans="1:12" ht="15">
      <c r="A30" s="84" t="s">
        <v>2626</v>
      </c>
      <c r="B30" s="84" t="s">
        <v>2566</v>
      </c>
      <c r="C30" s="84">
        <v>7</v>
      </c>
      <c r="D30" s="118">
        <v>0.004039038297261401</v>
      </c>
      <c r="E30" s="118">
        <v>1.8236372220346286</v>
      </c>
      <c r="F30" s="84" t="s">
        <v>3230</v>
      </c>
      <c r="G30" s="84" t="b">
        <v>1</v>
      </c>
      <c r="H30" s="84" t="b">
        <v>0</v>
      </c>
      <c r="I30" s="84" t="b">
        <v>0</v>
      </c>
      <c r="J30" s="84" t="b">
        <v>0</v>
      </c>
      <c r="K30" s="84" t="b">
        <v>0</v>
      </c>
      <c r="L30" s="84" t="b">
        <v>0</v>
      </c>
    </row>
    <row r="31" spans="1:12" ht="15">
      <c r="A31" s="84" t="s">
        <v>2621</v>
      </c>
      <c r="B31" s="84" t="s">
        <v>2627</v>
      </c>
      <c r="C31" s="84">
        <v>7</v>
      </c>
      <c r="D31" s="118">
        <v>0.004039038297261401</v>
      </c>
      <c r="E31" s="118">
        <v>2.3745446909152097</v>
      </c>
      <c r="F31" s="84" t="s">
        <v>3230</v>
      </c>
      <c r="G31" s="84" t="b">
        <v>0</v>
      </c>
      <c r="H31" s="84" t="b">
        <v>0</v>
      </c>
      <c r="I31" s="84" t="b">
        <v>0</v>
      </c>
      <c r="J31" s="84" t="b">
        <v>1</v>
      </c>
      <c r="K31" s="84" t="b">
        <v>0</v>
      </c>
      <c r="L31" s="84" t="b">
        <v>0</v>
      </c>
    </row>
    <row r="32" spans="1:12" ht="15">
      <c r="A32" s="84" t="s">
        <v>2627</v>
      </c>
      <c r="B32" s="84" t="s">
        <v>3019</v>
      </c>
      <c r="C32" s="84">
        <v>7</v>
      </c>
      <c r="D32" s="118">
        <v>0.004039038297261401</v>
      </c>
      <c r="E32" s="118">
        <v>2.483689160340278</v>
      </c>
      <c r="F32" s="84" t="s">
        <v>3230</v>
      </c>
      <c r="G32" s="84" t="b">
        <v>1</v>
      </c>
      <c r="H32" s="84" t="b">
        <v>0</v>
      </c>
      <c r="I32" s="84" t="b">
        <v>0</v>
      </c>
      <c r="J32" s="84" t="b">
        <v>1</v>
      </c>
      <c r="K32" s="84" t="b">
        <v>0</v>
      </c>
      <c r="L32" s="84" t="b">
        <v>0</v>
      </c>
    </row>
    <row r="33" spans="1:12" ht="15">
      <c r="A33" s="84" t="s">
        <v>3019</v>
      </c>
      <c r="B33" s="84" t="s">
        <v>3020</v>
      </c>
      <c r="C33" s="84">
        <v>7</v>
      </c>
      <c r="D33" s="118">
        <v>0.004039038297261401</v>
      </c>
      <c r="E33" s="118">
        <v>2.483689160340278</v>
      </c>
      <c r="F33" s="84" t="s">
        <v>3230</v>
      </c>
      <c r="G33" s="84" t="b">
        <v>1</v>
      </c>
      <c r="H33" s="84" t="b">
        <v>0</v>
      </c>
      <c r="I33" s="84" t="b">
        <v>0</v>
      </c>
      <c r="J33" s="84" t="b">
        <v>0</v>
      </c>
      <c r="K33" s="84" t="b">
        <v>0</v>
      </c>
      <c r="L33" s="84" t="b">
        <v>0</v>
      </c>
    </row>
    <row r="34" spans="1:12" ht="15">
      <c r="A34" s="84" t="s">
        <v>302</v>
      </c>
      <c r="B34" s="84" t="s">
        <v>304</v>
      </c>
      <c r="C34" s="84">
        <v>6</v>
      </c>
      <c r="D34" s="118">
        <v>0.003638518211893513</v>
      </c>
      <c r="E34" s="118">
        <v>2.057720428067997</v>
      </c>
      <c r="F34" s="84" t="s">
        <v>3230</v>
      </c>
      <c r="G34" s="84" t="b">
        <v>0</v>
      </c>
      <c r="H34" s="84" t="b">
        <v>0</v>
      </c>
      <c r="I34" s="84" t="b">
        <v>0</v>
      </c>
      <c r="J34" s="84" t="b">
        <v>0</v>
      </c>
      <c r="K34" s="84" t="b">
        <v>0</v>
      </c>
      <c r="L34" s="84" t="b">
        <v>0</v>
      </c>
    </row>
    <row r="35" spans="1:12" ht="15">
      <c r="A35" s="84" t="s">
        <v>3012</v>
      </c>
      <c r="B35" s="84" t="s">
        <v>3013</v>
      </c>
      <c r="C35" s="84">
        <v>6</v>
      </c>
      <c r="D35" s="118">
        <v>0.003638518211893513</v>
      </c>
      <c r="E35" s="118">
        <v>2.4167423707096645</v>
      </c>
      <c r="F35" s="84" t="s">
        <v>3230</v>
      </c>
      <c r="G35" s="84" t="b">
        <v>1</v>
      </c>
      <c r="H35" s="84" t="b">
        <v>0</v>
      </c>
      <c r="I35" s="84" t="b">
        <v>0</v>
      </c>
      <c r="J35" s="84" t="b">
        <v>0</v>
      </c>
      <c r="K35" s="84" t="b">
        <v>0</v>
      </c>
      <c r="L35" s="84" t="b">
        <v>0</v>
      </c>
    </row>
    <row r="36" spans="1:12" ht="15">
      <c r="A36" s="84" t="s">
        <v>3013</v>
      </c>
      <c r="B36" s="84" t="s">
        <v>297</v>
      </c>
      <c r="C36" s="84">
        <v>6</v>
      </c>
      <c r="D36" s="118">
        <v>0.003638518211893513</v>
      </c>
      <c r="E36" s="118">
        <v>1.5729123446820432</v>
      </c>
      <c r="F36" s="84" t="s">
        <v>3230</v>
      </c>
      <c r="G36" s="84" t="b">
        <v>0</v>
      </c>
      <c r="H36" s="84" t="b">
        <v>0</v>
      </c>
      <c r="I36" s="84" t="b">
        <v>0</v>
      </c>
      <c r="J36" s="84" t="b">
        <v>0</v>
      </c>
      <c r="K36" s="84" t="b">
        <v>0</v>
      </c>
      <c r="L36" s="84" t="b">
        <v>0</v>
      </c>
    </row>
    <row r="37" spans="1:12" ht="15">
      <c r="A37" s="84" t="s">
        <v>2576</v>
      </c>
      <c r="B37" s="84" t="s">
        <v>309</v>
      </c>
      <c r="C37" s="84">
        <v>6</v>
      </c>
      <c r="D37" s="118">
        <v>0.003638518211893513</v>
      </c>
      <c r="E37" s="118">
        <v>2.1624557785880096</v>
      </c>
      <c r="F37" s="84" t="s">
        <v>3230</v>
      </c>
      <c r="G37" s="84" t="b">
        <v>0</v>
      </c>
      <c r="H37" s="84" t="b">
        <v>0</v>
      </c>
      <c r="I37" s="84" t="b">
        <v>0</v>
      </c>
      <c r="J37" s="84" t="b">
        <v>0</v>
      </c>
      <c r="K37" s="84" t="b">
        <v>0</v>
      </c>
      <c r="L37" s="84" t="b">
        <v>0</v>
      </c>
    </row>
    <row r="38" spans="1:12" ht="15">
      <c r="A38" s="84" t="s">
        <v>2585</v>
      </c>
      <c r="B38" s="84" t="s">
        <v>2581</v>
      </c>
      <c r="C38" s="84">
        <v>6</v>
      </c>
      <c r="D38" s="118">
        <v>0.003638518211893513</v>
      </c>
      <c r="E38" s="118">
        <v>2.1826591646762967</v>
      </c>
      <c r="F38" s="84" t="s">
        <v>3230</v>
      </c>
      <c r="G38" s="84" t="b">
        <v>0</v>
      </c>
      <c r="H38" s="84" t="b">
        <v>0</v>
      </c>
      <c r="I38" s="84" t="b">
        <v>0</v>
      </c>
      <c r="J38" s="84" t="b">
        <v>0</v>
      </c>
      <c r="K38" s="84" t="b">
        <v>0</v>
      </c>
      <c r="L38" s="84" t="b">
        <v>0</v>
      </c>
    </row>
    <row r="39" spans="1:12" ht="15">
      <c r="A39" s="84" t="s">
        <v>2581</v>
      </c>
      <c r="B39" s="84" t="s">
        <v>2582</v>
      </c>
      <c r="C39" s="84">
        <v>6</v>
      </c>
      <c r="D39" s="118">
        <v>0.003638518211893513</v>
      </c>
      <c r="E39" s="118">
        <v>1.9194177299017152</v>
      </c>
      <c r="F39" s="84" t="s">
        <v>3230</v>
      </c>
      <c r="G39" s="84" t="b">
        <v>0</v>
      </c>
      <c r="H39" s="84" t="b">
        <v>0</v>
      </c>
      <c r="I39" s="84" t="b">
        <v>0</v>
      </c>
      <c r="J39" s="84" t="b">
        <v>0</v>
      </c>
      <c r="K39" s="84" t="b">
        <v>0</v>
      </c>
      <c r="L39" s="84" t="b">
        <v>0</v>
      </c>
    </row>
    <row r="40" spans="1:12" ht="15">
      <c r="A40" s="84" t="s">
        <v>2582</v>
      </c>
      <c r="B40" s="84" t="s">
        <v>2580</v>
      </c>
      <c r="C40" s="84">
        <v>6</v>
      </c>
      <c r="D40" s="118">
        <v>0.003638518211893513</v>
      </c>
      <c r="E40" s="118">
        <v>1.723123084757747</v>
      </c>
      <c r="F40" s="84" t="s">
        <v>3230</v>
      </c>
      <c r="G40" s="84" t="b">
        <v>0</v>
      </c>
      <c r="H40" s="84" t="b">
        <v>0</v>
      </c>
      <c r="I40" s="84" t="b">
        <v>0</v>
      </c>
      <c r="J40" s="84" t="b">
        <v>0</v>
      </c>
      <c r="K40" s="84" t="b">
        <v>0</v>
      </c>
      <c r="L40" s="84" t="b">
        <v>0</v>
      </c>
    </row>
    <row r="41" spans="1:12" ht="15">
      <c r="A41" s="84" t="s">
        <v>2580</v>
      </c>
      <c r="B41" s="84" t="s">
        <v>2577</v>
      </c>
      <c r="C41" s="84">
        <v>6</v>
      </c>
      <c r="D41" s="118">
        <v>0.003638518211893513</v>
      </c>
      <c r="E41" s="118">
        <v>1.5226072263706474</v>
      </c>
      <c r="F41" s="84" t="s">
        <v>3230</v>
      </c>
      <c r="G41" s="84" t="b">
        <v>0</v>
      </c>
      <c r="H41" s="84" t="b">
        <v>0</v>
      </c>
      <c r="I41" s="84" t="b">
        <v>0</v>
      </c>
      <c r="J41" s="84" t="b">
        <v>0</v>
      </c>
      <c r="K41" s="84" t="b">
        <v>0</v>
      </c>
      <c r="L41" s="84" t="b">
        <v>0</v>
      </c>
    </row>
    <row r="42" spans="1:12" ht="15">
      <c r="A42" s="84" t="s">
        <v>2577</v>
      </c>
      <c r="B42" s="84" t="s">
        <v>2586</v>
      </c>
      <c r="C42" s="84">
        <v>6</v>
      </c>
      <c r="D42" s="118">
        <v>0.003638518211893513</v>
      </c>
      <c r="E42" s="118">
        <v>2.12466721769861</v>
      </c>
      <c r="F42" s="84" t="s">
        <v>3230</v>
      </c>
      <c r="G42" s="84" t="b">
        <v>0</v>
      </c>
      <c r="H42" s="84" t="b">
        <v>0</v>
      </c>
      <c r="I42" s="84" t="b">
        <v>0</v>
      </c>
      <c r="J42" s="84" t="b">
        <v>0</v>
      </c>
      <c r="K42" s="84" t="b">
        <v>0</v>
      </c>
      <c r="L42" s="84" t="b">
        <v>0</v>
      </c>
    </row>
    <row r="43" spans="1:12" ht="15">
      <c r="A43" s="84" t="s">
        <v>2586</v>
      </c>
      <c r="B43" s="84" t="s">
        <v>2587</v>
      </c>
      <c r="C43" s="84">
        <v>6</v>
      </c>
      <c r="D43" s="118">
        <v>0.003638518211893513</v>
      </c>
      <c r="E43" s="118">
        <v>2.550635949970891</v>
      </c>
      <c r="F43" s="84" t="s">
        <v>3230</v>
      </c>
      <c r="G43" s="84" t="b">
        <v>0</v>
      </c>
      <c r="H43" s="84" t="b">
        <v>0</v>
      </c>
      <c r="I43" s="84" t="b">
        <v>0</v>
      </c>
      <c r="J43" s="84" t="b">
        <v>0</v>
      </c>
      <c r="K43" s="84" t="b">
        <v>0</v>
      </c>
      <c r="L43" s="84" t="b">
        <v>0</v>
      </c>
    </row>
    <row r="44" spans="1:12" ht="15">
      <c r="A44" s="84" t="s">
        <v>2587</v>
      </c>
      <c r="B44" s="84" t="s">
        <v>2580</v>
      </c>
      <c r="C44" s="84">
        <v>6</v>
      </c>
      <c r="D44" s="118">
        <v>0.003638518211893513</v>
      </c>
      <c r="E44" s="118">
        <v>1.9863645195323285</v>
      </c>
      <c r="F44" s="84" t="s">
        <v>3230</v>
      </c>
      <c r="G44" s="84" t="b">
        <v>0</v>
      </c>
      <c r="H44" s="84" t="b">
        <v>0</v>
      </c>
      <c r="I44" s="84" t="b">
        <v>0</v>
      </c>
      <c r="J44" s="84" t="b">
        <v>0</v>
      </c>
      <c r="K44" s="84" t="b">
        <v>0</v>
      </c>
      <c r="L44" s="84" t="b">
        <v>0</v>
      </c>
    </row>
    <row r="45" spans="1:12" ht="15">
      <c r="A45" s="84" t="s">
        <v>2580</v>
      </c>
      <c r="B45" s="84" t="s">
        <v>3028</v>
      </c>
      <c r="C45" s="84">
        <v>6</v>
      </c>
      <c r="D45" s="118">
        <v>0.003638518211893513</v>
      </c>
      <c r="E45" s="118">
        <v>1.9485759586429288</v>
      </c>
      <c r="F45" s="84" t="s">
        <v>3230</v>
      </c>
      <c r="G45" s="84" t="b">
        <v>0</v>
      </c>
      <c r="H45" s="84" t="b">
        <v>0</v>
      </c>
      <c r="I45" s="84" t="b">
        <v>0</v>
      </c>
      <c r="J45" s="84" t="b">
        <v>0</v>
      </c>
      <c r="K45" s="84" t="b">
        <v>0</v>
      </c>
      <c r="L45" s="84" t="b">
        <v>0</v>
      </c>
    </row>
    <row r="46" spans="1:12" ht="15">
      <c r="A46" s="84" t="s">
        <v>3028</v>
      </c>
      <c r="B46" s="84" t="s">
        <v>3029</v>
      </c>
      <c r="C46" s="84">
        <v>6</v>
      </c>
      <c r="D46" s="118">
        <v>0.003638518211893513</v>
      </c>
      <c r="E46" s="118">
        <v>2.550635949970891</v>
      </c>
      <c r="F46" s="84" t="s">
        <v>3230</v>
      </c>
      <c r="G46" s="84" t="b">
        <v>0</v>
      </c>
      <c r="H46" s="84" t="b">
        <v>0</v>
      </c>
      <c r="I46" s="84" t="b">
        <v>0</v>
      </c>
      <c r="J46" s="84" t="b">
        <v>0</v>
      </c>
      <c r="K46" s="84" t="b">
        <v>0</v>
      </c>
      <c r="L46" s="84" t="b">
        <v>0</v>
      </c>
    </row>
    <row r="47" spans="1:12" ht="15">
      <c r="A47" s="84" t="s">
        <v>3029</v>
      </c>
      <c r="B47" s="84" t="s">
        <v>2583</v>
      </c>
      <c r="C47" s="84">
        <v>6</v>
      </c>
      <c r="D47" s="118">
        <v>0.003638518211893513</v>
      </c>
      <c r="E47" s="118">
        <v>2.483689160340278</v>
      </c>
      <c r="F47" s="84" t="s">
        <v>3230</v>
      </c>
      <c r="G47" s="84" t="b">
        <v>0</v>
      </c>
      <c r="H47" s="84" t="b">
        <v>0</v>
      </c>
      <c r="I47" s="84" t="b">
        <v>0</v>
      </c>
      <c r="J47" s="84" t="b">
        <v>0</v>
      </c>
      <c r="K47" s="84" t="b">
        <v>0</v>
      </c>
      <c r="L47" s="84" t="b">
        <v>0</v>
      </c>
    </row>
    <row r="48" spans="1:12" ht="15">
      <c r="A48" s="84" t="s">
        <v>2583</v>
      </c>
      <c r="B48" s="84" t="s">
        <v>3000</v>
      </c>
      <c r="C48" s="84">
        <v>6</v>
      </c>
      <c r="D48" s="118">
        <v>0.003638518211893513</v>
      </c>
      <c r="E48" s="118">
        <v>2.3075979012845966</v>
      </c>
      <c r="F48" s="84" t="s">
        <v>3230</v>
      </c>
      <c r="G48" s="84" t="b">
        <v>0</v>
      </c>
      <c r="H48" s="84" t="b">
        <v>0</v>
      </c>
      <c r="I48" s="84" t="b">
        <v>0</v>
      </c>
      <c r="J48" s="84" t="b">
        <v>0</v>
      </c>
      <c r="K48" s="84" t="b">
        <v>0</v>
      </c>
      <c r="L48" s="84" t="b">
        <v>0</v>
      </c>
    </row>
    <row r="49" spans="1:12" ht="15">
      <c r="A49" s="84" t="s">
        <v>362</v>
      </c>
      <c r="B49" s="84" t="s">
        <v>361</v>
      </c>
      <c r="C49" s="84">
        <v>6</v>
      </c>
      <c r="D49" s="118">
        <v>0.003638518211893513</v>
      </c>
      <c r="E49" s="118">
        <v>2.550635949970891</v>
      </c>
      <c r="F49" s="84" t="s">
        <v>3230</v>
      </c>
      <c r="G49" s="84" t="b">
        <v>0</v>
      </c>
      <c r="H49" s="84" t="b">
        <v>0</v>
      </c>
      <c r="I49" s="84" t="b">
        <v>0</v>
      </c>
      <c r="J49" s="84" t="b">
        <v>0</v>
      </c>
      <c r="K49" s="84" t="b">
        <v>0</v>
      </c>
      <c r="L49" s="84" t="b">
        <v>0</v>
      </c>
    </row>
    <row r="50" spans="1:12" ht="15">
      <c r="A50" s="84" t="s">
        <v>360</v>
      </c>
      <c r="B50" s="84" t="s">
        <v>359</v>
      </c>
      <c r="C50" s="84">
        <v>6</v>
      </c>
      <c r="D50" s="118">
        <v>0.003638518211893513</v>
      </c>
      <c r="E50" s="118">
        <v>2.550635949970891</v>
      </c>
      <c r="F50" s="84" t="s">
        <v>3230</v>
      </c>
      <c r="G50" s="84" t="b">
        <v>0</v>
      </c>
      <c r="H50" s="84" t="b">
        <v>0</v>
      </c>
      <c r="I50" s="84" t="b">
        <v>0</v>
      </c>
      <c r="J50" s="84" t="b">
        <v>0</v>
      </c>
      <c r="K50" s="84" t="b">
        <v>0</v>
      </c>
      <c r="L50" s="84" t="b">
        <v>0</v>
      </c>
    </row>
    <row r="51" spans="1:12" ht="15">
      <c r="A51" s="84" t="s">
        <v>359</v>
      </c>
      <c r="B51" s="84" t="s">
        <v>267</v>
      </c>
      <c r="C51" s="84">
        <v>6</v>
      </c>
      <c r="D51" s="118">
        <v>0.003638518211893513</v>
      </c>
      <c r="E51" s="118">
        <v>2.425697213362591</v>
      </c>
      <c r="F51" s="84" t="s">
        <v>3230</v>
      </c>
      <c r="G51" s="84" t="b">
        <v>0</v>
      </c>
      <c r="H51" s="84" t="b">
        <v>0</v>
      </c>
      <c r="I51" s="84" t="b">
        <v>0</v>
      </c>
      <c r="J51" s="84" t="b">
        <v>0</v>
      </c>
      <c r="K51" s="84" t="b">
        <v>0</v>
      </c>
      <c r="L51" s="84" t="b">
        <v>0</v>
      </c>
    </row>
    <row r="52" spans="1:12" ht="15">
      <c r="A52" s="84" t="s">
        <v>267</v>
      </c>
      <c r="B52" s="84" t="s">
        <v>358</v>
      </c>
      <c r="C52" s="84">
        <v>6</v>
      </c>
      <c r="D52" s="118">
        <v>0.003638518211893513</v>
      </c>
      <c r="E52" s="118">
        <v>2.425697213362591</v>
      </c>
      <c r="F52" s="84" t="s">
        <v>3230</v>
      </c>
      <c r="G52" s="84" t="b">
        <v>0</v>
      </c>
      <c r="H52" s="84" t="b">
        <v>0</v>
      </c>
      <c r="I52" s="84" t="b">
        <v>0</v>
      </c>
      <c r="J52" s="84" t="b">
        <v>0</v>
      </c>
      <c r="K52" s="84" t="b">
        <v>0</v>
      </c>
      <c r="L52" s="84" t="b">
        <v>0</v>
      </c>
    </row>
    <row r="53" spans="1:12" ht="15">
      <c r="A53" s="84" t="s">
        <v>358</v>
      </c>
      <c r="B53" s="84" t="s">
        <v>357</v>
      </c>
      <c r="C53" s="84">
        <v>6</v>
      </c>
      <c r="D53" s="118">
        <v>0.003638518211893513</v>
      </c>
      <c r="E53" s="118">
        <v>2.550635949970891</v>
      </c>
      <c r="F53" s="84" t="s">
        <v>3230</v>
      </c>
      <c r="G53" s="84" t="b">
        <v>0</v>
      </c>
      <c r="H53" s="84" t="b">
        <v>0</v>
      </c>
      <c r="I53" s="84" t="b">
        <v>0</v>
      </c>
      <c r="J53" s="84" t="b">
        <v>0</v>
      </c>
      <c r="K53" s="84" t="b">
        <v>0</v>
      </c>
      <c r="L53" s="84" t="b">
        <v>0</v>
      </c>
    </row>
    <row r="54" spans="1:12" ht="15">
      <c r="A54" s="84" t="s">
        <v>230</v>
      </c>
      <c r="B54" s="84" t="s">
        <v>2622</v>
      </c>
      <c r="C54" s="84">
        <v>6</v>
      </c>
      <c r="D54" s="118">
        <v>0.003638518211893513</v>
      </c>
      <c r="E54" s="118">
        <v>2.550635949970891</v>
      </c>
      <c r="F54" s="84" t="s">
        <v>3230</v>
      </c>
      <c r="G54" s="84" t="b">
        <v>0</v>
      </c>
      <c r="H54" s="84" t="b">
        <v>0</v>
      </c>
      <c r="I54" s="84" t="b">
        <v>0</v>
      </c>
      <c r="J54" s="84" t="b">
        <v>0</v>
      </c>
      <c r="K54" s="84" t="b">
        <v>0</v>
      </c>
      <c r="L54" s="84" t="b">
        <v>0</v>
      </c>
    </row>
    <row r="55" spans="1:12" ht="15">
      <c r="A55" s="84" t="s">
        <v>389</v>
      </c>
      <c r="B55" s="84" t="s">
        <v>297</v>
      </c>
      <c r="C55" s="84">
        <v>5</v>
      </c>
      <c r="D55" s="118">
        <v>0.0032060467657276603</v>
      </c>
      <c r="E55" s="118">
        <v>1.4267843090038053</v>
      </c>
      <c r="F55" s="84" t="s">
        <v>3230</v>
      </c>
      <c r="G55" s="84" t="b">
        <v>0</v>
      </c>
      <c r="H55" s="84" t="b">
        <v>0</v>
      </c>
      <c r="I55" s="84" t="b">
        <v>0</v>
      </c>
      <c r="J55" s="84" t="b">
        <v>0</v>
      </c>
      <c r="K55" s="84" t="b">
        <v>0</v>
      </c>
      <c r="L55" s="84" t="b">
        <v>0</v>
      </c>
    </row>
    <row r="56" spans="1:12" ht="15">
      <c r="A56" s="84" t="s">
        <v>287</v>
      </c>
      <c r="B56" s="84" t="s">
        <v>3012</v>
      </c>
      <c r="C56" s="84">
        <v>5</v>
      </c>
      <c r="D56" s="118">
        <v>0.0032060467657276603</v>
      </c>
      <c r="E56" s="118">
        <v>1.8182421901479227</v>
      </c>
      <c r="F56" s="84" t="s">
        <v>3230</v>
      </c>
      <c r="G56" s="84" t="b">
        <v>0</v>
      </c>
      <c r="H56" s="84" t="b">
        <v>0</v>
      </c>
      <c r="I56" s="84" t="b">
        <v>0</v>
      </c>
      <c r="J56" s="84" t="b">
        <v>1</v>
      </c>
      <c r="K56" s="84" t="b">
        <v>0</v>
      </c>
      <c r="L56" s="84" t="b">
        <v>0</v>
      </c>
    </row>
    <row r="57" spans="1:12" ht="15">
      <c r="A57" s="84" t="s">
        <v>251</v>
      </c>
      <c r="B57" s="84" t="s">
        <v>367</v>
      </c>
      <c r="C57" s="84">
        <v>5</v>
      </c>
      <c r="D57" s="118">
        <v>0.0032060467657276603</v>
      </c>
      <c r="E57" s="118">
        <v>2.2873945151963095</v>
      </c>
      <c r="F57" s="84" t="s">
        <v>3230</v>
      </c>
      <c r="G57" s="84" t="b">
        <v>0</v>
      </c>
      <c r="H57" s="84" t="b">
        <v>0</v>
      </c>
      <c r="I57" s="84" t="b">
        <v>0</v>
      </c>
      <c r="J57" s="84" t="b">
        <v>0</v>
      </c>
      <c r="K57" s="84" t="b">
        <v>0</v>
      </c>
      <c r="L57" s="84" t="b">
        <v>0</v>
      </c>
    </row>
    <row r="58" spans="1:12" ht="15">
      <c r="A58" s="84" t="s">
        <v>3040</v>
      </c>
      <c r="B58" s="84" t="s">
        <v>3041</v>
      </c>
      <c r="C58" s="84">
        <v>5</v>
      </c>
      <c r="D58" s="118">
        <v>0.0032060467657276603</v>
      </c>
      <c r="E58" s="118">
        <v>2.6298171960185157</v>
      </c>
      <c r="F58" s="84" t="s">
        <v>3230</v>
      </c>
      <c r="G58" s="84" t="b">
        <v>0</v>
      </c>
      <c r="H58" s="84" t="b">
        <v>0</v>
      </c>
      <c r="I58" s="84" t="b">
        <v>0</v>
      </c>
      <c r="J58" s="84" t="b">
        <v>0</v>
      </c>
      <c r="K58" s="84" t="b">
        <v>0</v>
      </c>
      <c r="L58" s="84" t="b">
        <v>0</v>
      </c>
    </row>
    <row r="59" spans="1:12" ht="15">
      <c r="A59" s="84" t="s">
        <v>3041</v>
      </c>
      <c r="B59" s="84" t="s">
        <v>3042</v>
      </c>
      <c r="C59" s="84">
        <v>5</v>
      </c>
      <c r="D59" s="118">
        <v>0.0032060467657276603</v>
      </c>
      <c r="E59" s="118">
        <v>2.6298171960185157</v>
      </c>
      <c r="F59" s="84" t="s">
        <v>3230</v>
      </c>
      <c r="G59" s="84" t="b">
        <v>0</v>
      </c>
      <c r="H59" s="84" t="b">
        <v>0</v>
      </c>
      <c r="I59" s="84" t="b">
        <v>0</v>
      </c>
      <c r="J59" s="84" t="b">
        <v>0</v>
      </c>
      <c r="K59" s="84" t="b">
        <v>0</v>
      </c>
      <c r="L59" s="84" t="b">
        <v>0</v>
      </c>
    </row>
    <row r="60" spans="1:12" ht="15">
      <c r="A60" s="84" t="s">
        <v>3042</v>
      </c>
      <c r="B60" s="84" t="s">
        <v>3043</v>
      </c>
      <c r="C60" s="84">
        <v>5</v>
      </c>
      <c r="D60" s="118">
        <v>0.0032060467657276603</v>
      </c>
      <c r="E60" s="118">
        <v>2.6298171960185157</v>
      </c>
      <c r="F60" s="84" t="s">
        <v>3230</v>
      </c>
      <c r="G60" s="84" t="b">
        <v>0</v>
      </c>
      <c r="H60" s="84" t="b">
        <v>0</v>
      </c>
      <c r="I60" s="84" t="b">
        <v>0</v>
      </c>
      <c r="J60" s="84" t="b">
        <v>0</v>
      </c>
      <c r="K60" s="84" t="b">
        <v>0</v>
      </c>
      <c r="L60" s="84" t="b">
        <v>0</v>
      </c>
    </row>
    <row r="61" spans="1:12" ht="15">
      <c r="A61" s="84" t="s">
        <v>3043</v>
      </c>
      <c r="B61" s="84" t="s">
        <v>3023</v>
      </c>
      <c r="C61" s="84">
        <v>5</v>
      </c>
      <c r="D61" s="118">
        <v>0.0032060467657276603</v>
      </c>
      <c r="E61" s="118">
        <v>2.550635949970891</v>
      </c>
      <c r="F61" s="84" t="s">
        <v>3230</v>
      </c>
      <c r="G61" s="84" t="b">
        <v>0</v>
      </c>
      <c r="H61" s="84" t="b">
        <v>0</v>
      </c>
      <c r="I61" s="84" t="b">
        <v>0</v>
      </c>
      <c r="J61" s="84" t="b">
        <v>0</v>
      </c>
      <c r="K61" s="84" t="b">
        <v>0</v>
      </c>
      <c r="L61" s="84" t="b">
        <v>0</v>
      </c>
    </row>
    <row r="62" spans="1:12" ht="15">
      <c r="A62" s="84" t="s">
        <v>3023</v>
      </c>
      <c r="B62" s="84" t="s">
        <v>3024</v>
      </c>
      <c r="C62" s="84">
        <v>5</v>
      </c>
      <c r="D62" s="118">
        <v>0.0032060467657276603</v>
      </c>
      <c r="E62" s="118">
        <v>2.4714547039232664</v>
      </c>
      <c r="F62" s="84" t="s">
        <v>3230</v>
      </c>
      <c r="G62" s="84" t="b">
        <v>0</v>
      </c>
      <c r="H62" s="84" t="b">
        <v>0</v>
      </c>
      <c r="I62" s="84" t="b">
        <v>0</v>
      </c>
      <c r="J62" s="84" t="b">
        <v>0</v>
      </c>
      <c r="K62" s="84" t="b">
        <v>0</v>
      </c>
      <c r="L62" s="84" t="b">
        <v>0</v>
      </c>
    </row>
    <row r="63" spans="1:12" ht="15">
      <c r="A63" s="84" t="s">
        <v>3024</v>
      </c>
      <c r="B63" s="84" t="s">
        <v>3011</v>
      </c>
      <c r="C63" s="84">
        <v>5</v>
      </c>
      <c r="D63" s="118">
        <v>0.0032060467657276603</v>
      </c>
      <c r="E63" s="118">
        <v>2.404507914292653</v>
      </c>
      <c r="F63" s="84" t="s">
        <v>3230</v>
      </c>
      <c r="G63" s="84" t="b">
        <v>0</v>
      </c>
      <c r="H63" s="84" t="b">
        <v>0</v>
      </c>
      <c r="I63" s="84" t="b">
        <v>0</v>
      </c>
      <c r="J63" s="84" t="b">
        <v>0</v>
      </c>
      <c r="K63" s="84" t="b">
        <v>0</v>
      </c>
      <c r="L63" s="84" t="b">
        <v>0</v>
      </c>
    </row>
    <row r="64" spans="1:12" ht="15">
      <c r="A64" s="84" t="s">
        <v>3011</v>
      </c>
      <c r="B64" s="84" t="s">
        <v>3044</v>
      </c>
      <c r="C64" s="84">
        <v>5</v>
      </c>
      <c r="D64" s="118">
        <v>0.0032060467657276603</v>
      </c>
      <c r="E64" s="118">
        <v>2.483689160340278</v>
      </c>
      <c r="F64" s="84" t="s">
        <v>3230</v>
      </c>
      <c r="G64" s="84" t="b">
        <v>0</v>
      </c>
      <c r="H64" s="84" t="b">
        <v>0</v>
      </c>
      <c r="I64" s="84" t="b">
        <v>0</v>
      </c>
      <c r="J64" s="84" t="b">
        <v>0</v>
      </c>
      <c r="K64" s="84" t="b">
        <v>0</v>
      </c>
      <c r="L64" s="84" t="b">
        <v>0</v>
      </c>
    </row>
    <row r="65" spans="1:12" ht="15">
      <c r="A65" s="84" t="s">
        <v>3044</v>
      </c>
      <c r="B65" s="84" t="s">
        <v>3025</v>
      </c>
      <c r="C65" s="84">
        <v>5</v>
      </c>
      <c r="D65" s="118">
        <v>0.0032060467657276603</v>
      </c>
      <c r="E65" s="118">
        <v>2.550635949970891</v>
      </c>
      <c r="F65" s="84" t="s">
        <v>3230</v>
      </c>
      <c r="G65" s="84" t="b">
        <v>0</v>
      </c>
      <c r="H65" s="84" t="b">
        <v>0</v>
      </c>
      <c r="I65" s="84" t="b">
        <v>0</v>
      </c>
      <c r="J65" s="84" t="b">
        <v>0</v>
      </c>
      <c r="K65" s="84" t="b">
        <v>0</v>
      </c>
      <c r="L65" s="84" t="b">
        <v>0</v>
      </c>
    </row>
    <row r="66" spans="1:12" ht="15">
      <c r="A66" s="84" t="s">
        <v>3025</v>
      </c>
      <c r="B66" s="84" t="s">
        <v>3045</v>
      </c>
      <c r="C66" s="84">
        <v>5</v>
      </c>
      <c r="D66" s="118">
        <v>0.0032060467657276603</v>
      </c>
      <c r="E66" s="118">
        <v>2.550635949970891</v>
      </c>
      <c r="F66" s="84" t="s">
        <v>3230</v>
      </c>
      <c r="G66" s="84" t="b">
        <v>0</v>
      </c>
      <c r="H66" s="84" t="b">
        <v>0</v>
      </c>
      <c r="I66" s="84" t="b">
        <v>0</v>
      </c>
      <c r="J66" s="84" t="b">
        <v>0</v>
      </c>
      <c r="K66" s="84" t="b">
        <v>1</v>
      </c>
      <c r="L66" s="84" t="b">
        <v>0</v>
      </c>
    </row>
    <row r="67" spans="1:12" ht="15">
      <c r="A67" s="84" t="s">
        <v>3045</v>
      </c>
      <c r="B67" s="84" t="s">
        <v>2599</v>
      </c>
      <c r="C67" s="84">
        <v>5</v>
      </c>
      <c r="D67" s="118">
        <v>0.0032060467657276603</v>
      </c>
      <c r="E67" s="118">
        <v>2.3745446909152097</v>
      </c>
      <c r="F67" s="84" t="s">
        <v>3230</v>
      </c>
      <c r="G67" s="84" t="b">
        <v>0</v>
      </c>
      <c r="H67" s="84" t="b">
        <v>1</v>
      </c>
      <c r="I67" s="84" t="b">
        <v>0</v>
      </c>
      <c r="J67" s="84" t="b">
        <v>0</v>
      </c>
      <c r="K67" s="84" t="b">
        <v>0</v>
      </c>
      <c r="L67" s="84" t="b">
        <v>0</v>
      </c>
    </row>
    <row r="68" spans="1:12" ht="15">
      <c r="A68" s="84" t="s">
        <v>3046</v>
      </c>
      <c r="B68" s="84" t="s">
        <v>3047</v>
      </c>
      <c r="C68" s="84">
        <v>5</v>
      </c>
      <c r="D68" s="118">
        <v>0.0032060467657276603</v>
      </c>
      <c r="E68" s="118">
        <v>2.6298171960185157</v>
      </c>
      <c r="F68" s="84" t="s">
        <v>3230</v>
      </c>
      <c r="G68" s="84" t="b">
        <v>0</v>
      </c>
      <c r="H68" s="84" t="b">
        <v>0</v>
      </c>
      <c r="I68" s="84" t="b">
        <v>0</v>
      </c>
      <c r="J68" s="84" t="b">
        <v>1</v>
      </c>
      <c r="K68" s="84" t="b">
        <v>0</v>
      </c>
      <c r="L68" s="84" t="b">
        <v>0</v>
      </c>
    </row>
    <row r="69" spans="1:12" ht="15">
      <c r="A69" s="84" t="s">
        <v>3047</v>
      </c>
      <c r="B69" s="84" t="s">
        <v>2982</v>
      </c>
      <c r="C69" s="84">
        <v>5</v>
      </c>
      <c r="D69" s="118">
        <v>0.0032060467657276603</v>
      </c>
      <c r="E69" s="118">
        <v>2.1526959412988536</v>
      </c>
      <c r="F69" s="84" t="s">
        <v>3230</v>
      </c>
      <c r="G69" s="84" t="b">
        <v>1</v>
      </c>
      <c r="H69" s="84" t="b">
        <v>0</v>
      </c>
      <c r="I69" s="84" t="b">
        <v>0</v>
      </c>
      <c r="J69" s="84" t="b">
        <v>0</v>
      </c>
      <c r="K69" s="84" t="b">
        <v>0</v>
      </c>
      <c r="L69" s="84" t="b">
        <v>0</v>
      </c>
    </row>
    <row r="70" spans="1:12" ht="15">
      <c r="A70" s="84" t="s">
        <v>2982</v>
      </c>
      <c r="B70" s="84" t="s">
        <v>3004</v>
      </c>
      <c r="C70" s="84">
        <v>5</v>
      </c>
      <c r="D70" s="118">
        <v>0.0032060467657276603</v>
      </c>
      <c r="E70" s="118">
        <v>1.9485759586429288</v>
      </c>
      <c r="F70" s="84" t="s">
        <v>3230</v>
      </c>
      <c r="G70" s="84" t="b">
        <v>0</v>
      </c>
      <c r="H70" s="84" t="b">
        <v>0</v>
      </c>
      <c r="I70" s="84" t="b">
        <v>0</v>
      </c>
      <c r="J70" s="84" t="b">
        <v>0</v>
      </c>
      <c r="K70" s="84" t="b">
        <v>0</v>
      </c>
      <c r="L70" s="84" t="b">
        <v>0</v>
      </c>
    </row>
    <row r="71" spans="1:12" ht="15">
      <c r="A71" s="84" t="s">
        <v>3004</v>
      </c>
      <c r="B71" s="84" t="s">
        <v>2982</v>
      </c>
      <c r="C71" s="84">
        <v>5</v>
      </c>
      <c r="D71" s="118">
        <v>0.0032060467657276603</v>
      </c>
      <c r="E71" s="118">
        <v>1.9485759586429288</v>
      </c>
      <c r="F71" s="84" t="s">
        <v>3230</v>
      </c>
      <c r="G71" s="84" t="b">
        <v>0</v>
      </c>
      <c r="H71" s="84" t="b">
        <v>0</v>
      </c>
      <c r="I71" s="84" t="b">
        <v>0</v>
      </c>
      <c r="J71" s="84" t="b">
        <v>0</v>
      </c>
      <c r="K71" s="84" t="b">
        <v>0</v>
      </c>
      <c r="L71" s="84" t="b">
        <v>0</v>
      </c>
    </row>
    <row r="72" spans="1:12" ht="15">
      <c r="A72" s="84" t="s">
        <v>2982</v>
      </c>
      <c r="B72" s="84" t="s">
        <v>2982</v>
      </c>
      <c r="C72" s="84">
        <v>5</v>
      </c>
      <c r="D72" s="118">
        <v>0.0032060467657276603</v>
      </c>
      <c r="E72" s="118">
        <v>1.675574686579191</v>
      </c>
      <c r="F72" s="84" t="s">
        <v>3230</v>
      </c>
      <c r="G72" s="84" t="b">
        <v>0</v>
      </c>
      <c r="H72" s="84" t="b">
        <v>0</v>
      </c>
      <c r="I72" s="84" t="b">
        <v>0</v>
      </c>
      <c r="J72" s="84" t="b">
        <v>0</v>
      </c>
      <c r="K72" s="84" t="b">
        <v>0</v>
      </c>
      <c r="L72" s="84" t="b">
        <v>0</v>
      </c>
    </row>
    <row r="73" spans="1:12" ht="15">
      <c r="A73" s="84" t="s">
        <v>2982</v>
      </c>
      <c r="B73" s="84" t="s">
        <v>3048</v>
      </c>
      <c r="C73" s="84">
        <v>5</v>
      </c>
      <c r="D73" s="118">
        <v>0.0032060467657276603</v>
      </c>
      <c r="E73" s="118">
        <v>2.1526959412988536</v>
      </c>
      <c r="F73" s="84" t="s">
        <v>3230</v>
      </c>
      <c r="G73" s="84" t="b">
        <v>0</v>
      </c>
      <c r="H73" s="84" t="b">
        <v>0</v>
      </c>
      <c r="I73" s="84" t="b">
        <v>0</v>
      </c>
      <c r="J73" s="84" t="b">
        <v>0</v>
      </c>
      <c r="K73" s="84" t="b">
        <v>0</v>
      </c>
      <c r="L73" s="84" t="b">
        <v>0</v>
      </c>
    </row>
    <row r="74" spans="1:12" ht="15">
      <c r="A74" s="84" t="s">
        <v>3048</v>
      </c>
      <c r="B74" s="84" t="s">
        <v>3026</v>
      </c>
      <c r="C74" s="84">
        <v>5</v>
      </c>
      <c r="D74" s="118">
        <v>0.0032060467657276603</v>
      </c>
      <c r="E74" s="118">
        <v>2.550635949970891</v>
      </c>
      <c r="F74" s="84" t="s">
        <v>3230</v>
      </c>
      <c r="G74" s="84" t="b">
        <v>0</v>
      </c>
      <c r="H74" s="84" t="b">
        <v>0</v>
      </c>
      <c r="I74" s="84" t="b">
        <v>0</v>
      </c>
      <c r="J74" s="84" t="b">
        <v>0</v>
      </c>
      <c r="K74" s="84" t="b">
        <v>0</v>
      </c>
      <c r="L74" s="84" t="b">
        <v>0</v>
      </c>
    </row>
    <row r="75" spans="1:12" ht="15">
      <c r="A75" s="84" t="s">
        <v>3026</v>
      </c>
      <c r="B75" s="84" t="s">
        <v>3049</v>
      </c>
      <c r="C75" s="84">
        <v>5</v>
      </c>
      <c r="D75" s="118">
        <v>0.0032060467657276603</v>
      </c>
      <c r="E75" s="118">
        <v>2.550635949970891</v>
      </c>
      <c r="F75" s="84" t="s">
        <v>3230</v>
      </c>
      <c r="G75" s="84" t="b">
        <v>0</v>
      </c>
      <c r="H75" s="84" t="b">
        <v>0</v>
      </c>
      <c r="I75" s="84" t="b">
        <v>0</v>
      </c>
      <c r="J75" s="84" t="b">
        <v>0</v>
      </c>
      <c r="K75" s="84" t="b">
        <v>0</v>
      </c>
      <c r="L75" s="84" t="b">
        <v>0</v>
      </c>
    </row>
    <row r="76" spans="1:12" ht="15">
      <c r="A76" s="84" t="s">
        <v>3049</v>
      </c>
      <c r="B76" s="84" t="s">
        <v>3050</v>
      </c>
      <c r="C76" s="84">
        <v>5</v>
      </c>
      <c r="D76" s="118">
        <v>0.0032060467657276603</v>
      </c>
      <c r="E76" s="118">
        <v>2.6298171960185157</v>
      </c>
      <c r="F76" s="84" t="s">
        <v>3230</v>
      </c>
      <c r="G76" s="84" t="b">
        <v>0</v>
      </c>
      <c r="H76" s="84" t="b">
        <v>0</v>
      </c>
      <c r="I76" s="84" t="b">
        <v>0</v>
      </c>
      <c r="J76" s="84" t="b">
        <v>0</v>
      </c>
      <c r="K76" s="84" t="b">
        <v>0</v>
      </c>
      <c r="L76" s="84" t="b">
        <v>0</v>
      </c>
    </row>
    <row r="77" spans="1:12" ht="15">
      <c r="A77" s="84" t="s">
        <v>3050</v>
      </c>
      <c r="B77" s="84" t="s">
        <v>3051</v>
      </c>
      <c r="C77" s="84">
        <v>5</v>
      </c>
      <c r="D77" s="118">
        <v>0.0032060467657276603</v>
      </c>
      <c r="E77" s="118">
        <v>2.6298171960185157</v>
      </c>
      <c r="F77" s="84" t="s">
        <v>3230</v>
      </c>
      <c r="G77" s="84" t="b">
        <v>0</v>
      </c>
      <c r="H77" s="84" t="b">
        <v>0</v>
      </c>
      <c r="I77" s="84" t="b">
        <v>0</v>
      </c>
      <c r="J77" s="84" t="b">
        <v>0</v>
      </c>
      <c r="K77" s="84" t="b">
        <v>0</v>
      </c>
      <c r="L77" s="84" t="b">
        <v>0</v>
      </c>
    </row>
    <row r="78" spans="1:12" ht="15">
      <c r="A78" s="84" t="s">
        <v>3051</v>
      </c>
      <c r="B78" s="84" t="s">
        <v>3052</v>
      </c>
      <c r="C78" s="84">
        <v>5</v>
      </c>
      <c r="D78" s="118">
        <v>0.0032060467657276603</v>
      </c>
      <c r="E78" s="118">
        <v>2.6298171960185157</v>
      </c>
      <c r="F78" s="84" t="s">
        <v>3230</v>
      </c>
      <c r="G78" s="84" t="b">
        <v>0</v>
      </c>
      <c r="H78" s="84" t="b">
        <v>0</v>
      </c>
      <c r="I78" s="84" t="b">
        <v>0</v>
      </c>
      <c r="J78" s="84" t="b">
        <v>0</v>
      </c>
      <c r="K78" s="84" t="b">
        <v>0</v>
      </c>
      <c r="L78" s="84" t="b">
        <v>0</v>
      </c>
    </row>
    <row r="79" spans="1:12" ht="15">
      <c r="A79" s="84" t="s">
        <v>3052</v>
      </c>
      <c r="B79" s="84" t="s">
        <v>3053</v>
      </c>
      <c r="C79" s="84">
        <v>5</v>
      </c>
      <c r="D79" s="118">
        <v>0.0032060467657276603</v>
      </c>
      <c r="E79" s="118">
        <v>2.6298171960185157</v>
      </c>
      <c r="F79" s="84" t="s">
        <v>3230</v>
      </c>
      <c r="G79" s="84" t="b">
        <v>0</v>
      </c>
      <c r="H79" s="84" t="b">
        <v>0</v>
      </c>
      <c r="I79" s="84" t="b">
        <v>0</v>
      </c>
      <c r="J79" s="84" t="b">
        <v>0</v>
      </c>
      <c r="K79" s="84" t="b">
        <v>0</v>
      </c>
      <c r="L79" s="84" t="b">
        <v>0</v>
      </c>
    </row>
    <row r="80" spans="1:12" ht="15">
      <c r="A80" s="84" t="s">
        <v>3053</v>
      </c>
      <c r="B80" s="84" t="s">
        <v>3054</v>
      </c>
      <c r="C80" s="84">
        <v>5</v>
      </c>
      <c r="D80" s="118">
        <v>0.0032060467657276603</v>
      </c>
      <c r="E80" s="118">
        <v>2.6298171960185157</v>
      </c>
      <c r="F80" s="84" t="s">
        <v>3230</v>
      </c>
      <c r="G80" s="84" t="b">
        <v>0</v>
      </c>
      <c r="H80" s="84" t="b">
        <v>0</v>
      </c>
      <c r="I80" s="84" t="b">
        <v>0</v>
      </c>
      <c r="J80" s="84" t="b">
        <v>0</v>
      </c>
      <c r="K80" s="84" t="b">
        <v>0</v>
      </c>
      <c r="L80" s="84" t="b">
        <v>0</v>
      </c>
    </row>
    <row r="81" spans="1:12" ht="15">
      <c r="A81" s="84" t="s">
        <v>236</v>
      </c>
      <c r="B81" s="84" t="s">
        <v>2585</v>
      </c>
      <c r="C81" s="84">
        <v>5</v>
      </c>
      <c r="D81" s="118">
        <v>0.0032060467657276603</v>
      </c>
      <c r="E81" s="118">
        <v>2.550635949970891</v>
      </c>
      <c r="F81" s="84" t="s">
        <v>3230</v>
      </c>
      <c r="G81" s="84" t="b">
        <v>0</v>
      </c>
      <c r="H81" s="84" t="b">
        <v>0</v>
      </c>
      <c r="I81" s="84" t="b">
        <v>0</v>
      </c>
      <c r="J81" s="84" t="b">
        <v>0</v>
      </c>
      <c r="K81" s="84" t="b">
        <v>0</v>
      </c>
      <c r="L81" s="84" t="b">
        <v>0</v>
      </c>
    </row>
    <row r="82" spans="1:12" ht="15">
      <c r="A82" s="84" t="s">
        <v>3000</v>
      </c>
      <c r="B82" s="84" t="s">
        <v>3003</v>
      </c>
      <c r="C82" s="84">
        <v>5</v>
      </c>
      <c r="D82" s="118">
        <v>0.0032060467657276603</v>
      </c>
      <c r="E82" s="118">
        <v>2.170424708259285</v>
      </c>
      <c r="F82" s="84" t="s">
        <v>3230</v>
      </c>
      <c r="G82" s="84" t="b">
        <v>0</v>
      </c>
      <c r="H82" s="84" t="b">
        <v>0</v>
      </c>
      <c r="I82" s="84" t="b">
        <v>0</v>
      </c>
      <c r="J82" s="84" t="b">
        <v>0</v>
      </c>
      <c r="K82" s="84" t="b">
        <v>0</v>
      </c>
      <c r="L82" s="84" t="b">
        <v>0</v>
      </c>
    </row>
    <row r="83" spans="1:12" ht="15">
      <c r="A83" s="84" t="s">
        <v>2987</v>
      </c>
      <c r="B83" s="84" t="s">
        <v>302</v>
      </c>
      <c r="C83" s="84">
        <v>5</v>
      </c>
      <c r="D83" s="118">
        <v>0.0032060467657276603</v>
      </c>
      <c r="E83" s="118">
        <v>2.141266479518072</v>
      </c>
      <c r="F83" s="84" t="s">
        <v>3230</v>
      </c>
      <c r="G83" s="84" t="b">
        <v>1</v>
      </c>
      <c r="H83" s="84" t="b">
        <v>0</v>
      </c>
      <c r="I83" s="84" t="b">
        <v>0</v>
      </c>
      <c r="J83" s="84" t="b">
        <v>0</v>
      </c>
      <c r="K83" s="84" t="b">
        <v>0</v>
      </c>
      <c r="L83" s="84" t="b">
        <v>0</v>
      </c>
    </row>
    <row r="84" spans="1:12" ht="15">
      <c r="A84" s="84" t="s">
        <v>304</v>
      </c>
      <c r="B84" s="84" t="s">
        <v>2998</v>
      </c>
      <c r="C84" s="84">
        <v>5</v>
      </c>
      <c r="D84" s="118">
        <v>0.0032060467657276603</v>
      </c>
      <c r="E84" s="118">
        <v>1.9273866595729905</v>
      </c>
      <c r="F84" s="84" t="s">
        <v>3230</v>
      </c>
      <c r="G84" s="84" t="b">
        <v>0</v>
      </c>
      <c r="H84" s="84" t="b">
        <v>0</v>
      </c>
      <c r="I84" s="84" t="b">
        <v>0</v>
      </c>
      <c r="J84" s="84" t="b">
        <v>0</v>
      </c>
      <c r="K84" s="84" t="b">
        <v>0</v>
      </c>
      <c r="L84" s="84" t="b">
        <v>0</v>
      </c>
    </row>
    <row r="85" spans="1:12" ht="15">
      <c r="A85" s="84" t="s">
        <v>2998</v>
      </c>
      <c r="B85" s="84" t="s">
        <v>3002</v>
      </c>
      <c r="C85" s="84">
        <v>5</v>
      </c>
      <c r="D85" s="118">
        <v>0.0032060467657276603</v>
      </c>
      <c r="E85" s="118">
        <v>2.2215772307066666</v>
      </c>
      <c r="F85" s="84" t="s">
        <v>3230</v>
      </c>
      <c r="G85" s="84" t="b">
        <v>0</v>
      </c>
      <c r="H85" s="84" t="b">
        <v>0</v>
      </c>
      <c r="I85" s="84" t="b">
        <v>0</v>
      </c>
      <c r="J85" s="84" t="b">
        <v>0</v>
      </c>
      <c r="K85" s="84" t="b">
        <v>0</v>
      </c>
      <c r="L85" s="84" t="b">
        <v>0</v>
      </c>
    </row>
    <row r="86" spans="1:12" ht="15">
      <c r="A86" s="84" t="s">
        <v>3002</v>
      </c>
      <c r="B86" s="84" t="s">
        <v>3030</v>
      </c>
      <c r="C86" s="84">
        <v>5</v>
      </c>
      <c r="D86" s="118">
        <v>0.0032060467657276603</v>
      </c>
      <c r="E86" s="118">
        <v>2.3465159673149665</v>
      </c>
      <c r="F86" s="84" t="s">
        <v>3230</v>
      </c>
      <c r="G86" s="84" t="b">
        <v>0</v>
      </c>
      <c r="H86" s="84" t="b">
        <v>0</v>
      </c>
      <c r="I86" s="84" t="b">
        <v>0</v>
      </c>
      <c r="J86" s="84" t="b">
        <v>0</v>
      </c>
      <c r="K86" s="84" t="b">
        <v>0</v>
      </c>
      <c r="L86" s="84" t="b">
        <v>0</v>
      </c>
    </row>
    <row r="87" spans="1:12" ht="15">
      <c r="A87" s="84" t="s">
        <v>3030</v>
      </c>
      <c r="B87" s="84" t="s">
        <v>3056</v>
      </c>
      <c r="C87" s="84">
        <v>5</v>
      </c>
      <c r="D87" s="118">
        <v>0.0032060467657276603</v>
      </c>
      <c r="E87" s="118">
        <v>2.550635949970891</v>
      </c>
      <c r="F87" s="84" t="s">
        <v>3230</v>
      </c>
      <c r="G87" s="84" t="b">
        <v>0</v>
      </c>
      <c r="H87" s="84" t="b">
        <v>0</v>
      </c>
      <c r="I87" s="84" t="b">
        <v>0</v>
      </c>
      <c r="J87" s="84" t="b">
        <v>0</v>
      </c>
      <c r="K87" s="84" t="b">
        <v>0</v>
      </c>
      <c r="L87" s="84" t="b">
        <v>0</v>
      </c>
    </row>
    <row r="88" spans="1:12" ht="15">
      <c r="A88" s="84" t="s">
        <v>3056</v>
      </c>
      <c r="B88" s="84" t="s">
        <v>3005</v>
      </c>
      <c r="C88" s="84">
        <v>5</v>
      </c>
      <c r="D88" s="118">
        <v>0.0032060467657276603</v>
      </c>
      <c r="E88" s="118">
        <v>2.425697213362591</v>
      </c>
      <c r="F88" s="84" t="s">
        <v>3230</v>
      </c>
      <c r="G88" s="84" t="b">
        <v>0</v>
      </c>
      <c r="H88" s="84" t="b">
        <v>0</v>
      </c>
      <c r="I88" s="84" t="b">
        <v>0</v>
      </c>
      <c r="J88" s="84" t="b">
        <v>0</v>
      </c>
      <c r="K88" s="84" t="b">
        <v>1</v>
      </c>
      <c r="L88" s="84" t="b">
        <v>0</v>
      </c>
    </row>
    <row r="89" spans="1:12" ht="15">
      <c r="A89" s="84" t="s">
        <v>3009</v>
      </c>
      <c r="B89" s="84" t="s">
        <v>2573</v>
      </c>
      <c r="C89" s="84">
        <v>5</v>
      </c>
      <c r="D89" s="118">
        <v>0.0032060467657276603</v>
      </c>
      <c r="E89" s="118">
        <v>2.0065679056206154</v>
      </c>
      <c r="F89" s="84" t="s">
        <v>3230</v>
      </c>
      <c r="G89" s="84" t="b">
        <v>0</v>
      </c>
      <c r="H89" s="84" t="b">
        <v>0</v>
      </c>
      <c r="I89" s="84" t="b">
        <v>0</v>
      </c>
      <c r="J89" s="84" t="b">
        <v>0</v>
      </c>
      <c r="K89" s="84" t="b">
        <v>0</v>
      </c>
      <c r="L89" s="84" t="b">
        <v>0</v>
      </c>
    </row>
    <row r="90" spans="1:12" ht="15">
      <c r="A90" s="84" t="s">
        <v>2573</v>
      </c>
      <c r="B90" s="84" t="s">
        <v>2572</v>
      </c>
      <c r="C90" s="84">
        <v>5</v>
      </c>
      <c r="D90" s="118">
        <v>0.0032060467657276603</v>
      </c>
      <c r="E90" s="118">
        <v>1.8346326063360918</v>
      </c>
      <c r="F90" s="84" t="s">
        <v>3230</v>
      </c>
      <c r="G90" s="84" t="b">
        <v>0</v>
      </c>
      <c r="H90" s="84" t="b">
        <v>0</v>
      </c>
      <c r="I90" s="84" t="b">
        <v>0</v>
      </c>
      <c r="J90" s="84" t="b">
        <v>0</v>
      </c>
      <c r="K90" s="84" t="b">
        <v>0</v>
      </c>
      <c r="L90" s="84" t="b">
        <v>0</v>
      </c>
    </row>
    <row r="91" spans="1:12" ht="15">
      <c r="A91" s="84" t="s">
        <v>2572</v>
      </c>
      <c r="B91" s="84" t="s">
        <v>3057</v>
      </c>
      <c r="C91" s="84">
        <v>5</v>
      </c>
      <c r="D91" s="118">
        <v>0.0032060467657276603</v>
      </c>
      <c r="E91" s="118">
        <v>2.24960595430691</v>
      </c>
      <c r="F91" s="84" t="s">
        <v>3230</v>
      </c>
      <c r="G91" s="84" t="b">
        <v>0</v>
      </c>
      <c r="H91" s="84" t="b">
        <v>0</v>
      </c>
      <c r="I91" s="84" t="b">
        <v>0</v>
      </c>
      <c r="J91" s="84" t="b">
        <v>0</v>
      </c>
      <c r="K91" s="84" t="b">
        <v>0</v>
      </c>
      <c r="L91" s="84" t="b">
        <v>0</v>
      </c>
    </row>
    <row r="92" spans="1:12" ht="15">
      <c r="A92" s="84" t="s">
        <v>3057</v>
      </c>
      <c r="B92" s="84" t="s">
        <v>3058</v>
      </c>
      <c r="C92" s="84">
        <v>5</v>
      </c>
      <c r="D92" s="118">
        <v>0.0032060467657276603</v>
      </c>
      <c r="E92" s="118">
        <v>2.6298171960185157</v>
      </c>
      <c r="F92" s="84" t="s">
        <v>3230</v>
      </c>
      <c r="G92" s="84" t="b">
        <v>0</v>
      </c>
      <c r="H92" s="84" t="b">
        <v>0</v>
      </c>
      <c r="I92" s="84" t="b">
        <v>0</v>
      </c>
      <c r="J92" s="84" t="b">
        <v>0</v>
      </c>
      <c r="K92" s="84" t="b">
        <v>0</v>
      </c>
      <c r="L92" s="84" t="b">
        <v>0</v>
      </c>
    </row>
    <row r="93" spans="1:12" ht="15">
      <c r="A93" s="84" t="s">
        <v>3058</v>
      </c>
      <c r="B93" s="84" t="s">
        <v>3059</v>
      </c>
      <c r="C93" s="84">
        <v>5</v>
      </c>
      <c r="D93" s="118">
        <v>0.0032060467657276603</v>
      </c>
      <c r="E93" s="118">
        <v>2.6298171960185157</v>
      </c>
      <c r="F93" s="84" t="s">
        <v>3230</v>
      </c>
      <c r="G93" s="84" t="b">
        <v>0</v>
      </c>
      <c r="H93" s="84" t="b">
        <v>0</v>
      </c>
      <c r="I93" s="84" t="b">
        <v>0</v>
      </c>
      <c r="J93" s="84" t="b">
        <v>0</v>
      </c>
      <c r="K93" s="84" t="b">
        <v>0</v>
      </c>
      <c r="L93" s="84" t="b">
        <v>0</v>
      </c>
    </row>
    <row r="94" spans="1:12" ht="15">
      <c r="A94" s="84" t="s">
        <v>3059</v>
      </c>
      <c r="B94" s="84" t="s">
        <v>3060</v>
      </c>
      <c r="C94" s="84">
        <v>5</v>
      </c>
      <c r="D94" s="118">
        <v>0.0032060467657276603</v>
      </c>
      <c r="E94" s="118">
        <v>2.6298171960185157</v>
      </c>
      <c r="F94" s="84" t="s">
        <v>3230</v>
      </c>
      <c r="G94" s="84" t="b">
        <v>0</v>
      </c>
      <c r="H94" s="84" t="b">
        <v>0</v>
      </c>
      <c r="I94" s="84" t="b">
        <v>0</v>
      </c>
      <c r="J94" s="84" t="b">
        <v>0</v>
      </c>
      <c r="K94" s="84" t="b">
        <v>0</v>
      </c>
      <c r="L94" s="84" t="b">
        <v>0</v>
      </c>
    </row>
    <row r="95" spans="1:12" ht="15">
      <c r="A95" s="84" t="s">
        <v>3060</v>
      </c>
      <c r="B95" s="84" t="s">
        <v>3031</v>
      </c>
      <c r="C95" s="84">
        <v>5</v>
      </c>
      <c r="D95" s="118">
        <v>0.0032060467657276603</v>
      </c>
      <c r="E95" s="118">
        <v>2.550635949970891</v>
      </c>
      <c r="F95" s="84" t="s">
        <v>3230</v>
      </c>
      <c r="G95" s="84" t="b">
        <v>0</v>
      </c>
      <c r="H95" s="84" t="b">
        <v>0</v>
      </c>
      <c r="I95" s="84" t="b">
        <v>0</v>
      </c>
      <c r="J95" s="84" t="b">
        <v>1</v>
      </c>
      <c r="K95" s="84" t="b">
        <v>0</v>
      </c>
      <c r="L95" s="84" t="b">
        <v>0</v>
      </c>
    </row>
    <row r="96" spans="1:12" ht="15">
      <c r="A96" s="84" t="s">
        <v>3031</v>
      </c>
      <c r="B96" s="84" t="s">
        <v>3032</v>
      </c>
      <c r="C96" s="84">
        <v>5</v>
      </c>
      <c r="D96" s="118">
        <v>0.0032060467657276603</v>
      </c>
      <c r="E96" s="118">
        <v>2.4714547039232664</v>
      </c>
      <c r="F96" s="84" t="s">
        <v>3230</v>
      </c>
      <c r="G96" s="84" t="b">
        <v>1</v>
      </c>
      <c r="H96" s="84" t="b">
        <v>0</v>
      </c>
      <c r="I96" s="84" t="b">
        <v>0</v>
      </c>
      <c r="J96" s="84" t="b">
        <v>0</v>
      </c>
      <c r="K96" s="84" t="b">
        <v>0</v>
      </c>
      <c r="L96" s="84" t="b">
        <v>0</v>
      </c>
    </row>
    <row r="97" spans="1:12" ht="15">
      <c r="A97" s="84" t="s">
        <v>256</v>
      </c>
      <c r="B97" s="84" t="s">
        <v>362</v>
      </c>
      <c r="C97" s="84">
        <v>5</v>
      </c>
      <c r="D97" s="118">
        <v>0.0032060467657276603</v>
      </c>
      <c r="E97" s="118">
        <v>2.6298171960185157</v>
      </c>
      <c r="F97" s="84" t="s">
        <v>3230</v>
      </c>
      <c r="G97" s="84" t="b">
        <v>0</v>
      </c>
      <c r="H97" s="84" t="b">
        <v>0</v>
      </c>
      <c r="I97" s="84" t="b">
        <v>0</v>
      </c>
      <c r="J97" s="84" t="b">
        <v>0</v>
      </c>
      <c r="K97" s="84" t="b">
        <v>0</v>
      </c>
      <c r="L97" s="84" t="b">
        <v>0</v>
      </c>
    </row>
    <row r="98" spans="1:12" ht="15">
      <c r="A98" s="84" t="s">
        <v>361</v>
      </c>
      <c r="B98" s="84" t="s">
        <v>258</v>
      </c>
      <c r="C98" s="84">
        <v>5</v>
      </c>
      <c r="D98" s="118">
        <v>0.0032060467657276603</v>
      </c>
      <c r="E98" s="118">
        <v>2.550635949970891</v>
      </c>
      <c r="F98" s="84" t="s">
        <v>3230</v>
      </c>
      <c r="G98" s="84" t="b">
        <v>0</v>
      </c>
      <c r="H98" s="84" t="b">
        <v>0</v>
      </c>
      <c r="I98" s="84" t="b">
        <v>0</v>
      </c>
      <c r="J98" s="84" t="b">
        <v>0</v>
      </c>
      <c r="K98" s="84" t="b">
        <v>0</v>
      </c>
      <c r="L98" s="84" t="b">
        <v>0</v>
      </c>
    </row>
    <row r="99" spans="1:12" ht="15">
      <c r="A99" s="84" t="s">
        <v>258</v>
      </c>
      <c r="B99" s="84" t="s">
        <v>360</v>
      </c>
      <c r="C99" s="84">
        <v>5</v>
      </c>
      <c r="D99" s="118">
        <v>0.0032060467657276603</v>
      </c>
      <c r="E99" s="118">
        <v>2.550635949970891</v>
      </c>
      <c r="F99" s="84" t="s">
        <v>3230</v>
      </c>
      <c r="G99" s="84" t="b">
        <v>0</v>
      </c>
      <c r="H99" s="84" t="b">
        <v>0</v>
      </c>
      <c r="I99" s="84" t="b">
        <v>0</v>
      </c>
      <c r="J99" s="84" t="b">
        <v>0</v>
      </c>
      <c r="K99" s="84" t="b">
        <v>0</v>
      </c>
      <c r="L99" s="84" t="b">
        <v>0</v>
      </c>
    </row>
    <row r="100" spans="1:12" ht="15">
      <c r="A100" s="84" t="s">
        <v>3020</v>
      </c>
      <c r="B100" s="84" t="s">
        <v>3061</v>
      </c>
      <c r="C100" s="84">
        <v>5</v>
      </c>
      <c r="D100" s="118">
        <v>0.0032060467657276603</v>
      </c>
      <c r="E100" s="118">
        <v>2.483689160340278</v>
      </c>
      <c r="F100" s="84" t="s">
        <v>3230</v>
      </c>
      <c r="G100" s="84" t="b">
        <v>0</v>
      </c>
      <c r="H100" s="84" t="b">
        <v>0</v>
      </c>
      <c r="I100" s="84" t="b">
        <v>0</v>
      </c>
      <c r="J100" s="84" t="b">
        <v>0</v>
      </c>
      <c r="K100" s="84" t="b">
        <v>0</v>
      </c>
      <c r="L100" s="84" t="b">
        <v>0</v>
      </c>
    </row>
    <row r="101" spans="1:12" ht="15">
      <c r="A101" s="84" t="s">
        <v>2568</v>
      </c>
      <c r="B101" s="84" t="s">
        <v>3008</v>
      </c>
      <c r="C101" s="84">
        <v>4</v>
      </c>
      <c r="D101" s="118">
        <v>0.002735153779907359</v>
      </c>
      <c r="E101" s="118">
        <v>1.6385911203260208</v>
      </c>
      <c r="F101" s="84" t="s">
        <v>3230</v>
      </c>
      <c r="G101" s="84" t="b">
        <v>0</v>
      </c>
      <c r="H101" s="84" t="b">
        <v>0</v>
      </c>
      <c r="I101" s="84" t="b">
        <v>0</v>
      </c>
      <c r="J101" s="84" t="b">
        <v>0</v>
      </c>
      <c r="K101" s="84" t="b">
        <v>0</v>
      </c>
      <c r="L101" s="84" t="b">
        <v>0</v>
      </c>
    </row>
    <row r="102" spans="1:12" ht="15">
      <c r="A102" s="84" t="s">
        <v>3067</v>
      </c>
      <c r="B102" s="84" t="s">
        <v>2568</v>
      </c>
      <c r="C102" s="84">
        <v>4</v>
      </c>
      <c r="D102" s="118">
        <v>0.002735153779907359</v>
      </c>
      <c r="E102" s="118">
        <v>1.8816291690123155</v>
      </c>
      <c r="F102" s="84" t="s">
        <v>3230</v>
      </c>
      <c r="G102" s="84" t="b">
        <v>0</v>
      </c>
      <c r="H102" s="84" t="b">
        <v>0</v>
      </c>
      <c r="I102" s="84" t="b">
        <v>0</v>
      </c>
      <c r="J102" s="84" t="b">
        <v>0</v>
      </c>
      <c r="K102" s="84" t="b">
        <v>0</v>
      </c>
      <c r="L102" s="84" t="b">
        <v>0</v>
      </c>
    </row>
    <row r="103" spans="1:12" ht="15">
      <c r="A103" s="84" t="s">
        <v>295</v>
      </c>
      <c r="B103" s="84" t="s">
        <v>296</v>
      </c>
      <c r="C103" s="84">
        <v>4</v>
      </c>
      <c r="D103" s="118">
        <v>0.002735153779907359</v>
      </c>
      <c r="E103" s="118">
        <v>2.3287872003545345</v>
      </c>
      <c r="F103" s="84" t="s">
        <v>3230</v>
      </c>
      <c r="G103" s="84" t="b">
        <v>0</v>
      </c>
      <c r="H103" s="84" t="b">
        <v>0</v>
      </c>
      <c r="I103" s="84" t="b">
        <v>0</v>
      </c>
      <c r="J103" s="84" t="b">
        <v>0</v>
      </c>
      <c r="K103" s="84" t="b">
        <v>0</v>
      </c>
      <c r="L103" s="84" t="b">
        <v>0</v>
      </c>
    </row>
    <row r="104" spans="1:12" ht="15">
      <c r="A104" s="84" t="s">
        <v>2567</v>
      </c>
      <c r="B104" s="84" t="s">
        <v>2592</v>
      </c>
      <c r="C104" s="84">
        <v>4</v>
      </c>
      <c r="D104" s="118">
        <v>0.002954729766916673</v>
      </c>
      <c r="E104" s="118">
        <v>1.8236372220346286</v>
      </c>
      <c r="F104" s="84" t="s">
        <v>3230</v>
      </c>
      <c r="G104" s="84" t="b">
        <v>0</v>
      </c>
      <c r="H104" s="84" t="b">
        <v>0</v>
      </c>
      <c r="I104" s="84" t="b">
        <v>0</v>
      </c>
      <c r="J104" s="84" t="b">
        <v>0</v>
      </c>
      <c r="K104" s="84" t="b">
        <v>0</v>
      </c>
      <c r="L104" s="84" t="b">
        <v>0</v>
      </c>
    </row>
    <row r="105" spans="1:12" ht="15">
      <c r="A105" s="84" t="s">
        <v>2580</v>
      </c>
      <c r="B105" s="84" t="s">
        <v>2596</v>
      </c>
      <c r="C105" s="84">
        <v>4</v>
      </c>
      <c r="D105" s="118">
        <v>0.002735153779907359</v>
      </c>
      <c r="E105" s="118">
        <v>1.550635949970891</v>
      </c>
      <c r="F105" s="84" t="s">
        <v>3230</v>
      </c>
      <c r="G105" s="84" t="b">
        <v>0</v>
      </c>
      <c r="H105" s="84" t="b">
        <v>0</v>
      </c>
      <c r="I105" s="84" t="b">
        <v>0</v>
      </c>
      <c r="J105" s="84" t="b">
        <v>0</v>
      </c>
      <c r="K105" s="84" t="b">
        <v>0</v>
      </c>
      <c r="L105" s="84" t="b">
        <v>0</v>
      </c>
    </row>
    <row r="106" spans="1:12" ht="15">
      <c r="A106" s="84" t="s">
        <v>2596</v>
      </c>
      <c r="B106" s="84" t="s">
        <v>2597</v>
      </c>
      <c r="C106" s="84">
        <v>4</v>
      </c>
      <c r="D106" s="118">
        <v>0.002735153779907359</v>
      </c>
      <c r="E106" s="118">
        <v>2.3287872003545345</v>
      </c>
      <c r="F106" s="84" t="s">
        <v>3230</v>
      </c>
      <c r="G106" s="84" t="b">
        <v>0</v>
      </c>
      <c r="H106" s="84" t="b">
        <v>0</v>
      </c>
      <c r="I106" s="84" t="b">
        <v>0</v>
      </c>
      <c r="J106" s="84" t="b">
        <v>1</v>
      </c>
      <c r="K106" s="84" t="b">
        <v>0</v>
      </c>
      <c r="L106" s="84" t="b">
        <v>0</v>
      </c>
    </row>
    <row r="107" spans="1:12" ht="15">
      <c r="A107" s="84" t="s">
        <v>2597</v>
      </c>
      <c r="B107" s="84" t="s">
        <v>2576</v>
      </c>
      <c r="C107" s="84">
        <v>4</v>
      </c>
      <c r="D107" s="118">
        <v>0.002735153779907359</v>
      </c>
      <c r="E107" s="118">
        <v>2.2873945151963095</v>
      </c>
      <c r="F107" s="84" t="s">
        <v>3230</v>
      </c>
      <c r="G107" s="84" t="b">
        <v>1</v>
      </c>
      <c r="H107" s="84" t="b">
        <v>0</v>
      </c>
      <c r="I107" s="84" t="b">
        <v>0</v>
      </c>
      <c r="J107" s="84" t="b">
        <v>0</v>
      </c>
      <c r="K107" s="84" t="b">
        <v>0</v>
      </c>
      <c r="L107" s="84" t="b">
        <v>0</v>
      </c>
    </row>
    <row r="108" spans="1:12" ht="15">
      <c r="A108" s="84" t="s">
        <v>2576</v>
      </c>
      <c r="B108" s="84" t="s">
        <v>2598</v>
      </c>
      <c r="C108" s="84">
        <v>4</v>
      </c>
      <c r="D108" s="118">
        <v>0.002735153779907359</v>
      </c>
      <c r="E108" s="118">
        <v>2.2873945151963095</v>
      </c>
      <c r="F108" s="84" t="s">
        <v>3230</v>
      </c>
      <c r="G108" s="84" t="b">
        <v>0</v>
      </c>
      <c r="H108" s="84" t="b">
        <v>0</v>
      </c>
      <c r="I108" s="84" t="b">
        <v>0</v>
      </c>
      <c r="J108" s="84" t="b">
        <v>0</v>
      </c>
      <c r="K108" s="84" t="b">
        <v>0</v>
      </c>
      <c r="L108" s="84" t="b">
        <v>0</v>
      </c>
    </row>
    <row r="109" spans="1:12" ht="15">
      <c r="A109" s="84" t="s">
        <v>2598</v>
      </c>
      <c r="B109" s="84" t="s">
        <v>2599</v>
      </c>
      <c r="C109" s="84">
        <v>4</v>
      </c>
      <c r="D109" s="118">
        <v>0.002735153779907359</v>
      </c>
      <c r="E109" s="118">
        <v>2.3745446909152097</v>
      </c>
      <c r="F109" s="84" t="s">
        <v>3230</v>
      </c>
      <c r="G109" s="84" t="b">
        <v>0</v>
      </c>
      <c r="H109" s="84" t="b">
        <v>0</v>
      </c>
      <c r="I109" s="84" t="b">
        <v>0</v>
      </c>
      <c r="J109" s="84" t="b">
        <v>0</v>
      </c>
      <c r="K109" s="84" t="b">
        <v>0</v>
      </c>
      <c r="L109" s="84" t="b">
        <v>0</v>
      </c>
    </row>
    <row r="110" spans="1:12" ht="15">
      <c r="A110" s="84" t="s">
        <v>2599</v>
      </c>
      <c r="B110" s="84" t="s">
        <v>2600</v>
      </c>
      <c r="C110" s="84">
        <v>4</v>
      </c>
      <c r="D110" s="118">
        <v>0.002735153779907359</v>
      </c>
      <c r="E110" s="118">
        <v>2.3745446909152097</v>
      </c>
      <c r="F110" s="84" t="s">
        <v>3230</v>
      </c>
      <c r="G110" s="84" t="b">
        <v>0</v>
      </c>
      <c r="H110" s="84" t="b">
        <v>0</v>
      </c>
      <c r="I110" s="84" t="b">
        <v>0</v>
      </c>
      <c r="J110" s="84" t="b">
        <v>0</v>
      </c>
      <c r="K110" s="84" t="b">
        <v>0</v>
      </c>
      <c r="L110" s="84" t="b">
        <v>0</v>
      </c>
    </row>
    <row r="111" spans="1:12" ht="15">
      <c r="A111" s="84" t="s">
        <v>2600</v>
      </c>
      <c r="B111" s="84" t="s">
        <v>2601</v>
      </c>
      <c r="C111" s="84">
        <v>4</v>
      </c>
      <c r="D111" s="118">
        <v>0.002735153779907359</v>
      </c>
      <c r="E111" s="118">
        <v>2.7267272090265724</v>
      </c>
      <c r="F111" s="84" t="s">
        <v>3230</v>
      </c>
      <c r="G111" s="84" t="b">
        <v>0</v>
      </c>
      <c r="H111" s="84" t="b">
        <v>0</v>
      </c>
      <c r="I111" s="84" t="b">
        <v>0</v>
      </c>
      <c r="J111" s="84" t="b">
        <v>0</v>
      </c>
      <c r="K111" s="84" t="b">
        <v>0</v>
      </c>
      <c r="L111" s="84" t="b">
        <v>0</v>
      </c>
    </row>
    <row r="112" spans="1:12" ht="15">
      <c r="A112" s="84" t="s">
        <v>2601</v>
      </c>
      <c r="B112" s="84" t="s">
        <v>2580</v>
      </c>
      <c r="C112" s="84">
        <v>4</v>
      </c>
      <c r="D112" s="118">
        <v>0.002735153779907359</v>
      </c>
      <c r="E112" s="118">
        <v>1.9863645195323285</v>
      </c>
      <c r="F112" s="84" t="s">
        <v>3230</v>
      </c>
      <c r="G112" s="84" t="b">
        <v>0</v>
      </c>
      <c r="H112" s="84" t="b">
        <v>0</v>
      </c>
      <c r="I112" s="84" t="b">
        <v>0</v>
      </c>
      <c r="J112" s="84" t="b">
        <v>0</v>
      </c>
      <c r="K112" s="84" t="b">
        <v>0</v>
      </c>
      <c r="L112" s="84" t="b">
        <v>0</v>
      </c>
    </row>
    <row r="113" spans="1:12" ht="15">
      <c r="A113" s="84" t="s">
        <v>2580</v>
      </c>
      <c r="B113" s="84" t="s">
        <v>2602</v>
      </c>
      <c r="C113" s="84">
        <v>4</v>
      </c>
      <c r="D113" s="118">
        <v>0.002735153779907359</v>
      </c>
      <c r="E113" s="118">
        <v>1.9485759586429288</v>
      </c>
      <c r="F113" s="84" t="s">
        <v>3230</v>
      </c>
      <c r="G113" s="84" t="b">
        <v>0</v>
      </c>
      <c r="H113" s="84" t="b">
        <v>0</v>
      </c>
      <c r="I113" s="84" t="b">
        <v>0</v>
      </c>
      <c r="J113" s="84" t="b">
        <v>0</v>
      </c>
      <c r="K113" s="84" t="b">
        <v>0</v>
      </c>
      <c r="L113" s="84" t="b">
        <v>0</v>
      </c>
    </row>
    <row r="114" spans="1:12" ht="15">
      <c r="A114" s="84" t="s">
        <v>2602</v>
      </c>
      <c r="B114" s="84" t="s">
        <v>293</v>
      </c>
      <c r="C114" s="84">
        <v>4</v>
      </c>
      <c r="D114" s="118">
        <v>0.002735153779907359</v>
      </c>
      <c r="E114" s="118">
        <v>2.7267272090265724</v>
      </c>
      <c r="F114" s="84" t="s">
        <v>3230</v>
      </c>
      <c r="G114" s="84" t="b">
        <v>0</v>
      </c>
      <c r="H114" s="84" t="b">
        <v>0</v>
      </c>
      <c r="I114" s="84" t="b">
        <v>0</v>
      </c>
      <c r="J114" s="84" t="b">
        <v>0</v>
      </c>
      <c r="K114" s="84" t="b">
        <v>0</v>
      </c>
      <c r="L114" s="84" t="b">
        <v>0</v>
      </c>
    </row>
    <row r="115" spans="1:12" ht="15">
      <c r="A115" s="84" t="s">
        <v>293</v>
      </c>
      <c r="B115" s="84" t="s">
        <v>327</v>
      </c>
      <c r="C115" s="84">
        <v>4</v>
      </c>
      <c r="D115" s="118">
        <v>0.002735153779907359</v>
      </c>
      <c r="E115" s="118">
        <v>2.6298171960185157</v>
      </c>
      <c r="F115" s="84" t="s">
        <v>3230</v>
      </c>
      <c r="G115" s="84" t="b">
        <v>0</v>
      </c>
      <c r="H115" s="84" t="b">
        <v>0</v>
      </c>
      <c r="I115" s="84" t="b">
        <v>0</v>
      </c>
      <c r="J115" s="84" t="b">
        <v>0</v>
      </c>
      <c r="K115" s="84" t="b">
        <v>0</v>
      </c>
      <c r="L115" s="84" t="b">
        <v>0</v>
      </c>
    </row>
    <row r="116" spans="1:12" ht="15">
      <c r="A116" s="84" t="s">
        <v>3015</v>
      </c>
      <c r="B116" s="84" t="s">
        <v>297</v>
      </c>
      <c r="C116" s="84">
        <v>4</v>
      </c>
      <c r="D116" s="118">
        <v>0.002735153779907359</v>
      </c>
      <c r="E116" s="118">
        <v>1.3298742959957488</v>
      </c>
      <c r="F116" s="84" t="s">
        <v>3230</v>
      </c>
      <c r="G116" s="84" t="b">
        <v>1</v>
      </c>
      <c r="H116" s="84" t="b">
        <v>0</v>
      </c>
      <c r="I116" s="84" t="b">
        <v>0</v>
      </c>
      <c r="J116" s="84" t="b">
        <v>0</v>
      </c>
      <c r="K116" s="84" t="b">
        <v>0</v>
      </c>
      <c r="L116" s="84" t="b">
        <v>0</v>
      </c>
    </row>
    <row r="117" spans="1:12" ht="15">
      <c r="A117" s="84" t="s">
        <v>287</v>
      </c>
      <c r="B117" s="84" t="s">
        <v>3040</v>
      </c>
      <c r="C117" s="84">
        <v>4</v>
      </c>
      <c r="D117" s="118">
        <v>0.002735153779907359</v>
      </c>
      <c r="E117" s="118">
        <v>1.8974234361955473</v>
      </c>
      <c r="F117" s="84" t="s">
        <v>3230</v>
      </c>
      <c r="G117" s="84" t="b">
        <v>0</v>
      </c>
      <c r="H117" s="84" t="b">
        <v>0</v>
      </c>
      <c r="I117" s="84" t="b">
        <v>0</v>
      </c>
      <c r="J117" s="84" t="b">
        <v>0</v>
      </c>
      <c r="K117" s="84" t="b">
        <v>0</v>
      </c>
      <c r="L117" s="84" t="b">
        <v>0</v>
      </c>
    </row>
    <row r="118" spans="1:12" ht="15">
      <c r="A118" s="84" t="s">
        <v>279</v>
      </c>
      <c r="B118" s="84" t="s">
        <v>3046</v>
      </c>
      <c r="C118" s="84">
        <v>4</v>
      </c>
      <c r="D118" s="118">
        <v>0.002735153779907359</v>
      </c>
      <c r="E118" s="118">
        <v>2.7267272090265724</v>
      </c>
      <c r="F118" s="84" t="s">
        <v>3230</v>
      </c>
      <c r="G118" s="84" t="b">
        <v>0</v>
      </c>
      <c r="H118" s="84" t="b">
        <v>0</v>
      </c>
      <c r="I118" s="84" t="b">
        <v>0</v>
      </c>
      <c r="J118" s="84" t="b">
        <v>0</v>
      </c>
      <c r="K118" s="84" t="b">
        <v>0</v>
      </c>
      <c r="L118" s="84" t="b">
        <v>0</v>
      </c>
    </row>
    <row r="119" spans="1:12" ht="15">
      <c r="A119" s="84" t="s">
        <v>3054</v>
      </c>
      <c r="B119" s="84" t="s">
        <v>3070</v>
      </c>
      <c r="C119" s="84">
        <v>4</v>
      </c>
      <c r="D119" s="118">
        <v>0.002735153779907359</v>
      </c>
      <c r="E119" s="118">
        <v>2.6298171960185157</v>
      </c>
      <c r="F119" s="84" t="s">
        <v>3230</v>
      </c>
      <c r="G119" s="84" t="b">
        <v>0</v>
      </c>
      <c r="H119" s="84" t="b">
        <v>0</v>
      </c>
      <c r="I119" s="84" t="b">
        <v>0</v>
      </c>
      <c r="J119" s="84" t="b">
        <v>0</v>
      </c>
      <c r="K119" s="84" t="b">
        <v>0</v>
      </c>
      <c r="L119" s="84" t="b">
        <v>0</v>
      </c>
    </row>
    <row r="120" spans="1:12" ht="15">
      <c r="A120" s="84" t="s">
        <v>2566</v>
      </c>
      <c r="B120" s="84" t="s">
        <v>2568</v>
      </c>
      <c r="C120" s="84">
        <v>4</v>
      </c>
      <c r="D120" s="118">
        <v>0.002735153779907359</v>
      </c>
      <c r="E120" s="118">
        <v>0.9651752204623903</v>
      </c>
      <c r="F120" s="84" t="s">
        <v>3230</v>
      </c>
      <c r="G120" s="84" t="b">
        <v>0</v>
      </c>
      <c r="H120" s="84" t="b">
        <v>0</v>
      </c>
      <c r="I120" s="84" t="b">
        <v>0</v>
      </c>
      <c r="J120" s="84" t="b">
        <v>0</v>
      </c>
      <c r="K120" s="84" t="b">
        <v>0</v>
      </c>
      <c r="L120" s="84" t="b">
        <v>0</v>
      </c>
    </row>
    <row r="121" spans="1:12" ht="15">
      <c r="A121" s="84" t="s">
        <v>2568</v>
      </c>
      <c r="B121" s="84" t="s">
        <v>3006</v>
      </c>
      <c r="C121" s="84">
        <v>4</v>
      </c>
      <c r="D121" s="118">
        <v>0.002735153779907359</v>
      </c>
      <c r="E121" s="118">
        <v>1.5805991733483342</v>
      </c>
      <c r="F121" s="84" t="s">
        <v>3230</v>
      </c>
      <c r="G121" s="84" t="b">
        <v>0</v>
      </c>
      <c r="H121" s="84" t="b">
        <v>0</v>
      </c>
      <c r="I121" s="84" t="b">
        <v>0</v>
      </c>
      <c r="J121" s="84" t="b">
        <v>0</v>
      </c>
      <c r="K121" s="84" t="b">
        <v>0</v>
      </c>
      <c r="L121" s="84" t="b">
        <v>0</v>
      </c>
    </row>
    <row r="122" spans="1:12" ht="15">
      <c r="A122" s="84" t="s">
        <v>287</v>
      </c>
      <c r="B122" s="84" t="s">
        <v>2987</v>
      </c>
      <c r="C122" s="84">
        <v>4</v>
      </c>
      <c r="D122" s="118">
        <v>0.002735153779907359</v>
      </c>
      <c r="E122" s="118">
        <v>1.420302181475885</v>
      </c>
      <c r="F122" s="84" t="s">
        <v>3230</v>
      </c>
      <c r="G122" s="84" t="b">
        <v>0</v>
      </c>
      <c r="H122" s="84" t="b">
        <v>0</v>
      </c>
      <c r="I122" s="84" t="b">
        <v>0</v>
      </c>
      <c r="J122" s="84" t="b">
        <v>1</v>
      </c>
      <c r="K122" s="84" t="b">
        <v>0</v>
      </c>
      <c r="L122" s="84" t="b">
        <v>0</v>
      </c>
    </row>
    <row r="123" spans="1:12" ht="15">
      <c r="A123" s="84" t="s">
        <v>3005</v>
      </c>
      <c r="B123" s="84" t="s">
        <v>2764</v>
      </c>
      <c r="C123" s="84">
        <v>4</v>
      </c>
      <c r="D123" s="118">
        <v>0.002735153779907359</v>
      </c>
      <c r="E123" s="118">
        <v>2.425697213362591</v>
      </c>
      <c r="F123" s="84" t="s">
        <v>3230</v>
      </c>
      <c r="G123" s="84" t="b">
        <v>0</v>
      </c>
      <c r="H123" s="84" t="b">
        <v>1</v>
      </c>
      <c r="I123" s="84" t="b">
        <v>0</v>
      </c>
      <c r="J123" s="84" t="b">
        <v>0</v>
      </c>
      <c r="K123" s="84" t="b">
        <v>0</v>
      </c>
      <c r="L123" s="84" t="b">
        <v>0</v>
      </c>
    </row>
    <row r="124" spans="1:12" ht="15">
      <c r="A124" s="84" t="s">
        <v>297</v>
      </c>
      <c r="B124" s="84" t="s">
        <v>3009</v>
      </c>
      <c r="C124" s="84">
        <v>4</v>
      </c>
      <c r="D124" s="118">
        <v>0.002735153779907359</v>
      </c>
      <c r="E124" s="118">
        <v>1.2718823490180622</v>
      </c>
      <c r="F124" s="84" t="s">
        <v>3230</v>
      </c>
      <c r="G124" s="84" t="b">
        <v>0</v>
      </c>
      <c r="H124" s="84" t="b">
        <v>0</v>
      </c>
      <c r="I124" s="84" t="b">
        <v>0</v>
      </c>
      <c r="J124" s="84" t="b">
        <v>0</v>
      </c>
      <c r="K124" s="84" t="b">
        <v>0</v>
      </c>
      <c r="L124" s="84" t="b">
        <v>0</v>
      </c>
    </row>
    <row r="125" spans="1:12" ht="15">
      <c r="A125" s="84" t="s">
        <v>3032</v>
      </c>
      <c r="B125" s="84" t="s">
        <v>3073</v>
      </c>
      <c r="C125" s="84">
        <v>4</v>
      </c>
      <c r="D125" s="118">
        <v>0.002735153779907359</v>
      </c>
      <c r="E125" s="118">
        <v>2.550635949970891</v>
      </c>
      <c r="F125" s="84" t="s">
        <v>3230</v>
      </c>
      <c r="G125" s="84" t="b">
        <v>0</v>
      </c>
      <c r="H125" s="84" t="b">
        <v>0</v>
      </c>
      <c r="I125" s="84" t="b">
        <v>0</v>
      </c>
      <c r="J125" s="84" t="b">
        <v>0</v>
      </c>
      <c r="K125" s="84" t="b">
        <v>0</v>
      </c>
      <c r="L125" s="84" t="b">
        <v>0</v>
      </c>
    </row>
    <row r="126" spans="1:12" ht="15">
      <c r="A126" s="84" t="s">
        <v>3001</v>
      </c>
      <c r="B126" s="84" t="s">
        <v>350</v>
      </c>
      <c r="C126" s="84">
        <v>4</v>
      </c>
      <c r="D126" s="118">
        <v>0.002735153779907359</v>
      </c>
      <c r="E126" s="118">
        <v>1.935211997084947</v>
      </c>
      <c r="F126" s="84" t="s">
        <v>3230</v>
      </c>
      <c r="G126" s="84" t="b">
        <v>0</v>
      </c>
      <c r="H126" s="84" t="b">
        <v>0</v>
      </c>
      <c r="I126" s="84" t="b">
        <v>0</v>
      </c>
      <c r="J126" s="84" t="b">
        <v>0</v>
      </c>
      <c r="K126" s="84" t="b">
        <v>0</v>
      </c>
      <c r="L126" s="84" t="b">
        <v>0</v>
      </c>
    </row>
    <row r="127" spans="1:12" ht="15">
      <c r="A127" s="84" t="s">
        <v>2604</v>
      </c>
      <c r="B127" s="84" t="s">
        <v>2605</v>
      </c>
      <c r="C127" s="84">
        <v>4</v>
      </c>
      <c r="D127" s="118">
        <v>0.002735153779907359</v>
      </c>
      <c r="E127" s="118">
        <v>2.7267272090265724</v>
      </c>
      <c r="F127" s="84" t="s">
        <v>3230</v>
      </c>
      <c r="G127" s="84" t="b">
        <v>0</v>
      </c>
      <c r="H127" s="84" t="b">
        <v>0</v>
      </c>
      <c r="I127" s="84" t="b">
        <v>0</v>
      </c>
      <c r="J127" s="84" t="b">
        <v>0</v>
      </c>
      <c r="K127" s="84" t="b">
        <v>0</v>
      </c>
      <c r="L127" s="84" t="b">
        <v>0</v>
      </c>
    </row>
    <row r="128" spans="1:12" ht="15">
      <c r="A128" s="84" t="s">
        <v>2605</v>
      </c>
      <c r="B128" s="84" t="s">
        <v>2606</v>
      </c>
      <c r="C128" s="84">
        <v>4</v>
      </c>
      <c r="D128" s="118">
        <v>0.002735153779907359</v>
      </c>
      <c r="E128" s="118">
        <v>2.6298171960185157</v>
      </c>
      <c r="F128" s="84" t="s">
        <v>3230</v>
      </c>
      <c r="G128" s="84" t="b">
        <v>0</v>
      </c>
      <c r="H128" s="84" t="b">
        <v>0</v>
      </c>
      <c r="I128" s="84" t="b">
        <v>0</v>
      </c>
      <c r="J128" s="84" t="b">
        <v>0</v>
      </c>
      <c r="K128" s="84" t="b">
        <v>0</v>
      </c>
      <c r="L128" s="84" t="b">
        <v>0</v>
      </c>
    </row>
    <row r="129" spans="1:12" ht="15">
      <c r="A129" s="84" t="s">
        <v>2606</v>
      </c>
      <c r="B129" s="84" t="s">
        <v>2607</v>
      </c>
      <c r="C129" s="84">
        <v>4</v>
      </c>
      <c r="D129" s="118">
        <v>0.002735153779907359</v>
      </c>
      <c r="E129" s="118">
        <v>2.6298171960185157</v>
      </c>
      <c r="F129" s="84" t="s">
        <v>3230</v>
      </c>
      <c r="G129" s="84" t="b">
        <v>0</v>
      </c>
      <c r="H129" s="84" t="b">
        <v>0</v>
      </c>
      <c r="I129" s="84" t="b">
        <v>0</v>
      </c>
      <c r="J129" s="84" t="b">
        <v>0</v>
      </c>
      <c r="K129" s="84" t="b">
        <v>0</v>
      </c>
      <c r="L129" s="84" t="b">
        <v>0</v>
      </c>
    </row>
    <row r="130" spans="1:12" ht="15">
      <c r="A130" s="84" t="s">
        <v>2607</v>
      </c>
      <c r="B130" s="84" t="s">
        <v>2608</v>
      </c>
      <c r="C130" s="84">
        <v>4</v>
      </c>
      <c r="D130" s="118">
        <v>0.002735153779907359</v>
      </c>
      <c r="E130" s="118">
        <v>2.7267272090265724</v>
      </c>
      <c r="F130" s="84" t="s">
        <v>3230</v>
      </c>
      <c r="G130" s="84" t="b">
        <v>0</v>
      </c>
      <c r="H130" s="84" t="b">
        <v>0</v>
      </c>
      <c r="I130" s="84" t="b">
        <v>0</v>
      </c>
      <c r="J130" s="84" t="b">
        <v>0</v>
      </c>
      <c r="K130" s="84" t="b">
        <v>0</v>
      </c>
      <c r="L130" s="84" t="b">
        <v>0</v>
      </c>
    </row>
    <row r="131" spans="1:12" ht="15">
      <c r="A131" s="84" t="s">
        <v>2608</v>
      </c>
      <c r="B131" s="84" t="s">
        <v>2609</v>
      </c>
      <c r="C131" s="84">
        <v>4</v>
      </c>
      <c r="D131" s="118">
        <v>0.002735153779907359</v>
      </c>
      <c r="E131" s="118">
        <v>2.550635949970891</v>
      </c>
      <c r="F131" s="84" t="s">
        <v>3230</v>
      </c>
      <c r="G131" s="84" t="b">
        <v>0</v>
      </c>
      <c r="H131" s="84" t="b">
        <v>0</v>
      </c>
      <c r="I131" s="84" t="b">
        <v>0</v>
      </c>
      <c r="J131" s="84" t="b">
        <v>0</v>
      </c>
      <c r="K131" s="84" t="b">
        <v>0</v>
      </c>
      <c r="L131" s="84" t="b">
        <v>0</v>
      </c>
    </row>
    <row r="132" spans="1:12" ht="15">
      <c r="A132" s="84" t="s">
        <v>2609</v>
      </c>
      <c r="B132" s="84" t="s">
        <v>2610</v>
      </c>
      <c r="C132" s="84">
        <v>4</v>
      </c>
      <c r="D132" s="118">
        <v>0.002735153779907359</v>
      </c>
      <c r="E132" s="118">
        <v>2.550635949970891</v>
      </c>
      <c r="F132" s="84" t="s">
        <v>3230</v>
      </c>
      <c r="G132" s="84" t="b">
        <v>0</v>
      </c>
      <c r="H132" s="84" t="b">
        <v>0</v>
      </c>
      <c r="I132" s="84" t="b">
        <v>0</v>
      </c>
      <c r="J132" s="84" t="b">
        <v>0</v>
      </c>
      <c r="K132" s="84" t="b">
        <v>0</v>
      </c>
      <c r="L132" s="84" t="b">
        <v>0</v>
      </c>
    </row>
    <row r="133" spans="1:12" ht="15">
      <c r="A133" s="84" t="s">
        <v>2610</v>
      </c>
      <c r="B133" s="84" t="s">
        <v>1047</v>
      </c>
      <c r="C133" s="84">
        <v>4</v>
      </c>
      <c r="D133" s="118">
        <v>0.002735153779907359</v>
      </c>
      <c r="E133" s="118">
        <v>2.2873945151963095</v>
      </c>
      <c r="F133" s="84" t="s">
        <v>3230</v>
      </c>
      <c r="G133" s="84" t="b">
        <v>0</v>
      </c>
      <c r="H133" s="84" t="b">
        <v>0</v>
      </c>
      <c r="I133" s="84" t="b">
        <v>0</v>
      </c>
      <c r="J133" s="84" t="b">
        <v>0</v>
      </c>
      <c r="K133" s="84" t="b">
        <v>0</v>
      </c>
      <c r="L133" s="84" t="b">
        <v>0</v>
      </c>
    </row>
    <row r="134" spans="1:12" ht="15">
      <c r="A134" s="84" t="s">
        <v>1047</v>
      </c>
      <c r="B134" s="84" t="s">
        <v>2611</v>
      </c>
      <c r="C134" s="84">
        <v>4</v>
      </c>
      <c r="D134" s="118">
        <v>0.002735153779907359</v>
      </c>
      <c r="E134" s="118">
        <v>2.2873945151963095</v>
      </c>
      <c r="F134" s="84" t="s">
        <v>3230</v>
      </c>
      <c r="G134" s="84" t="b">
        <v>0</v>
      </c>
      <c r="H134" s="84" t="b">
        <v>0</v>
      </c>
      <c r="I134" s="84" t="b">
        <v>0</v>
      </c>
      <c r="J134" s="84" t="b">
        <v>0</v>
      </c>
      <c r="K134" s="84" t="b">
        <v>0</v>
      </c>
      <c r="L134" s="84" t="b">
        <v>0</v>
      </c>
    </row>
    <row r="135" spans="1:12" ht="15">
      <c r="A135" s="84" t="s">
        <v>2611</v>
      </c>
      <c r="B135" s="84" t="s">
        <v>2596</v>
      </c>
      <c r="C135" s="84">
        <v>4</v>
      </c>
      <c r="D135" s="118">
        <v>0.002735153779907359</v>
      </c>
      <c r="E135" s="118">
        <v>2.3287872003545345</v>
      </c>
      <c r="F135" s="84" t="s">
        <v>3230</v>
      </c>
      <c r="G135" s="84" t="b">
        <v>0</v>
      </c>
      <c r="H135" s="84" t="b">
        <v>0</v>
      </c>
      <c r="I135" s="84" t="b">
        <v>0</v>
      </c>
      <c r="J135" s="84" t="b">
        <v>0</v>
      </c>
      <c r="K135" s="84" t="b">
        <v>0</v>
      </c>
      <c r="L135" s="84" t="b">
        <v>0</v>
      </c>
    </row>
    <row r="136" spans="1:12" ht="15">
      <c r="A136" s="84" t="s">
        <v>2596</v>
      </c>
      <c r="B136" s="84" t="s">
        <v>326</v>
      </c>
      <c r="C136" s="84">
        <v>4</v>
      </c>
      <c r="D136" s="118">
        <v>0.002735153779907359</v>
      </c>
      <c r="E136" s="118">
        <v>2.3287872003545345</v>
      </c>
      <c r="F136" s="84" t="s">
        <v>3230</v>
      </c>
      <c r="G136" s="84" t="b">
        <v>0</v>
      </c>
      <c r="H136" s="84" t="b">
        <v>0</v>
      </c>
      <c r="I136" s="84" t="b">
        <v>0</v>
      </c>
      <c r="J136" s="84" t="b">
        <v>0</v>
      </c>
      <c r="K136" s="84" t="b">
        <v>0</v>
      </c>
      <c r="L136" s="84" t="b">
        <v>0</v>
      </c>
    </row>
    <row r="137" spans="1:12" ht="15">
      <c r="A137" s="84" t="s">
        <v>3007</v>
      </c>
      <c r="B137" s="84" t="s">
        <v>3007</v>
      </c>
      <c r="C137" s="84">
        <v>3</v>
      </c>
      <c r="D137" s="118">
        <v>0.0024481535541712677</v>
      </c>
      <c r="E137" s="118">
        <v>2.3587504237319776</v>
      </c>
      <c r="F137" s="84" t="s">
        <v>3230</v>
      </c>
      <c r="G137" s="84" t="b">
        <v>0</v>
      </c>
      <c r="H137" s="84" t="b">
        <v>0</v>
      </c>
      <c r="I137" s="84" t="b">
        <v>0</v>
      </c>
      <c r="J137" s="84" t="b">
        <v>0</v>
      </c>
      <c r="K137" s="84" t="b">
        <v>0</v>
      </c>
      <c r="L137" s="84" t="b">
        <v>0</v>
      </c>
    </row>
    <row r="138" spans="1:12" ht="15">
      <c r="A138" s="84" t="s">
        <v>3035</v>
      </c>
      <c r="B138" s="84" t="s">
        <v>2999</v>
      </c>
      <c r="C138" s="84">
        <v>3</v>
      </c>
      <c r="D138" s="118">
        <v>0.002216047325187505</v>
      </c>
      <c r="E138" s="118">
        <v>2.152695941298853</v>
      </c>
      <c r="F138" s="84" t="s">
        <v>3230</v>
      </c>
      <c r="G138" s="84" t="b">
        <v>1</v>
      </c>
      <c r="H138" s="84" t="b">
        <v>0</v>
      </c>
      <c r="I138" s="84" t="b">
        <v>0</v>
      </c>
      <c r="J138" s="84" t="b">
        <v>0</v>
      </c>
      <c r="K138" s="84" t="b">
        <v>0</v>
      </c>
      <c r="L138" s="84" t="b">
        <v>0</v>
      </c>
    </row>
    <row r="139" spans="1:12" ht="15">
      <c r="A139" s="84" t="s">
        <v>3010</v>
      </c>
      <c r="B139" s="84" t="s">
        <v>3088</v>
      </c>
      <c r="C139" s="84">
        <v>3</v>
      </c>
      <c r="D139" s="118">
        <v>0.002216047325187505</v>
      </c>
      <c r="E139" s="118">
        <v>2.483689160340278</v>
      </c>
      <c r="F139" s="84" t="s">
        <v>3230</v>
      </c>
      <c r="G139" s="84" t="b">
        <v>0</v>
      </c>
      <c r="H139" s="84" t="b">
        <v>0</v>
      </c>
      <c r="I139" s="84" t="b">
        <v>0</v>
      </c>
      <c r="J139" s="84" t="b">
        <v>1</v>
      </c>
      <c r="K139" s="84" t="b">
        <v>0</v>
      </c>
      <c r="L139" s="84" t="b">
        <v>0</v>
      </c>
    </row>
    <row r="140" spans="1:12" ht="15">
      <c r="A140" s="84" t="s">
        <v>3088</v>
      </c>
      <c r="B140" s="84" t="s">
        <v>3066</v>
      </c>
      <c r="C140" s="84">
        <v>3</v>
      </c>
      <c r="D140" s="118">
        <v>0.002216047325187505</v>
      </c>
      <c r="E140" s="118">
        <v>2.7267272090265724</v>
      </c>
      <c r="F140" s="84" t="s">
        <v>3230</v>
      </c>
      <c r="G140" s="84" t="b">
        <v>1</v>
      </c>
      <c r="H140" s="84" t="b">
        <v>0</v>
      </c>
      <c r="I140" s="84" t="b">
        <v>0</v>
      </c>
      <c r="J140" s="84" t="b">
        <v>1</v>
      </c>
      <c r="K140" s="84" t="b">
        <v>0</v>
      </c>
      <c r="L140" s="84" t="b">
        <v>0</v>
      </c>
    </row>
    <row r="141" spans="1:12" ht="15">
      <c r="A141" s="84" t="s">
        <v>3066</v>
      </c>
      <c r="B141" s="84" t="s">
        <v>3037</v>
      </c>
      <c r="C141" s="84">
        <v>3</v>
      </c>
      <c r="D141" s="118">
        <v>0.002216047325187505</v>
      </c>
      <c r="E141" s="118">
        <v>2.504878459410216</v>
      </c>
      <c r="F141" s="84" t="s">
        <v>3230</v>
      </c>
      <c r="G141" s="84" t="b">
        <v>1</v>
      </c>
      <c r="H141" s="84" t="b">
        <v>0</v>
      </c>
      <c r="I141" s="84" t="b">
        <v>0</v>
      </c>
      <c r="J141" s="84" t="b">
        <v>0</v>
      </c>
      <c r="K141" s="84" t="b">
        <v>0</v>
      </c>
      <c r="L141" s="84" t="b">
        <v>0</v>
      </c>
    </row>
    <row r="142" spans="1:12" ht="15">
      <c r="A142" s="84" t="s">
        <v>3037</v>
      </c>
      <c r="B142" s="84" t="s">
        <v>3067</v>
      </c>
      <c r="C142" s="84">
        <v>3</v>
      </c>
      <c r="D142" s="118">
        <v>0.002216047325187505</v>
      </c>
      <c r="E142" s="118">
        <v>2.504878459410216</v>
      </c>
      <c r="F142" s="84" t="s">
        <v>3230</v>
      </c>
      <c r="G142" s="84" t="b">
        <v>0</v>
      </c>
      <c r="H142" s="84" t="b">
        <v>0</v>
      </c>
      <c r="I142" s="84" t="b">
        <v>0</v>
      </c>
      <c r="J142" s="84" t="b">
        <v>0</v>
      </c>
      <c r="K142" s="84" t="b">
        <v>0</v>
      </c>
      <c r="L142" s="84" t="b">
        <v>0</v>
      </c>
    </row>
    <row r="143" spans="1:12" ht="15">
      <c r="A143" s="84" t="s">
        <v>2616</v>
      </c>
      <c r="B143" s="84" t="s">
        <v>3038</v>
      </c>
      <c r="C143" s="84">
        <v>3</v>
      </c>
      <c r="D143" s="118">
        <v>0.002216047325187505</v>
      </c>
      <c r="E143" s="118">
        <v>2.027757204690553</v>
      </c>
      <c r="F143" s="84" t="s">
        <v>3230</v>
      </c>
      <c r="G143" s="84" t="b">
        <v>0</v>
      </c>
      <c r="H143" s="84" t="b">
        <v>0</v>
      </c>
      <c r="I143" s="84" t="b">
        <v>0</v>
      </c>
      <c r="J143" s="84" t="b">
        <v>0</v>
      </c>
      <c r="K143" s="84" t="b">
        <v>0</v>
      </c>
      <c r="L143" s="84" t="b">
        <v>0</v>
      </c>
    </row>
    <row r="144" spans="1:12" ht="15">
      <c r="A144" s="84" t="s">
        <v>3038</v>
      </c>
      <c r="B144" s="84" t="s">
        <v>287</v>
      </c>
      <c r="C144" s="84">
        <v>3</v>
      </c>
      <c r="D144" s="118">
        <v>0.002216047325187505</v>
      </c>
      <c r="E144" s="118">
        <v>2.6298171960185157</v>
      </c>
      <c r="F144" s="84" t="s">
        <v>3230</v>
      </c>
      <c r="G144" s="84" t="b">
        <v>0</v>
      </c>
      <c r="H144" s="84" t="b">
        <v>0</v>
      </c>
      <c r="I144" s="84" t="b">
        <v>0</v>
      </c>
      <c r="J144" s="84" t="b">
        <v>0</v>
      </c>
      <c r="K144" s="84" t="b">
        <v>0</v>
      </c>
      <c r="L144" s="84" t="b">
        <v>0</v>
      </c>
    </row>
    <row r="145" spans="1:12" ht="15">
      <c r="A145" s="84" t="s">
        <v>287</v>
      </c>
      <c r="B145" s="84" t="s">
        <v>390</v>
      </c>
      <c r="C145" s="84">
        <v>3</v>
      </c>
      <c r="D145" s="118">
        <v>0.002216047325187505</v>
      </c>
      <c r="E145" s="118">
        <v>1.8974234361955473</v>
      </c>
      <c r="F145" s="84" t="s">
        <v>3230</v>
      </c>
      <c r="G145" s="84" t="b">
        <v>0</v>
      </c>
      <c r="H145" s="84" t="b">
        <v>0</v>
      </c>
      <c r="I145" s="84" t="b">
        <v>0</v>
      </c>
      <c r="J145" s="84" t="b">
        <v>0</v>
      </c>
      <c r="K145" s="84" t="b">
        <v>0</v>
      </c>
      <c r="L145" s="84" t="b">
        <v>0</v>
      </c>
    </row>
    <row r="146" spans="1:12" ht="15">
      <c r="A146" s="84" t="s">
        <v>297</v>
      </c>
      <c r="B146" s="84" t="s">
        <v>3091</v>
      </c>
      <c r="C146" s="84">
        <v>3</v>
      </c>
      <c r="D146" s="118">
        <v>0.002216047325187505</v>
      </c>
      <c r="E146" s="118">
        <v>1.4479736080737433</v>
      </c>
      <c r="F146" s="84" t="s">
        <v>3230</v>
      </c>
      <c r="G146" s="84" t="b">
        <v>0</v>
      </c>
      <c r="H146" s="84" t="b">
        <v>0</v>
      </c>
      <c r="I146" s="84" t="b">
        <v>0</v>
      </c>
      <c r="J146" s="84" t="b">
        <v>0</v>
      </c>
      <c r="K146" s="84" t="b">
        <v>0</v>
      </c>
      <c r="L146" s="84" t="b">
        <v>0</v>
      </c>
    </row>
    <row r="147" spans="1:12" ht="15">
      <c r="A147" s="84" t="s">
        <v>3091</v>
      </c>
      <c r="B147" s="84" t="s">
        <v>3092</v>
      </c>
      <c r="C147" s="84">
        <v>3</v>
      </c>
      <c r="D147" s="118">
        <v>0.002216047325187505</v>
      </c>
      <c r="E147" s="118">
        <v>2.8516659456348723</v>
      </c>
      <c r="F147" s="84" t="s">
        <v>3230</v>
      </c>
      <c r="G147" s="84" t="b">
        <v>0</v>
      </c>
      <c r="H147" s="84" t="b">
        <v>0</v>
      </c>
      <c r="I147" s="84" t="b">
        <v>0</v>
      </c>
      <c r="J147" s="84" t="b">
        <v>0</v>
      </c>
      <c r="K147" s="84" t="b">
        <v>0</v>
      </c>
      <c r="L147" s="84" t="b">
        <v>0</v>
      </c>
    </row>
    <row r="148" spans="1:12" ht="15">
      <c r="A148" s="84" t="s">
        <v>3092</v>
      </c>
      <c r="B148" s="84" t="s">
        <v>2590</v>
      </c>
      <c r="C148" s="84">
        <v>3</v>
      </c>
      <c r="D148" s="118">
        <v>0.002216047325187505</v>
      </c>
      <c r="E148" s="118">
        <v>2.7267272090265724</v>
      </c>
      <c r="F148" s="84" t="s">
        <v>3230</v>
      </c>
      <c r="G148" s="84" t="b">
        <v>0</v>
      </c>
      <c r="H148" s="84" t="b">
        <v>0</v>
      </c>
      <c r="I148" s="84" t="b">
        <v>0</v>
      </c>
      <c r="J148" s="84" t="b">
        <v>0</v>
      </c>
      <c r="K148" s="84" t="b">
        <v>0</v>
      </c>
      <c r="L148" s="84" t="b">
        <v>0</v>
      </c>
    </row>
    <row r="149" spans="1:12" ht="15">
      <c r="A149" s="84" t="s">
        <v>2590</v>
      </c>
      <c r="B149" s="84" t="s">
        <v>3093</v>
      </c>
      <c r="C149" s="84">
        <v>3</v>
      </c>
      <c r="D149" s="118">
        <v>0.002216047325187505</v>
      </c>
      <c r="E149" s="118">
        <v>2.7267272090265724</v>
      </c>
      <c r="F149" s="84" t="s">
        <v>3230</v>
      </c>
      <c r="G149" s="84" t="b">
        <v>0</v>
      </c>
      <c r="H149" s="84" t="b">
        <v>0</v>
      </c>
      <c r="I149" s="84" t="b">
        <v>0</v>
      </c>
      <c r="J149" s="84" t="b">
        <v>0</v>
      </c>
      <c r="K149" s="84" t="b">
        <v>0</v>
      </c>
      <c r="L149" s="84" t="b">
        <v>0</v>
      </c>
    </row>
    <row r="150" spans="1:12" ht="15">
      <c r="A150" s="84" t="s">
        <v>3093</v>
      </c>
      <c r="B150" s="84" t="s">
        <v>2591</v>
      </c>
      <c r="C150" s="84">
        <v>3</v>
      </c>
      <c r="D150" s="118">
        <v>0.002216047325187505</v>
      </c>
      <c r="E150" s="118">
        <v>2.7267272090265724</v>
      </c>
      <c r="F150" s="84" t="s">
        <v>3230</v>
      </c>
      <c r="G150" s="84" t="b">
        <v>0</v>
      </c>
      <c r="H150" s="84" t="b">
        <v>0</v>
      </c>
      <c r="I150" s="84" t="b">
        <v>0</v>
      </c>
      <c r="J150" s="84" t="b">
        <v>0</v>
      </c>
      <c r="K150" s="84" t="b">
        <v>0</v>
      </c>
      <c r="L150" s="84" t="b">
        <v>0</v>
      </c>
    </row>
    <row r="151" spans="1:12" ht="15">
      <c r="A151" s="84" t="s">
        <v>2592</v>
      </c>
      <c r="B151" s="84" t="s">
        <v>2593</v>
      </c>
      <c r="C151" s="84">
        <v>3</v>
      </c>
      <c r="D151" s="118">
        <v>0.002216047325187505</v>
      </c>
      <c r="E151" s="118">
        <v>2.6017884724182725</v>
      </c>
      <c r="F151" s="84" t="s">
        <v>3230</v>
      </c>
      <c r="G151" s="84" t="b">
        <v>0</v>
      </c>
      <c r="H151" s="84" t="b">
        <v>0</v>
      </c>
      <c r="I151" s="84" t="b">
        <v>0</v>
      </c>
      <c r="J151" s="84" t="b">
        <v>1</v>
      </c>
      <c r="K151" s="84" t="b">
        <v>0</v>
      </c>
      <c r="L151" s="84" t="b">
        <v>0</v>
      </c>
    </row>
    <row r="152" spans="1:12" ht="15">
      <c r="A152" s="84" t="s">
        <v>2593</v>
      </c>
      <c r="B152" s="84" t="s">
        <v>2589</v>
      </c>
      <c r="C152" s="84">
        <v>3</v>
      </c>
      <c r="D152" s="118">
        <v>0.002216047325187505</v>
      </c>
      <c r="E152" s="118">
        <v>2.504878459410216</v>
      </c>
      <c r="F152" s="84" t="s">
        <v>3230</v>
      </c>
      <c r="G152" s="84" t="b">
        <v>1</v>
      </c>
      <c r="H152" s="84" t="b">
        <v>0</v>
      </c>
      <c r="I152" s="84" t="b">
        <v>0</v>
      </c>
      <c r="J152" s="84" t="b">
        <v>0</v>
      </c>
      <c r="K152" s="84" t="b">
        <v>0</v>
      </c>
      <c r="L152" s="84" t="b">
        <v>0</v>
      </c>
    </row>
    <row r="153" spans="1:12" ht="15">
      <c r="A153" s="84" t="s">
        <v>2589</v>
      </c>
      <c r="B153" s="84" t="s">
        <v>3094</v>
      </c>
      <c r="C153" s="84">
        <v>3</v>
      </c>
      <c r="D153" s="118">
        <v>0.002216047325187505</v>
      </c>
      <c r="E153" s="118">
        <v>2.6298171960185157</v>
      </c>
      <c r="F153" s="84" t="s">
        <v>3230</v>
      </c>
      <c r="G153" s="84" t="b">
        <v>0</v>
      </c>
      <c r="H153" s="84" t="b">
        <v>0</v>
      </c>
      <c r="I153" s="84" t="b">
        <v>0</v>
      </c>
      <c r="J153" s="84" t="b">
        <v>0</v>
      </c>
      <c r="K153" s="84" t="b">
        <v>0</v>
      </c>
      <c r="L153" s="84" t="b">
        <v>0</v>
      </c>
    </row>
    <row r="154" spans="1:12" ht="15">
      <c r="A154" s="84" t="s">
        <v>288</v>
      </c>
      <c r="B154" s="84" t="s">
        <v>2580</v>
      </c>
      <c r="C154" s="84">
        <v>3</v>
      </c>
      <c r="D154" s="118">
        <v>0.002216047325187505</v>
      </c>
      <c r="E154" s="118">
        <v>1.9863645195323285</v>
      </c>
      <c r="F154" s="84" t="s">
        <v>3230</v>
      </c>
      <c r="G154" s="84" t="b">
        <v>0</v>
      </c>
      <c r="H154" s="84" t="b">
        <v>0</v>
      </c>
      <c r="I154" s="84" t="b">
        <v>0</v>
      </c>
      <c r="J154" s="84" t="b">
        <v>0</v>
      </c>
      <c r="K154" s="84" t="b">
        <v>0</v>
      </c>
      <c r="L154" s="84" t="b">
        <v>0</v>
      </c>
    </row>
    <row r="155" spans="1:12" ht="15">
      <c r="A155" s="84" t="s">
        <v>2617</v>
      </c>
      <c r="B155" s="84" t="s">
        <v>3010</v>
      </c>
      <c r="C155" s="84">
        <v>3</v>
      </c>
      <c r="D155" s="118">
        <v>0.002216047325187505</v>
      </c>
      <c r="E155" s="118">
        <v>1.9863645195323285</v>
      </c>
      <c r="F155" s="84" t="s">
        <v>3230</v>
      </c>
      <c r="G155" s="84" t="b">
        <v>0</v>
      </c>
      <c r="H155" s="84" t="b">
        <v>0</v>
      </c>
      <c r="I155" s="84" t="b">
        <v>0</v>
      </c>
      <c r="J155" s="84" t="b">
        <v>0</v>
      </c>
      <c r="K155" s="84" t="b">
        <v>0</v>
      </c>
      <c r="L155" s="84" t="b">
        <v>0</v>
      </c>
    </row>
    <row r="156" spans="1:12" ht="15">
      <c r="A156" s="84" t="s">
        <v>3010</v>
      </c>
      <c r="B156" s="84" t="s">
        <v>2995</v>
      </c>
      <c r="C156" s="84">
        <v>3</v>
      </c>
      <c r="D156" s="118">
        <v>0.002216047325187505</v>
      </c>
      <c r="E156" s="118">
        <v>1.9608104150599401</v>
      </c>
      <c r="F156" s="84" t="s">
        <v>3230</v>
      </c>
      <c r="G156" s="84" t="b">
        <v>0</v>
      </c>
      <c r="H156" s="84" t="b">
        <v>0</v>
      </c>
      <c r="I156" s="84" t="b">
        <v>0</v>
      </c>
      <c r="J156" s="84" t="b">
        <v>0</v>
      </c>
      <c r="K156" s="84" t="b">
        <v>0</v>
      </c>
      <c r="L156" s="84" t="b">
        <v>0</v>
      </c>
    </row>
    <row r="157" spans="1:12" ht="15">
      <c r="A157" s="84" t="s">
        <v>2995</v>
      </c>
      <c r="B157" s="84" t="s">
        <v>3095</v>
      </c>
      <c r="C157" s="84">
        <v>3</v>
      </c>
      <c r="D157" s="118">
        <v>0.002216047325187505</v>
      </c>
      <c r="E157" s="118">
        <v>2.3287872003545345</v>
      </c>
      <c r="F157" s="84" t="s">
        <v>3230</v>
      </c>
      <c r="G157" s="84" t="b">
        <v>0</v>
      </c>
      <c r="H157" s="84" t="b">
        <v>0</v>
      </c>
      <c r="I157" s="84" t="b">
        <v>0</v>
      </c>
      <c r="J157" s="84" t="b">
        <v>0</v>
      </c>
      <c r="K157" s="84" t="b">
        <v>0</v>
      </c>
      <c r="L157" s="84" t="b">
        <v>0</v>
      </c>
    </row>
    <row r="158" spans="1:12" ht="15">
      <c r="A158" s="84" t="s">
        <v>3095</v>
      </c>
      <c r="B158" s="84" t="s">
        <v>3096</v>
      </c>
      <c r="C158" s="84">
        <v>3</v>
      </c>
      <c r="D158" s="118">
        <v>0.002216047325187505</v>
      </c>
      <c r="E158" s="118">
        <v>2.8516659456348723</v>
      </c>
      <c r="F158" s="84" t="s">
        <v>3230</v>
      </c>
      <c r="G158" s="84" t="b">
        <v>0</v>
      </c>
      <c r="H158" s="84" t="b">
        <v>0</v>
      </c>
      <c r="I158" s="84" t="b">
        <v>0</v>
      </c>
      <c r="J158" s="84" t="b">
        <v>0</v>
      </c>
      <c r="K158" s="84" t="b">
        <v>0</v>
      </c>
      <c r="L158" s="84" t="b">
        <v>0</v>
      </c>
    </row>
    <row r="159" spans="1:12" ht="15">
      <c r="A159" s="84" t="s">
        <v>3096</v>
      </c>
      <c r="B159" s="84" t="s">
        <v>3000</v>
      </c>
      <c r="C159" s="84">
        <v>3</v>
      </c>
      <c r="D159" s="118">
        <v>0.002216047325187505</v>
      </c>
      <c r="E159" s="118">
        <v>2.3745446909152097</v>
      </c>
      <c r="F159" s="84" t="s">
        <v>3230</v>
      </c>
      <c r="G159" s="84" t="b">
        <v>0</v>
      </c>
      <c r="H159" s="84" t="b">
        <v>0</v>
      </c>
      <c r="I159" s="84" t="b">
        <v>0</v>
      </c>
      <c r="J159" s="84" t="b">
        <v>0</v>
      </c>
      <c r="K159" s="84" t="b">
        <v>0</v>
      </c>
      <c r="L159" s="84" t="b">
        <v>0</v>
      </c>
    </row>
    <row r="160" spans="1:12" ht="15">
      <c r="A160" s="84" t="s">
        <v>3000</v>
      </c>
      <c r="B160" s="84" t="s">
        <v>3097</v>
      </c>
      <c r="C160" s="84">
        <v>3</v>
      </c>
      <c r="D160" s="118">
        <v>0.002216047325187505</v>
      </c>
      <c r="E160" s="118">
        <v>2.3745446909152097</v>
      </c>
      <c r="F160" s="84" t="s">
        <v>3230</v>
      </c>
      <c r="G160" s="84" t="b">
        <v>0</v>
      </c>
      <c r="H160" s="84" t="b">
        <v>0</v>
      </c>
      <c r="I160" s="84" t="b">
        <v>0</v>
      </c>
      <c r="J160" s="84" t="b">
        <v>0</v>
      </c>
      <c r="K160" s="84" t="b">
        <v>0</v>
      </c>
      <c r="L160" s="84" t="b">
        <v>0</v>
      </c>
    </row>
    <row r="161" spans="1:12" ht="15">
      <c r="A161" s="84" t="s">
        <v>3097</v>
      </c>
      <c r="B161" s="84" t="s">
        <v>3098</v>
      </c>
      <c r="C161" s="84">
        <v>3</v>
      </c>
      <c r="D161" s="118">
        <v>0.002216047325187505</v>
      </c>
      <c r="E161" s="118">
        <v>2.8516659456348723</v>
      </c>
      <c r="F161" s="84" t="s">
        <v>3230</v>
      </c>
      <c r="G161" s="84" t="b">
        <v>0</v>
      </c>
      <c r="H161" s="84" t="b">
        <v>0</v>
      </c>
      <c r="I161" s="84" t="b">
        <v>0</v>
      </c>
      <c r="J161" s="84" t="b">
        <v>0</v>
      </c>
      <c r="K161" s="84" t="b">
        <v>0</v>
      </c>
      <c r="L161" s="84" t="b">
        <v>0</v>
      </c>
    </row>
    <row r="162" spans="1:12" ht="15">
      <c r="A162" s="84" t="s">
        <v>3098</v>
      </c>
      <c r="B162" s="84" t="s">
        <v>3014</v>
      </c>
      <c r="C162" s="84">
        <v>3</v>
      </c>
      <c r="D162" s="118">
        <v>0.002216047325187505</v>
      </c>
      <c r="E162" s="118">
        <v>2.483689160340278</v>
      </c>
      <c r="F162" s="84" t="s">
        <v>3230</v>
      </c>
      <c r="G162" s="84" t="b">
        <v>0</v>
      </c>
      <c r="H162" s="84" t="b">
        <v>0</v>
      </c>
      <c r="I162" s="84" t="b">
        <v>0</v>
      </c>
      <c r="J162" s="84" t="b">
        <v>0</v>
      </c>
      <c r="K162" s="84" t="b">
        <v>0</v>
      </c>
      <c r="L162" s="84" t="b">
        <v>0</v>
      </c>
    </row>
    <row r="163" spans="1:12" ht="15">
      <c r="A163" s="84" t="s">
        <v>3014</v>
      </c>
      <c r="B163" s="84" t="s">
        <v>2575</v>
      </c>
      <c r="C163" s="84">
        <v>3</v>
      </c>
      <c r="D163" s="118">
        <v>0.002216047325187505</v>
      </c>
      <c r="E163" s="118">
        <v>1.659780419395959</v>
      </c>
      <c r="F163" s="84" t="s">
        <v>3230</v>
      </c>
      <c r="G163" s="84" t="b">
        <v>0</v>
      </c>
      <c r="H163" s="84" t="b">
        <v>0</v>
      </c>
      <c r="I163" s="84" t="b">
        <v>0</v>
      </c>
      <c r="J163" s="84" t="b">
        <v>0</v>
      </c>
      <c r="K163" s="84" t="b">
        <v>0</v>
      </c>
      <c r="L163" s="84" t="b">
        <v>0</v>
      </c>
    </row>
    <row r="164" spans="1:12" ht="15">
      <c r="A164" s="84" t="s">
        <v>2599</v>
      </c>
      <c r="B164" s="84" t="s">
        <v>3101</v>
      </c>
      <c r="C164" s="84">
        <v>3</v>
      </c>
      <c r="D164" s="118">
        <v>0.002216047325187505</v>
      </c>
      <c r="E164" s="118">
        <v>2.3745446909152097</v>
      </c>
      <c r="F164" s="84" t="s">
        <v>3230</v>
      </c>
      <c r="G164" s="84" t="b">
        <v>0</v>
      </c>
      <c r="H164" s="84" t="b">
        <v>0</v>
      </c>
      <c r="I164" s="84" t="b">
        <v>0</v>
      </c>
      <c r="J164" s="84" t="b">
        <v>0</v>
      </c>
      <c r="K164" s="84" t="b">
        <v>0</v>
      </c>
      <c r="L164" s="84" t="b">
        <v>0</v>
      </c>
    </row>
    <row r="165" spans="1:12" ht="15">
      <c r="A165" s="84" t="s">
        <v>3008</v>
      </c>
      <c r="B165" s="84" t="s">
        <v>3102</v>
      </c>
      <c r="C165" s="84">
        <v>3</v>
      </c>
      <c r="D165" s="118">
        <v>0.002216047325187505</v>
      </c>
      <c r="E165" s="118">
        <v>2.550635949970891</v>
      </c>
      <c r="F165" s="84" t="s">
        <v>3230</v>
      </c>
      <c r="G165" s="84" t="b">
        <v>0</v>
      </c>
      <c r="H165" s="84" t="b">
        <v>0</v>
      </c>
      <c r="I165" s="84" t="b">
        <v>0</v>
      </c>
      <c r="J165" s="84" t="b">
        <v>0</v>
      </c>
      <c r="K165" s="84" t="b">
        <v>0</v>
      </c>
      <c r="L165" s="84" t="b">
        <v>0</v>
      </c>
    </row>
    <row r="166" spans="1:12" ht="15">
      <c r="A166" s="84" t="s">
        <v>3102</v>
      </c>
      <c r="B166" s="84" t="s">
        <v>3005</v>
      </c>
      <c r="C166" s="84">
        <v>3</v>
      </c>
      <c r="D166" s="118">
        <v>0.002216047325187505</v>
      </c>
      <c r="E166" s="118">
        <v>2.425697213362591</v>
      </c>
      <c r="F166" s="84" t="s">
        <v>3230</v>
      </c>
      <c r="G166" s="84" t="b">
        <v>0</v>
      </c>
      <c r="H166" s="84" t="b">
        <v>0</v>
      </c>
      <c r="I166" s="84" t="b">
        <v>0</v>
      </c>
      <c r="J166" s="84" t="b">
        <v>0</v>
      </c>
      <c r="K166" s="84" t="b">
        <v>1</v>
      </c>
      <c r="L166" s="84" t="b">
        <v>0</v>
      </c>
    </row>
    <row r="167" spans="1:12" ht="15">
      <c r="A167" s="84" t="s">
        <v>3005</v>
      </c>
      <c r="B167" s="84" t="s">
        <v>1047</v>
      </c>
      <c r="C167" s="84">
        <v>3</v>
      </c>
      <c r="D167" s="118">
        <v>0.002216047325187505</v>
      </c>
      <c r="E167" s="118">
        <v>1.8614257829240286</v>
      </c>
      <c r="F167" s="84" t="s">
        <v>3230</v>
      </c>
      <c r="G167" s="84" t="b">
        <v>0</v>
      </c>
      <c r="H167" s="84" t="b">
        <v>1</v>
      </c>
      <c r="I167" s="84" t="b">
        <v>0</v>
      </c>
      <c r="J167" s="84" t="b">
        <v>0</v>
      </c>
      <c r="K167" s="84" t="b">
        <v>0</v>
      </c>
      <c r="L167" s="84" t="b">
        <v>0</v>
      </c>
    </row>
    <row r="168" spans="1:12" ht="15">
      <c r="A168" s="84" t="s">
        <v>1047</v>
      </c>
      <c r="B168" s="84" t="s">
        <v>3103</v>
      </c>
      <c r="C168" s="84">
        <v>3</v>
      </c>
      <c r="D168" s="118">
        <v>0.002216047325187505</v>
      </c>
      <c r="E168" s="118">
        <v>2.2873945151963095</v>
      </c>
      <c r="F168" s="84" t="s">
        <v>3230</v>
      </c>
      <c r="G168" s="84" t="b">
        <v>0</v>
      </c>
      <c r="H168" s="84" t="b">
        <v>0</v>
      </c>
      <c r="I168" s="84" t="b">
        <v>0</v>
      </c>
      <c r="J168" s="84" t="b">
        <v>0</v>
      </c>
      <c r="K168" s="84" t="b">
        <v>0</v>
      </c>
      <c r="L168" s="84" t="b">
        <v>0</v>
      </c>
    </row>
    <row r="169" spans="1:12" ht="15">
      <c r="A169" s="84" t="s">
        <v>3103</v>
      </c>
      <c r="B169" s="84" t="s">
        <v>3104</v>
      </c>
      <c r="C169" s="84">
        <v>3</v>
      </c>
      <c r="D169" s="118">
        <v>0.002216047325187505</v>
      </c>
      <c r="E169" s="118">
        <v>2.8516659456348723</v>
      </c>
      <c r="F169" s="84" t="s">
        <v>3230</v>
      </c>
      <c r="G169" s="84" t="b">
        <v>0</v>
      </c>
      <c r="H169" s="84" t="b">
        <v>0</v>
      </c>
      <c r="I169" s="84" t="b">
        <v>0</v>
      </c>
      <c r="J169" s="84" t="b">
        <v>0</v>
      </c>
      <c r="K169" s="84" t="b">
        <v>0</v>
      </c>
      <c r="L169" s="84" t="b">
        <v>0</v>
      </c>
    </row>
    <row r="170" spans="1:12" ht="15">
      <c r="A170" s="84" t="s">
        <v>3104</v>
      </c>
      <c r="B170" s="84" t="s">
        <v>3105</v>
      </c>
      <c r="C170" s="84">
        <v>3</v>
      </c>
      <c r="D170" s="118">
        <v>0.002216047325187505</v>
      </c>
      <c r="E170" s="118">
        <v>2.8516659456348723</v>
      </c>
      <c r="F170" s="84" t="s">
        <v>3230</v>
      </c>
      <c r="G170" s="84" t="b">
        <v>0</v>
      </c>
      <c r="H170" s="84" t="b">
        <v>0</v>
      </c>
      <c r="I170" s="84" t="b">
        <v>0</v>
      </c>
      <c r="J170" s="84" t="b">
        <v>0</v>
      </c>
      <c r="K170" s="84" t="b">
        <v>0</v>
      </c>
      <c r="L170" s="84" t="b">
        <v>0</v>
      </c>
    </row>
    <row r="171" spans="1:12" ht="15">
      <c r="A171" s="84" t="s">
        <v>3105</v>
      </c>
      <c r="B171" s="84" t="s">
        <v>3106</v>
      </c>
      <c r="C171" s="84">
        <v>3</v>
      </c>
      <c r="D171" s="118">
        <v>0.002216047325187505</v>
      </c>
      <c r="E171" s="118">
        <v>2.8516659456348723</v>
      </c>
      <c r="F171" s="84" t="s">
        <v>3230</v>
      </c>
      <c r="G171" s="84" t="b">
        <v>0</v>
      </c>
      <c r="H171" s="84" t="b">
        <v>0</v>
      </c>
      <c r="I171" s="84" t="b">
        <v>0</v>
      </c>
      <c r="J171" s="84" t="b">
        <v>0</v>
      </c>
      <c r="K171" s="84" t="b">
        <v>0</v>
      </c>
      <c r="L171" s="84" t="b">
        <v>0</v>
      </c>
    </row>
    <row r="172" spans="1:12" ht="15">
      <c r="A172" s="84" t="s">
        <v>3106</v>
      </c>
      <c r="B172" s="84" t="s">
        <v>3107</v>
      </c>
      <c r="C172" s="84">
        <v>3</v>
      </c>
      <c r="D172" s="118">
        <v>0.002216047325187505</v>
      </c>
      <c r="E172" s="118">
        <v>2.8516659456348723</v>
      </c>
      <c r="F172" s="84" t="s">
        <v>3230</v>
      </c>
      <c r="G172" s="84" t="b">
        <v>0</v>
      </c>
      <c r="H172" s="84" t="b">
        <v>0</v>
      </c>
      <c r="I172" s="84" t="b">
        <v>0</v>
      </c>
      <c r="J172" s="84" t="b">
        <v>0</v>
      </c>
      <c r="K172" s="84" t="b">
        <v>0</v>
      </c>
      <c r="L172" s="84" t="b">
        <v>0</v>
      </c>
    </row>
    <row r="173" spans="1:12" ht="15">
      <c r="A173" s="84" t="s">
        <v>297</v>
      </c>
      <c r="B173" s="84" t="s">
        <v>3027</v>
      </c>
      <c r="C173" s="84">
        <v>3</v>
      </c>
      <c r="D173" s="118">
        <v>0.002216047325187505</v>
      </c>
      <c r="E173" s="118">
        <v>1.146943612409762</v>
      </c>
      <c r="F173" s="84" t="s">
        <v>3230</v>
      </c>
      <c r="G173" s="84" t="b">
        <v>0</v>
      </c>
      <c r="H173" s="84" t="b">
        <v>0</v>
      </c>
      <c r="I173" s="84" t="b">
        <v>0</v>
      </c>
      <c r="J173" s="84" t="b">
        <v>0</v>
      </c>
      <c r="K173" s="84" t="b">
        <v>0</v>
      </c>
      <c r="L173" s="84" t="b">
        <v>0</v>
      </c>
    </row>
    <row r="174" spans="1:12" ht="15">
      <c r="A174" s="84" t="s">
        <v>3027</v>
      </c>
      <c r="B174" s="84" t="s">
        <v>3108</v>
      </c>
      <c r="C174" s="84">
        <v>3</v>
      </c>
      <c r="D174" s="118">
        <v>0.002216047325187505</v>
      </c>
      <c r="E174" s="118">
        <v>2.550635949970891</v>
      </c>
      <c r="F174" s="84" t="s">
        <v>3230</v>
      </c>
      <c r="G174" s="84" t="b">
        <v>0</v>
      </c>
      <c r="H174" s="84" t="b">
        <v>0</v>
      </c>
      <c r="I174" s="84" t="b">
        <v>0</v>
      </c>
      <c r="J174" s="84" t="b">
        <v>1</v>
      </c>
      <c r="K174" s="84" t="b">
        <v>0</v>
      </c>
      <c r="L174" s="84" t="b">
        <v>0</v>
      </c>
    </row>
    <row r="175" spans="1:12" ht="15">
      <c r="A175" s="84" t="s">
        <v>3108</v>
      </c>
      <c r="B175" s="84" t="s">
        <v>2577</v>
      </c>
      <c r="C175" s="84">
        <v>3</v>
      </c>
      <c r="D175" s="118">
        <v>0.002216047325187505</v>
      </c>
      <c r="E175" s="118">
        <v>2.12466721769861</v>
      </c>
      <c r="F175" s="84" t="s">
        <v>3230</v>
      </c>
      <c r="G175" s="84" t="b">
        <v>1</v>
      </c>
      <c r="H175" s="84" t="b">
        <v>0</v>
      </c>
      <c r="I175" s="84" t="b">
        <v>0</v>
      </c>
      <c r="J175" s="84" t="b">
        <v>0</v>
      </c>
      <c r="K175" s="84" t="b">
        <v>0</v>
      </c>
      <c r="L175" s="84" t="b">
        <v>0</v>
      </c>
    </row>
    <row r="176" spans="1:12" ht="15">
      <c r="A176" s="84" t="s">
        <v>2577</v>
      </c>
      <c r="B176" s="84" t="s">
        <v>2567</v>
      </c>
      <c r="C176" s="84">
        <v>3</v>
      </c>
      <c r="D176" s="118">
        <v>0.002216047325187505</v>
      </c>
      <c r="E176" s="118">
        <v>1.0966384940983664</v>
      </c>
      <c r="F176" s="84" t="s">
        <v>3230</v>
      </c>
      <c r="G176" s="84" t="b">
        <v>0</v>
      </c>
      <c r="H176" s="84" t="b">
        <v>0</v>
      </c>
      <c r="I176" s="84" t="b">
        <v>0</v>
      </c>
      <c r="J176" s="84" t="b">
        <v>0</v>
      </c>
      <c r="K176" s="84" t="b">
        <v>0</v>
      </c>
      <c r="L176" s="84" t="b">
        <v>0</v>
      </c>
    </row>
    <row r="177" spans="1:12" ht="15">
      <c r="A177" s="84" t="s">
        <v>2567</v>
      </c>
      <c r="B177" s="84" t="s">
        <v>2582</v>
      </c>
      <c r="C177" s="84">
        <v>3</v>
      </c>
      <c r="D177" s="118">
        <v>0.002216047325187505</v>
      </c>
      <c r="E177" s="118">
        <v>1.259365791596066</v>
      </c>
      <c r="F177" s="84" t="s">
        <v>3230</v>
      </c>
      <c r="G177" s="84" t="b">
        <v>0</v>
      </c>
      <c r="H177" s="84" t="b">
        <v>0</v>
      </c>
      <c r="I177" s="84" t="b">
        <v>0</v>
      </c>
      <c r="J177" s="84" t="b">
        <v>0</v>
      </c>
      <c r="K177" s="84" t="b">
        <v>0</v>
      </c>
      <c r="L177" s="84" t="b">
        <v>0</v>
      </c>
    </row>
    <row r="178" spans="1:12" ht="15">
      <c r="A178" s="84" t="s">
        <v>2582</v>
      </c>
      <c r="B178" s="84" t="s">
        <v>3109</v>
      </c>
      <c r="C178" s="84">
        <v>3</v>
      </c>
      <c r="D178" s="118">
        <v>0.002216047325187505</v>
      </c>
      <c r="E178" s="118">
        <v>2.2873945151963095</v>
      </c>
      <c r="F178" s="84" t="s">
        <v>3230</v>
      </c>
      <c r="G178" s="84" t="b">
        <v>0</v>
      </c>
      <c r="H178" s="84" t="b">
        <v>0</v>
      </c>
      <c r="I178" s="84" t="b">
        <v>0</v>
      </c>
      <c r="J178" s="84" t="b">
        <v>0</v>
      </c>
      <c r="K178" s="84" t="b">
        <v>0</v>
      </c>
      <c r="L178" s="84" t="b">
        <v>0</v>
      </c>
    </row>
    <row r="179" spans="1:12" ht="15">
      <c r="A179" s="84" t="s">
        <v>3109</v>
      </c>
      <c r="B179" s="84" t="s">
        <v>2987</v>
      </c>
      <c r="C179" s="84">
        <v>3</v>
      </c>
      <c r="D179" s="118">
        <v>0.002216047325187505</v>
      </c>
      <c r="E179" s="118">
        <v>2.24960595430691</v>
      </c>
      <c r="F179" s="84" t="s">
        <v>3230</v>
      </c>
      <c r="G179" s="84" t="b">
        <v>0</v>
      </c>
      <c r="H179" s="84" t="b">
        <v>0</v>
      </c>
      <c r="I179" s="84" t="b">
        <v>0</v>
      </c>
      <c r="J179" s="84" t="b">
        <v>1</v>
      </c>
      <c r="K179" s="84" t="b">
        <v>0</v>
      </c>
      <c r="L179" s="84" t="b">
        <v>0</v>
      </c>
    </row>
    <row r="180" spans="1:12" ht="15">
      <c r="A180" s="84" t="s">
        <v>3112</v>
      </c>
      <c r="B180" s="84" t="s">
        <v>3001</v>
      </c>
      <c r="C180" s="84">
        <v>3</v>
      </c>
      <c r="D180" s="118">
        <v>0.002216047325187505</v>
      </c>
      <c r="E180" s="118">
        <v>2.3745446909152097</v>
      </c>
      <c r="F180" s="84" t="s">
        <v>3230</v>
      </c>
      <c r="G180" s="84" t="b">
        <v>0</v>
      </c>
      <c r="H180" s="84" t="b">
        <v>0</v>
      </c>
      <c r="I180" s="84" t="b">
        <v>0</v>
      </c>
      <c r="J180" s="84" t="b">
        <v>0</v>
      </c>
      <c r="K180" s="84" t="b">
        <v>0</v>
      </c>
      <c r="L180" s="84" t="b">
        <v>0</v>
      </c>
    </row>
    <row r="181" spans="1:12" ht="15">
      <c r="A181" s="84" t="s">
        <v>350</v>
      </c>
      <c r="B181" s="84" t="s">
        <v>2996</v>
      </c>
      <c r="C181" s="84">
        <v>3</v>
      </c>
      <c r="D181" s="118">
        <v>0.002216047325187505</v>
      </c>
      <c r="E181" s="118">
        <v>1.851665945634872</v>
      </c>
      <c r="F181" s="84" t="s">
        <v>3230</v>
      </c>
      <c r="G181" s="84" t="b">
        <v>0</v>
      </c>
      <c r="H181" s="84" t="b">
        <v>0</v>
      </c>
      <c r="I181" s="84" t="b">
        <v>0</v>
      </c>
      <c r="J181" s="84" t="b">
        <v>0</v>
      </c>
      <c r="K181" s="84" t="b">
        <v>0</v>
      </c>
      <c r="L181" s="84" t="b">
        <v>0</v>
      </c>
    </row>
    <row r="182" spans="1:12" ht="15">
      <c r="A182" s="84" t="s">
        <v>259</v>
      </c>
      <c r="B182" s="84" t="s">
        <v>364</v>
      </c>
      <c r="C182" s="84">
        <v>3</v>
      </c>
      <c r="D182" s="118">
        <v>0.002216047325187505</v>
      </c>
      <c r="E182" s="118">
        <v>2.8516659456348723</v>
      </c>
      <c r="F182" s="84" t="s">
        <v>3230</v>
      </c>
      <c r="G182" s="84" t="b">
        <v>0</v>
      </c>
      <c r="H182" s="84" t="b">
        <v>0</v>
      </c>
      <c r="I182" s="84" t="b">
        <v>0</v>
      </c>
      <c r="J182" s="84" t="b">
        <v>0</v>
      </c>
      <c r="K182" s="84" t="b">
        <v>0</v>
      </c>
      <c r="L182" s="84" t="b">
        <v>0</v>
      </c>
    </row>
    <row r="183" spans="1:12" ht="15">
      <c r="A183" s="84" t="s">
        <v>364</v>
      </c>
      <c r="B183" s="84" t="s">
        <v>297</v>
      </c>
      <c r="C183" s="84">
        <v>3</v>
      </c>
      <c r="D183" s="118">
        <v>0.002216047325187505</v>
      </c>
      <c r="E183" s="118">
        <v>1.5729123446820432</v>
      </c>
      <c r="F183" s="84" t="s">
        <v>3230</v>
      </c>
      <c r="G183" s="84" t="b">
        <v>0</v>
      </c>
      <c r="H183" s="84" t="b">
        <v>0</v>
      </c>
      <c r="I183" s="84" t="b">
        <v>0</v>
      </c>
      <c r="J183" s="84" t="b">
        <v>0</v>
      </c>
      <c r="K183" s="84" t="b">
        <v>0</v>
      </c>
      <c r="L183" s="84" t="b">
        <v>0</v>
      </c>
    </row>
    <row r="184" spans="1:12" ht="15">
      <c r="A184" s="84" t="s">
        <v>297</v>
      </c>
      <c r="B184" s="84" t="s">
        <v>363</v>
      </c>
      <c r="C184" s="84">
        <v>3</v>
      </c>
      <c r="D184" s="118">
        <v>0.002216047325187505</v>
      </c>
      <c r="E184" s="118">
        <v>1.4479736080737433</v>
      </c>
      <c r="F184" s="84" t="s">
        <v>3230</v>
      </c>
      <c r="G184" s="84" t="b">
        <v>0</v>
      </c>
      <c r="H184" s="84" t="b">
        <v>0</v>
      </c>
      <c r="I184" s="84" t="b">
        <v>0</v>
      </c>
      <c r="J184" s="84" t="b">
        <v>0</v>
      </c>
      <c r="K184" s="84" t="b">
        <v>0</v>
      </c>
      <c r="L184" s="84" t="b">
        <v>0</v>
      </c>
    </row>
    <row r="185" spans="1:12" ht="15">
      <c r="A185" s="84" t="s">
        <v>357</v>
      </c>
      <c r="B185" s="84" t="s">
        <v>3055</v>
      </c>
      <c r="C185" s="84">
        <v>3</v>
      </c>
      <c r="D185" s="118">
        <v>0.002216047325187505</v>
      </c>
      <c r="E185" s="118">
        <v>2.3287872003545345</v>
      </c>
      <c r="F185" s="84" t="s">
        <v>3230</v>
      </c>
      <c r="G185" s="84" t="b">
        <v>0</v>
      </c>
      <c r="H185" s="84" t="b">
        <v>0</v>
      </c>
      <c r="I185" s="84" t="b">
        <v>0</v>
      </c>
      <c r="J185" s="84" t="b">
        <v>0</v>
      </c>
      <c r="K185" s="84" t="b">
        <v>0</v>
      </c>
      <c r="L185" s="84" t="b">
        <v>0</v>
      </c>
    </row>
    <row r="186" spans="1:12" ht="15">
      <c r="A186" s="84" t="s">
        <v>3055</v>
      </c>
      <c r="B186" s="84" t="s">
        <v>3113</v>
      </c>
      <c r="C186" s="84">
        <v>3</v>
      </c>
      <c r="D186" s="118">
        <v>0.002216047325187505</v>
      </c>
      <c r="E186" s="118">
        <v>2.6298171960185157</v>
      </c>
      <c r="F186" s="84" t="s">
        <v>3230</v>
      </c>
      <c r="G186" s="84" t="b">
        <v>0</v>
      </c>
      <c r="H186" s="84" t="b">
        <v>0</v>
      </c>
      <c r="I186" s="84" t="b">
        <v>0</v>
      </c>
      <c r="J186" s="84" t="b">
        <v>0</v>
      </c>
      <c r="K186" s="84" t="b">
        <v>0</v>
      </c>
      <c r="L186" s="84" t="b">
        <v>0</v>
      </c>
    </row>
    <row r="187" spans="1:12" ht="15">
      <c r="A187" s="84" t="s">
        <v>3016</v>
      </c>
      <c r="B187" s="84" t="s">
        <v>3115</v>
      </c>
      <c r="C187" s="84">
        <v>3</v>
      </c>
      <c r="D187" s="118">
        <v>0.002216047325187505</v>
      </c>
      <c r="E187" s="118">
        <v>2.483689160340278</v>
      </c>
      <c r="F187" s="84" t="s">
        <v>3230</v>
      </c>
      <c r="G187" s="84" t="b">
        <v>0</v>
      </c>
      <c r="H187" s="84" t="b">
        <v>0</v>
      </c>
      <c r="I187" s="84" t="b">
        <v>0</v>
      </c>
      <c r="J187" s="84" t="b">
        <v>0</v>
      </c>
      <c r="K187" s="84" t="b">
        <v>0</v>
      </c>
      <c r="L187" s="84" t="b">
        <v>0</v>
      </c>
    </row>
    <row r="188" spans="1:12" ht="15">
      <c r="A188" s="84" t="s">
        <v>3076</v>
      </c>
      <c r="B188" s="84" t="s">
        <v>3033</v>
      </c>
      <c r="C188" s="84">
        <v>3</v>
      </c>
      <c r="D188" s="118">
        <v>0.002216047325187505</v>
      </c>
      <c r="E188" s="118">
        <v>2.425697213362591</v>
      </c>
      <c r="F188" s="84" t="s">
        <v>3230</v>
      </c>
      <c r="G188" s="84" t="b">
        <v>0</v>
      </c>
      <c r="H188" s="84" t="b">
        <v>0</v>
      </c>
      <c r="I188" s="84" t="b">
        <v>0</v>
      </c>
      <c r="J188" s="84" t="b">
        <v>0</v>
      </c>
      <c r="K188" s="84" t="b">
        <v>0</v>
      </c>
      <c r="L188" s="84" t="b">
        <v>0</v>
      </c>
    </row>
    <row r="189" spans="1:12" ht="15">
      <c r="A189" s="84" t="s">
        <v>3033</v>
      </c>
      <c r="B189" s="84" t="s">
        <v>304</v>
      </c>
      <c r="C189" s="84">
        <v>3</v>
      </c>
      <c r="D189" s="118">
        <v>0.002216047325187505</v>
      </c>
      <c r="E189" s="118">
        <v>1.8816291690123155</v>
      </c>
      <c r="F189" s="84" t="s">
        <v>3230</v>
      </c>
      <c r="G189" s="84" t="b">
        <v>0</v>
      </c>
      <c r="H189" s="84" t="b">
        <v>0</v>
      </c>
      <c r="I189" s="84" t="b">
        <v>0</v>
      </c>
      <c r="J189" s="84" t="b">
        <v>0</v>
      </c>
      <c r="K189" s="84" t="b">
        <v>0</v>
      </c>
      <c r="L189" s="84" t="b">
        <v>0</v>
      </c>
    </row>
    <row r="190" spans="1:12" ht="15">
      <c r="A190" s="84" t="s">
        <v>304</v>
      </c>
      <c r="B190" s="84" t="s">
        <v>2525</v>
      </c>
      <c r="C190" s="84">
        <v>3</v>
      </c>
      <c r="D190" s="118">
        <v>0.002216047325187505</v>
      </c>
      <c r="E190" s="118">
        <v>1.7055379099566341</v>
      </c>
      <c r="F190" s="84" t="s">
        <v>3230</v>
      </c>
      <c r="G190" s="84" t="b">
        <v>0</v>
      </c>
      <c r="H190" s="84" t="b">
        <v>0</v>
      </c>
      <c r="I190" s="84" t="b">
        <v>0</v>
      </c>
      <c r="J190" s="84" t="b">
        <v>0</v>
      </c>
      <c r="K190" s="84" t="b">
        <v>0</v>
      </c>
      <c r="L190" s="84" t="b">
        <v>0</v>
      </c>
    </row>
    <row r="191" spans="1:12" ht="15">
      <c r="A191" s="84" t="s">
        <v>2525</v>
      </c>
      <c r="B191" s="84" t="s">
        <v>3117</v>
      </c>
      <c r="C191" s="84">
        <v>3</v>
      </c>
      <c r="D191" s="118">
        <v>0.002216047325187505</v>
      </c>
      <c r="E191" s="118">
        <v>2.3287872003545345</v>
      </c>
      <c r="F191" s="84" t="s">
        <v>3230</v>
      </c>
      <c r="G191" s="84" t="b">
        <v>0</v>
      </c>
      <c r="H191" s="84" t="b">
        <v>0</v>
      </c>
      <c r="I191" s="84" t="b">
        <v>0</v>
      </c>
      <c r="J191" s="84" t="b">
        <v>0</v>
      </c>
      <c r="K191" s="84" t="b">
        <v>0</v>
      </c>
      <c r="L191" s="84" t="b">
        <v>0</v>
      </c>
    </row>
    <row r="192" spans="1:12" ht="15">
      <c r="A192" s="84" t="s">
        <v>3117</v>
      </c>
      <c r="B192" s="84" t="s">
        <v>3118</v>
      </c>
      <c r="C192" s="84">
        <v>3</v>
      </c>
      <c r="D192" s="118">
        <v>0.002216047325187505</v>
      </c>
      <c r="E192" s="118">
        <v>2.8516659456348723</v>
      </c>
      <c r="F192" s="84" t="s">
        <v>3230</v>
      </c>
      <c r="G192" s="84" t="b">
        <v>0</v>
      </c>
      <c r="H192" s="84" t="b">
        <v>0</v>
      </c>
      <c r="I192" s="84" t="b">
        <v>0</v>
      </c>
      <c r="J192" s="84" t="b">
        <v>0</v>
      </c>
      <c r="K192" s="84" t="b">
        <v>0</v>
      </c>
      <c r="L192" s="84" t="b">
        <v>0</v>
      </c>
    </row>
    <row r="193" spans="1:12" ht="15">
      <c r="A193" s="84" t="s">
        <v>3118</v>
      </c>
      <c r="B193" s="84" t="s">
        <v>2573</v>
      </c>
      <c r="C193" s="84">
        <v>3</v>
      </c>
      <c r="D193" s="118">
        <v>0.002216047325187505</v>
      </c>
      <c r="E193" s="118">
        <v>2.1526959412988536</v>
      </c>
      <c r="F193" s="84" t="s">
        <v>3230</v>
      </c>
      <c r="G193" s="84" t="b">
        <v>0</v>
      </c>
      <c r="H193" s="84" t="b">
        <v>0</v>
      </c>
      <c r="I193" s="84" t="b">
        <v>0</v>
      </c>
      <c r="J193" s="84" t="b">
        <v>0</v>
      </c>
      <c r="K193" s="84" t="b">
        <v>0</v>
      </c>
      <c r="L193" s="84" t="b">
        <v>0</v>
      </c>
    </row>
    <row r="194" spans="1:12" ht="15">
      <c r="A194" s="84" t="s">
        <v>2573</v>
      </c>
      <c r="B194" s="84" t="s">
        <v>3017</v>
      </c>
      <c r="C194" s="84">
        <v>3</v>
      </c>
      <c r="D194" s="118">
        <v>0.002216047325187505</v>
      </c>
      <c r="E194" s="118">
        <v>1.8468670627531034</v>
      </c>
      <c r="F194" s="84" t="s">
        <v>3230</v>
      </c>
      <c r="G194" s="84" t="b">
        <v>0</v>
      </c>
      <c r="H194" s="84" t="b">
        <v>0</v>
      </c>
      <c r="I194" s="84" t="b">
        <v>0</v>
      </c>
      <c r="J194" s="84" t="b">
        <v>0</v>
      </c>
      <c r="K194" s="84" t="b">
        <v>0</v>
      </c>
      <c r="L194" s="84" t="b">
        <v>0</v>
      </c>
    </row>
    <row r="195" spans="1:12" ht="15">
      <c r="A195" s="84" t="s">
        <v>3017</v>
      </c>
      <c r="B195" s="84" t="s">
        <v>3014</v>
      </c>
      <c r="C195" s="84">
        <v>3</v>
      </c>
      <c r="D195" s="118">
        <v>0.002216047325187505</v>
      </c>
      <c r="E195" s="118">
        <v>2.115712375045683</v>
      </c>
      <c r="F195" s="84" t="s">
        <v>3230</v>
      </c>
      <c r="G195" s="84" t="b">
        <v>0</v>
      </c>
      <c r="H195" s="84" t="b">
        <v>0</v>
      </c>
      <c r="I195" s="84" t="b">
        <v>0</v>
      </c>
      <c r="J195" s="84" t="b">
        <v>0</v>
      </c>
      <c r="K195" s="84" t="b">
        <v>0</v>
      </c>
      <c r="L195" s="84" t="b">
        <v>0</v>
      </c>
    </row>
    <row r="196" spans="1:12" ht="15">
      <c r="A196" s="84" t="s">
        <v>3001</v>
      </c>
      <c r="B196" s="84" t="s">
        <v>2995</v>
      </c>
      <c r="C196" s="84">
        <v>3</v>
      </c>
      <c r="D196" s="118">
        <v>0.002216047325187505</v>
      </c>
      <c r="E196" s="118">
        <v>1.851665945634872</v>
      </c>
      <c r="F196" s="84" t="s">
        <v>3230</v>
      </c>
      <c r="G196" s="84" t="b">
        <v>0</v>
      </c>
      <c r="H196" s="84" t="b">
        <v>0</v>
      </c>
      <c r="I196" s="84" t="b">
        <v>0</v>
      </c>
      <c r="J196" s="84" t="b">
        <v>0</v>
      </c>
      <c r="K196" s="84" t="b">
        <v>0</v>
      </c>
      <c r="L196" s="84" t="b">
        <v>0</v>
      </c>
    </row>
    <row r="197" spans="1:12" ht="15">
      <c r="A197" s="84" t="s">
        <v>2995</v>
      </c>
      <c r="B197" s="84" t="s">
        <v>3018</v>
      </c>
      <c r="C197" s="84">
        <v>3</v>
      </c>
      <c r="D197" s="118">
        <v>0.002216047325187505</v>
      </c>
      <c r="E197" s="118">
        <v>1.9608104150599401</v>
      </c>
      <c r="F197" s="84" t="s">
        <v>3230</v>
      </c>
      <c r="G197" s="84" t="b">
        <v>0</v>
      </c>
      <c r="H197" s="84" t="b">
        <v>0</v>
      </c>
      <c r="I197" s="84" t="b">
        <v>0</v>
      </c>
      <c r="J197" s="84" t="b">
        <v>1</v>
      </c>
      <c r="K197" s="84" t="b">
        <v>0</v>
      </c>
      <c r="L197" s="84" t="b">
        <v>0</v>
      </c>
    </row>
    <row r="198" spans="1:12" ht="15">
      <c r="A198" s="84" t="s">
        <v>3018</v>
      </c>
      <c r="B198" s="84" t="s">
        <v>2618</v>
      </c>
      <c r="C198" s="84">
        <v>3</v>
      </c>
      <c r="D198" s="118">
        <v>0.002216047325187505</v>
      </c>
      <c r="E198" s="118">
        <v>2.2618404107239214</v>
      </c>
      <c r="F198" s="84" t="s">
        <v>3230</v>
      </c>
      <c r="G198" s="84" t="b">
        <v>1</v>
      </c>
      <c r="H198" s="84" t="b">
        <v>0</v>
      </c>
      <c r="I198" s="84" t="b">
        <v>0</v>
      </c>
      <c r="J198" s="84" t="b">
        <v>0</v>
      </c>
      <c r="K198" s="84" t="b">
        <v>0</v>
      </c>
      <c r="L198" s="84" t="b">
        <v>0</v>
      </c>
    </row>
    <row r="199" spans="1:12" ht="15">
      <c r="A199" s="84" t="s">
        <v>2618</v>
      </c>
      <c r="B199" s="84" t="s">
        <v>2581</v>
      </c>
      <c r="C199" s="84">
        <v>3</v>
      </c>
      <c r="D199" s="118">
        <v>0.002216047325187505</v>
      </c>
      <c r="E199" s="118">
        <v>1.9608104150599401</v>
      </c>
      <c r="F199" s="84" t="s">
        <v>3230</v>
      </c>
      <c r="G199" s="84" t="b">
        <v>0</v>
      </c>
      <c r="H199" s="84" t="b">
        <v>0</v>
      </c>
      <c r="I199" s="84" t="b">
        <v>0</v>
      </c>
      <c r="J199" s="84" t="b">
        <v>0</v>
      </c>
      <c r="K199" s="84" t="b">
        <v>0</v>
      </c>
      <c r="L199" s="84" t="b">
        <v>0</v>
      </c>
    </row>
    <row r="200" spans="1:12" ht="15">
      <c r="A200" s="84" t="s">
        <v>3120</v>
      </c>
      <c r="B200" s="84" t="s">
        <v>3017</v>
      </c>
      <c r="C200" s="84">
        <v>3</v>
      </c>
      <c r="D200" s="118">
        <v>0.002216047325187505</v>
      </c>
      <c r="E200" s="118">
        <v>2.483689160340278</v>
      </c>
      <c r="F200" s="84" t="s">
        <v>3230</v>
      </c>
      <c r="G200" s="84" t="b">
        <v>0</v>
      </c>
      <c r="H200" s="84" t="b">
        <v>0</v>
      </c>
      <c r="I200" s="84" t="b">
        <v>0</v>
      </c>
      <c r="J200" s="84" t="b">
        <v>0</v>
      </c>
      <c r="K200" s="84" t="b">
        <v>0</v>
      </c>
      <c r="L200" s="84" t="b">
        <v>0</v>
      </c>
    </row>
    <row r="201" spans="1:12" ht="15">
      <c r="A201" s="84" t="s">
        <v>3018</v>
      </c>
      <c r="B201" s="84" t="s">
        <v>3121</v>
      </c>
      <c r="C201" s="84">
        <v>3</v>
      </c>
      <c r="D201" s="118">
        <v>0.002216047325187505</v>
      </c>
      <c r="E201" s="118">
        <v>2.483689160340278</v>
      </c>
      <c r="F201" s="84" t="s">
        <v>3230</v>
      </c>
      <c r="G201" s="84" t="b">
        <v>1</v>
      </c>
      <c r="H201" s="84" t="b">
        <v>0</v>
      </c>
      <c r="I201" s="84" t="b">
        <v>0</v>
      </c>
      <c r="J201" s="84" t="b">
        <v>0</v>
      </c>
      <c r="K201" s="84" t="b">
        <v>0</v>
      </c>
      <c r="L201" s="84" t="b">
        <v>0</v>
      </c>
    </row>
    <row r="202" spans="1:12" ht="15">
      <c r="A202" s="84" t="s">
        <v>2999</v>
      </c>
      <c r="B202" s="84" t="s">
        <v>2566</v>
      </c>
      <c r="C202" s="84">
        <v>3</v>
      </c>
      <c r="D202" s="118">
        <v>0.002216047325187505</v>
      </c>
      <c r="E202" s="118">
        <v>1.3976684897623475</v>
      </c>
      <c r="F202" s="84" t="s">
        <v>3230</v>
      </c>
      <c r="G202" s="84" t="b">
        <v>0</v>
      </c>
      <c r="H202" s="84" t="b">
        <v>0</v>
      </c>
      <c r="I202" s="84" t="b">
        <v>0</v>
      </c>
      <c r="J202" s="84" t="b">
        <v>0</v>
      </c>
      <c r="K202" s="84" t="b">
        <v>0</v>
      </c>
      <c r="L202" s="84" t="b">
        <v>0</v>
      </c>
    </row>
    <row r="203" spans="1:12" ht="15">
      <c r="A203" s="84" t="s">
        <v>356</v>
      </c>
      <c r="B203" s="84" t="s">
        <v>355</v>
      </c>
      <c r="C203" s="84">
        <v>3</v>
      </c>
      <c r="D203" s="118">
        <v>0.002216047325187505</v>
      </c>
      <c r="E203" s="118">
        <v>2.6017884724182725</v>
      </c>
      <c r="F203" s="84" t="s">
        <v>3230</v>
      </c>
      <c r="G203" s="84" t="b">
        <v>0</v>
      </c>
      <c r="H203" s="84" t="b">
        <v>0</v>
      </c>
      <c r="I203" s="84" t="b">
        <v>0</v>
      </c>
      <c r="J203" s="84" t="b">
        <v>0</v>
      </c>
      <c r="K203" s="84" t="b">
        <v>0</v>
      </c>
      <c r="L203" s="84" t="b">
        <v>0</v>
      </c>
    </row>
    <row r="204" spans="1:12" ht="15">
      <c r="A204" s="84" t="s">
        <v>2580</v>
      </c>
      <c r="B204" s="84" t="s">
        <v>3126</v>
      </c>
      <c r="C204" s="84">
        <v>3</v>
      </c>
      <c r="D204" s="118">
        <v>0.002216047325187505</v>
      </c>
      <c r="E204" s="118">
        <v>1.9485759586429288</v>
      </c>
      <c r="F204" s="84" t="s">
        <v>3230</v>
      </c>
      <c r="G204" s="84" t="b">
        <v>0</v>
      </c>
      <c r="H204" s="84" t="b">
        <v>0</v>
      </c>
      <c r="I204" s="84" t="b">
        <v>0</v>
      </c>
      <c r="J204" s="84" t="b">
        <v>0</v>
      </c>
      <c r="K204" s="84" t="b">
        <v>0</v>
      </c>
      <c r="L204" s="84" t="b">
        <v>0</v>
      </c>
    </row>
    <row r="205" spans="1:12" ht="15">
      <c r="A205" s="84" t="s">
        <v>3126</v>
      </c>
      <c r="B205" s="84" t="s">
        <v>3127</v>
      </c>
      <c r="C205" s="84">
        <v>3</v>
      </c>
      <c r="D205" s="118">
        <v>0.002216047325187505</v>
      </c>
      <c r="E205" s="118">
        <v>2.8516659456348723</v>
      </c>
      <c r="F205" s="84" t="s">
        <v>3230</v>
      </c>
      <c r="G205" s="84" t="b">
        <v>0</v>
      </c>
      <c r="H205" s="84" t="b">
        <v>0</v>
      </c>
      <c r="I205" s="84" t="b">
        <v>0</v>
      </c>
      <c r="J205" s="84" t="b">
        <v>0</v>
      </c>
      <c r="K205" s="84" t="b">
        <v>0</v>
      </c>
      <c r="L205" s="84" t="b">
        <v>0</v>
      </c>
    </row>
    <row r="206" spans="1:12" ht="15">
      <c r="A206" s="84" t="s">
        <v>3127</v>
      </c>
      <c r="B206" s="84" t="s">
        <v>3128</v>
      </c>
      <c r="C206" s="84">
        <v>3</v>
      </c>
      <c r="D206" s="118">
        <v>0.002216047325187505</v>
      </c>
      <c r="E206" s="118">
        <v>2.8516659456348723</v>
      </c>
      <c r="F206" s="84" t="s">
        <v>3230</v>
      </c>
      <c r="G206" s="84" t="b">
        <v>0</v>
      </c>
      <c r="H206" s="84" t="b">
        <v>0</v>
      </c>
      <c r="I206" s="84" t="b">
        <v>0</v>
      </c>
      <c r="J206" s="84" t="b">
        <v>0</v>
      </c>
      <c r="K206" s="84" t="b">
        <v>0</v>
      </c>
      <c r="L206" s="84" t="b">
        <v>0</v>
      </c>
    </row>
    <row r="207" spans="1:12" ht="15">
      <c r="A207" s="84" t="s">
        <v>3128</v>
      </c>
      <c r="B207" s="84" t="s">
        <v>2577</v>
      </c>
      <c r="C207" s="84">
        <v>3</v>
      </c>
      <c r="D207" s="118">
        <v>0.002216047325187505</v>
      </c>
      <c r="E207" s="118">
        <v>2.12466721769861</v>
      </c>
      <c r="F207" s="84" t="s">
        <v>3230</v>
      </c>
      <c r="G207" s="84" t="b">
        <v>0</v>
      </c>
      <c r="H207" s="84" t="b">
        <v>0</v>
      </c>
      <c r="I207" s="84" t="b">
        <v>0</v>
      </c>
      <c r="J207" s="84" t="b">
        <v>0</v>
      </c>
      <c r="K207" s="84" t="b">
        <v>0</v>
      </c>
      <c r="L207" s="84" t="b">
        <v>0</v>
      </c>
    </row>
    <row r="208" spans="1:12" ht="15">
      <c r="A208" s="84" t="s">
        <v>2577</v>
      </c>
      <c r="B208" s="84" t="s">
        <v>2581</v>
      </c>
      <c r="C208" s="84">
        <v>3</v>
      </c>
      <c r="D208" s="118">
        <v>0.002216047325187505</v>
      </c>
      <c r="E208" s="118">
        <v>1.4556604367400343</v>
      </c>
      <c r="F208" s="84" t="s">
        <v>3230</v>
      </c>
      <c r="G208" s="84" t="b">
        <v>0</v>
      </c>
      <c r="H208" s="84" t="b">
        <v>0</v>
      </c>
      <c r="I208" s="84" t="b">
        <v>0</v>
      </c>
      <c r="J208" s="84" t="b">
        <v>0</v>
      </c>
      <c r="K208" s="84" t="b">
        <v>0</v>
      </c>
      <c r="L208" s="84" t="b">
        <v>0</v>
      </c>
    </row>
    <row r="209" spans="1:12" ht="15">
      <c r="A209" s="84" t="s">
        <v>2997</v>
      </c>
      <c r="B209" s="84" t="s">
        <v>3004</v>
      </c>
      <c r="C209" s="84">
        <v>3</v>
      </c>
      <c r="D209" s="118">
        <v>0.002216047325187505</v>
      </c>
      <c r="E209" s="118">
        <v>1.9485759586429285</v>
      </c>
      <c r="F209" s="84" t="s">
        <v>3230</v>
      </c>
      <c r="G209" s="84" t="b">
        <v>0</v>
      </c>
      <c r="H209" s="84" t="b">
        <v>0</v>
      </c>
      <c r="I209" s="84" t="b">
        <v>0</v>
      </c>
      <c r="J209" s="84" t="b">
        <v>0</v>
      </c>
      <c r="K209" s="84" t="b">
        <v>0</v>
      </c>
      <c r="L209" s="84" t="b">
        <v>0</v>
      </c>
    </row>
    <row r="210" spans="1:12" ht="15">
      <c r="A210" s="84" t="s">
        <v>3004</v>
      </c>
      <c r="B210" s="84" t="s">
        <v>3129</v>
      </c>
      <c r="C210" s="84">
        <v>3</v>
      </c>
      <c r="D210" s="118">
        <v>0.002216047325187505</v>
      </c>
      <c r="E210" s="118">
        <v>2.425697213362591</v>
      </c>
      <c r="F210" s="84" t="s">
        <v>3230</v>
      </c>
      <c r="G210" s="84" t="b">
        <v>0</v>
      </c>
      <c r="H210" s="84" t="b">
        <v>0</v>
      </c>
      <c r="I210" s="84" t="b">
        <v>0</v>
      </c>
      <c r="J210" s="84" t="b">
        <v>0</v>
      </c>
      <c r="K210" s="84" t="b">
        <v>0</v>
      </c>
      <c r="L210" s="84" t="b">
        <v>0</v>
      </c>
    </row>
    <row r="211" spans="1:12" ht="15">
      <c r="A211" s="84" t="s">
        <v>3129</v>
      </c>
      <c r="B211" s="84" t="s">
        <v>3130</v>
      </c>
      <c r="C211" s="84">
        <v>3</v>
      </c>
      <c r="D211" s="118">
        <v>0.002216047325187505</v>
      </c>
      <c r="E211" s="118">
        <v>2.8516659456348723</v>
      </c>
      <c r="F211" s="84" t="s">
        <v>3230</v>
      </c>
      <c r="G211" s="84" t="b">
        <v>0</v>
      </c>
      <c r="H211" s="84" t="b">
        <v>0</v>
      </c>
      <c r="I211" s="84" t="b">
        <v>0</v>
      </c>
      <c r="J211" s="84" t="b">
        <v>0</v>
      </c>
      <c r="K211" s="84" t="b">
        <v>0</v>
      </c>
      <c r="L211" s="84" t="b">
        <v>0</v>
      </c>
    </row>
    <row r="212" spans="1:12" ht="15">
      <c r="A212" s="84" t="s">
        <v>3130</v>
      </c>
      <c r="B212" s="84" t="s">
        <v>3131</v>
      </c>
      <c r="C212" s="84">
        <v>3</v>
      </c>
      <c r="D212" s="118">
        <v>0.002216047325187505</v>
      </c>
      <c r="E212" s="118">
        <v>2.8516659456348723</v>
      </c>
      <c r="F212" s="84" t="s">
        <v>3230</v>
      </c>
      <c r="G212" s="84" t="b">
        <v>0</v>
      </c>
      <c r="H212" s="84" t="b">
        <v>0</v>
      </c>
      <c r="I212" s="84" t="b">
        <v>0</v>
      </c>
      <c r="J212" s="84" t="b">
        <v>0</v>
      </c>
      <c r="K212" s="84" t="b">
        <v>0</v>
      </c>
      <c r="L212" s="84" t="b">
        <v>0</v>
      </c>
    </row>
    <row r="213" spans="1:12" ht="15">
      <c r="A213" s="84" t="s">
        <v>3131</v>
      </c>
      <c r="B213" s="84" t="s">
        <v>2568</v>
      </c>
      <c r="C213" s="84">
        <v>3</v>
      </c>
      <c r="D213" s="118">
        <v>0.002216047325187505</v>
      </c>
      <c r="E213" s="118">
        <v>1.8816291690123155</v>
      </c>
      <c r="F213" s="84" t="s">
        <v>3230</v>
      </c>
      <c r="G213" s="84" t="b">
        <v>0</v>
      </c>
      <c r="H213" s="84" t="b">
        <v>0</v>
      </c>
      <c r="I213" s="84" t="b">
        <v>0</v>
      </c>
      <c r="J213" s="84" t="b">
        <v>0</v>
      </c>
      <c r="K213" s="84" t="b">
        <v>0</v>
      </c>
      <c r="L213" s="84" t="b">
        <v>0</v>
      </c>
    </row>
    <row r="214" spans="1:12" ht="15">
      <c r="A214" s="84" t="s">
        <v>3006</v>
      </c>
      <c r="B214" s="84" t="s">
        <v>3132</v>
      </c>
      <c r="C214" s="84">
        <v>3</v>
      </c>
      <c r="D214" s="118">
        <v>0.002216047325187505</v>
      </c>
      <c r="E214" s="118">
        <v>2.425697213362591</v>
      </c>
      <c r="F214" s="84" t="s">
        <v>3230</v>
      </c>
      <c r="G214" s="84" t="b">
        <v>0</v>
      </c>
      <c r="H214" s="84" t="b">
        <v>0</v>
      </c>
      <c r="I214" s="84" t="b">
        <v>0</v>
      </c>
      <c r="J214" s="84" t="b">
        <v>0</v>
      </c>
      <c r="K214" s="84" t="b">
        <v>0</v>
      </c>
      <c r="L214" s="84" t="b">
        <v>0</v>
      </c>
    </row>
    <row r="215" spans="1:12" ht="15">
      <c r="A215" s="84" t="s">
        <v>241</v>
      </c>
      <c r="B215" s="84" t="s">
        <v>2604</v>
      </c>
      <c r="C215" s="84">
        <v>3</v>
      </c>
      <c r="D215" s="118">
        <v>0.002216047325187505</v>
      </c>
      <c r="E215" s="118">
        <v>2.8516659456348723</v>
      </c>
      <c r="F215" s="84" t="s">
        <v>3230</v>
      </c>
      <c r="G215" s="84" t="b">
        <v>0</v>
      </c>
      <c r="H215" s="84" t="b">
        <v>0</v>
      </c>
      <c r="I215" s="84" t="b">
        <v>0</v>
      </c>
      <c r="J215" s="84" t="b">
        <v>0</v>
      </c>
      <c r="K215" s="84" t="b">
        <v>0</v>
      </c>
      <c r="L215" s="84" t="b">
        <v>0</v>
      </c>
    </row>
    <row r="216" spans="1:12" ht="15">
      <c r="A216" s="84" t="s">
        <v>326</v>
      </c>
      <c r="B216" s="84" t="s">
        <v>2779</v>
      </c>
      <c r="C216" s="84">
        <v>3</v>
      </c>
      <c r="D216" s="118">
        <v>0.002216047325187505</v>
      </c>
      <c r="E216" s="118">
        <v>2.7267272090265724</v>
      </c>
      <c r="F216" s="84" t="s">
        <v>3230</v>
      </c>
      <c r="G216" s="84" t="b">
        <v>0</v>
      </c>
      <c r="H216" s="84" t="b">
        <v>0</v>
      </c>
      <c r="I216" s="84" t="b">
        <v>0</v>
      </c>
      <c r="J216" s="84" t="b">
        <v>0</v>
      </c>
      <c r="K216" s="84" t="b">
        <v>0</v>
      </c>
      <c r="L216" s="84" t="b">
        <v>0</v>
      </c>
    </row>
    <row r="217" spans="1:12" ht="15">
      <c r="A217" s="84" t="s">
        <v>3135</v>
      </c>
      <c r="B217" s="84" t="s">
        <v>297</v>
      </c>
      <c r="C217" s="84">
        <v>3</v>
      </c>
      <c r="D217" s="118">
        <v>0.002216047325187505</v>
      </c>
      <c r="E217" s="118">
        <v>1.5729123446820432</v>
      </c>
      <c r="F217" s="84" t="s">
        <v>3230</v>
      </c>
      <c r="G217" s="84" t="b">
        <v>0</v>
      </c>
      <c r="H217" s="84" t="b">
        <v>0</v>
      </c>
      <c r="I217" s="84" t="b">
        <v>0</v>
      </c>
      <c r="J217" s="84" t="b">
        <v>0</v>
      </c>
      <c r="K217" s="84" t="b">
        <v>0</v>
      </c>
      <c r="L217" s="84" t="b">
        <v>0</v>
      </c>
    </row>
    <row r="218" spans="1:12" ht="15">
      <c r="A218" s="84" t="s">
        <v>297</v>
      </c>
      <c r="B218" s="84" t="s">
        <v>3136</v>
      </c>
      <c r="C218" s="84">
        <v>3</v>
      </c>
      <c r="D218" s="118">
        <v>0.002216047325187505</v>
      </c>
      <c r="E218" s="118">
        <v>1.4479736080737433</v>
      </c>
      <c r="F218" s="84" t="s">
        <v>3230</v>
      </c>
      <c r="G218" s="84" t="b">
        <v>0</v>
      </c>
      <c r="H218" s="84" t="b">
        <v>0</v>
      </c>
      <c r="I218" s="84" t="b">
        <v>0</v>
      </c>
      <c r="J218" s="84" t="b">
        <v>0</v>
      </c>
      <c r="K218" s="84" t="b">
        <v>0</v>
      </c>
      <c r="L218" s="84" t="b">
        <v>0</v>
      </c>
    </row>
    <row r="219" spans="1:12" ht="15">
      <c r="A219" s="84" t="s">
        <v>3136</v>
      </c>
      <c r="B219" s="84" t="s">
        <v>3137</v>
      </c>
      <c r="C219" s="84">
        <v>3</v>
      </c>
      <c r="D219" s="118">
        <v>0.002216047325187505</v>
      </c>
      <c r="E219" s="118">
        <v>2.8516659456348723</v>
      </c>
      <c r="F219" s="84" t="s">
        <v>3230</v>
      </c>
      <c r="G219" s="84" t="b">
        <v>0</v>
      </c>
      <c r="H219" s="84" t="b">
        <v>0</v>
      </c>
      <c r="I219" s="84" t="b">
        <v>0</v>
      </c>
      <c r="J219" s="84" t="b">
        <v>0</v>
      </c>
      <c r="K219" s="84" t="b">
        <v>0</v>
      </c>
      <c r="L219" s="84" t="b">
        <v>0</v>
      </c>
    </row>
    <row r="220" spans="1:12" ht="15">
      <c r="A220" s="84" t="s">
        <v>3137</v>
      </c>
      <c r="B220" s="84" t="s">
        <v>3138</v>
      </c>
      <c r="C220" s="84">
        <v>3</v>
      </c>
      <c r="D220" s="118">
        <v>0.002216047325187505</v>
      </c>
      <c r="E220" s="118">
        <v>2.8516659456348723</v>
      </c>
      <c r="F220" s="84" t="s">
        <v>3230</v>
      </c>
      <c r="G220" s="84" t="b">
        <v>0</v>
      </c>
      <c r="H220" s="84" t="b">
        <v>0</v>
      </c>
      <c r="I220" s="84" t="b">
        <v>0</v>
      </c>
      <c r="J220" s="84" t="b">
        <v>0</v>
      </c>
      <c r="K220" s="84" t="b">
        <v>0</v>
      </c>
      <c r="L220" s="84" t="b">
        <v>0</v>
      </c>
    </row>
    <row r="221" spans="1:12" ht="15">
      <c r="A221" s="84" t="s">
        <v>3138</v>
      </c>
      <c r="B221" s="84" t="s">
        <v>3078</v>
      </c>
      <c r="C221" s="84">
        <v>3</v>
      </c>
      <c r="D221" s="118">
        <v>0.002216047325187505</v>
      </c>
      <c r="E221" s="118">
        <v>2.7267272090265724</v>
      </c>
      <c r="F221" s="84" t="s">
        <v>3230</v>
      </c>
      <c r="G221" s="84" t="b">
        <v>0</v>
      </c>
      <c r="H221" s="84" t="b">
        <v>0</v>
      </c>
      <c r="I221" s="84" t="b">
        <v>0</v>
      </c>
      <c r="J221" s="84" t="b">
        <v>0</v>
      </c>
      <c r="K221" s="84" t="b">
        <v>0</v>
      </c>
      <c r="L221" s="84" t="b">
        <v>0</v>
      </c>
    </row>
    <row r="222" spans="1:12" ht="15">
      <c r="A222" s="84" t="s">
        <v>3078</v>
      </c>
      <c r="B222" s="84" t="s">
        <v>3139</v>
      </c>
      <c r="C222" s="84">
        <v>3</v>
      </c>
      <c r="D222" s="118">
        <v>0.002216047325187505</v>
      </c>
      <c r="E222" s="118">
        <v>2.7267272090265724</v>
      </c>
      <c r="F222" s="84" t="s">
        <v>3230</v>
      </c>
      <c r="G222" s="84" t="b">
        <v>0</v>
      </c>
      <c r="H222" s="84" t="b">
        <v>0</v>
      </c>
      <c r="I222" s="84" t="b">
        <v>0</v>
      </c>
      <c r="J222" s="84" t="b">
        <v>0</v>
      </c>
      <c r="K222" s="84" t="b">
        <v>0</v>
      </c>
      <c r="L222" s="84" t="b">
        <v>0</v>
      </c>
    </row>
    <row r="223" spans="1:12" ht="15">
      <c r="A223" s="84" t="s">
        <v>3139</v>
      </c>
      <c r="B223" s="84" t="s">
        <v>2568</v>
      </c>
      <c r="C223" s="84">
        <v>3</v>
      </c>
      <c r="D223" s="118">
        <v>0.002216047325187505</v>
      </c>
      <c r="E223" s="118">
        <v>1.8816291690123155</v>
      </c>
      <c r="F223" s="84" t="s">
        <v>3230</v>
      </c>
      <c r="G223" s="84" t="b">
        <v>0</v>
      </c>
      <c r="H223" s="84" t="b">
        <v>0</v>
      </c>
      <c r="I223" s="84" t="b">
        <v>0</v>
      </c>
      <c r="J223" s="84" t="b">
        <v>0</v>
      </c>
      <c r="K223" s="84" t="b">
        <v>0</v>
      </c>
      <c r="L223" s="84" t="b">
        <v>0</v>
      </c>
    </row>
    <row r="224" spans="1:12" ht="15">
      <c r="A224" s="84" t="s">
        <v>2568</v>
      </c>
      <c r="B224" s="84" t="s">
        <v>3140</v>
      </c>
      <c r="C224" s="84">
        <v>3</v>
      </c>
      <c r="D224" s="118">
        <v>0.002216047325187505</v>
      </c>
      <c r="E224" s="118">
        <v>1.8816291690123155</v>
      </c>
      <c r="F224" s="84" t="s">
        <v>3230</v>
      </c>
      <c r="G224" s="84" t="b">
        <v>0</v>
      </c>
      <c r="H224" s="84" t="b">
        <v>0</v>
      </c>
      <c r="I224" s="84" t="b">
        <v>0</v>
      </c>
      <c r="J224" s="84" t="b">
        <v>1</v>
      </c>
      <c r="K224" s="84" t="b">
        <v>0</v>
      </c>
      <c r="L224" s="84" t="b">
        <v>0</v>
      </c>
    </row>
    <row r="225" spans="1:12" ht="15">
      <c r="A225" s="84" t="s">
        <v>3140</v>
      </c>
      <c r="B225" s="84" t="s">
        <v>3079</v>
      </c>
      <c r="C225" s="84">
        <v>3</v>
      </c>
      <c r="D225" s="118">
        <v>0.002216047325187505</v>
      </c>
      <c r="E225" s="118">
        <v>2.7267272090265724</v>
      </c>
      <c r="F225" s="84" t="s">
        <v>3230</v>
      </c>
      <c r="G225" s="84" t="b">
        <v>1</v>
      </c>
      <c r="H225" s="84" t="b">
        <v>0</v>
      </c>
      <c r="I225" s="84" t="b">
        <v>0</v>
      </c>
      <c r="J225" s="84" t="b">
        <v>0</v>
      </c>
      <c r="K225" s="84" t="b">
        <v>0</v>
      </c>
      <c r="L225" s="84" t="b">
        <v>0</v>
      </c>
    </row>
    <row r="226" spans="1:12" ht="15">
      <c r="A226" s="84" t="s">
        <v>405</v>
      </c>
      <c r="B226" s="84" t="s">
        <v>404</v>
      </c>
      <c r="C226" s="84">
        <v>2</v>
      </c>
      <c r="D226" s="118">
        <v>0.0016321023694475117</v>
      </c>
      <c r="E226" s="118">
        <v>3.0277572046905536</v>
      </c>
      <c r="F226" s="84" t="s">
        <v>3230</v>
      </c>
      <c r="G226" s="84" t="b">
        <v>0</v>
      </c>
      <c r="H226" s="84" t="b">
        <v>0</v>
      </c>
      <c r="I226" s="84" t="b">
        <v>0</v>
      </c>
      <c r="J226" s="84" t="b">
        <v>0</v>
      </c>
      <c r="K226" s="84" t="b">
        <v>0</v>
      </c>
      <c r="L226" s="84" t="b">
        <v>0</v>
      </c>
    </row>
    <row r="227" spans="1:12" ht="15">
      <c r="A227" s="84" t="s">
        <v>404</v>
      </c>
      <c r="B227" s="84" t="s">
        <v>403</v>
      </c>
      <c r="C227" s="84">
        <v>2</v>
      </c>
      <c r="D227" s="118">
        <v>0.0016321023694475117</v>
      </c>
      <c r="E227" s="118">
        <v>3.0277572046905536</v>
      </c>
      <c r="F227" s="84" t="s">
        <v>3230</v>
      </c>
      <c r="G227" s="84" t="b">
        <v>0</v>
      </c>
      <c r="H227" s="84" t="b">
        <v>0</v>
      </c>
      <c r="I227" s="84" t="b">
        <v>0</v>
      </c>
      <c r="J227" s="84" t="b">
        <v>0</v>
      </c>
      <c r="K227" s="84" t="b">
        <v>0</v>
      </c>
      <c r="L227" s="84" t="b">
        <v>0</v>
      </c>
    </row>
    <row r="228" spans="1:12" ht="15">
      <c r="A228" s="84" t="s">
        <v>403</v>
      </c>
      <c r="B228" s="84" t="s">
        <v>402</v>
      </c>
      <c r="C228" s="84">
        <v>2</v>
      </c>
      <c r="D228" s="118">
        <v>0.0016321023694475117</v>
      </c>
      <c r="E228" s="118">
        <v>3.0277572046905536</v>
      </c>
      <c r="F228" s="84" t="s">
        <v>3230</v>
      </c>
      <c r="G228" s="84" t="b">
        <v>0</v>
      </c>
      <c r="H228" s="84" t="b">
        <v>0</v>
      </c>
      <c r="I228" s="84" t="b">
        <v>0</v>
      </c>
      <c r="J228" s="84" t="b">
        <v>0</v>
      </c>
      <c r="K228" s="84" t="b">
        <v>0</v>
      </c>
      <c r="L228" s="84" t="b">
        <v>0</v>
      </c>
    </row>
    <row r="229" spans="1:12" ht="15">
      <c r="A229" s="84" t="s">
        <v>402</v>
      </c>
      <c r="B229" s="84" t="s">
        <v>401</v>
      </c>
      <c r="C229" s="84">
        <v>2</v>
      </c>
      <c r="D229" s="118">
        <v>0.0016321023694475117</v>
      </c>
      <c r="E229" s="118">
        <v>3.0277572046905536</v>
      </c>
      <c r="F229" s="84" t="s">
        <v>3230</v>
      </c>
      <c r="G229" s="84" t="b">
        <v>0</v>
      </c>
      <c r="H229" s="84" t="b">
        <v>0</v>
      </c>
      <c r="I229" s="84" t="b">
        <v>0</v>
      </c>
      <c r="J229" s="84" t="b">
        <v>0</v>
      </c>
      <c r="K229" s="84" t="b">
        <v>0</v>
      </c>
      <c r="L229" s="84" t="b">
        <v>0</v>
      </c>
    </row>
    <row r="230" spans="1:12" ht="15">
      <c r="A230" s="84" t="s">
        <v>401</v>
      </c>
      <c r="B230" s="84" t="s">
        <v>400</v>
      </c>
      <c r="C230" s="84">
        <v>2</v>
      </c>
      <c r="D230" s="118">
        <v>0.0016321023694475117</v>
      </c>
      <c r="E230" s="118">
        <v>3.0277572046905536</v>
      </c>
      <c r="F230" s="84" t="s">
        <v>3230</v>
      </c>
      <c r="G230" s="84" t="b">
        <v>0</v>
      </c>
      <c r="H230" s="84" t="b">
        <v>0</v>
      </c>
      <c r="I230" s="84" t="b">
        <v>0</v>
      </c>
      <c r="J230" s="84" t="b">
        <v>0</v>
      </c>
      <c r="K230" s="84" t="b">
        <v>0</v>
      </c>
      <c r="L230" s="84" t="b">
        <v>0</v>
      </c>
    </row>
    <row r="231" spans="1:12" ht="15">
      <c r="A231" s="84" t="s">
        <v>400</v>
      </c>
      <c r="B231" s="84" t="s">
        <v>399</v>
      </c>
      <c r="C231" s="84">
        <v>2</v>
      </c>
      <c r="D231" s="118">
        <v>0.0016321023694475117</v>
      </c>
      <c r="E231" s="118">
        <v>3.0277572046905536</v>
      </c>
      <c r="F231" s="84" t="s">
        <v>3230</v>
      </c>
      <c r="G231" s="84" t="b">
        <v>0</v>
      </c>
      <c r="H231" s="84" t="b">
        <v>0</v>
      </c>
      <c r="I231" s="84" t="b">
        <v>0</v>
      </c>
      <c r="J231" s="84" t="b">
        <v>0</v>
      </c>
      <c r="K231" s="84" t="b">
        <v>0</v>
      </c>
      <c r="L231" s="84" t="b">
        <v>0</v>
      </c>
    </row>
    <row r="232" spans="1:12" ht="15">
      <c r="A232" s="84" t="s">
        <v>399</v>
      </c>
      <c r="B232" s="84" t="s">
        <v>398</v>
      </c>
      <c r="C232" s="84">
        <v>2</v>
      </c>
      <c r="D232" s="118">
        <v>0.0016321023694475117</v>
      </c>
      <c r="E232" s="118">
        <v>3.0277572046905536</v>
      </c>
      <c r="F232" s="84" t="s">
        <v>3230</v>
      </c>
      <c r="G232" s="84" t="b">
        <v>0</v>
      </c>
      <c r="H232" s="84" t="b">
        <v>0</v>
      </c>
      <c r="I232" s="84" t="b">
        <v>0</v>
      </c>
      <c r="J232" s="84" t="b">
        <v>0</v>
      </c>
      <c r="K232" s="84" t="b">
        <v>0</v>
      </c>
      <c r="L232" s="84" t="b">
        <v>0</v>
      </c>
    </row>
    <row r="233" spans="1:12" ht="15">
      <c r="A233" s="84" t="s">
        <v>398</v>
      </c>
      <c r="B233" s="84" t="s">
        <v>406</v>
      </c>
      <c r="C233" s="84">
        <v>2</v>
      </c>
      <c r="D233" s="118">
        <v>0.0016321023694475117</v>
      </c>
      <c r="E233" s="118">
        <v>2.8516659456348723</v>
      </c>
      <c r="F233" s="84" t="s">
        <v>3230</v>
      </c>
      <c r="G233" s="84" t="b">
        <v>0</v>
      </c>
      <c r="H233" s="84" t="b">
        <v>0</v>
      </c>
      <c r="I233" s="84" t="b">
        <v>0</v>
      </c>
      <c r="J233" s="84" t="b">
        <v>0</v>
      </c>
      <c r="K233" s="84" t="b">
        <v>0</v>
      </c>
      <c r="L233" s="84" t="b">
        <v>0</v>
      </c>
    </row>
    <row r="234" spans="1:12" ht="15">
      <c r="A234" s="84" t="s">
        <v>406</v>
      </c>
      <c r="B234" s="84" t="s">
        <v>301</v>
      </c>
      <c r="C234" s="84">
        <v>2</v>
      </c>
      <c r="D234" s="118">
        <v>0.0016321023694475117</v>
      </c>
      <c r="E234" s="118">
        <v>2.8516659456348723</v>
      </c>
      <c r="F234" s="84" t="s">
        <v>3230</v>
      </c>
      <c r="G234" s="84" t="b">
        <v>0</v>
      </c>
      <c r="H234" s="84" t="b">
        <v>0</v>
      </c>
      <c r="I234" s="84" t="b">
        <v>0</v>
      </c>
      <c r="J234" s="84" t="b">
        <v>0</v>
      </c>
      <c r="K234" s="84" t="b">
        <v>0</v>
      </c>
      <c r="L234" s="84" t="b">
        <v>0</v>
      </c>
    </row>
    <row r="235" spans="1:12" ht="15">
      <c r="A235" s="84" t="s">
        <v>287</v>
      </c>
      <c r="B235" s="84" t="s">
        <v>302</v>
      </c>
      <c r="C235" s="84">
        <v>2</v>
      </c>
      <c r="D235" s="118">
        <v>0.0016321023694475117</v>
      </c>
      <c r="E235" s="118">
        <v>1.3533553918452716</v>
      </c>
      <c r="F235" s="84" t="s">
        <v>3230</v>
      </c>
      <c r="G235" s="84" t="b">
        <v>0</v>
      </c>
      <c r="H235" s="84" t="b">
        <v>0</v>
      </c>
      <c r="I235" s="84" t="b">
        <v>0</v>
      </c>
      <c r="J235" s="84" t="b">
        <v>0</v>
      </c>
      <c r="K235" s="84" t="b">
        <v>0</v>
      </c>
      <c r="L235" s="84" t="b">
        <v>0</v>
      </c>
    </row>
    <row r="236" spans="1:12" ht="15">
      <c r="A236" s="84" t="s">
        <v>3145</v>
      </c>
      <c r="B236" s="84" t="s">
        <v>3083</v>
      </c>
      <c r="C236" s="84">
        <v>2</v>
      </c>
      <c r="D236" s="118">
        <v>0.0016321023694475117</v>
      </c>
      <c r="E236" s="118">
        <v>2.8516659456348723</v>
      </c>
      <c r="F236" s="84" t="s">
        <v>3230</v>
      </c>
      <c r="G236" s="84" t="b">
        <v>1</v>
      </c>
      <c r="H236" s="84" t="b">
        <v>0</v>
      </c>
      <c r="I236" s="84" t="b">
        <v>0</v>
      </c>
      <c r="J236" s="84" t="b">
        <v>0</v>
      </c>
      <c r="K236" s="84" t="b">
        <v>0</v>
      </c>
      <c r="L236" s="84" t="b">
        <v>0</v>
      </c>
    </row>
    <row r="237" spans="1:12" ht="15">
      <c r="A237" s="84" t="s">
        <v>3083</v>
      </c>
      <c r="B237" s="84" t="s">
        <v>3021</v>
      </c>
      <c r="C237" s="84">
        <v>2</v>
      </c>
      <c r="D237" s="118">
        <v>0.0016321023694475117</v>
      </c>
      <c r="E237" s="118">
        <v>2.3745446909152097</v>
      </c>
      <c r="F237" s="84" t="s">
        <v>3230</v>
      </c>
      <c r="G237" s="84" t="b">
        <v>0</v>
      </c>
      <c r="H237" s="84" t="b">
        <v>0</v>
      </c>
      <c r="I237" s="84" t="b">
        <v>0</v>
      </c>
      <c r="J237" s="84" t="b">
        <v>0</v>
      </c>
      <c r="K237" s="84" t="b">
        <v>0</v>
      </c>
      <c r="L237" s="84" t="b">
        <v>0</v>
      </c>
    </row>
    <row r="238" spans="1:12" ht="15">
      <c r="A238" s="84" t="s">
        <v>3021</v>
      </c>
      <c r="B238" s="84" t="s">
        <v>3146</v>
      </c>
      <c r="C238" s="84">
        <v>2</v>
      </c>
      <c r="D238" s="118">
        <v>0.0016321023694475117</v>
      </c>
      <c r="E238" s="118">
        <v>2.550635949970891</v>
      </c>
      <c r="F238" s="84" t="s">
        <v>3230</v>
      </c>
      <c r="G238" s="84" t="b">
        <v>0</v>
      </c>
      <c r="H238" s="84" t="b">
        <v>0</v>
      </c>
      <c r="I238" s="84" t="b">
        <v>0</v>
      </c>
      <c r="J238" s="84" t="b">
        <v>0</v>
      </c>
      <c r="K238" s="84" t="b">
        <v>0</v>
      </c>
      <c r="L238" s="84" t="b">
        <v>0</v>
      </c>
    </row>
    <row r="239" spans="1:12" ht="15">
      <c r="A239" s="84" t="s">
        <v>3146</v>
      </c>
      <c r="B239" s="84" t="s">
        <v>3147</v>
      </c>
      <c r="C239" s="84">
        <v>2</v>
      </c>
      <c r="D239" s="118">
        <v>0.0016321023694475117</v>
      </c>
      <c r="E239" s="118">
        <v>3.0277572046905536</v>
      </c>
      <c r="F239" s="84" t="s">
        <v>3230</v>
      </c>
      <c r="G239" s="84" t="b">
        <v>0</v>
      </c>
      <c r="H239" s="84" t="b">
        <v>0</v>
      </c>
      <c r="I239" s="84" t="b">
        <v>0</v>
      </c>
      <c r="J239" s="84" t="b">
        <v>0</v>
      </c>
      <c r="K239" s="84" t="b">
        <v>0</v>
      </c>
      <c r="L239" s="84" t="b">
        <v>0</v>
      </c>
    </row>
    <row r="240" spans="1:12" ht="15">
      <c r="A240" s="84" t="s">
        <v>3147</v>
      </c>
      <c r="B240" s="84" t="s">
        <v>3148</v>
      </c>
      <c r="C240" s="84">
        <v>2</v>
      </c>
      <c r="D240" s="118">
        <v>0.0016321023694475117</v>
      </c>
      <c r="E240" s="118">
        <v>3.0277572046905536</v>
      </c>
      <c r="F240" s="84" t="s">
        <v>3230</v>
      </c>
      <c r="G240" s="84" t="b">
        <v>0</v>
      </c>
      <c r="H240" s="84" t="b">
        <v>0</v>
      </c>
      <c r="I240" s="84" t="b">
        <v>0</v>
      </c>
      <c r="J240" s="84" t="b">
        <v>0</v>
      </c>
      <c r="K240" s="84" t="b">
        <v>0</v>
      </c>
      <c r="L240" s="84" t="b">
        <v>0</v>
      </c>
    </row>
    <row r="241" spans="1:12" ht="15">
      <c r="A241" s="84" t="s">
        <v>3148</v>
      </c>
      <c r="B241" s="84" t="s">
        <v>2568</v>
      </c>
      <c r="C241" s="84">
        <v>2</v>
      </c>
      <c r="D241" s="118">
        <v>0.0016321023694475117</v>
      </c>
      <c r="E241" s="118">
        <v>1.8816291690123155</v>
      </c>
      <c r="F241" s="84" t="s">
        <v>3230</v>
      </c>
      <c r="G241" s="84" t="b">
        <v>0</v>
      </c>
      <c r="H241" s="84" t="b">
        <v>0</v>
      </c>
      <c r="I241" s="84" t="b">
        <v>0</v>
      </c>
      <c r="J241" s="84" t="b">
        <v>0</v>
      </c>
      <c r="K241" s="84" t="b">
        <v>0</v>
      </c>
      <c r="L241" s="84" t="b">
        <v>0</v>
      </c>
    </row>
    <row r="242" spans="1:12" ht="15">
      <c r="A242" s="84" t="s">
        <v>2568</v>
      </c>
      <c r="B242" s="84" t="s">
        <v>3149</v>
      </c>
      <c r="C242" s="84">
        <v>2</v>
      </c>
      <c r="D242" s="118">
        <v>0.0016321023694475117</v>
      </c>
      <c r="E242" s="118">
        <v>1.8816291690123155</v>
      </c>
      <c r="F242" s="84" t="s">
        <v>3230</v>
      </c>
      <c r="G242" s="84" t="b">
        <v>0</v>
      </c>
      <c r="H242" s="84" t="b">
        <v>0</v>
      </c>
      <c r="I242" s="84" t="b">
        <v>0</v>
      </c>
      <c r="J242" s="84" t="b">
        <v>0</v>
      </c>
      <c r="K242" s="84" t="b">
        <v>0</v>
      </c>
      <c r="L242" s="84" t="b">
        <v>0</v>
      </c>
    </row>
    <row r="243" spans="1:12" ht="15">
      <c r="A243" s="84" t="s">
        <v>3149</v>
      </c>
      <c r="B243" s="84" t="s">
        <v>3034</v>
      </c>
      <c r="C243" s="84">
        <v>2</v>
      </c>
      <c r="D243" s="118">
        <v>0.0016321023694475117</v>
      </c>
      <c r="E243" s="118">
        <v>2.6298171960185157</v>
      </c>
      <c r="F243" s="84" t="s">
        <v>3230</v>
      </c>
      <c r="G243" s="84" t="b">
        <v>0</v>
      </c>
      <c r="H243" s="84" t="b">
        <v>0</v>
      </c>
      <c r="I243" s="84" t="b">
        <v>0</v>
      </c>
      <c r="J243" s="84" t="b">
        <v>0</v>
      </c>
      <c r="K243" s="84" t="b">
        <v>0</v>
      </c>
      <c r="L243" s="84" t="b">
        <v>0</v>
      </c>
    </row>
    <row r="244" spans="1:12" ht="15">
      <c r="A244" s="84" t="s">
        <v>3034</v>
      </c>
      <c r="B244" s="84" t="s">
        <v>3150</v>
      </c>
      <c r="C244" s="84">
        <v>2</v>
      </c>
      <c r="D244" s="118">
        <v>0.0016321023694475117</v>
      </c>
      <c r="E244" s="118">
        <v>2.6298171960185157</v>
      </c>
      <c r="F244" s="84" t="s">
        <v>3230</v>
      </c>
      <c r="G244" s="84" t="b">
        <v>0</v>
      </c>
      <c r="H244" s="84" t="b">
        <v>0</v>
      </c>
      <c r="I244" s="84" t="b">
        <v>0</v>
      </c>
      <c r="J244" s="84" t="b">
        <v>0</v>
      </c>
      <c r="K244" s="84" t="b">
        <v>1</v>
      </c>
      <c r="L244" s="84" t="b">
        <v>0</v>
      </c>
    </row>
    <row r="245" spans="1:12" ht="15">
      <c r="A245" s="84" t="s">
        <v>3150</v>
      </c>
      <c r="B245" s="84" t="s">
        <v>397</v>
      </c>
      <c r="C245" s="84">
        <v>2</v>
      </c>
      <c r="D245" s="118">
        <v>0.0016321023694475117</v>
      </c>
      <c r="E245" s="118">
        <v>3.0277572046905536</v>
      </c>
      <c r="F245" s="84" t="s">
        <v>3230</v>
      </c>
      <c r="G245" s="84" t="b">
        <v>0</v>
      </c>
      <c r="H245" s="84" t="b">
        <v>1</v>
      </c>
      <c r="I245" s="84" t="b">
        <v>0</v>
      </c>
      <c r="J245" s="84" t="b">
        <v>0</v>
      </c>
      <c r="K245" s="84" t="b">
        <v>0</v>
      </c>
      <c r="L245" s="84" t="b">
        <v>0</v>
      </c>
    </row>
    <row r="246" spans="1:12" ht="15">
      <c r="A246" s="84" t="s">
        <v>395</v>
      </c>
      <c r="B246" s="84" t="s">
        <v>3153</v>
      </c>
      <c r="C246" s="84">
        <v>2</v>
      </c>
      <c r="D246" s="118">
        <v>0.0016321023694475117</v>
      </c>
      <c r="E246" s="118">
        <v>2.8516659456348723</v>
      </c>
      <c r="F246" s="84" t="s">
        <v>3230</v>
      </c>
      <c r="G246" s="84" t="b">
        <v>0</v>
      </c>
      <c r="H246" s="84" t="b">
        <v>0</v>
      </c>
      <c r="I246" s="84" t="b">
        <v>0</v>
      </c>
      <c r="J246" s="84" t="b">
        <v>0</v>
      </c>
      <c r="K246" s="84" t="b">
        <v>0</v>
      </c>
      <c r="L246" s="84" t="b">
        <v>0</v>
      </c>
    </row>
    <row r="247" spans="1:12" ht="15">
      <c r="A247" s="84" t="s">
        <v>3155</v>
      </c>
      <c r="B247" s="84" t="s">
        <v>3156</v>
      </c>
      <c r="C247" s="84">
        <v>2</v>
      </c>
      <c r="D247" s="118">
        <v>0.0016321023694475117</v>
      </c>
      <c r="E247" s="118">
        <v>3.0277572046905536</v>
      </c>
      <c r="F247" s="84" t="s">
        <v>3230</v>
      </c>
      <c r="G247" s="84" t="b">
        <v>0</v>
      </c>
      <c r="H247" s="84" t="b">
        <v>0</v>
      </c>
      <c r="I247" s="84" t="b">
        <v>0</v>
      </c>
      <c r="J247" s="84" t="b">
        <v>0</v>
      </c>
      <c r="K247" s="84" t="b">
        <v>0</v>
      </c>
      <c r="L247" s="84" t="b">
        <v>0</v>
      </c>
    </row>
    <row r="248" spans="1:12" ht="15">
      <c r="A248" s="84" t="s">
        <v>3156</v>
      </c>
      <c r="B248" s="84" t="s">
        <v>3084</v>
      </c>
      <c r="C248" s="84">
        <v>2</v>
      </c>
      <c r="D248" s="118">
        <v>0.0016321023694475117</v>
      </c>
      <c r="E248" s="118">
        <v>2.8516659456348723</v>
      </c>
      <c r="F248" s="84" t="s">
        <v>3230</v>
      </c>
      <c r="G248" s="84" t="b">
        <v>0</v>
      </c>
      <c r="H248" s="84" t="b">
        <v>0</v>
      </c>
      <c r="I248" s="84" t="b">
        <v>0</v>
      </c>
      <c r="J248" s="84" t="b">
        <v>0</v>
      </c>
      <c r="K248" s="84" t="b">
        <v>0</v>
      </c>
      <c r="L248" s="84" t="b">
        <v>0</v>
      </c>
    </row>
    <row r="249" spans="1:12" ht="15">
      <c r="A249" s="84" t="s">
        <v>3084</v>
      </c>
      <c r="B249" s="84" t="s">
        <v>3002</v>
      </c>
      <c r="C249" s="84">
        <v>2</v>
      </c>
      <c r="D249" s="118">
        <v>0.0016321023694475117</v>
      </c>
      <c r="E249" s="118">
        <v>2.24960595430691</v>
      </c>
      <c r="F249" s="84" t="s">
        <v>3230</v>
      </c>
      <c r="G249" s="84" t="b">
        <v>0</v>
      </c>
      <c r="H249" s="84" t="b">
        <v>0</v>
      </c>
      <c r="I249" s="84" t="b">
        <v>0</v>
      </c>
      <c r="J249" s="84" t="b">
        <v>0</v>
      </c>
      <c r="K249" s="84" t="b">
        <v>0</v>
      </c>
      <c r="L249" s="84" t="b">
        <v>0</v>
      </c>
    </row>
    <row r="250" spans="1:12" ht="15">
      <c r="A250" s="84" t="s">
        <v>3002</v>
      </c>
      <c r="B250" s="84" t="s">
        <v>3157</v>
      </c>
      <c r="C250" s="84">
        <v>2</v>
      </c>
      <c r="D250" s="118">
        <v>0.0016321023694475117</v>
      </c>
      <c r="E250" s="118">
        <v>2.425697213362591</v>
      </c>
      <c r="F250" s="84" t="s">
        <v>3230</v>
      </c>
      <c r="G250" s="84" t="b">
        <v>0</v>
      </c>
      <c r="H250" s="84" t="b">
        <v>0</v>
      </c>
      <c r="I250" s="84" t="b">
        <v>0</v>
      </c>
      <c r="J250" s="84" t="b">
        <v>0</v>
      </c>
      <c r="K250" s="84" t="b">
        <v>0</v>
      </c>
      <c r="L250" s="84" t="b">
        <v>0</v>
      </c>
    </row>
    <row r="251" spans="1:12" ht="15">
      <c r="A251" s="84" t="s">
        <v>3157</v>
      </c>
      <c r="B251" s="84" t="s">
        <v>3085</v>
      </c>
      <c r="C251" s="84">
        <v>2</v>
      </c>
      <c r="D251" s="118">
        <v>0.0016321023694475117</v>
      </c>
      <c r="E251" s="118">
        <v>2.8516659456348723</v>
      </c>
      <c r="F251" s="84" t="s">
        <v>3230</v>
      </c>
      <c r="G251" s="84" t="b">
        <v>0</v>
      </c>
      <c r="H251" s="84" t="b">
        <v>0</v>
      </c>
      <c r="I251" s="84" t="b">
        <v>0</v>
      </c>
      <c r="J251" s="84" t="b">
        <v>0</v>
      </c>
      <c r="K251" s="84" t="b">
        <v>0</v>
      </c>
      <c r="L251" s="84" t="b">
        <v>0</v>
      </c>
    </row>
    <row r="252" spans="1:12" ht="15">
      <c r="A252" s="84" t="s">
        <v>3085</v>
      </c>
      <c r="B252" s="84" t="s">
        <v>3158</v>
      </c>
      <c r="C252" s="84">
        <v>2</v>
      </c>
      <c r="D252" s="118">
        <v>0.0016321023694475117</v>
      </c>
      <c r="E252" s="118">
        <v>2.8516659456348723</v>
      </c>
      <c r="F252" s="84" t="s">
        <v>3230</v>
      </c>
      <c r="G252" s="84" t="b">
        <v>0</v>
      </c>
      <c r="H252" s="84" t="b">
        <v>0</v>
      </c>
      <c r="I252" s="84" t="b">
        <v>0</v>
      </c>
      <c r="J252" s="84" t="b">
        <v>0</v>
      </c>
      <c r="K252" s="84" t="b">
        <v>0</v>
      </c>
      <c r="L252" s="84" t="b">
        <v>0</v>
      </c>
    </row>
    <row r="253" spans="1:12" ht="15">
      <c r="A253" s="84" t="s">
        <v>3158</v>
      </c>
      <c r="B253" s="84" t="s">
        <v>3159</v>
      </c>
      <c r="C253" s="84">
        <v>2</v>
      </c>
      <c r="D253" s="118">
        <v>0.0016321023694475117</v>
      </c>
      <c r="E253" s="118">
        <v>3.0277572046905536</v>
      </c>
      <c r="F253" s="84" t="s">
        <v>3230</v>
      </c>
      <c r="G253" s="84" t="b">
        <v>0</v>
      </c>
      <c r="H253" s="84" t="b">
        <v>0</v>
      </c>
      <c r="I253" s="84" t="b">
        <v>0</v>
      </c>
      <c r="J253" s="84" t="b">
        <v>0</v>
      </c>
      <c r="K253" s="84" t="b">
        <v>0</v>
      </c>
      <c r="L253" s="84" t="b">
        <v>0</v>
      </c>
    </row>
    <row r="254" spans="1:12" ht="15">
      <c r="A254" s="84" t="s">
        <v>3159</v>
      </c>
      <c r="B254" s="84" t="s">
        <v>2571</v>
      </c>
      <c r="C254" s="84">
        <v>2</v>
      </c>
      <c r="D254" s="118">
        <v>0.0016321023694475117</v>
      </c>
      <c r="E254" s="118">
        <v>2.1826591646762967</v>
      </c>
      <c r="F254" s="84" t="s">
        <v>3230</v>
      </c>
      <c r="G254" s="84" t="b">
        <v>0</v>
      </c>
      <c r="H254" s="84" t="b">
        <v>0</v>
      </c>
      <c r="I254" s="84" t="b">
        <v>0</v>
      </c>
      <c r="J254" s="84" t="b">
        <v>0</v>
      </c>
      <c r="K254" s="84" t="b">
        <v>0</v>
      </c>
      <c r="L254" s="84" t="b">
        <v>0</v>
      </c>
    </row>
    <row r="255" spans="1:12" ht="15">
      <c r="A255" s="84" t="s">
        <v>2571</v>
      </c>
      <c r="B255" s="84" t="s">
        <v>3065</v>
      </c>
      <c r="C255" s="84">
        <v>2</v>
      </c>
      <c r="D255" s="118">
        <v>0.0016321023694475117</v>
      </c>
      <c r="E255" s="118">
        <v>1.8816291690123155</v>
      </c>
      <c r="F255" s="84" t="s">
        <v>3230</v>
      </c>
      <c r="G255" s="84" t="b">
        <v>0</v>
      </c>
      <c r="H255" s="84" t="b">
        <v>0</v>
      </c>
      <c r="I255" s="84" t="b">
        <v>0</v>
      </c>
      <c r="J255" s="84" t="b">
        <v>0</v>
      </c>
      <c r="K255" s="84" t="b">
        <v>0</v>
      </c>
      <c r="L255" s="84" t="b">
        <v>0</v>
      </c>
    </row>
    <row r="256" spans="1:12" ht="15">
      <c r="A256" s="84" t="s">
        <v>3065</v>
      </c>
      <c r="B256" s="84" t="s">
        <v>3160</v>
      </c>
      <c r="C256" s="84">
        <v>2</v>
      </c>
      <c r="D256" s="118">
        <v>0.0016321023694475117</v>
      </c>
      <c r="E256" s="118">
        <v>2.7267272090265724</v>
      </c>
      <c r="F256" s="84" t="s">
        <v>3230</v>
      </c>
      <c r="G256" s="84" t="b">
        <v>0</v>
      </c>
      <c r="H256" s="84" t="b">
        <v>0</v>
      </c>
      <c r="I256" s="84" t="b">
        <v>0</v>
      </c>
      <c r="J256" s="84" t="b">
        <v>0</v>
      </c>
      <c r="K256" s="84" t="b">
        <v>0</v>
      </c>
      <c r="L256" s="84" t="b">
        <v>0</v>
      </c>
    </row>
    <row r="257" spans="1:12" ht="15">
      <c r="A257" s="84" t="s">
        <v>2572</v>
      </c>
      <c r="B257" s="84" t="s">
        <v>2575</v>
      </c>
      <c r="C257" s="84">
        <v>2</v>
      </c>
      <c r="D257" s="118">
        <v>0.0016321023694475117</v>
      </c>
      <c r="E257" s="118">
        <v>1.2496059543069098</v>
      </c>
      <c r="F257" s="84" t="s">
        <v>3230</v>
      </c>
      <c r="G257" s="84" t="b">
        <v>0</v>
      </c>
      <c r="H257" s="84" t="b">
        <v>0</v>
      </c>
      <c r="I257" s="84" t="b">
        <v>0</v>
      </c>
      <c r="J257" s="84" t="b">
        <v>0</v>
      </c>
      <c r="K257" s="84" t="b">
        <v>0</v>
      </c>
      <c r="L257" s="84" t="b">
        <v>0</v>
      </c>
    </row>
    <row r="258" spans="1:12" ht="15">
      <c r="A258" s="84" t="s">
        <v>297</v>
      </c>
      <c r="B258" s="84" t="s">
        <v>3010</v>
      </c>
      <c r="C258" s="84">
        <v>2</v>
      </c>
      <c r="D258" s="118">
        <v>0.0016321023694475117</v>
      </c>
      <c r="E258" s="118">
        <v>0.9708523533540809</v>
      </c>
      <c r="F258" s="84" t="s">
        <v>3230</v>
      </c>
      <c r="G258" s="84" t="b">
        <v>0</v>
      </c>
      <c r="H258" s="84" t="b">
        <v>0</v>
      </c>
      <c r="I258" s="84" t="b">
        <v>0</v>
      </c>
      <c r="J258" s="84" t="b">
        <v>0</v>
      </c>
      <c r="K258" s="84" t="b">
        <v>0</v>
      </c>
      <c r="L258" s="84" t="b">
        <v>0</v>
      </c>
    </row>
    <row r="259" spans="1:12" ht="15">
      <c r="A259" s="84" t="s">
        <v>297</v>
      </c>
      <c r="B259" s="84" t="s">
        <v>3090</v>
      </c>
      <c r="C259" s="84">
        <v>2</v>
      </c>
      <c r="D259" s="118">
        <v>0.0016321023694475117</v>
      </c>
      <c r="E259" s="118">
        <v>1.2718823490180622</v>
      </c>
      <c r="F259" s="84" t="s">
        <v>3230</v>
      </c>
      <c r="G259" s="84" t="b">
        <v>0</v>
      </c>
      <c r="H259" s="84" t="b">
        <v>0</v>
      </c>
      <c r="I259" s="84" t="b">
        <v>0</v>
      </c>
      <c r="J259" s="84" t="b">
        <v>0</v>
      </c>
      <c r="K259" s="84" t="b">
        <v>0</v>
      </c>
      <c r="L259" s="84" t="b">
        <v>0</v>
      </c>
    </row>
    <row r="260" spans="1:12" ht="15">
      <c r="A260" s="84" t="s">
        <v>3090</v>
      </c>
      <c r="B260" s="84" t="s">
        <v>296</v>
      </c>
      <c r="C260" s="84">
        <v>2</v>
      </c>
      <c r="D260" s="118">
        <v>0.0016321023694475117</v>
      </c>
      <c r="E260" s="118">
        <v>2.1526959412988536</v>
      </c>
      <c r="F260" s="84" t="s">
        <v>3230</v>
      </c>
      <c r="G260" s="84" t="b">
        <v>0</v>
      </c>
      <c r="H260" s="84" t="b">
        <v>0</v>
      </c>
      <c r="I260" s="84" t="b">
        <v>0</v>
      </c>
      <c r="J260" s="84" t="b">
        <v>0</v>
      </c>
      <c r="K260" s="84" t="b">
        <v>0</v>
      </c>
      <c r="L260" s="84" t="b">
        <v>0</v>
      </c>
    </row>
    <row r="261" spans="1:12" ht="15">
      <c r="A261" s="84" t="s">
        <v>389</v>
      </c>
      <c r="B261" s="84" t="s">
        <v>388</v>
      </c>
      <c r="C261" s="84">
        <v>2</v>
      </c>
      <c r="D261" s="118">
        <v>0.0016321023694475117</v>
      </c>
      <c r="E261" s="118">
        <v>2.483689160340278</v>
      </c>
      <c r="F261" s="84" t="s">
        <v>3230</v>
      </c>
      <c r="G261" s="84" t="b">
        <v>0</v>
      </c>
      <c r="H261" s="84" t="b">
        <v>0</v>
      </c>
      <c r="I261" s="84" t="b">
        <v>0</v>
      </c>
      <c r="J261" s="84" t="b">
        <v>0</v>
      </c>
      <c r="K261" s="84" t="b">
        <v>0</v>
      </c>
      <c r="L261" s="84" t="b">
        <v>0</v>
      </c>
    </row>
    <row r="262" spans="1:12" ht="15">
      <c r="A262" s="84" t="s">
        <v>388</v>
      </c>
      <c r="B262" s="84" t="s">
        <v>387</v>
      </c>
      <c r="C262" s="84">
        <v>2</v>
      </c>
      <c r="D262" s="118">
        <v>0.0016321023694475117</v>
      </c>
      <c r="E262" s="118">
        <v>3.0277572046905536</v>
      </c>
      <c r="F262" s="84" t="s">
        <v>3230</v>
      </c>
      <c r="G262" s="84" t="b">
        <v>0</v>
      </c>
      <c r="H262" s="84" t="b">
        <v>0</v>
      </c>
      <c r="I262" s="84" t="b">
        <v>0</v>
      </c>
      <c r="J262" s="84" t="b">
        <v>0</v>
      </c>
      <c r="K262" s="84" t="b">
        <v>0</v>
      </c>
      <c r="L262" s="84" t="b">
        <v>0</v>
      </c>
    </row>
    <row r="263" spans="1:12" ht="15">
      <c r="A263" s="84" t="s">
        <v>387</v>
      </c>
      <c r="B263" s="84" t="s">
        <v>386</v>
      </c>
      <c r="C263" s="84">
        <v>2</v>
      </c>
      <c r="D263" s="118">
        <v>0.0016321023694475117</v>
      </c>
      <c r="E263" s="118">
        <v>3.0277572046905536</v>
      </c>
      <c r="F263" s="84" t="s">
        <v>3230</v>
      </c>
      <c r="G263" s="84" t="b">
        <v>0</v>
      </c>
      <c r="H263" s="84" t="b">
        <v>0</v>
      </c>
      <c r="I263" s="84" t="b">
        <v>0</v>
      </c>
      <c r="J263" s="84" t="b">
        <v>0</v>
      </c>
      <c r="K263" s="84" t="b">
        <v>0</v>
      </c>
      <c r="L263" s="84" t="b">
        <v>0</v>
      </c>
    </row>
    <row r="264" spans="1:12" ht="15">
      <c r="A264" s="84" t="s">
        <v>2591</v>
      </c>
      <c r="B264" s="84" t="s">
        <v>2589</v>
      </c>
      <c r="C264" s="84">
        <v>2</v>
      </c>
      <c r="D264" s="118">
        <v>0.0016321023694475117</v>
      </c>
      <c r="E264" s="118">
        <v>2.3287872003545345</v>
      </c>
      <c r="F264" s="84" t="s">
        <v>3230</v>
      </c>
      <c r="G264" s="84" t="b">
        <v>0</v>
      </c>
      <c r="H264" s="84" t="b">
        <v>0</v>
      </c>
      <c r="I264" s="84" t="b">
        <v>0</v>
      </c>
      <c r="J264" s="84" t="b">
        <v>0</v>
      </c>
      <c r="K264" s="84" t="b">
        <v>0</v>
      </c>
      <c r="L264" s="84" t="b">
        <v>0</v>
      </c>
    </row>
    <row r="265" spans="1:12" ht="15">
      <c r="A265" s="84" t="s">
        <v>2589</v>
      </c>
      <c r="B265" s="84" t="s">
        <v>2567</v>
      </c>
      <c r="C265" s="84">
        <v>2</v>
      </c>
      <c r="D265" s="118">
        <v>0.0016321023694475117</v>
      </c>
      <c r="E265" s="118">
        <v>1.4256972133625911</v>
      </c>
      <c r="F265" s="84" t="s">
        <v>3230</v>
      </c>
      <c r="G265" s="84" t="b">
        <v>0</v>
      </c>
      <c r="H265" s="84" t="b">
        <v>0</v>
      </c>
      <c r="I265" s="84" t="b">
        <v>0</v>
      </c>
      <c r="J265" s="84" t="b">
        <v>0</v>
      </c>
      <c r="K265" s="84" t="b">
        <v>0</v>
      </c>
      <c r="L265" s="84" t="b">
        <v>0</v>
      </c>
    </row>
    <row r="266" spans="1:12" ht="15">
      <c r="A266" s="84" t="s">
        <v>3094</v>
      </c>
      <c r="B266" s="84" t="s">
        <v>3068</v>
      </c>
      <c r="C266" s="84">
        <v>2</v>
      </c>
      <c r="D266" s="118">
        <v>0.0016321023694475117</v>
      </c>
      <c r="E266" s="118">
        <v>2.550635949970891</v>
      </c>
      <c r="F266" s="84" t="s">
        <v>3230</v>
      </c>
      <c r="G266" s="84" t="b">
        <v>0</v>
      </c>
      <c r="H266" s="84" t="b">
        <v>0</v>
      </c>
      <c r="I266" s="84" t="b">
        <v>0</v>
      </c>
      <c r="J266" s="84" t="b">
        <v>0</v>
      </c>
      <c r="K266" s="84" t="b">
        <v>0</v>
      </c>
      <c r="L266" s="84" t="b">
        <v>0</v>
      </c>
    </row>
    <row r="267" spans="1:12" ht="15">
      <c r="A267" s="84" t="s">
        <v>2987</v>
      </c>
      <c r="B267" s="84" t="s">
        <v>297</v>
      </c>
      <c r="C267" s="84">
        <v>2</v>
      </c>
      <c r="D267" s="118">
        <v>0.0016321023694475117</v>
      </c>
      <c r="E267" s="118">
        <v>0.8325496551877994</v>
      </c>
      <c r="F267" s="84" t="s">
        <v>3230</v>
      </c>
      <c r="G267" s="84" t="b">
        <v>1</v>
      </c>
      <c r="H267" s="84" t="b">
        <v>0</v>
      </c>
      <c r="I267" s="84" t="b">
        <v>0</v>
      </c>
      <c r="J267" s="84" t="b">
        <v>0</v>
      </c>
      <c r="K267" s="84" t="b">
        <v>0</v>
      </c>
      <c r="L267" s="84" t="b">
        <v>0</v>
      </c>
    </row>
    <row r="268" spans="1:12" ht="15">
      <c r="A268" s="84" t="s">
        <v>297</v>
      </c>
      <c r="B268" s="84" t="s">
        <v>3163</v>
      </c>
      <c r="C268" s="84">
        <v>2</v>
      </c>
      <c r="D268" s="118">
        <v>0.0016321023694475117</v>
      </c>
      <c r="E268" s="118">
        <v>1.4479736080737433</v>
      </c>
      <c r="F268" s="84" t="s">
        <v>3230</v>
      </c>
      <c r="G268" s="84" t="b">
        <v>0</v>
      </c>
      <c r="H268" s="84" t="b">
        <v>0</v>
      </c>
      <c r="I268" s="84" t="b">
        <v>0</v>
      </c>
      <c r="J268" s="84" t="b">
        <v>0</v>
      </c>
      <c r="K268" s="84" t="b">
        <v>0</v>
      </c>
      <c r="L268" s="84" t="b">
        <v>0</v>
      </c>
    </row>
    <row r="269" spans="1:12" ht="15">
      <c r="A269" s="84" t="s">
        <v>3099</v>
      </c>
      <c r="B269" s="84" t="s">
        <v>3165</v>
      </c>
      <c r="C269" s="84">
        <v>2</v>
      </c>
      <c r="D269" s="118">
        <v>0.0016321023694475117</v>
      </c>
      <c r="E269" s="118">
        <v>2.8516659456348723</v>
      </c>
      <c r="F269" s="84" t="s">
        <v>3230</v>
      </c>
      <c r="G269" s="84" t="b">
        <v>0</v>
      </c>
      <c r="H269" s="84" t="b">
        <v>0</v>
      </c>
      <c r="I269" s="84" t="b">
        <v>0</v>
      </c>
      <c r="J269" s="84" t="b">
        <v>0</v>
      </c>
      <c r="K269" s="84" t="b">
        <v>0</v>
      </c>
      <c r="L269" s="84" t="b">
        <v>0</v>
      </c>
    </row>
    <row r="270" spans="1:12" ht="15">
      <c r="A270" s="84" t="s">
        <v>274</v>
      </c>
      <c r="B270" s="84" t="s">
        <v>2566</v>
      </c>
      <c r="C270" s="84">
        <v>2</v>
      </c>
      <c r="D270" s="118">
        <v>0.0016321023694475117</v>
      </c>
      <c r="E270" s="118">
        <v>1.8236372220346286</v>
      </c>
      <c r="F270" s="84" t="s">
        <v>3230</v>
      </c>
      <c r="G270" s="84" t="b">
        <v>0</v>
      </c>
      <c r="H270" s="84" t="b">
        <v>0</v>
      </c>
      <c r="I270" s="84" t="b">
        <v>0</v>
      </c>
      <c r="J270" s="84" t="b">
        <v>0</v>
      </c>
      <c r="K270" s="84" t="b">
        <v>0</v>
      </c>
      <c r="L270" s="84" t="b">
        <v>0</v>
      </c>
    </row>
    <row r="271" spans="1:12" ht="15">
      <c r="A271" s="84" t="s">
        <v>3107</v>
      </c>
      <c r="B271" s="84" t="s">
        <v>3038</v>
      </c>
      <c r="C271" s="84">
        <v>2</v>
      </c>
      <c r="D271" s="118">
        <v>0.0016321023694475117</v>
      </c>
      <c r="E271" s="118">
        <v>2.4537259369628344</v>
      </c>
      <c r="F271" s="84" t="s">
        <v>3230</v>
      </c>
      <c r="G271" s="84" t="b">
        <v>0</v>
      </c>
      <c r="H271" s="84" t="b">
        <v>0</v>
      </c>
      <c r="I271" s="84" t="b">
        <v>0</v>
      </c>
      <c r="J271" s="84" t="b">
        <v>0</v>
      </c>
      <c r="K271" s="84" t="b">
        <v>0</v>
      </c>
      <c r="L271" s="84" t="b">
        <v>0</v>
      </c>
    </row>
    <row r="272" spans="1:12" ht="15">
      <c r="A272" s="84" t="s">
        <v>3062</v>
      </c>
      <c r="B272" s="84" t="s">
        <v>3055</v>
      </c>
      <c r="C272" s="84">
        <v>2</v>
      </c>
      <c r="D272" s="118">
        <v>0.0016321023694475117</v>
      </c>
      <c r="E272" s="118">
        <v>2.3287872003545345</v>
      </c>
      <c r="F272" s="84" t="s">
        <v>3230</v>
      </c>
      <c r="G272" s="84" t="b">
        <v>0</v>
      </c>
      <c r="H272" s="84" t="b">
        <v>0</v>
      </c>
      <c r="I272" s="84" t="b">
        <v>0</v>
      </c>
      <c r="J272" s="84" t="b">
        <v>0</v>
      </c>
      <c r="K272" s="84" t="b">
        <v>0</v>
      </c>
      <c r="L272" s="84" t="b">
        <v>0</v>
      </c>
    </row>
    <row r="273" spans="1:12" ht="15">
      <c r="A273" s="84" t="s">
        <v>3055</v>
      </c>
      <c r="B273" s="84" t="s">
        <v>3166</v>
      </c>
      <c r="C273" s="84">
        <v>2</v>
      </c>
      <c r="D273" s="118">
        <v>0.0016321023694475117</v>
      </c>
      <c r="E273" s="118">
        <v>2.6298171960185157</v>
      </c>
      <c r="F273" s="84" t="s">
        <v>3230</v>
      </c>
      <c r="G273" s="84" t="b">
        <v>0</v>
      </c>
      <c r="H273" s="84" t="b">
        <v>0</v>
      </c>
      <c r="I273" s="84" t="b">
        <v>0</v>
      </c>
      <c r="J273" s="84" t="b">
        <v>0</v>
      </c>
      <c r="K273" s="84" t="b">
        <v>0</v>
      </c>
      <c r="L273" s="84" t="b">
        <v>0</v>
      </c>
    </row>
    <row r="274" spans="1:12" ht="15">
      <c r="A274" s="84" t="s">
        <v>3071</v>
      </c>
      <c r="B274" s="84" t="s">
        <v>3167</v>
      </c>
      <c r="C274" s="84">
        <v>2</v>
      </c>
      <c r="D274" s="118">
        <v>0.0016321023694475117</v>
      </c>
      <c r="E274" s="118">
        <v>2.7267272090265724</v>
      </c>
      <c r="F274" s="84" t="s">
        <v>3230</v>
      </c>
      <c r="G274" s="84" t="b">
        <v>1</v>
      </c>
      <c r="H274" s="84" t="b">
        <v>0</v>
      </c>
      <c r="I274" s="84" t="b">
        <v>0</v>
      </c>
      <c r="J274" s="84" t="b">
        <v>0</v>
      </c>
      <c r="K274" s="84" t="b">
        <v>0</v>
      </c>
      <c r="L274" s="84" t="b">
        <v>0</v>
      </c>
    </row>
    <row r="275" spans="1:12" ht="15">
      <c r="A275" s="84" t="s">
        <v>3167</v>
      </c>
      <c r="B275" s="84" t="s">
        <v>3168</v>
      </c>
      <c r="C275" s="84">
        <v>2</v>
      </c>
      <c r="D275" s="118">
        <v>0.0016321023694475117</v>
      </c>
      <c r="E275" s="118">
        <v>3.0277572046905536</v>
      </c>
      <c r="F275" s="84" t="s">
        <v>3230</v>
      </c>
      <c r="G275" s="84" t="b">
        <v>0</v>
      </c>
      <c r="H275" s="84" t="b">
        <v>0</v>
      </c>
      <c r="I275" s="84" t="b">
        <v>0</v>
      </c>
      <c r="J275" s="84" t="b">
        <v>0</v>
      </c>
      <c r="K275" s="84" t="b">
        <v>0</v>
      </c>
      <c r="L275" s="84" t="b">
        <v>0</v>
      </c>
    </row>
    <row r="276" spans="1:12" ht="15">
      <c r="A276" s="84" t="s">
        <v>3168</v>
      </c>
      <c r="B276" s="84" t="s">
        <v>297</v>
      </c>
      <c r="C276" s="84">
        <v>2</v>
      </c>
      <c r="D276" s="118">
        <v>0.0016321023694475117</v>
      </c>
      <c r="E276" s="118">
        <v>1.5729123446820432</v>
      </c>
      <c r="F276" s="84" t="s">
        <v>3230</v>
      </c>
      <c r="G276" s="84" t="b">
        <v>0</v>
      </c>
      <c r="H276" s="84" t="b">
        <v>0</v>
      </c>
      <c r="I276" s="84" t="b">
        <v>0</v>
      </c>
      <c r="J276" s="84" t="b">
        <v>0</v>
      </c>
      <c r="K276" s="84" t="b">
        <v>0</v>
      </c>
      <c r="L276" s="84" t="b">
        <v>0</v>
      </c>
    </row>
    <row r="277" spans="1:12" ht="15">
      <c r="A277" s="84" t="s">
        <v>297</v>
      </c>
      <c r="B277" s="84" t="s">
        <v>3064</v>
      </c>
      <c r="C277" s="84">
        <v>2</v>
      </c>
      <c r="D277" s="118">
        <v>0.0016321023694475117</v>
      </c>
      <c r="E277" s="118">
        <v>1.146943612409762</v>
      </c>
      <c r="F277" s="84" t="s">
        <v>3230</v>
      </c>
      <c r="G277" s="84" t="b">
        <v>0</v>
      </c>
      <c r="H277" s="84" t="b">
        <v>0</v>
      </c>
      <c r="I277" s="84" t="b">
        <v>0</v>
      </c>
      <c r="J277" s="84" t="b">
        <v>1</v>
      </c>
      <c r="K277" s="84" t="b">
        <v>0</v>
      </c>
      <c r="L277" s="84" t="b">
        <v>0</v>
      </c>
    </row>
    <row r="278" spans="1:12" ht="15">
      <c r="A278" s="84" t="s">
        <v>3064</v>
      </c>
      <c r="B278" s="84" t="s">
        <v>2566</v>
      </c>
      <c r="C278" s="84">
        <v>2</v>
      </c>
      <c r="D278" s="118">
        <v>0.0016321023694475117</v>
      </c>
      <c r="E278" s="118">
        <v>1.5226072263706474</v>
      </c>
      <c r="F278" s="84" t="s">
        <v>3230</v>
      </c>
      <c r="G278" s="84" t="b">
        <v>1</v>
      </c>
      <c r="H278" s="84" t="b">
        <v>0</v>
      </c>
      <c r="I278" s="84" t="b">
        <v>0</v>
      </c>
      <c r="J278" s="84" t="b">
        <v>0</v>
      </c>
      <c r="K278" s="84" t="b">
        <v>0</v>
      </c>
      <c r="L278" s="84" t="b">
        <v>0</v>
      </c>
    </row>
    <row r="279" spans="1:12" ht="15">
      <c r="A279" s="84" t="s">
        <v>2566</v>
      </c>
      <c r="B279" s="84" t="s">
        <v>3169</v>
      </c>
      <c r="C279" s="84">
        <v>2</v>
      </c>
      <c r="D279" s="118">
        <v>0.0016321023694475117</v>
      </c>
      <c r="E279" s="118">
        <v>1.8102732604766472</v>
      </c>
      <c r="F279" s="84" t="s">
        <v>3230</v>
      </c>
      <c r="G279" s="84" t="b">
        <v>0</v>
      </c>
      <c r="H279" s="84" t="b">
        <v>0</v>
      </c>
      <c r="I279" s="84" t="b">
        <v>0</v>
      </c>
      <c r="J279" s="84" t="b">
        <v>0</v>
      </c>
      <c r="K279" s="84" t="b">
        <v>0</v>
      </c>
      <c r="L279" s="84" t="b">
        <v>0</v>
      </c>
    </row>
    <row r="280" spans="1:12" ht="15">
      <c r="A280" s="84" t="s">
        <v>3169</v>
      </c>
      <c r="B280" s="84" t="s">
        <v>2568</v>
      </c>
      <c r="C280" s="84">
        <v>2</v>
      </c>
      <c r="D280" s="118">
        <v>0.0016321023694475117</v>
      </c>
      <c r="E280" s="118">
        <v>1.8816291690123155</v>
      </c>
      <c r="F280" s="84" t="s">
        <v>3230</v>
      </c>
      <c r="G280" s="84" t="b">
        <v>0</v>
      </c>
      <c r="H280" s="84" t="b">
        <v>0</v>
      </c>
      <c r="I280" s="84" t="b">
        <v>0</v>
      </c>
      <c r="J280" s="84" t="b">
        <v>0</v>
      </c>
      <c r="K280" s="84" t="b">
        <v>0</v>
      </c>
      <c r="L280" s="84" t="b">
        <v>0</v>
      </c>
    </row>
    <row r="281" spans="1:12" ht="15">
      <c r="A281" s="84" t="s">
        <v>2568</v>
      </c>
      <c r="B281" s="84" t="s">
        <v>2999</v>
      </c>
      <c r="C281" s="84">
        <v>2</v>
      </c>
      <c r="D281" s="118">
        <v>0.0016321023694475117</v>
      </c>
      <c r="E281" s="118">
        <v>1.2284166552369717</v>
      </c>
      <c r="F281" s="84" t="s">
        <v>3230</v>
      </c>
      <c r="G281" s="84" t="b">
        <v>0</v>
      </c>
      <c r="H281" s="84" t="b">
        <v>0</v>
      </c>
      <c r="I281" s="84" t="b">
        <v>0</v>
      </c>
      <c r="J281" s="84" t="b">
        <v>0</v>
      </c>
      <c r="K281" s="84" t="b">
        <v>0</v>
      </c>
      <c r="L281" s="84" t="b">
        <v>0</v>
      </c>
    </row>
    <row r="282" spans="1:12" ht="15">
      <c r="A282" s="84" t="s">
        <v>287</v>
      </c>
      <c r="B282" s="84" t="s">
        <v>3015</v>
      </c>
      <c r="C282" s="84">
        <v>2</v>
      </c>
      <c r="D282" s="118">
        <v>0.0016321023694475117</v>
      </c>
      <c r="E282" s="118">
        <v>1.420302181475885</v>
      </c>
      <c r="F282" s="84" t="s">
        <v>3230</v>
      </c>
      <c r="G282" s="84" t="b">
        <v>0</v>
      </c>
      <c r="H282" s="84" t="b">
        <v>0</v>
      </c>
      <c r="I282" s="84" t="b">
        <v>0</v>
      </c>
      <c r="J282" s="84" t="b">
        <v>1</v>
      </c>
      <c r="K282" s="84" t="b">
        <v>0</v>
      </c>
      <c r="L282" s="84" t="b">
        <v>0</v>
      </c>
    </row>
    <row r="283" spans="1:12" ht="15">
      <c r="A283" s="84" t="s">
        <v>2987</v>
      </c>
      <c r="B283" s="84" t="s">
        <v>3171</v>
      </c>
      <c r="C283" s="84">
        <v>2</v>
      </c>
      <c r="D283" s="118">
        <v>0.0016321023694475117</v>
      </c>
      <c r="E283" s="118">
        <v>2.2873945151963095</v>
      </c>
      <c r="F283" s="84" t="s">
        <v>3230</v>
      </c>
      <c r="G283" s="84" t="b">
        <v>1</v>
      </c>
      <c r="H283" s="84" t="b">
        <v>0</v>
      </c>
      <c r="I283" s="84" t="b">
        <v>0</v>
      </c>
      <c r="J283" s="84" t="b">
        <v>0</v>
      </c>
      <c r="K283" s="84" t="b">
        <v>0</v>
      </c>
      <c r="L283" s="84" t="b">
        <v>0</v>
      </c>
    </row>
    <row r="284" spans="1:12" ht="15">
      <c r="A284" s="84" t="s">
        <v>251</v>
      </c>
      <c r="B284" s="84" t="s">
        <v>370</v>
      </c>
      <c r="C284" s="84">
        <v>2</v>
      </c>
      <c r="D284" s="118">
        <v>0.0016321023694475117</v>
      </c>
      <c r="E284" s="118">
        <v>2.2873945151963095</v>
      </c>
      <c r="F284" s="84" t="s">
        <v>3230</v>
      </c>
      <c r="G284" s="84" t="b">
        <v>0</v>
      </c>
      <c r="H284" s="84" t="b">
        <v>0</v>
      </c>
      <c r="I284" s="84" t="b">
        <v>0</v>
      </c>
      <c r="J284" s="84" t="b">
        <v>0</v>
      </c>
      <c r="K284" s="84" t="b">
        <v>0</v>
      </c>
      <c r="L284" s="84" t="b">
        <v>0</v>
      </c>
    </row>
    <row r="285" spans="1:12" ht="15">
      <c r="A285" s="84" t="s">
        <v>297</v>
      </c>
      <c r="B285" s="84" t="s">
        <v>309</v>
      </c>
      <c r="C285" s="84">
        <v>2</v>
      </c>
      <c r="D285" s="118">
        <v>0.0016321023694475117</v>
      </c>
      <c r="E285" s="118">
        <v>0.8459136167457809</v>
      </c>
      <c r="F285" s="84" t="s">
        <v>3230</v>
      </c>
      <c r="G285" s="84" t="b">
        <v>0</v>
      </c>
      <c r="H285" s="84" t="b">
        <v>0</v>
      </c>
      <c r="I285" s="84" t="b">
        <v>0</v>
      </c>
      <c r="J285" s="84" t="b">
        <v>0</v>
      </c>
      <c r="K285" s="84" t="b">
        <v>0</v>
      </c>
      <c r="L285" s="84" t="b">
        <v>0</v>
      </c>
    </row>
    <row r="286" spans="1:12" ht="15">
      <c r="A286" s="84" t="s">
        <v>3177</v>
      </c>
      <c r="B286" s="84" t="s">
        <v>3111</v>
      </c>
      <c r="C286" s="84">
        <v>2</v>
      </c>
      <c r="D286" s="118">
        <v>0.0016321023694475117</v>
      </c>
      <c r="E286" s="118">
        <v>2.8516659456348723</v>
      </c>
      <c r="F286" s="84" t="s">
        <v>3230</v>
      </c>
      <c r="G286" s="84" t="b">
        <v>0</v>
      </c>
      <c r="H286" s="84" t="b">
        <v>0</v>
      </c>
      <c r="I286" s="84" t="b">
        <v>0</v>
      </c>
      <c r="J286" s="84" t="b">
        <v>0</v>
      </c>
      <c r="K286" s="84" t="b">
        <v>0</v>
      </c>
      <c r="L286" s="84" t="b">
        <v>0</v>
      </c>
    </row>
    <row r="287" spans="1:12" ht="15">
      <c r="A287" s="84" t="s">
        <v>3111</v>
      </c>
      <c r="B287" s="84" t="s">
        <v>2996</v>
      </c>
      <c r="C287" s="84">
        <v>2</v>
      </c>
      <c r="D287" s="118">
        <v>0.0016321023694475117</v>
      </c>
      <c r="E287" s="118">
        <v>2.1526959412988536</v>
      </c>
      <c r="F287" s="84" t="s">
        <v>3230</v>
      </c>
      <c r="G287" s="84" t="b">
        <v>0</v>
      </c>
      <c r="H287" s="84" t="b">
        <v>0</v>
      </c>
      <c r="I287" s="84" t="b">
        <v>0</v>
      </c>
      <c r="J287" s="84" t="b">
        <v>0</v>
      </c>
      <c r="K287" s="84" t="b">
        <v>0</v>
      </c>
      <c r="L287" s="84" t="b">
        <v>0</v>
      </c>
    </row>
    <row r="288" spans="1:12" ht="15">
      <c r="A288" s="84" t="s">
        <v>2996</v>
      </c>
      <c r="B288" s="84" t="s">
        <v>3022</v>
      </c>
      <c r="C288" s="84">
        <v>2</v>
      </c>
      <c r="D288" s="118">
        <v>0.0016321023694475117</v>
      </c>
      <c r="E288" s="118">
        <v>1.930847191682497</v>
      </c>
      <c r="F288" s="84" t="s">
        <v>3230</v>
      </c>
      <c r="G288" s="84" t="b">
        <v>0</v>
      </c>
      <c r="H288" s="84" t="b">
        <v>0</v>
      </c>
      <c r="I288" s="84" t="b">
        <v>0</v>
      </c>
      <c r="J288" s="84" t="b">
        <v>0</v>
      </c>
      <c r="K288" s="84" t="b">
        <v>0</v>
      </c>
      <c r="L288" s="84" t="b">
        <v>0</v>
      </c>
    </row>
    <row r="289" spans="1:12" ht="15">
      <c r="A289" s="84" t="s">
        <v>3022</v>
      </c>
      <c r="B289" s="84" t="s">
        <v>3178</v>
      </c>
      <c r="C289" s="84">
        <v>2</v>
      </c>
      <c r="D289" s="118">
        <v>0.0016321023694475117</v>
      </c>
      <c r="E289" s="118">
        <v>2.550635949970891</v>
      </c>
      <c r="F289" s="84" t="s">
        <v>3230</v>
      </c>
      <c r="G289" s="84" t="b">
        <v>0</v>
      </c>
      <c r="H289" s="84" t="b">
        <v>0</v>
      </c>
      <c r="I289" s="84" t="b">
        <v>0</v>
      </c>
      <c r="J289" s="84" t="b">
        <v>0</v>
      </c>
      <c r="K289" s="84" t="b">
        <v>0</v>
      </c>
      <c r="L289" s="84" t="b">
        <v>0</v>
      </c>
    </row>
    <row r="290" spans="1:12" ht="15">
      <c r="A290" s="84" t="s">
        <v>3178</v>
      </c>
      <c r="B290" s="84" t="s">
        <v>3179</v>
      </c>
      <c r="C290" s="84">
        <v>2</v>
      </c>
      <c r="D290" s="118">
        <v>0.0016321023694475117</v>
      </c>
      <c r="E290" s="118">
        <v>3.0277572046905536</v>
      </c>
      <c r="F290" s="84" t="s">
        <v>3230</v>
      </c>
      <c r="G290" s="84" t="b">
        <v>0</v>
      </c>
      <c r="H290" s="84" t="b">
        <v>0</v>
      </c>
      <c r="I290" s="84" t="b">
        <v>0</v>
      </c>
      <c r="J290" s="84" t="b">
        <v>0</v>
      </c>
      <c r="K290" s="84" t="b">
        <v>0</v>
      </c>
      <c r="L290" s="84" t="b">
        <v>0</v>
      </c>
    </row>
    <row r="291" spans="1:12" ht="15">
      <c r="A291" s="84" t="s">
        <v>3179</v>
      </c>
      <c r="B291" s="84" t="s">
        <v>3112</v>
      </c>
      <c r="C291" s="84">
        <v>2</v>
      </c>
      <c r="D291" s="118">
        <v>0.0016321023694475117</v>
      </c>
      <c r="E291" s="118">
        <v>2.8516659456348723</v>
      </c>
      <c r="F291" s="84" t="s">
        <v>3230</v>
      </c>
      <c r="G291" s="84" t="b">
        <v>0</v>
      </c>
      <c r="H291" s="84" t="b">
        <v>0</v>
      </c>
      <c r="I291" s="84" t="b">
        <v>0</v>
      </c>
      <c r="J291" s="84" t="b">
        <v>0</v>
      </c>
      <c r="K291" s="84" t="b">
        <v>0</v>
      </c>
      <c r="L291" s="84" t="b">
        <v>0</v>
      </c>
    </row>
    <row r="292" spans="1:12" ht="15">
      <c r="A292" s="84" t="s">
        <v>2996</v>
      </c>
      <c r="B292" s="84" t="s">
        <v>366</v>
      </c>
      <c r="C292" s="84">
        <v>2</v>
      </c>
      <c r="D292" s="118">
        <v>0.0016321023694475117</v>
      </c>
      <c r="E292" s="118">
        <v>2.3287872003545345</v>
      </c>
      <c r="F292" s="84" t="s">
        <v>3230</v>
      </c>
      <c r="G292" s="84" t="b">
        <v>0</v>
      </c>
      <c r="H292" s="84" t="b">
        <v>0</v>
      </c>
      <c r="I292" s="84" t="b">
        <v>0</v>
      </c>
      <c r="J292" s="84" t="b">
        <v>0</v>
      </c>
      <c r="K292" s="84" t="b">
        <v>0</v>
      </c>
      <c r="L292" s="84" t="b">
        <v>0</v>
      </c>
    </row>
    <row r="293" spans="1:12" ht="15">
      <c r="A293" s="84" t="s">
        <v>366</v>
      </c>
      <c r="B293" s="84" t="s">
        <v>3180</v>
      </c>
      <c r="C293" s="84">
        <v>2</v>
      </c>
      <c r="D293" s="118">
        <v>0.0016321023694475117</v>
      </c>
      <c r="E293" s="118">
        <v>3.0277572046905536</v>
      </c>
      <c r="F293" s="84" t="s">
        <v>3230</v>
      </c>
      <c r="G293" s="84" t="b">
        <v>0</v>
      </c>
      <c r="H293" s="84" t="b">
        <v>0</v>
      </c>
      <c r="I293" s="84" t="b">
        <v>0</v>
      </c>
      <c r="J293" s="84" t="b">
        <v>0</v>
      </c>
      <c r="K293" s="84" t="b">
        <v>0</v>
      </c>
      <c r="L293" s="84" t="b">
        <v>0</v>
      </c>
    </row>
    <row r="294" spans="1:12" ht="15">
      <c r="A294" s="84" t="s">
        <v>3180</v>
      </c>
      <c r="B294" s="84" t="s">
        <v>365</v>
      </c>
      <c r="C294" s="84">
        <v>2</v>
      </c>
      <c r="D294" s="118">
        <v>0.0016321023694475117</v>
      </c>
      <c r="E294" s="118">
        <v>3.0277572046905536</v>
      </c>
      <c r="F294" s="84" t="s">
        <v>3230</v>
      </c>
      <c r="G294" s="84" t="b">
        <v>0</v>
      </c>
      <c r="H294" s="84" t="b">
        <v>0</v>
      </c>
      <c r="I294" s="84" t="b">
        <v>0</v>
      </c>
      <c r="J294" s="84" t="b">
        <v>0</v>
      </c>
      <c r="K294" s="84" t="b">
        <v>0</v>
      </c>
      <c r="L294" s="84" t="b">
        <v>0</v>
      </c>
    </row>
    <row r="295" spans="1:12" ht="15">
      <c r="A295" s="84" t="s">
        <v>365</v>
      </c>
      <c r="B295" s="84" t="s">
        <v>297</v>
      </c>
      <c r="C295" s="84">
        <v>2</v>
      </c>
      <c r="D295" s="118">
        <v>0.0016321023694475117</v>
      </c>
      <c r="E295" s="118">
        <v>1.5729123446820432</v>
      </c>
      <c r="F295" s="84" t="s">
        <v>3230</v>
      </c>
      <c r="G295" s="84" t="b">
        <v>0</v>
      </c>
      <c r="H295" s="84" t="b">
        <v>0</v>
      </c>
      <c r="I295" s="84" t="b">
        <v>0</v>
      </c>
      <c r="J295" s="84" t="b">
        <v>0</v>
      </c>
      <c r="K295" s="84" t="b">
        <v>0</v>
      </c>
      <c r="L295" s="84" t="b">
        <v>0</v>
      </c>
    </row>
    <row r="296" spans="1:12" ht="15">
      <c r="A296" s="84" t="s">
        <v>257</v>
      </c>
      <c r="B296" s="84" t="s">
        <v>256</v>
      </c>
      <c r="C296" s="84">
        <v>2</v>
      </c>
      <c r="D296" s="118">
        <v>0.0016321023694475117</v>
      </c>
      <c r="E296" s="118">
        <v>3.0277572046905536</v>
      </c>
      <c r="F296" s="84" t="s">
        <v>3230</v>
      </c>
      <c r="G296" s="84" t="b">
        <v>0</v>
      </c>
      <c r="H296" s="84" t="b">
        <v>0</v>
      </c>
      <c r="I296" s="84" t="b">
        <v>0</v>
      </c>
      <c r="J296" s="84" t="b">
        <v>0</v>
      </c>
      <c r="K296" s="84" t="b">
        <v>0</v>
      </c>
      <c r="L296" s="84" t="b">
        <v>0</v>
      </c>
    </row>
    <row r="297" spans="1:12" ht="15">
      <c r="A297" s="84" t="s">
        <v>357</v>
      </c>
      <c r="B297" s="84" t="s">
        <v>259</v>
      </c>
      <c r="C297" s="84">
        <v>2</v>
      </c>
      <c r="D297" s="118">
        <v>0.0016321023694475117</v>
      </c>
      <c r="E297" s="118">
        <v>2.3745446909152097</v>
      </c>
      <c r="F297" s="84" t="s">
        <v>3230</v>
      </c>
      <c r="G297" s="84" t="b">
        <v>0</v>
      </c>
      <c r="H297" s="84" t="b">
        <v>0</v>
      </c>
      <c r="I297" s="84" t="b">
        <v>0</v>
      </c>
      <c r="J297" s="84" t="b">
        <v>0</v>
      </c>
      <c r="K297" s="84" t="b">
        <v>0</v>
      </c>
      <c r="L297" s="84" t="b">
        <v>0</v>
      </c>
    </row>
    <row r="298" spans="1:12" ht="15">
      <c r="A298" s="84" t="s">
        <v>3113</v>
      </c>
      <c r="B298" s="84" t="s">
        <v>3181</v>
      </c>
      <c r="C298" s="84">
        <v>2</v>
      </c>
      <c r="D298" s="118">
        <v>0.0016321023694475117</v>
      </c>
      <c r="E298" s="118">
        <v>2.8516659456348723</v>
      </c>
      <c r="F298" s="84" t="s">
        <v>3230</v>
      </c>
      <c r="G298" s="84" t="b">
        <v>0</v>
      </c>
      <c r="H298" s="84" t="b">
        <v>0</v>
      </c>
      <c r="I298" s="84" t="b">
        <v>0</v>
      </c>
      <c r="J298" s="84" t="b">
        <v>0</v>
      </c>
      <c r="K298" s="84" t="b">
        <v>0</v>
      </c>
      <c r="L298" s="84" t="b">
        <v>0</v>
      </c>
    </row>
    <row r="299" spans="1:12" ht="15">
      <c r="A299" s="84" t="s">
        <v>3184</v>
      </c>
      <c r="B299" s="84" t="s">
        <v>304</v>
      </c>
      <c r="C299" s="84">
        <v>2</v>
      </c>
      <c r="D299" s="118">
        <v>0.0016321023694475117</v>
      </c>
      <c r="E299" s="118">
        <v>2.1826591646762967</v>
      </c>
      <c r="F299" s="84" t="s">
        <v>3230</v>
      </c>
      <c r="G299" s="84" t="b">
        <v>1</v>
      </c>
      <c r="H299" s="84" t="b">
        <v>0</v>
      </c>
      <c r="I299" s="84" t="b">
        <v>0</v>
      </c>
      <c r="J299" s="84" t="b">
        <v>0</v>
      </c>
      <c r="K299" s="84" t="b">
        <v>0</v>
      </c>
      <c r="L299" s="84" t="b">
        <v>0</v>
      </c>
    </row>
    <row r="300" spans="1:12" ht="15">
      <c r="A300" s="84" t="s">
        <v>304</v>
      </c>
      <c r="B300" s="84" t="s">
        <v>3034</v>
      </c>
      <c r="C300" s="84">
        <v>2</v>
      </c>
      <c r="D300" s="118">
        <v>0.0016321023694475117</v>
      </c>
      <c r="E300" s="118">
        <v>1.784719156004259</v>
      </c>
      <c r="F300" s="84" t="s">
        <v>3230</v>
      </c>
      <c r="G300" s="84" t="b">
        <v>0</v>
      </c>
      <c r="H300" s="84" t="b">
        <v>0</v>
      </c>
      <c r="I300" s="84" t="b">
        <v>0</v>
      </c>
      <c r="J300" s="84" t="b">
        <v>0</v>
      </c>
      <c r="K300" s="84" t="b">
        <v>0</v>
      </c>
      <c r="L300" s="84" t="b">
        <v>0</v>
      </c>
    </row>
    <row r="301" spans="1:12" ht="15">
      <c r="A301" s="84" t="s">
        <v>3034</v>
      </c>
      <c r="B301" s="84" t="s">
        <v>3185</v>
      </c>
      <c r="C301" s="84">
        <v>2</v>
      </c>
      <c r="D301" s="118">
        <v>0.0016321023694475117</v>
      </c>
      <c r="E301" s="118">
        <v>2.6298171960185157</v>
      </c>
      <c r="F301" s="84" t="s">
        <v>3230</v>
      </c>
      <c r="G301" s="84" t="b">
        <v>0</v>
      </c>
      <c r="H301" s="84" t="b">
        <v>0</v>
      </c>
      <c r="I301" s="84" t="b">
        <v>0</v>
      </c>
      <c r="J301" s="84" t="b">
        <v>0</v>
      </c>
      <c r="K301" s="84" t="b">
        <v>0</v>
      </c>
      <c r="L301" s="84" t="b">
        <v>0</v>
      </c>
    </row>
    <row r="302" spans="1:12" ht="15">
      <c r="A302" s="84" t="s">
        <v>3185</v>
      </c>
      <c r="B302" s="84" t="s">
        <v>3021</v>
      </c>
      <c r="C302" s="84">
        <v>2</v>
      </c>
      <c r="D302" s="118">
        <v>0.0016321023694475117</v>
      </c>
      <c r="E302" s="118">
        <v>2.550635949970891</v>
      </c>
      <c r="F302" s="84" t="s">
        <v>3230</v>
      </c>
      <c r="G302" s="84" t="b">
        <v>0</v>
      </c>
      <c r="H302" s="84" t="b">
        <v>0</v>
      </c>
      <c r="I302" s="84" t="b">
        <v>0</v>
      </c>
      <c r="J302" s="84" t="b">
        <v>0</v>
      </c>
      <c r="K302" s="84" t="b">
        <v>0</v>
      </c>
      <c r="L302" s="84" t="b">
        <v>0</v>
      </c>
    </row>
    <row r="303" spans="1:12" ht="15">
      <c r="A303" s="84" t="s">
        <v>3021</v>
      </c>
      <c r="B303" s="84" t="s">
        <v>3186</v>
      </c>
      <c r="C303" s="84">
        <v>2</v>
      </c>
      <c r="D303" s="118">
        <v>0.0016321023694475117</v>
      </c>
      <c r="E303" s="118">
        <v>2.550635949970891</v>
      </c>
      <c r="F303" s="84" t="s">
        <v>3230</v>
      </c>
      <c r="G303" s="84" t="b">
        <v>0</v>
      </c>
      <c r="H303" s="84" t="b">
        <v>0</v>
      </c>
      <c r="I303" s="84" t="b">
        <v>0</v>
      </c>
      <c r="J303" s="84" t="b">
        <v>0</v>
      </c>
      <c r="K303" s="84" t="b">
        <v>0</v>
      </c>
      <c r="L303" s="84" t="b">
        <v>0</v>
      </c>
    </row>
    <row r="304" spans="1:12" ht="15">
      <c r="A304" s="84" t="s">
        <v>3186</v>
      </c>
      <c r="B304" s="84" t="s">
        <v>2567</v>
      </c>
      <c r="C304" s="84">
        <v>2</v>
      </c>
      <c r="D304" s="118">
        <v>0.0016321023694475117</v>
      </c>
      <c r="E304" s="118">
        <v>1.8236372220346286</v>
      </c>
      <c r="F304" s="84" t="s">
        <v>3230</v>
      </c>
      <c r="G304" s="84" t="b">
        <v>0</v>
      </c>
      <c r="H304" s="84" t="b">
        <v>0</v>
      </c>
      <c r="I304" s="84" t="b">
        <v>0</v>
      </c>
      <c r="J304" s="84" t="b">
        <v>0</v>
      </c>
      <c r="K304" s="84" t="b">
        <v>0</v>
      </c>
      <c r="L304" s="84" t="b">
        <v>0</v>
      </c>
    </row>
    <row r="305" spans="1:12" ht="15">
      <c r="A305" s="84" t="s">
        <v>2567</v>
      </c>
      <c r="B305" s="84" t="s">
        <v>3074</v>
      </c>
      <c r="C305" s="84">
        <v>2</v>
      </c>
      <c r="D305" s="118">
        <v>0.0016321023694475117</v>
      </c>
      <c r="E305" s="118">
        <v>1.5226072263706474</v>
      </c>
      <c r="F305" s="84" t="s">
        <v>3230</v>
      </c>
      <c r="G305" s="84" t="b">
        <v>0</v>
      </c>
      <c r="H305" s="84" t="b">
        <v>0</v>
      </c>
      <c r="I305" s="84" t="b">
        <v>0</v>
      </c>
      <c r="J305" s="84" t="b">
        <v>0</v>
      </c>
      <c r="K305" s="84" t="b">
        <v>0</v>
      </c>
      <c r="L305" s="84" t="b">
        <v>0</v>
      </c>
    </row>
    <row r="306" spans="1:12" ht="15">
      <c r="A306" s="84" t="s">
        <v>3074</v>
      </c>
      <c r="B306" s="84" t="s">
        <v>3187</v>
      </c>
      <c r="C306" s="84">
        <v>2</v>
      </c>
      <c r="D306" s="118">
        <v>0.0016321023694475117</v>
      </c>
      <c r="E306" s="118">
        <v>2.7267272090265724</v>
      </c>
      <c r="F306" s="84" t="s">
        <v>3230</v>
      </c>
      <c r="G306" s="84" t="b">
        <v>0</v>
      </c>
      <c r="H306" s="84" t="b">
        <v>0</v>
      </c>
      <c r="I306" s="84" t="b">
        <v>0</v>
      </c>
      <c r="J306" s="84" t="b">
        <v>0</v>
      </c>
      <c r="K306" s="84" t="b">
        <v>0</v>
      </c>
      <c r="L306" s="84" t="b">
        <v>0</v>
      </c>
    </row>
    <row r="307" spans="1:12" ht="15">
      <c r="A307" s="84" t="s">
        <v>3187</v>
      </c>
      <c r="B307" s="84" t="s">
        <v>3001</v>
      </c>
      <c r="C307" s="84">
        <v>2</v>
      </c>
      <c r="D307" s="118">
        <v>0.0016321023694475117</v>
      </c>
      <c r="E307" s="118">
        <v>2.3745446909152097</v>
      </c>
      <c r="F307" s="84" t="s">
        <v>3230</v>
      </c>
      <c r="G307" s="84" t="b">
        <v>0</v>
      </c>
      <c r="H307" s="84" t="b">
        <v>0</v>
      </c>
      <c r="I307" s="84" t="b">
        <v>0</v>
      </c>
      <c r="J307" s="84" t="b">
        <v>0</v>
      </c>
      <c r="K307" s="84" t="b">
        <v>0</v>
      </c>
      <c r="L307" s="84" t="b">
        <v>0</v>
      </c>
    </row>
    <row r="308" spans="1:12" ht="15">
      <c r="A308" s="84" t="s">
        <v>297</v>
      </c>
      <c r="B308" s="84" t="s">
        <v>2573</v>
      </c>
      <c r="C308" s="84">
        <v>2</v>
      </c>
      <c r="D308" s="118">
        <v>0.0016321023694475117</v>
      </c>
      <c r="E308" s="118">
        <v>0.5729123446820433</v>
      </c>
      <c r="F308" s="84" t="s">
        <v>3230</v>
      </c>
      <c r="G308" s="84" t="b">
        <v>0</v>
      </c>
      <c r="H308" s="84" t="b">
        <v>0</v>
      </c>
      <c r="I308" s="84" t="b">
        <v>0</v>
      </c>
      <c r="J308" s="84" t="b">
        <v>0</v>
      </c>
      <c r="K308" s="84" t="b">
        <v>0</v>
      </c>
      <c r="L308" s="84" t="b">
        <v>0</v>
      </c>
    </row>
    <row r="309" spans="1:12" ht="15">
      <c r="A309" s="84" t="s">
        <v>2525</v>
      </c>
      <c r="B309" s="84" t="s">
        <v>3001</v>
      </c>
      <c r="C309" s="84">
        <v>2</v>
      </c>
      <c r="D309" s="118">
        <v>0.0016321023694475117</v>
      </c>
      <c r="E309" s="118">
        <v>1.675574686579191</v>
      </c>
      <c r="F309" s="84" t="s">
        <v>3230</v>
      </c>
      <c r="G309" s="84" t="b">
        <v>0</v>
      </c>
      <c r="H309" s="84" t="b">
        <v>0</v>
      </c>
      <c r="I309" s="84" t="b">
        <v>0</v>
      </c>
      <c r="J309" s="84" t="b">
        <v>0</v>
      </c>
      <c r="K309" s="84" t="b">
        <v>0</v>
      </c>
      <c r="L309" s="84" t="b">
        <v>0</v>
      </c>
    </row>
    <row r="310" spans="1:12" ht="15">
      <c r="A310" s="84" t="s">
        <v>2566</v>
      </c>
      <c r="B310" s="84" t="s">
        <v>3087</v>
      </c>
      <c r="C310" s="84">
        <v>2</v>
      </c>
      <c r="D310" s="118">
        <v>0.0016321023694475117</v>
      </c>
      <c r="E310" s="118">
        <v>1.634182001420966</v>
      </c>
      <c r="F310" s="84" t="s">
        <v>3230</v>
      </c>
      <c r="G310" s="84" t="b">
        <v>0</v>
      </c>
      <c r="H310" s="84" t="b">
        <v>0</v>
      </c>
      <c r="I310" s="84" t="b">
        <v>0</v>
      </c>
      <c r="J310" s="84" t="b">
        <v>0</v>
      </c>
      <c r="K310" s="84" t="b">
        <v>0</v>
      </c>
      <c r="L310" s="84" t="b">
        <v>0</v>
      </c>
    </row>
    <row r="311" spans="1:12" ht="15">
      <c r="A311" s="84" t="s">
        <v>3188</v>
      </c>
      <c r="B311" s="84" t="s">
        <v>2525</v>
      </c>
      <c r="C311" s="84">
        <v>2</v>
      </c>
      <c r="D311" s="118">
        <v>0.0016321023694475117</v>
      </c>
      <c r="E311" s="118">
        <v>2.3745446909152097</v>
      </c>
      <c r="F311" s="84" t="s">
        <v>3230</v>
      </c>
      <c r="G311" s="84" t="b">
        <v>1</v>
      </c>
      <c r="H311" s="84" t="b">
        <v>0</v>
      </c>
      <c r="I311" s="84" t="b">
        <v>0</v>
      </c>
      <c r="J311" s="84" t="b">
        <v>0</v>
      </c>
      <c r="K311" s="84" t="b">
        <v>0</v>
      </c>
      <c r="L311" s="84" t="b">
        <v>0</v>
      </c>
    </row>
    <row r="312" spans="1:12" ht="15">
      <c r="A312" s="84" t="s">
        <v>2525</v>
      </c>
      <c r="B312" s="84" t="s">
        <v>304</v>
      </c>
      <c r="C312" s="84">
        <v>2</v>
      </c>
      <c r="D312" s="118">
        <v>0.0016321023694475117</v>
      </c>
      <c r="E312" s="118">
        <v>1.4836891603402778</v>
      </c>
      <c r="F312" s="84" t="s">
        <v>3230</v>
      </c>
      <c r="G312" s="84" t="b">
        <v>0</v>
      </c>
      <c r="H312" s="84" t="b">
        <v>0</v>
      </c>
      <c r="I312" s="84" t="b">
        <v>0</v>
      </c>
      <c r="J312" s="84" t="b">
        <v>0</v>
      </c>
      <c r="K312" s="84" t="b">
        <v>0</v>
      </c>
      <c r="L312" s="84" t="b">
        <v>0</v>
      </c>
    </row>
    <row r="313" spans="1:12" ht="15">
      <c r="A313" s="84" t="s">
        <v>304</v>
      </c>
      <c r="B313" s="84" t="s">
        <v>3015</v>
      </c>
      <c r="C313" s="84">
        <v>2</v>
      </c>
      <c r="D313" s="118">
        <v>0.0016321023694475117</v>
      </c>
      <c r="E313" s="118">
        <v>1.7055379099566341</v>
      </c>
      <c r="F313" s="84" t="s">
        <v>3230</v>
      </c>
      <c r="G313" s="84" t="b">
        <v>0</v>
      </c>
      <c r="H313" s="84" t="b">
        <v>0</v>
      </c>
      <c r="I313" s="84" t="b">
        <v>0</v>
      </c>
      <c r="J313" s="84" t="b">
        <v>1</v>
      </c>
      <c r="K313" s="84" t="b">
        <v>0</v>
      </c>
      <c r="L313" s="84" t="b">
        <v>0</v>
      </c>
    </row>
    <row r="314" spans="1:12" ht="15">
      <c r="A314" s="84" t="s">
        <v>3015</v>
      </c>
      <c r="B314" s="84" t="s">
        <v>3027</v>
      </c>
      <c r="C314" s="84">
        <v>2</v>
      </c>
      <c r="D314" s="118">
        <v>0.0016321023694475117</v>
      </c>
      <c r="E314" s="118">
        <v>2.0065679056206154</v>
      </c>
      <c r="F314" s="84" t="s">
        <v>3230</v>
      </c>
      <c r="G314" s="84" t="b">
        <v>1</v>
      </c>
      <c r="H314" s="84" t="b">
        <v>0</v>
      </c>
      <c r="I314" s="84" t="b">
        <v>0</v>
      </c>
      <c r="J314" s="84" t="b">
        <v>0</v>
      </c>
      <c r="K314" s="84" t="b">
        <v>0</v>
      </c>
      <c r="L314" s="84" t="b">
        <v>0</v>
      </c>
    </row>
    <row r="315" spans="1:12" ht="15">
      <c r="A315" s="84" t="s">
        <v>3027</v>
      </c>
      <c r="B315" s="84" t="s">
        <v>3080</v>
      </c>
      <c r="C315" s="84">
        <v>2</v>
      </c>
      <c r="D315" s="118">
        <v>0.0016321023694475117</v>
      </c>
      <c r="E315" s="118">
        <v>2.3745446909152097</v>
      </c>
      <c r="F315" s="84" t="s">
        <v>3230</v>
      </c>
      <c r="G315" s="84" t="b">
        <v>0</v>
      </c>
      <c r="H315" s="84" t="b">
        <v>0</v>
      </c>
      <c r="I315" s="84" t="b">
        <v>0</v>
      </c>
      <c r="J315" s="84" t="b">
        <v>0</v>
      </c>
      <c r="K315" s="84" t="b">
        <v>0</v>
      </c>
      <c r="L315" s="84" t="b">
        <v>0</v>
      </c>
    </row>
    <row r="316" spans="1:12" ht="15">
      <c r="A316" s="84" t="s">
        <v>3080</v>
      </c>
      <c r="B316" s="84" t="s">
        <v>2999</v>
      </c>
      <c r="C316" s="84">
        <v>2</v>
      </c>
      <c r="D316" s="118">
        <v>0.0016321023694475117</v>
      </c>
      <c r="E316" s="118">
        <v>2.1984534318595284</v>
      </c>
      <c r="F316" s="84" t="s">
        <v>3230</v>
      </c>
      <c r="G316" s="84" t="b">
        <v>0</v>
      </c>
      <c r="H316" s="84" t="b">
        <v>0</v>
      </c>
      <c r="I316" s="84" t="b">
        <v>0</v>
      </c>
      <c r="J316" s="84" t="b">
        <v>0</v>
      </c>
      <c r="K316" s="84" t="b">
        <v>0</v>
      </c>
      <c r="L316" s="84" t="b">
        <v>0</v>
      </c>
    </row>
    <row r="317" spans="1:12" ht="15">
      <c r="A317" s="84" t="s">
        <v>297</v>
      </c>
      <c r="B317" s="84" t="s">
        <v>3076</v>
      </c>
      <c r="C317" s="84">
        <v>2</v>
      </c>
      <c r="D317" s="118">
        <v>0.0016321023694475117</v>
      </c>
      <c r="E317" s="118">
        <v>1.2718823490180622</v>
      </c>
      <c r="F317" s="84" t="s">
        <v>3230</v>
      </c>
      <c r="G317" s="84" t="b">
        <v>0</v>
      </c>
      <c r="H317" s="84" t="b">
        <v>0</v>
      </c>
      <c r="I317" s="84" t="b">
        <v>0</v>
      </c>
      <c r="J317" s="84" t="b">
        <v>0</v>
      </c>
      <c r="K317" s="84" t="b">
        <v>0</v>
      </c>
      <c r="L317" s="84" t="b">
        <v>0</v>
      </c>
    </row>
    <row r="318" spans="1:12" ht="15">
      <c r="A318" s="84" t="s">
        <v>3017</v>
      </c>
      <c r="B318" s="84" t="s">
        <v>3189</v>
      </c>
      <c r="C318" s="84">
        <v>2</v>
      </c>
      <c r="D318" s="118">
        <v>0.0016321023694475117</v>
      </c>
      <c r="E318" s="118">
        <v>2.483689160340278</v>
      </c>
      <c r="F318" s="84" t="s">
        <v>3230</v>
      </c>
      <c r="G318" s="84" t="b">
        <v>0</v>
      </c>
      <c r="H318" s="84" t="b">
        <v>0</v>
      </c>
      <c r="I318" s="84" t="b">
        <v>0</v>
      </c>
      <c r="J318" s="84" t="b">
        <v>0</v>
      </c>
      <c r="K318" s="84" t="b">
        <v>0</v>
      </c>
      <c r="L318" s="84" t="b">
        <v>0</v>
      </c>
    </row>
    <row r="319" spans="1:12" ht="15">
      <c r="A319" s="84" t="s">
        <v>2525</v>
      </c>
      <c r="B319" s="84" t="s">
        <v>3190</v>
      </c>
      <c r="C319" s="84">
        <v>2</v>
      </c>
      <c r="D319" s="118">
        <v>0.0016321023694475117</v>
      </c>
      <c r="E319" s="118">
        <v>2.3287872003545345</v>
      </c>
      <c r="F319" s="84" t="s">
        <v>3230</v>
      </c>
      <c r="G319" s="84" t="b">
        <v>0</v>
      </c>
      <c r="H319" s="84" t="b">
        <v>0</v>
      </c>
      <c r="I319" s="84" t="b">
        <v>0</v>
      </c>
      <c r="J319" s="84" t="b">
        <v>1</v>
      </c>
      <c r="K319" s="84" t="b">
        <v>0</v>
      </c>
      <c r="L319" s="84" t="b">
        <v>0</v>
      </c>
    </row>
    <row r="320" spans="1:12" ht="15">
      <c r="A320" s="84" t="s">
        <v>3190</v>
      </c>
      <c r="B320" s="84" t="s">
        <v>3063</v>
      </c>
      <c r="C320" s="84">
        <v>2</v>
      </c>
      <c r="D320" s="118">
        <v>0.0016321023694475117</v>
      </c>
      <c r="E320" s="118">
        <v>2.7267272090265724</v>
      </c>
      <c r="F320" s="84" t="s">
        <v>3230</v>
      </c>
      <c r="G320" s="84" t="b">
        <v>1</v>
      </c>
      <c r="H320" s="84" t="b">
        <v>0</v>
      </c>
      <c r="I320" s="84" t="b">
        <v>0</v>
      </c>
      <c r="J320" s="84" t="b">
        <v>0</v>
      </c>
      <c r="K320" s="84" t="b">
        <v>0</v>
      </c>
      <c r="L320" s="84" t="b">
        <v>0</v>
      </c>
    </row>
    <row r="321" spans="1:12" ht="15">
      <c r="A321" s="84" t="s">
        <v>2573</v>
      </c>
      <c r="B321" s="84" t="s">
        <v>3114</v>
      </c>
      <c r="C321" s="84">
        <v>2</v>
      </c>
      <c r="D321" s="118">
        <v>0.0016321023694475117</v>
      </c>
      <c r="E321" s="118">
        <v>2.0387525889920166</v>
      </c>
      <c r="F321" s="84" t="s">
        <v>3230</v>
      </c>
      <c r="G321" s="84" t="b">
        <v>0</v>
      </c>
      <c r="H321" s="84" t="b">
        <v>0</v>
      </c>
      <c r="I321" s="84" t="b">
        <v>0</v>
      </c>
      <c r="J321" s="84" t="b">
        <v>0</v>
      </c>
      <c r="K321" s="84" t="b">
        <v>0</v>
      </c>
      <c r="L321" s="84" t="b">
        <v>0</v>
      </c>
    </row>
    <row r="322" spans="1:12" ht="15">
      <c r="A322" s="84" t="s">
        <v>3014</v>
      </c>
      <c r="B322" s="84" t="s">
        <v>2572</v>
      </c>
      <c r="C322" s="84">
        <v>2</v>
      </c>
      <c r="D322" s="118">
        <v>0.0016321023694475117</v>
      </c>
      <c r="E322" s="118">
        <v>1.7055379099566341</v>
      </c>
      <c r="F322" s="84" t="s">
        <v>3230</v>
      </c>
      <c r="G322" s="84" t="b">
        <v>0</v>
      </c>
      <c r="H322" s="84" t="b">
        <v>0</v>
      </c>
      <c r="I322" s="84" t="b">
        <v>0</v>
      </c>
      <c r="J322" s="84" t="b">
        <v>0</v>
      </c>
      <c r="K322" s="84" t="b">
        <v>0</v>
      </c>
      <c r="L322" s="84" t="b">
        <v>0</v>
      </c>
    </row>
    <row r="323" spans="1:12" ht="15">
      <c r="A323" s="84" t="s">
        <v>2614</v>
      </c>
      <c r="B323" s="84" t="s">
        <v>2572</v>
      </c>
      <c r="C323" s="84">
        <v>2</v>
      </c>
      <c r="D323" s="118">
        <v>0.0016321023694475117</v>
      </c>
      <c r="E323" s="118">
        <v>2.24960595430691</v>
      </c>
      <c r="F323" s="84" t="s">
        <v>3230</v>
      </c>
      <c r="G323" s="84" t="b">
        <v>0</v>
      </c>
      <c r="H323" s="84" t="b">
        <v>0</v>
      </c>
      <c r="I323" s="84" t="b">
        <v>0</v>
      </c>
      <c r="J323" s="84" t="b">
        <v>0</v>
      </c>
      <c r="K323" s="84" t="b">
        <v>0</v>
      </c>
      <c r="L323" s="84" t="b">
        <v>0</v>
      </c>
    </row>
    <row r="324" spans="1:12" ht="15">
      <c r="A324" s="84" t="s">
        <v>2572</v>
      </c>
      <c r="B324" s="84" t="s">
        <v>2615</v>
      </c>
      <c r="C324" s="84">
        <v>2</v>
      </c>
      <c r="D324" s="118">
        <v>0.0016321023694475117</v>
      </c>
      <c r="E324" s="118">
        <v>2.24960595430691</v>
      </c>
      <c r="F324" s="84" t="s">
        <v>3230</v>
      </c>
      <c r="G324" s="84" t="b">
        <v>0</v>
      </c>
      <c r="H324" s="84" t="b">
        <v>0</v>
      </c>
      <c r="I324" s="84" t="b">
        <v>0</v>
      </c>
      <c r="J324" s="84" t="b">
        <v>0</v>
      </c>
      <c r="K324" s="84" t="b">
        <v>0</v>
      </c>
      <c r="L324" s="84" t="b">
        <v>0</v>
      </c>
    </row>
    <row r="325" spans="1:12" ht="15">
      <c r="A325" s="84" t="s">
        <v>2615</v>
      </c>
      <c r="B325" s="84" t="s">
        <v>2613</v>
      </c>
      <c r="C325" s="84">
        <v>2</v>
      </c>
      <c r="D325" s="118">
        <v>0.0016321023694475117</v>
      </c>
      <c r="E325" s="118">
        <v>2.550635949970891</v>
      </c>
      <c r="F325" s="84" t="s">
        <v>3230</v>
      </c>
      <c r="G325" s="84" t="b">
        <v>0</v>
      </c>
      <c r="H325" s="84" t="b">
        <v>0</v>
      </c>
      <c r="I325" s="84" t="b">
        <v>0</v>
      </c>
      <c r="J325" s="84" t="b">
        <v>0</v>
      </c>
      <c r="K325" s="84" t="b">
        <v>0</v>
      </c>
      <c r="L325" s="84" t="b">
        <v>0</v>
      </c>
    </row>
    <row r="326" spans="1:12" ht="15">
      <c r="A326" s="84" t="s">
        <v>2613</v>
      </c>
      <c r="B326" s="84" t="s">
        <v>2616</v>
      </c>
      <c r="C326" s="84">
        <v>2</v>
      </c>
      <c r="D326" s="118">
        <v>0.0016321023694475117</v>
      </c>
      <c r="E326" s="118">
        <v>1.8516659456348723</v>
      </c>
      <c r="F326" s="84" t="s">
        <v>3230</v>
      </c>
      <c r="G326" s="84" t="b">
        <v>0</v>
      </c>
      <c r="H326" s="84" t="b">
        <v>0</v>
      </c>
      <c r="I326" s="84" t="b">
        <v>0</v>
      </c>
      <c r="J326" s="84" t="b">
        <v>0</v>
      </c>
      <c r="K326" s="84" t="b">
        <v>0</v>
      </c>
      <c r="L326" s="84" t="b">
        <v>0</v>
      </c>
    </row>
    <row r="327" spans="1:12" ht="15">
      <c r="A327" s="84" t="s">
        <v>2616</v>
      </c>
      <c r="B327" s="84" t="s">
        <v>2617</v>
      </c>
      <c r="C327" s="84">
        <v>2</v>
      </c>
      <c r="D327" s="118">
        <v>0.0016321023694475117</v>
      </c>
      <c r="E327" s="118">
        <v>1.550635949970891</v>
      </c>
      <c r="F327" s="84" t="s">
        <v>3230</v>
      </c>
      <c r="G327" s="84" t="b">
        <v>0</v>
      </c>
      <c r="H327" s="84" t="b">
        <v>0</v>
      </c>
      <c r="I327" s="84" t="b">
        <v>0</v>
      </c>
      <c r="J327" s="84" t="b">
        <v>0</v>
      </c>
      <c r="K327" s="84" t="b">
        <v>0</v>
      </c>
      <c r="L327" s="84" t="b">
        <v>0</v>
      </c>
    </row>
    <row r="328" spans="1:12" ht="15">
      <c r="A328" s="84" t="s">
        <v>2617</v>
      </c>
      <c r="B328" s="84" t="s">
        <v>2618</v>
      </c>
      <c r="C328" s="84">
        <v>2</v>
      </c>
      <c r="D328" s="118">
        <v>0.0016321023694475117</v>
      </c>
      <c r="E328" s="118">
        <v>1.889454506524272</v>
      </c>
      <c r="F328" s="84" t="s">
        <v>3230</v>
      </c>
      <c r="G328" s="84" t="b">
        <v>0</v>
      </c>
      <c r="H328" s="84" t="b">
        <v>0</v>
      </c>
      <c r="I328" s="84" t="b">
        <v>0</v>
      </c>
      <c r="J328" s="84" t="b">
        <v>0</v>
      </c>
      <c r="K328" s="84" t="b">
        <v>0</v>
      </c>
      <c r="L328" s="84" t="b">
        <v>0</v>
      </c>
    </row>
    <row r="329" spans="1:12" ht="15">
      <c r="A329" s="84" t="s">
        <v>2618</v>
      </c>
      <c r="B329" s="84" t="s">
        <v>2619</v>
      </c>
      <c r="C329" s="84">
        <v>2</v>
      </c>
      <c r="D329" s="118">
        <v>0.0016321023694475117</v>
      </c>
      <c r="E329" s="118">
        <v>2.4537259369628344</v>
      </c>
      <c r="F329" s="84" t="s">
        <v>3230</v>
      </c>
      <c r="G329" s="84" t="b">
        <v>0</v>
      </c>
      <c r="H329" s="84" t="b">
        <v>0</v>
      </c>
      <c r="I329" s="84" t="b">
        <v>0</v>
      </c>
      <c r="J329" s="84" t="b">
        <v>1</v>
      </c>
      <c r="K329" s="84" t="b">
        <v>0</v>
      </c>
      <c r="L329" s="84" t="b">
        <v>0</v>
      </c>
    </row>
    <row r="330" spans="1:12" ht="15">
      <c r="A330" s="84" t="s">
        <v>2619</v>
      </c>
      <c r="B330" s="84" t="s">
        <v>2613</v>
      </c>
      <c r="C330" s="84">
        <v>2</v>
      </c>
      <c r="D330" s="118">
        <v>0.0016321023694475117</v>
      </c>
      <c r="E330" s="118">
        <v>2.3745446909152097</v>
      </c>
      <c r="F330" s="84" t="s">
        <v>3230</v>
      </c>
      <c r="G330" s="84" t="b">
        <v>1</v>
      </c>
      <c r="H330" s="84" t="b">
        <v>0</v>
      </c>
      <c r="I330" s="84" t="b">
        <v>0</v>
      </c>
      <c r="J330" s="84" t="b">
        <v>0</v>
      </c>
      <c r="K330" s="84" t="b">
        <v>0</v>
      </c>
      <c r="L330" s="84" t="b">
        <v>0</v>
      </c>
    </row>
    <row r="331" spans="1:12" ht="15">
      <c r="A331" s="84" t="s">
        <v>2613</v>
      </c>
      <c r="B331" s="84" t="s">
        <v>3197</v>
      </c>
      <c r="C331" s="84">
        <v>2</v>
      </c>
      <c r="D331" s="118">
        <v>0.0016321023694475117</v>
      </c>
      <c r="E331" s="118">
        <v>2.6298171960185157</v>
      </c>
      <c r="F331" s="84" t="s">
        <v>3230</v>
      </c>
      <c r="G331" s="84" t="b">
        <v>0</v>
      </c>
      <c r="H331" s="84" t="b">
        <v>0</v>
      </c>
      <c r="I331" s="84" t="b">
        <v>0</v>
      </c>
      <c r="J331" s="84" t="b">
        <v>0</v>
      </c>
      <c r="K331" s="84" t="b">
        <v>0</v>
      </c>
      <c r="L331" s="84" t="b">
        <v>0</v>
      </c>
    </row>
    <row r="332" spans="1:12" ht="15">
      <c r="A332" s="84" t="s">
        <v>3197</v>
      </c>
      <c r="B332" s="84" t="s">
        <v>253</v>
      </c>
      <c r="C332" s="84">
        <v>2</v>
      </c>
      <c r="D332" s="118">
        <v>0.0016321023694475117</v>
      </c>
      <c r="E332" s="118">
        <v>2.8516659456348723</v>
      </c>
      <c r="F332" s="84" t="s">
        <v>3230</v>
      </c>
      <c r="G332" s="84" t="b">
        <v>0</v>
      </c>
      <c r="H332" s="84" t="b">
        <v>0</v>
      </c>
      <c r="I332" s="84" t="b">
        <v>0</v>
      </c>
      <c r="J332" s="84" t="b">
        <v>0</v>
      </c>
      <c r="K332" s="84" t="b">
        <v>0</v>
      </c>
      <c r="L332" s="84" t="b">
        <v>0</v>
      </c>
    </row>
    <row r="333" spans="1:12" ht="15">
      <c r="A333" s="84" t="s">
        <v>351</v>
      </c>
      <c r="B333" s="84" t="s">
        <v>251</v>
      </c>
      <c r="C333" s="84">
        <v>2</v>
      </c>
      <c r="D333" s="118">
        <v>0.0016321023694475117</v>
      </c>
      <c r="E333" s="118">
        <v>2.2873945151963095</v>
      </c>
      <c r="F333" s="84" t="s">
        <v>3230</v>
      </c>
      <c r="G333" s="84" t="b">
        <v>0</v>
      </c>
      <c r="H333" s="84" t="b">
        <v>0</v>
      </c>
      <c r="I333" s="84" t="b">
        <v>0</v>
      </c>
      <c r="J333" s="84" t="b">
        <v>0</v>
      </c>
      <c r="K333" s="84" t="b">
        <v>0</v>
      </c>
      <c r="L333" s="84" t="b">
        <v>0</v>
      </c>
    </row>
    <row r="334" spans="1:12" ht="15">
      <c r="A334" s="84" t="s">
        <v>251</v>
      </c>
      <c r="B334" s="84" t="s">
        <v>297</v>
      </c>
      <c r="C334" s="84">
        <v>2</v>
      </c>
      <c r="D334" s="118">
        <v>0.0016321023694475117</v>
      </c>
      <c r="E334" s="118">
        <v>0.8325496551877994</v>
      </c>
      <c r="F334" s="84" t="s">
        <v>3230</v>
      </c>
      <c r="G334" s="84" t="b">
        <v>0</v>
      </c>
      <c r="H334" s="84" t="b">
        <v>0</v>
      </c>
      <c r="I334" s="84" t="b">
        <v>0</v>
      </c>
      <c r="J334" s="84" t="b">
        <v>0</v>
      </c>
      <c r="K334" s="84" t="b">
        <v>0</v>
      </c>
      <c r="L334" s="84" t="b">
        <v>0</v>
      </c>
    </row>
    <row r="335" spans="1:12" ht="15">
      <c r="A335" s="84" t="s">
        <v>297</v>
      </c>
      <c r="B335" s="84" t="s">
        <v>350</v>
      </c>
      <c r="C335" s="84">
        <v>2</v>
      </c>
      <c r="D335" s="118">
        <v>0.0016321023694475117</v>
      </c>
      <c r="E335" s="118">
        <v>0.7076109185794995</v>
      </c>
      <c r="F335" s="84" t="s">
        <v>3230</v>
      </c>
      <c r="G335" s="84" t="b">
        <v>0</v>
      </c>
      <c r="H335" s="84" t="b">
        <v>0</v>
      </c>
      <c r="I335" s="84" t="b">
        <v>0</v>
      </c>
      <c r="J335" s="84" t="b">
        <v>0</v>
      </c>
      <c r="K335" s="84" t="b">
        <v>0</v>
      </c>
      <c r="L335" s="84" t="b">
        <v>0</v>
      </c>
    </row>
    <row r="336" spans="1:12" ht="15">
      <c r="A336" s="84" t="s">
        <v>213</v>
      </c>
      <c r="B336" s="84" t="s">
        <v>2580</v>
      </c>
      <c r="C336" s="84">
        <v>2</v>
      </c>
      <c r="D336" s="118">
        <v>0.0016321023694475117</v>
      </c>
      <c r="E336" s="118">
        <v>1.9863645195323285</v>
      </c>
      <c r="F336" s="84" t="s">
        <v>3230</v>
      </c>
      <c r="G336" s="84" t="b">
        <v>0</v>
      </c>
      <c r="H336" s="84" t="b">
        <v>0</v>
      </c>
      <c r="I336" s="84" t="b">
        <v>0</v>
      </c>
      <c r="J336" s="84" t="b">
        <v>0</v>
      </c>
      <c r="K336" s="84" t="b">
        <v>0</v>
      </c>
      <c r="L336" s="84" t="b">
        <v>0</v>
      </c>
    </row>
    <row r="337" spans="1:12" ht="15">
      <c r="A337" s="84" t="s">
        <v>3072</v>
      </c>
      <c r="B337" s="84" t="s">
        <v>3201</v>
      </c>
      <c r="C337" s="84">
        <v>2</v>
      </c>
      <c r="D337" s="118">
        <v>0.0016321023694475117</v>
      </c>
      <c r="E337" s="118">
        <v>2.7267272090265724</v>
      </c>
      <c r="F337" s="84" t="s">
        <v>3230</v>
      </c>
      <c r="G337" s="84" t="b">
        <v>1</v>
      </c>
      <c r="H337" s="84" t="b">
        <v>0</v>
      </c>
      <c r="I337" s="84" t="b">
        <v>0</v>
      </c>
      <c r="J337" s="84" t="b">
        <v>1</v>
      </c>
      <c r="K337" s="84" t="b">
        <v>0</v>
      </c>
      <c r="L337" s="84" t="b">
        <v>0</v>
      </c>
    </row>
    <row r="338" spans="1:12" ht="15">
      <c r="A338" s="84" t="s">
        <v>3201</v>
      </c>
      <c r="B338" s="84" t="s">
        <v>3202</v>
      </c>
      <c r="C338" s="84">
        <v>2</v>
      </c>
      <c r="D338" s="118">
        <v>0.0016321023694475117</v>
      </c>
      <c r="E338" s="118">
        <v>3.0277572046905536</v>
      </c>
      <c r="F338" s="84" t="s">
        <v>3230</v>
      </c>
      <c r="G338" s="84" t="b">
        <v>1</v>
      </c>
      <c r="H338" s="84" t="b">
        <v>0</v>
      </c>
      <c r="I338" s="84" t="b">
        <v>0</v>
      </c>
      <c r="J338" s="84" t="b">
        <v>0</v>
      </c>
      <c r="K338" s="84" t="b">
        <v>0</v>
      </c>
      <c r="L338" s="84" t="b">
        <v>0</v>
      </c>
    </row>
    <row r="339" spans="1:12" ht="15">
      <c r="A339" s="84" t="s">
        <v>3202</v>
      </c>
      <c r="B339" s="84" t="s">
        <v>2567</v>
      </c>
      <c r="C339" s="84">
        <v>2</v>
      </c>
      <c r="D339" s="118">
        <v>0.0016321023694475117</v>
      </c>
      <c r="E339" s="118">
        <v>1.8236372220346286</v>
      </c>
      <c r="F339" s="84" t="s">
        <v>3230</v>
      </c>
      <c r="G339" s="84" t="b">
        <v>0</v>
      </c>
      <c r="H339" s="84" t="b">
        <v>0</v>
      </c>
      <c r="I339" s="84" t="b">
        <v>0</v>
      </c>
      <c r="J339" s="84" t="b">
        <v>0</v>
      </c>
      <c r="K339" s="84" t="b">
        <v>0</v>
      </c>
      <c r="L339" s="84" t="b">
        <v>0</v>
      </c>
    </row>
    <row r="340" spans="1:12" ht="15">
      <c r="A340" s="84" t="s">
        <v>2567</v>
      </c>
      <c r="B340" s="84" t="s">
        <v>3203</v>
      </c>
      <c r="C340" s="84">
        <v>2</v>
      </c>
      <c r="D340" s="118">
        <v>0.0016321023694475117</v>
      </c>
      <c r="E340" s="118">
        <v>1.8236372220346286</v>
      </c>
      <c r="F340" s="84" t="s">
        <v>3230</v>
      </c>
      <c r="G340" s="84" t="b">
        <v>0</v>
      </c>
      <c r="H340" s="84" t="b">
        <v>0</v>
      </c>
      <c r="I340" s="84" t="b">
        <v>0</v>
      </c>
      <c r="J340" s="84" t="b">
        <v>0</v>
      </c>
      <c r="K340" s="84" t="b">
        <v>0</v>
      </c>
      <c r="L340" s="84" t="b">
        <v>0</v>
      </c>
    </row>
    <row r="341" spans="1:12" ht="15">
      <c r="A341" s="84" t="s">
        <v>3203</v>
      </c>
      <c r="B341" s="84" t="s">
        <v>3204</v>
      </c>
      <c r="C341" s="84">
        <v>2</v>
      </c>
      <c r="D341" s="118">
        <v>0.0016321023694475117</v>
      </c>
      <c r="E341" s="118">
        <v>3.0277572046905536</v>
      </c>
      <c r="F341" s="84" t="s">
        <v>3230</v>
      </c>
      <c r="G341" s="84" t="b">
        <v>0</v>
      </c>
      <c r="H341" s="84" t="b">
        <v>0</v>
      </c>
      <c r="I341" s="84" t="b">
        <v>0</v>
      </c>
      <c r="J341" s="84" t="b">
        <v>0</v>
      </c>
      <c r="K341" s="84" t="b">
        <v>0</v>
      </c>
      <c r="L341" s="84" t="b">
        <v>0</v>
      </c>
    </row>
    <row r="342" spans="1:12" ht="15">
      <c r="A342" s="84" t="s">
        <v>3204</v>
      </c>
      <c r="B342" s="84" t="s">
        <v>3205</v>
      </c>
      <c r="C342" s="84">
        <v>2</v>
      </c>
      <c r="D342" s="118">
        <v>0.0016321023694475117</v>
      </c>
      <c r="E342" s="118">
        <v>3.0277572046905536</v>
      </c>
      <c r="F342" s="84" t="s">
        <v>3230</v>
      </c>
      <c r="G342" s="84" t="b">
        <v>0</v>
      </c>
      <c r="H342" s="84" t="b">
        <v>0</v>
      </c>
      <c r="I342" s="84" t="b">
        <v>0</v>
      </c>
      <c r="J342" s="84" t="b">
        <v>0</v>
      </c>
      <c r="K342" s="84" t="b">
        <v>0</v>
      </c>
      <c r="L342" s="84" t="b">
        <v>0</v>
      </c>
    </row>
    <row r="343" spans="1:12" ht="15">
      <c r="A343" s="84" t="s">
        <v>3205</v>
      </c>
      <c r="B343" s="84" t="s">
        <v>3206</v>
      </c>
      <c r="C343" s="84">
        <v>2</v>
      </c>
      <c r="D343" s="118">
        <v>0.0016321023694475117</v>
      </c>
      <c r="E343" s="118">
        <v>3.0277572046905536</v>
      </c>
      <c r="F343" s="84" t="s">
        <v>3230</v>
      </c>
      <c r="G343" s="84" t="b">
        <v>0</v>
      </c>
      <c r="H343" s="84" t="b">
        <v>0</v>
      </c>
      <c r="I343" s="84" t="b">
        <v>0</v>
      </c>
      <c r="J343" s="84" t="b">
        <v>1</v>
      </c>
      <c r="K343" s="84" t="b">
        <v>0</v>
      </c>
      <c r="L343" s="84" t="b">
        <v>0</v>
      </c>
    </row>
    <row r="344" spans="1:12" ht="15">
      <c r="A344" s="84" t="s">
        <v>3206</v>
      </c>
      <c r="B344" s="84" t="s">
        <v>3207</v>
      </c>
      <c r="C344" s="84">
        <v>2</v>
      </c>
      <c r="D344" s="118">
        <v>0.0016321023694475117</v>
      </c>
      <c r="E344" s="118">
        <v>3.0277572046905536</v>
      </c>
      <c r="F344" s="84" t="s">
        <v>3230</v>
      </c>
      <c r="G344" s="84" t="b">
        <v>1</v>
      </c>
      <c r="H344" s="84" t="b">
        <v>0</v>
      </c>
      <c r="I344" s="84" t="b">
        <v>0</v>
      </c>
      <c r="J344" s="84" t="b">
        <v>1</v>
      </c>
      <c r="K344" s="84" t="b">
        <v>0</v>
      </c>
      <c r="L344" s="84" t="b">
        <v>0</v>
      </c>
    </row>
    <row r="345" spans="1:12" ht="15">
      <c r="A345" s="84" t="s">
        <v>3207</v>
      </c>
      <c r="B345" s="84" t="s">
        <v>3208</v>
      </c>
      <c r="C345" s="84">
        <v>2</v>
      </c>
      <c r="D345" s="118">
        <v>0.0016321023694475117</v>
      </c>
      <c r="E345" s="118">
        <v>3.0277572046905536</v>
      </c>
      <c r="F345" s="84" t="s">
        <v>3230</v>
      </c>
      <c r="G345" s="84" t="b">
        <v>1</v>
      </c>
      <c r="H345" s="84" t="b">
        <v>0</v>
      </c>
      <c r="I345" s="84" t="b">
        <v>0</v>
      </c>
      <c r="J345" s="84" t="b">
        <v>1</v>
      </c>
      <c r="K345" s="84" t="b">
        <v>0</v>
      </c>
      <c r="L345" s="84" t="b">
        <v>0</v>
      </c>
    </row>
    <row r="346" spans="1:12" ht="15">
      <c r="A346" s="84" t="s">
        <v>3208</v>
      </c>
      <c r="B346" s="84" t="s">
        <v>3209</v>
      </c>
      <c r="C346" s="84">
        <v>2</v>
      </c>
      <c r="D346" s="118">
        <v>0.0016321023694475117</v>
      </c>
      <c r="E346" s="118">
        <v>3.0277572046905536</v>
      </c>
      <c r="F346" s="84" t="s">
        <v>3230</v>
      </c>
      <c r="G346" s="84" t="b">
        <v>1</v>
      </c>
      <c r="H346" s="84" t="b">
        <v>0</v>
      </c>
      <c r="I346" s="84" t="b">
        <v>0</v>
      </c>
      <c r="J346" s="84" t="b">
        <v>0</v>
      </c>
      <c r="K346" s="84" t="b">
        <v>0</v>
      </c>
      <c r="L346" s="84" t="b">
        <v>0</v>
      </c>
    </row>
    <row r="347" spans="1:12" ht="15">
      <c r="A347" s="84" t="s">
        <v>3209</v>
      </c>
      <c r="B347" s="84" t="s">
        <v>3210</v>
      </c>
      <c r="C347" s="84">
        <v>2</v>
      </c>
      <c r="D347" s="118">
        <v>0.0016321023694475117</v>
      </c>
      <c r="E347" s="118">
        <v>3.0277572046905536</v>
      </c>
      <c r="F347" s="84" t="s">
        <v>3230</v>
      </c>
      <c r="G347" s="84" t="b">
        <v>0</v>
      </c>
      <c r="H347" s="84" t="b">
        <v>0</v>
      </c>
      <c r="I347" s="84" t="b">
        <v>0</v>
      </c>
      <c r="J347" s="84" t="b">
        <v>1</v>
      </c>
      <c r="K347" s="84" t="b">
        <v>0</v>
      </c>
      <c r="L347" s="84" t="b">
        <v>0</v>
      </c>
    </row>
    <row r="348" spans="1:12" ht="15">
      <c r="A348" s="84" t="s">
        <v>3075</v>
      </c>
      <c r="B348" s="84" t="s">
        <v>3116</v>
      </c>
      <c r="C348" s="84">
        <v>2</v>
      </c>
      <c r="D348" s="118">
        <v>0.0016321023694475117</v>
      </c>
      <c r="E348" s="118">
        <v>2.550635949970891</v>
      </c>
      <c r="F348" s="84" t="s">
        <v>3230</v>
      </c>
      <c r="G348" s="84" t="b">
        <v>0</v>
      </c>
      <c r="H348" s="84" t="b">
        <v>0</v>
      </c>
      <c r="I348" s="84" t="b">
        <v>0</v>
      </c>
      <c r="J348" s="84" t="b">
        <v>0</v>
      </c>
      <c r="K348" s="84" t="b">
        <v>0</v>
      </c>
      <c r="L348" s="84" t="b">
        <v>0</v>
      </c>
    </row>
    <row r="349" spans="1:12" ht="15">
      <c r="A349" s="84" t="s">
        <v>3116</v>
      </c>
      <c r="B349" s="84" t="s">
        <v>3212</v>
      </c>
      <c r="C349" s="84">
        <v>2</v>
      </c>
      <c r="D349" s="118">
        <v>0.0016321023694475117</v>
      </c>
      <c r="E349" s="118">
        <v>3.0277572046905536</v>
      </c>
      <c r="F349" s="84" t="s">
        <v>3230</v>
      </c>
      <c r="G349" s="84" t="b">
        <v>0</v>
      </c>
      <c r="H349" s="84" t="b">
        <v>0</v>
      </c>
      <c r="I349" s="84" t="b">
        <v>0</v>
      </c>
      <c r="J349" s="84" t="b">
        <v>0</v>
      </c>
      <c r="K349" s="84" t="b">
        <v>0</v>
      </c>
      <c r="L349" s="84" t="b">
        <v>0</v>
      </c>
    </row>
    <row r="350" spans="1:12" ht="15">
      <c r="A350" s="84" t="s">
        <v>3212</v>
      </c>
      <c r="B350" s="84" t="s">
        <v>3077</v>
      </c>
      <c r="C350" s="84">
        <v>2</v>
      </c>
      <c r="D350" s="118">
        <v>0.0016321023694475117</v>
      </c>
      <c r="E350" s="118">
        <v>2.8516659456348723</v>
      </c>
      <c r="F350" s="84" t="s">
        <v>3230</v>
      </c>
      <c r="G350" s="84" t="b">
        <v>0</v>
      </c>
      <c r="H350" s="84" t="b">
        <v>0</v>
      </c>
      <c r="I350" s="84" t="b">
        <v>0</v>
      </c>
      <c r="J350" s="84" t="b">
        <v>0</v>
      </c>
      <c r="K350" s="84" t="b">
        <v>0</v>
      </c>
      <c r="L350" s="84" t="b">
        <v>0</v>
      </c>
    </row>
    <row r="351" spans="1:12" ht="15">
      <c r="A351" s="84" t="s">
        <v>3077</v>
      </c>
      <c r="B351" s="84" t="s">
        <v>3134</v>
      </c>
      <c r="C351" s="84">
        <v>2</v>
      </c>
      <c r="D351" s="118">
        <v>0.0016321023694475117</v>
      </c>
      <c r="E351" s="118">
        <v>2.550635949970891</v>
      </c>
      <c r="F351" s="84" t="s">
        <v>3230</v>
      </c>
      <c r="G351" s="84" t="b">
        <v>0</v>
      </c>
      <c r="H351" s="84" t="b">
        <v>0</v>
      </c>
      <c r="I351" s="84" t="b">
        <v>0</v>
      </c>
      <c r="J351" s="84" t="b">
        <v>0</v>
      </c>
      <c r="K351" s="84" t="b">
        <v>0</v>
      </c>
      <c r="L351" s="84" t="b">
        <v>0</v>
      </c>
    </row>
    <row r="352" spans="1:12" ht="15">
      <c r="A352" s="84" t="s">
        <v>3134</v>
      </c>
      <c r="B352" s="84" t="s">
        <v>2584</v>
      </c>
      <c r="C352" s="84">
        <v>2</v>
      </c>
      <c r="D352" s="118">
        <v>0.0016321023694475117</v>
      </c>
      <c r="E352" s="118">
        <v>2.4537259369628344</v>
      </c>
      <c r="F352" s="84" t="s">
        <v>3230</v>
      </c>
      <c r="G352" s="84" t="b">
        <v>0</v>
      </c>
      <c r="H352" s="84" t="b">
        <v>0</v>
      </c>
      <c r="I352" s="84" t="b">
        <v>0</v>
      </c>
      <c r="J352" s="84" t="b">
        <v>0</v>
      </c>
      <c r="K352" s="84" t="b">
        <v>0</v>
      </c>
      <c r="L352" s="84" t="b">
        <v>0</v>
      </c>
    </row>
    <row r="353" spans="1:12" ht="15">
      <c r="A353" s="84" t="s">
        <v>2584</v>
      </c>
      <c r="B353" s="84" t="s">
        <v>3213</v>
      </c>
      <c r="C353" s="84">
        <v>2</v>
      </c>
      <c r="D353" s="118">
        <v>0.0016321023694475117</v>
      </c>
      <c r="E353" s="118">
        <v>2.6298171960185157</v>
      </c>
      <c r="F353" s="84" t="s">
        <v>3230</v>
      </c>
      <c r="G353" s="84" t="b">
        <v>0</v>
      </c>
      <c r="H353" s="84" t="b">
        <v>0</v>
      </c>
      <c r="I353" s="84" t="b">
        <v>0</v>
      </c>
      <c r="J353" s="84" t="b">
        <v>0</v>
      </c>
      <c r="K353" s="84" t="b">
        <v>0</v>
      </c>
      <c r="L353" s="84" t="b">
        <v>0</v>
      </c>
    </row>
    <row r="354" spans="1:12" ht="15">
      <c r="A354" s="84" t="s">
        <v>3213</v>
      </c>
      <c r="B354" s="84" t="s">
        <v>2617</v>
      </c>
      <c r="C354" s="84">
        <v>2</v>
      </c>
      <c r="D354" s="118">
        <v>0.0016321023694475117</v>
      </c>
      <c r="E354" s="118">
        <v>2.3287872003545345</v>
      </c>
      <c r="F354" s="84" t="s">
        <v>3230</v>
      </c>
      <c r="G354" s="84" t="b">
        <v>0</v>
      </c>
      <c r="H354" s="84" t="b">
        <v>0</v>
      </c>
      <c r="I354" s="84" t="b">
        <v>0</v>
      </c>
      <c r="J354" s="84" t="b">
        <v>0</v>
      </c>
      <c r="K354" s="84" t="b">
        <v>0</v>
      </c>
      <c r="L354" s="84" t="b">
        <v>0</v>
      </c>
    </row>
    <row r="355" spans="1:12" ht="15">
      <c r="A355" s="84" t="s">
        <v>2617</v>
      </c>
      <c r="B355" s="84" t="s">
        <v>3214</v>
      </c>
      <c r="C355" s="84">
        <v>2</v>
      </c>
      <c r="D355" s="118">
        <v>0.0016321023694475117</v>
      </c>
      <c r="E355" s="118">
        <v>2.2873945151963095</v>
      </c>
      <c r="F355" s="84" t="s">
        <v>3230</v>
      </c>
      <c r="G355" s="84" t="b">
        <v>0</v>
      </c>
      <c r="H355" s="84" t="b">
        <v>0</v>
      </c>
      <c r="I355" s="84" t="b">
        <v>0</v>
      </c>
      <c r="J355" s="84" t="b">
        <v>0</v>
      </c>
      <c r="K355" s="84" t="b">
        <v>0</v>
      </c>
      <c r="L355" s="84" t="b">
        <v>0</v>
      </c>
    </row>
    <row r="356" spans="1:12" ht="15">
      <c r="A356" s="84" t="s">
        <v>3214</v>
      </c>
      <c r="B356" s="84" t="s">
        <v>2584</v>
      </c>
      <c r="C356" s="84">
        <v>2</v>
      </c>
      <c r="D356" s="118">
        <v>0.0016321023694475117</v>
      </c>
      <c r="E356" s="118">
        <v>2.6298171960185157</v>
      </c>
      <c r="F356" s="84" t="s">
        <v>3230</v>
      </c>
      <c r="G356" s="84" t="b">
        <v>0</v>
      </c>
      <c r="H356" s="84" t="b">
        <v>0</v>
      </c>
      <c r="I356" s="84" t="b">
        <v>0</v>
      </c>
      <c r="J356" s="84" t="b">
        <v>0</v>
      </c>
      <c r="K356" s="84" t="b">
        <v>0</v>
      </c>
      <c r="L356" s="84" t="b">
        <v>0</v>
      </c>
    </row>
    <row r="357" spans="1:12" ht="15">
      <c r="A357" s="84" t="s">
        <v>2584</v>
      </c>
      <c r="B357" s="84" t="s">
        <v>3123</v>
      </c>
      <c r="C357" s="84">
        <v>2</v>
      </c>
      <c r="D357" s="118">
        <v>0.0016321023694475117</v>
      </c>
      <c r="E357" s="118">
        <v>2.4537259369628344</v>
      </c>
      <c r="F357" s="84" t="s">
        <v>3230</v>
      </c>
      <c r="G357" s="84" t="b">
        <v>0</v>
      </c>
      <c r="H357" s="84" t="b">
        <v>0</v>
      </c>
      <c r="I357" s="84" t="b">
        <v>0</v>
      </c>
      <c r="J357" s="84" t="b">
        <v>0</v>
      </c>
      <c r="K357" s="84" t="b">
        <v>0</v>
      </c>
      <c r="L357" s="84" t="b">
        <v>0</v>
      </c>
    </row>
    <row r="358" spans="1:12" ht="15">
      <c r="A358" s="84" t="s">
        <v>3077</v>
      </c>
      <c r="B358" s="84" t="s">
        <v>297</v>
      </c>
      <c r="C358" s="84">
        <v>2</v>
      </c>
      <c r="D358" s="118">
        <v>0.0016321023694475117</v>
      </c>
      <c r="E358" s="118">
        <v>1.271882349018062</v>
      </c>
      <c r="F358" s="84" t="s">
        <v>3230</v>
      </c>
      <c r="G358" s="84" t="b">
        <v>0</v>
      </c>
      <c r="H358" s="84" t="b">
        <v>0</v>
      </c>
      <c r="I358" s="84" t="b">
        <v>0</v>
      </c>
      <c r="J358" s="84" t="b">
        <v>0</v>
      </c>
      <c r="K358" s="84" t="b">
        <v>0</v>
      </c>
      <c r="L358" s="84" t="b">
        <v>0</v>
      </c>
    </row>
    <row r="359" spans="1:12" ht="15">
      <c r="A359" s="84" t="s">
        <v>297</v>
      </c>
      <c r="B359" s="84" t="s">
        <v>3122</v>
      </c>
      <c r="C359" s="84">
        <v>2</v>
      </c>
      <c r="D359" s="118">
        <v>0.0016321023694475117</v>
      </c>
      <c r="E359" s="118">
        <v>1.2718823490180622</v>
      </c>
      <c r="F359" s="84" t="s">
        <v>3230</v>
      </c>
      <c r="G359" s="84" t="b">
        <v>0</v>
      </c>
      <c r="H359" s="84" t="b">
        <v>0</v>
      </c>
      <c r="I359" s="84" t="b">
        <v>0</v>
      </c>
      <c r="J359" s="84" t="b">
        <v>0</v>
      </c>
      <c r="K359" s="84" t="b">
        <v>0</v>
      </c>
      <c r="L359" s="84" t="b">
        <v>0</v>
      </c>
    </row>
    <row r="360" spans="1:12" ht="15">
      <c r="A360" s="84" t="s">
        <v>3122</v>
      </c>
      <c r="B360" s="84" t="s">
        <v>2609</v>
      </c>
      <c r="C360" s="84">
        <v>2</v>
      </c>
      <c r="D360" s="118">
        <v>0.0016321023694475117</v>
      </c>
      <c r="E360" s="118">
        <v>2.3745446909152097</v>
      </c>
      <c r="F360" s="84" t="s">
        <v>3230</v>
      </c>
      <c r="G360" s="84" t="b">
        <v>0</v>
      </c>
      <c r="H360" s="84" t="b">
        <v>0</v>
      </c>
      <c r="I360" s="84" t="b">
        <v>0</v>
      </c>
      <c r="J360" s="84" t="b">
        <v>0</v>
      </c>
      <c r="K360" s="84" t="b">
        <v>0</v>
      </c>
      <c r="L360" s="84" t="b">
        <v>0</v>
      </c>
    </row>
    <row r="361" spans="1:12" ht="15">
      <c r="A361" s="84" t="s">
        <v>2609</v>
      </c>
      <c r="B361" s="84" t="s">
        <v>3074</v>
      </c>
      <c r="C361" s="84">
        <v>2</v>
      </c>
      <c r="D361" s="118">
        <v>0.0016321023694475117</v>
      </c>
      <c r="E361" s="118">
        <v>2.24960595430691</v>
      </c>
      <c r="F361" s="84" t="s">
        <v>3230</v>
      </c>
      <c r="G361" s="84" t="b">
        <v>0</v>
      </c>
      <c r="H361" s="84" t="b">
        <v>0</v>
      </c>
      <c r="I361" s="84" t="b">
        <v>0</v>
      </c>
      <c r="J361" s="84" t="b">
        <v>0</v>
      </c>
      <c r="K361" s="84" t="b">
        <v>0</v>
      </c>
      <c r="L361" s="84" t="b">
        <v>0</v>
      </c>
    </row>
    <row r="362" spans="1:12" ht="15">
      <c r="A362" s="84" t="s">
        <v>3074</v>
      </c>
      <c r="B362" s="84" t="s">
        <v>2573</v>
      </c>
      <c r="C362" s="84">
        <v>2</v>
      </c>
      <c r="D362" s="118">
        <v>0.0016321023694475117</v>
      </c>
      <c r="E362" s="118">
        <v>1.8516659456348723</v>
      </c>
      <c r="F362" s="84" t="s">
        <v>3230</v>
      </c>
      <c r="G362" s="84" t="b">
        <v>0</v>
      </c>
      <c r="H362" s="84" t="b">
        <v>0</v>
      </c>
      <c r="I362" s="84" t="b">
        <v>0</v>
      </c>
      <c r="J362" s="84" t="b">
        <v>0</v>
      </c>
      <c r="K362" s="84" t="b">
        <v>0</v>
      </c>
      <c r="L362" s="84" t="b">
        <v>0</v>
      </c>
    </row>
    <row r="363" spans="1:12" ht="15">
      <c r="A363" s="84" t="s">
        <v>2573</v>
      </c>
      <c r="B363" s="84" t="s">
        <v>3215</v>
      </c>
      <c r="C363" s="84">
        <v>2</v>
      </c>
      <c r="D363" s="118">
        <v>0.0016321023694475117</v>
      </c>
      <c r="E363" s="118">
        <v>2.214843848047698</v>
      </c>
      <c r="F363" s="84" t="s">
        <v>3230</v>
      </c>
      <c r="G363" s="84" t="b">
        <v>0</v>
      </c>
      <c r="H363" s="84" t="b">
        <v>0</v>
      </c>
      <c r="I363" s="84" t="b">
        <v>0</v>
      </c>
      <c r="J363" s="84" t="b">
        <v>0</v>
      </c>
      <c r="K363" s="84" t="b">
        <v>0</v>
      </c>
      <c r="L363" s="84" t="b">
        <v>0</v>
      </c>
    </row>
    <row r="364" spans="1:12" ht="15">
      <c r="A364" s="84" t="s">
        <v>3215</v>
      </c>
      <c r="B364" s="84" t="s">
        <v>3035</v>
      </c>
      <c r="C364" s="84">
        <v>2</v>
      </c>
      <c r="D364" s="118">
        <v>0.0016321023694475117</v>
      </c>
      <c r="E364" s="118">
        <v>2.6298171960185157</v>
      </c>
      <c r="F364" s="84" t="s">
        <v>3230</v>
      </c>
      <c r="G364" s="84" t="b">
        <v>0</v>
      </c>
      <c r="H364" s="84" t="b">
        <v>0</v>
      </c>
      <c r="I364" s="84" t="b">
        <v>0</v>
      </c>
      <c r="J364" s="84" t="b">
        <v>1</v>
      </c>
      <c r="K364" s="84" t="b">
        <v>0</v>
      </c>
      <c r="L364" s="84" t="b">
        <v>0</v>
      </c>
    </row>
    <row r="365" spans="1:12" ht="15">
      <c r="A365" s="84" t="s">
        <v>221</v>
      </c>
      <c r="B365" s="84" t="s">
        <v>3135</v>
      </c>
      <c r="C365" s="84">
        <v>2</v>
      </c>
      <c r="D365" s="118">
        <v>0.0016321023694475117</v>
      </c>
      <c r="E365" s="118">
        <v>3.0277572046905536</v>
      </c>
      <c r="F365" s="84" t="s">
        <v>3230</v>
      </c>
      <c r="G365" s="84" t="b">
        <v>0</v>
      </c>
      <c r="H365" s="84" t="b">
        <v>0</v>
      </c>
      <c r="I365" s="84" t="b">
        <v>0</v>
      </c>
      <c r="J365" s="84" t="b">
        <v>0</v>
      </c>
      <c r="K365" s="84" t="b">
        <v>0</v>
      </c>
      <c r="L365" s="84" t="b">
        <v>0</v>
      </c>
    </row>
    <row r="366" spans="1:12" ht="15">
      <c r="A366" s="84" t="s">
        <v>3079</v>
      </c>
      <c r="B366" s="84" t="s">
        <v>3216</v>
      </c>
      <c r="C366" s="84">
        <v>2</v>
      </c>
      <c r="D366" s="118">
        <v>0.0016321023694475117</v>
      </c>
      <c r="E366" s="118">
        <v>2.7267272090265724</v>
      </c>
      <c r="F366" s="84" t="s">
        <v>3230</v>
      </c>
      <c r="G366" s="84" t="b">
        <v>0</v>
      </c>
      <c r="H366" s="84" t="b">
        <v>0</v>
      </c>
      <c r="I366" s="84" t="b">
        <v>0</v>
      </c>
      <c r="J366" s="84" t="b">
        <v>0</v>
      </c>
      <c r="K366" s="84" t="b">
        <v>0</v>
      </c>
      <c r="L366" s="84" t="b">
        <v>0</v>
      </c>
    </row>
    <row r="367" spans="1:12" ht="15">
      <c r="A367" s="84" t="s">
        <v>3119</v>
      </c>
      <c r="B367" s="84" t="s">
        <v>3069</v>
      </c>
      <c r="C367" s="84">
        <v>2</v>
      </c>
      <c r="D367" s="118">
        <v>0.0016321023694475117</v>
      </c>
      <c r="E367" s="118">
        <v>2.550635949970891</v>
      </c>
      <c r="F367" s="84" t="s">
        <v>3230</v>
      </c>
      <c r="G367" s="84" t="b">
        <v>0</v>
      </c>
      <c r="H367" s="84" t="b">
        <v>0</v>
      </c>
      <c r="I367" s="84" t="b">
        <v>0</v>
      </c>
      <c r="J367" s="84" t="b">
        <v>0</v>
      </c>
      <c r="K367" s="84" t="b">
        <v>0</v>
      </c>
      <c r="L367" s="84" t="b">
        <v>0</v>
      </c>
    </row>
    <row r="368" spans="1:12" ht="15">
      <c r="A368" s="84" t="s">
        <v>3069</v>
      </c>
      <c r="B368" s="84" t="s">
        <v>2996</v>
      </c>
      <c r="C368" s="84">
        <v>2</v>
      </c>
      <c r="D368" s="118">
        <v>0.0016321023694475117</v>
      </c>
      <c r="E368" s="118">
        <v>2.0277572046905536</v>
      </c>
      <c r="F368" s="84" t="s">
        <v>3230</v>
      </c>
      <c r="G368" s="84" t="b">
        <v>0</v>
      </c>
      <c r="H368" s="84" t="b">
        <v>0</v>
      </c>
      <c r="I368" s="84" t="b">
        <v>0</v>
      </c>
      <c r="J368" s="84" t="b">
        <v>0</v>
      </c>
      <c r="K368" s="84" t="b">
        <v>0</v>
      </c>
      <c r="L368" s="84" t="b">
        <v>0</v>
      </c>
    </row>
    <row r="369" spans="1:12" ht="15">
      <c r="A369" s="84" t="s">
        <v>2996</v>
      </c>
      <c r="B369" s="84" t="s">
        <v>3018</v>
      </c>
      <c r="C369" s="84">
        <v>2</v>
      </c>
      <c r="D369" s="118">
        <v>0.0016321023694475117</v>
      </c>
      <c r="E369" s="118">
        <v>1.784719156004259</v>
      </c>
      <c r="F369" s="84" t="s">
        <v>3230</v>
      </c>
      <c r="G369" s="84" t="b">
        <v>0</v>
      </c>
      <c r="H369" s="84" t="b">
        <v>0</v>
      </c>
      <c r="I369" s="84" t="b">
        <v>0</v>
      </c>
      <c r="J369" s="84" t="b">
        <v>1</v>
      </c>
      <c r="K369" s="84" t="b">
        <v>0</v>
      </c>
      <c r="L369" s="84" t="b">
        <v>0</v>
      </c>
    </row>
    <row r="370" spans="1:12" ht="15">
      <c r="A370" s="84" t="s">
        <v>3121</v>
      </c>
      <c r="B370" s="84" t="s">
        <v>350</v>
      </c>
      <c r="C370" s="84">
        <v>2</v>
      </c>
      <c r="D370" s="118">
        <v>0.0016321023694475117</v>
      </c>
      <c r="E370" s="118">
        <v>2.111303256140628</v>
      </c>
      <c r="F370" s="84" t="s">
        <v>3230</v>
      </c>
      <c r="G370" s="84" t="b">
        <v>0</v>
      </c>
      <c r="H370" s="84" t="b">
        <v>0</v>
      </c>
      <c r="I370" s="84" t="b">
        <v>0</v>
      </c>
      <c r="J370" s="84" t="b">
        <v>0</v>
      </c>
      <c r="K370" s="84" t="b">
        <v>0</v>
      </c>
      <c r="L370" s="84" t="b">
        <v>0</v>
      </c>
    </row>
    <row r="371" spans="1:12" ht="15">
      <c r="A371" s="84" t="s">
        <v>350</v>
      </c>
      <c r="B371" s="84" t="s">
        <v>3133</v>
      </c>
      <c r="C371" s="84">
        <v>2</v>
      </c>
      <c r="D371" s="118">
        <v>0.0016321023694475117</v>
      </c>
      <c r="E371" s="118">
        <v>2.1984534318595284</v>
      </c>
      <c r="F371" s="84" t="s">
        <v>3230</v>
      </c>
      <c r="G371" s="84" t="b">
        <v>0</v>
      </c>
      <c r="H371" s="84" t="b">
        <v>0</v>
      </c>
      <c r="I371" s="84" t="b">
        <v>0</v>
      </c>
      <c r="J371" s="84" t="b">
        <v>0</v>
      </c>
      <c r="K371" s="84" t="b">
        <v>0</v>
      </c>
      <c r="L371" s="84" t="b">
        <v>0</v>
      </c>
    </row>
    <row r="372" spans="1:12" ht="15">
      <c r="A372" s="84" t="s">
        <v>3133</v>
      </c>
      <c r="B372" s="84" t="s">
        <v>3035</v>
      </c>
      <c r="C372" s="84">
        <v>2</v>
      </c>
      <c r="D372" s="118">
        <v>0.0016321023694475117</v>
      </c>
      <c r="E372" s="118">
        <v>2.4537259369628344</v>
      </c>
      <c r="F372" s="84" t="s">
        <v>3230</v>
      </c>
      <c r="G372" s="84" t="b">
        <v>0</v>
      </c>
      <c r="H372" s="84" t="b">
        <v>0</v>
      </c>
      <c r="I372" s="84" t="b">
        <v>0</v>
      </c>
      <c r="J372" s="84" t="b">
        <v>1</v>
      </c>
      <c r="K372" s="84" t="b">
        <v>0</v>
      </c>
      <c r="L372" s="84" t="b">
        <v>0</v>
      </c>
    </row>
    <row r="373" spans="1:12" ht="15">
      <c r="A373" s="84" t="s">
        <v>3035</v>
      </c>
      <c r="B373" s="84" t="s">
        <v>3217</v>
      </c>
      <c r="C373" s="84">
        <v>2</v>
      </c>
      <c r="D373" s="118">
        <v>0.0016321023694475117</v>
      </c>
      <c r="E373" s="118">
        <v>2.6298171960185157</v>
      </c>
      <c r="F373" s="84" t="s">
        <v>3230</v>
      </c>
      <c r="G373" s="84" t="b">
        <v>1</v>
      </c>
      <c r="H373" s="84" t="b">
        <v>0</v>
      </c>
      <c r="I373" s="84" t="b">
        <v>0</v>
      </c>
      <c r="J373" s="84" t="b">
        <v>0</v>
      </c>
      <c r="K373" s="84" t="b">
        <v>0</v>
      </c>
      <c r="L373" s="84" t="b">
        <v>0</v>
      </c>
    </row>
    <row r="374" spans="1:12" ht="15">
      <c r="A374" s="84" t="s">
        <v>3217</v>
      </c>
      <c r="B374" s="84" t="s">
        <v>3120</v>
      </c>
      <c r="C374" s="84">
        <v>2</v>
      </c>
      <c r="D374" s="118">
        <v>0.0016321023694475117</v>
      </c>
      <c r="E374" s="118">
        <v>2.8516659456348723</v>
      </c>
      <c r="F374" s="84" t="s">
        <v>3230</v>
      </c>
      <c r="G374" s="84" t="b">
        <v>0</v>
      </c>
      <c r="H374" s="84" t="b">
        <v>0</v>
      </c>
      <c r="I374" s="84" t="b">
        <v>0</v>
      </c>
      <c r="J374" s="84" t="b">
        <v>0</v>
      </c>
      <c r="K374" s="84" t="b">
        <v>0</v>
      </c>
      <c r="L374" s="84" t="b">
        <v>0</v>
      </c>
    </row>
    <row r="375" spans="1:12" ht="15">
      <c r="A375" s="84" t="s">
        <v>3218</v>
      </c>
      <c r="B375" s="84" t="s">
        <v>3033</v>
      </c>
      <c r="C375" s="84">
        <v>2</v>
      </c>
      <c r="D375" s="118">
        <v>0.0016321023694475117</v>
      </c>
      <c r="E375" s="118">
        <v>2.550635949970891</v>
      </c>
      <c r="F375" s="84" t="s">
        <v>3230</v>
      </c>
      <c r="G375" s="84" t="b">
        <v>0</v>
      </c>
      <c r="H375" s="84" t="b">
        <v>0</v>
      </c>
      <c r="I375" s="84" t="b">
        <v>0</v>
      </c>
      <c r="J375" s="84" t="b">
        <v>0</v>
      </c>
      <c r="K375" s="84" t="b">
        <v>0</v>
      </c>
      <c r="L375" s="84" t="b">
        <v>0</v>
      </c>
    </row>
    <row r="376" spans="1:12" ht="15">
      <c r="A376" s="84" t="s">
        <v>3033</v>
      </c>
      <c r="B376" s="84" t="s">
        <v>3100</v>
      </c>
      <c r="C376" s="84">
        <v>2</v>
      </c>
      <c r="D376" s="118">
        <v>0.0016321023694475117</v>
      </c>
      <c r="E376" s="118">
        <v>2.3745446909152097</v>
      </c>
      <c r="F376" s="84" t="s">
        <v>3230</v>
      </c>
      <c r="G376" s="84" t="b">
        <v>0</v>
      </c>
      <c r="H376" s="84" t="b">
        <v>0</v>
      </c>
      <c r="I376" s="84" t="b">
        <v>0</v>
      </c>
      <c r="J376" s="84" t="b">
        <v>0</v>
      </c>
      <c r="K376" s="84" t="b">
        <v>0</v>
      </c>
      <c r="L376" s="84" t="b">
        <v>0</v>
      </c>
    </row>
    <row r="377" spans="1:12" ht="15">
      <c r="A377" s="84" t="s">
        <v>3100</v>
      </c>
      <c r="B377" s="84" t="s">
        <v>3003</v>
      </c>
      <c r="C377" s="84">
        <v>2</v>
      </c>
      <c r="D377" s="118">
        <v>0.0016321023694475117</v>
      </c>
      <c r="E377" s="118">
        <v>2.24960595430691</v>
      </c>
      <c r="F377" s="84" t="s">
        <v>3230</v>
      </c>
      <c r="G377" s="84" t="b">
        <v>0</v>
      </c>
      <c r="H377" s="84" t="b">
        <v>0</v>
      </c>
      <c r="I377" s="84" t="b">
        <v>0</v>
      </c>
      <c r="J377" s="84" t="b">
        <v>0</v>
      </c>
      <c r="K377" s="84" t="b">
        <v>0</v>
      </c>
      <c r="L377" s="84" t="b">
        <v>0</v>
      </c>
    </row>
    <row r="378" spans="1:12" ht="15">
      <c r="A378" s="84" t="s">
        <v>3003</v>
      </c>
      <c r="B378" s="84" t="s">
        <v>311</v>
      </c>
      <c r="C378" s="84">
        <v>2</v>
      </c>
      <c r="D378" s="118">
        <v>0.0016321023694475117</v>
      </c>
      <c r="E378" s="118">
        <v>2.675574686579191</v>
      </c>
      <c r="F378" s="84" t="s">
        <v>3230</v>
      </c>
      <c r="G378" s="84" t="b">
        <v>0</v>
      </c>
      <c r="H378" s="84" t="b">
        <v>0</v>
      </c>
      <c r="I378" s="84" t="b">
        <v>0</v>
      </c>
      <c r="J378" s="84" t="b">
        <v>0</v>
      </c>
      <c r="K378" s="84" t="b">
        <v>0</v>
      </c>
      <c r="L378" s="84" t="b">
        <v>0</v>
      </c>
    </row>
    <row r="379" spans="1:12" ht="15">
      <c r="A379" s="84" t="s">
        <v>311</v>
      </c>
      <c r="B379" s="84" t="s">
        <v>3219</v>
      </c>
      <c r="C379" s="84">
        <v>2</v>
      </c>
      <c r="D379" s="118">
        <v>0.0016321023694475117</v>
      </c>
      <c r="E379" s="118">
        <v>2.8516659456348723</v>
      </c>
      <c r="F379" s="84" t="s">
        <v>3230</v>
      </c>
      <c r="G379" s="84" t="b">
        <v>0</v>
      </c>
      <c r="H379" s="84" t="b">
        <v>0</v>
      </c>
      <c r="I379" s="84" t="b">
        <v>0</v>
      </c>
      <c r="J379" s="84" t="b">
        <v>0</v>
      </c>
      <c r="K379" s="84" t="b">
        <v>0</v>
      </c>
      <c r="L379" s="84" t="b">
        <v>0</v>
      </c>
    </row>
    <row r="380" spans="1:12" ht="15">
      <c r="A380" s="84" t="s">
        <v>3219</v>
      </c>
      <c r="B380" s="84" t="s">
        <v>3141</v>
      </c>
      <c r="C380" s="84">
        <v>2</v>
      </c>
      <c r="D380" s="118">
        <v>0.0016321023694475117</v>
      </c>
      <c r="E380" s="118">
        <v>2.8516659456348723</v>
      </c>
      <c r="F380" s="84" t="s">
        <v>3230</v>
      </c>
      <c r="G380" s="84" t="b">
        <v>0</v>
      </c>
      <c r="H380" s="84" t="b">
        <v>0</v>
      </c>
      <c r="I380" s="84" t="b">
        <v>0</v>
      </c>
      <c r="J380" s="84" t="b">
        <v>0</v>
      </c>
      <c r="K380" s="84" t="b">
        <v>0</v>
      </c>
      <c r="L380" s="84" t="b">
        <v>0</v>
      </c>
    </row>
    <row r="381" spans="1:12" ht="15">
      <c r="A381" s="84" t="s">
        <v>3141</v>
      </c>
      <c r="B381" s="84" t="s">
        <v>3220</v>
      </c>
      <c r="C381" s="84">
        <v>2</v>
      </c>
      <c r="D381" s="118">
        <v>0.0016321023694475117</v>
      </c>
      <c r="E381" s="118">
        <v>2.8516659456348723</v>
      </c>
      <c r="F381" s="84" t="s">
        <v>3230</v>
      </c>
      <c r="G381" s="84" t="b">
        <v>0</v>
      </c>
      <c r="H381" s="84" t="b">
        <v>0</v>
      </c>
      <c r="I381" s="84" t="b">
        <v>0</v>
      </c>
      <c r="J381" s="84" t="b">
        <v>0</v>
      </c>
      <c r="K381" s="84" t="b">
        <v>0</v>
      </c>
      <c r="L381" s="84" t="b">
        <v>0</v>
      </c>
    </row>
    <row r="382" spans="1:12" ht="15">
      <c r="A382" s="84" t="s">
        <v>3220</v>
      </c>
      <c r="B382" s="84" t="s">
        <v>3221</v>
      </c>
      <c r="C382" s="84">
        <v>2</v>
      </c>
      <c r="D382" s="118">
        <v>0.0016321023694475117</v>
      </c>
      <c r="E382" s="118">
        <v>3.0277572046905536</v>
      </c>
      <c r="F382" s="84" t="s">
        <v>3230</v>
      </c>
      <c r="G382" s="84" t="b">
        <v>0</v>
      </c>
      <c r="H382" s="84" t="b">
        <v>0</v>
      </c>
      <c r="I382" s="84" t="b">
        <v>0</v>
      </c>
      <c r="J382" s="84" t="b">
        <v>0</v>
      </c>
      <c r="K382" s="84" t="b">
        <v>0</v>
      </c>
      <c r="L382" s="84" t="b">
        <v>0</v>
      </c>
    </row>
    <row r="383" spans="1:12" ht="15">
      <c r="A383" s="84" t="s">
        <v>3221</v>
      </c>
      <c r="B383" s="84" t="s">
        <v>2575</v>
      </c>
      <c r="C383" s="84">
        <v>2</v>
      </c>
      <c r="D383" s="118">
        <v>0.0016321023694475117</v>
      </c>
      <c r="E383" s="118">
        <v>2.0277572046905536</v>
      </c>
      <c r="F383" s="84" t="s">
        <v>3230</v>
      </c>
      <c r="G383" s="84" t="b">
        <v>0</v>
      </c>
      <c r="H383" s="84" t="b">
        <v>0</v>
      </c>
      <c r="I383" s="84" t="b">
        <v>0</v>
      </c>
      <c r="J383" s="84" t="b">
        <v>0</v>
      </c>
      <c r="K383" s="84" t="b">
        <v>0</v>
      </c>
      <c r="L383" s="84" t="b">
        <v>0</v>
      </c>
    </row>
    <row r="384" spans="1:12" ht="15">
      <c r="A384" s="84" t="s">
        <v>287</v>
      </c>
      <c r="B384" s="84" t="s">
        <v>2617</v>
      </c>
      <c r="C384" s="84">
        <v>2</v>
      </c>
      <c r="D384" s="118">
        <v>0.0016321023694475117</v>
      </c>
      <c r="E384" s="118">
        <v>1.1984534318595286</v>
      </c>
      <c r="F384" s="84" t="s">
        <v>3230</v>
      </c>
      <c r="G384" s="84" t="b">
        <v>0</v>
      </c>
      <c r="H384" s="84" t="b">
        <v>0</v>
      </c>
      <c r="I384" s="84" t="b">
        <v>0</v>
      </c>
      <c r="J384" s="84" t="b">
        <v>0</v>
      </c>
      <c r="K384" s="84" t="b">
        <v>0</v>
      </c>
      <c r="L384" s="84" t="b">
        <v>0</v>
      </c>
    </row>
    <row r="385" spans="1:12" ht="15">
      <c r="A385" s="84" t="s">
        <v>2575</v>
      </c>
      <c r="B385" s="84" t="s">
        <v>3222</v>
      </c>
      <c r="C385" s="84">
        <v>2</v>
      </c>
      <c r="D385" s="118">
        <v>0.0016321023694475117</v>
      </c>
      <c r="E385" s="118">
        <v>2.3287872003545345</v>
      </c>
      <c r="F385" s="84" t="s">
        <v>3230</v>
      </c>
      <c r="G385" s="84" t="b">
        <v>0</v>
      </c>
      <c r="H385" s="84" t="b">
        <v>0</v>
      </c>
      <c r="I385" s="84" t="b">
        <v>0</v>
      </c>
      <c r="J385" s="84" t="b">
        <v>0</v>
      </c>
      <c r="K385" s="84" t="b">
        <v>0</v>
      </c>
      <c r="L385" s="84" t="b">
        <v>0</v>
      </c>
    </row>
    <row r="386" spans="1:12" ht="15">
      <c r="A386" s="84" t="s">
        <v>3223</v>
      </c>
      <c r="B386" s="84" t="s">
        <v>3224</v>
      </c>
      <c r="C386" s="84">
        <v>2</v>
      </c>
      <c r="D386" s="118">
        <v>0.0016321023694475117</v>
      </c>
      <c r="E386" s="118">
        <v>3.0277572046905536</v>
      </c>
      <c r="F386" s="84" t="s">
        <v>3230</v>
      </c>
      <c r="G386" s="84" t="b">
        <v>0</v>
      </c>
      <c r="H386" s="84" t="b">
        <v>0</v>
      </c>
      <c r="I386" s="84" t="b">
        <v>0</v>
      </c>
      <c r="J386" s="84" t="b">
        <v>0</v>
      </c>
      <c r="K386" s="84" t="b">
        <v>0</v>
      </c>
      <c r="L386" s="84" t="b">
        <v>0</v>
      </c>
    </row>
    <row r="387" spans="1:12" ht="15">
      <c r="A387" s="84" t="s">
        <v>3224</v>
      </c>
      <c r="B387" s="84" t="s">
        <v>3225</v>
      </c>
      <c r="C387" s="84">
        <v>2</v>
      </c>
      <c r="D387" s="118">
        <v>0.0016321023694475117</v>
      </c>
      <c r="E387" s="118">
        <v>3.0277572046905536</v>
      </c>
      <c r="F387" s="84" t="s">
        <v>3230</v>
      </c>
      <c r="G387" s="84" t="b">
        <v>0</v>
      </c>
      <c r="H387" s="84" t="b">
        <v>0</v>
      </c>
      <c r="I387" s="84" t="b">
        <v>0</v>
      </c>
      <c r="J387" s="84" t="b">
        <v>0</v>
      </c>
      <c r="K387" s="84" t="b">
        <v>0</v>
      </c>
      <c r="L387" s="84" t="b">
        <v>0</v>
      </c>
    </row>
    <row r="388" spans="1:12" ht="15">
      <c r="A388" s="84" t="s">
        <v>3225</v>
      </c>
      <c r="B388" s="84" t="s">
        <v>2567</v>
      </c>
      <c r="C388" s="84">
        <v>2</v>
      </c>
      <c r="D388" s="118">
        <v>0.0016321023694475117</v>
      </c>
      <c r="E388" s="118">
        <v>1.8236372220346286</v>
      </c>
      <c r="F388" s="84" t="s">
        <v>3230</v>
      </c>
      <c r="G388" s="84" t="b">
        <v>0</v>
      </c>
      <c r="H388" s="84" t="b">
        <v>0</v>
      </c>
      <c r="I388" s="84" t="b">
        <v>0</v>
      </c>
      <c r="J388" s="84" t="b">
        <v>0</v>
      </c>
      <c r="K388" s="84" t="b">
        <v>0</v>
      </c>
      <c r="L388" s="84" t="b">
        <v>0</v>
      </c>
    </row>
    <row r="389" spans="1:12" ht="15">
      <c r="A389" s="84" t="s">
        <v>2567</v>
      </c>
      <c r="B389" s="84" t="s">
        <v>3226</v>
      </c>
      <c r="C389" s="84">
        <v>2</v>
      </c>
      <c r="D389" s="118">
        <v>0.0016321023694475117</v>
      </c>
      <c r="E389" s="118">
        <v>1.8236372220346286</v>
      </c>
      <c r="F389" s="84" t="s">
        <v>3230</v>
      </c>
      <c r="G389" s="84" t="b">
        <v>0</v>
      </c>
      <c r="H389" s="84" t="b">
        <v>0</v>
      </c>
      <c r="I389" s="84" t="b">
        <v>0</v>
      </c>
      <c r="J389" s="84" t="b">
        <v>0</v>
      </c>
      <c r="K389" s="84" t="b">
        <v>0</v>
      </c>
      <c r="L389" s="84" t="b">
        <v>0</v>
      </c>
    </row>
    <row r="390" spans="1:12" ht="15">
      <c r="A390" s="84" t="s">
        <v>3226</v>
      </c>
      <c r="B390" s="84" t="s">
        <v>3036</v>
      </c>
      <c r="C390" s="84">
        <v>2</v>
      </c>
      <c r="D390" s="118">
        <v>0.0016321023694475117</v>
      </c>
      <c r="E390" s="118">
        <v>2.6298171960185157</v>
      </c>
      <c r="F390" s="84" t="s">
        <v>3230</v>
      </c>
      <c r="G390" s="84" t="b">
        <v>0</v>
      </c>
      <c r="H390" s="84" t="b">
        <v>0</v>
      </c>
      <c r="I390" s="84" t="b">
        <v>0</v>
      </c>
      <c r="J390" s="84" t="b">
        <v>1</v>
      </c>
      <c r="K390" s="84" t="b">
        <v>0</v>
      </c>
      <c r="L390" s="84" t="b">
        <v>0</v>
      </c>
    </row>
    <row r="391" spans="1:12" ht="15">
      <c r="A391" s="84" t="s">
        <v>3036</v>
      </c>
      <c r="B391" s="84" t="s">
        <v>2617</v>
      </c>
      <c r="C391" s="84">
        <v>2</v>
      </c>
      <c r="D391" s="118">
        <v>0.0016321023694475117</v>
      </c>
      <c r="E391" s="118">
        <v>1.930847191682497</v>
      </c>
      <c r="F391" s="84" t="s">
        <v>3230</v>
      </c>
      <c r="G391" s="84" t="b">
        <v>1</v>
      </c>
      <c r="H391" s="84" t="b">
        <v>0</v>
      </c>
      <c r="I391" s="84" t="b">
        <v>0</v>
      </c>
      <c r="J391" s="84" t="b">
        <v>0</v>
      </c>
      <c r="K391" s="84" t="b">
        <v>0</v>
      </c>
      <c r="L391" s="84" t="b">
        <v>0</v>
      </c>
    </row>
    <row r="392" spans="1:12" ht="15">
      <c r="A392" s="84" t="s">
        <v>2617</v>
      </c>
      <c r="B392" s="84" t="s">
        <v>2575</v>
      </c>
      <c r="C392" s="84">
        <v>2</v>
      </c>
      <c r="D392" s="118">
        <v>0.0016321023694475117</v>
      </c>
      <c r="E392" s="118">
        <v>1.2873945151963095</v>
      </c>
      <c r="F392" s="84" t="s">
        <v>3230</v>
      </c>
      <c r="G392" s="84" t="b">
        <v>0</v>
      </c>
      <c r="H392" s="84" t="b">
        <v>0</v>
      </c>
      <c r="I392" s="84" t="b">
        <v>0</v>
      </c>
      <c r="J392" s="84" t="b">
        <v>0</v>
      </c>
      <c r="K392" s="84" t="b">
        <v>0</v>
      </c>
      <c r="L392" s="84" t="b">
        <v>0</v>
      </c>
    </row>
    <row r="393" spans="1:12" ht="15">
      <c r="A393" s="84" t="s">
        <v>2575</v>
      </c>
      <c r="B393" s="84" t="s">
        <v>3227</v>
      </c>
      <c r="C393" s="84">
        <v>2</v>
      </c>
      <c r="D393" s="118">
        <v>0.0016321023694475117</v>
      </c>
      <c r="E393" s="118">
        <v>2.3287872003545345</v>
      </c>
      <c r="F393" s="84" t="s">
        <v>3230</v>
      </c>
      <c r="G393" s="84" t="b">
        <v>0</v>
      </c>
      <c r="H393" s="84" t="b">
        <v>0</v>
      </c>
      <c r="I393" s="84" t="b">
        <v>0</v>
      </c>
      <c r="J393" s="84" t="b">
        <v>0</v>
      </c>
      <c r="K393" s="84" t="b">
        <v>0</v>
      </c>
      <c r="L393" s="84" t="b">
        <v>0</v>
      </c>
    </row>
    <row r="394" spans="1:12" ht="15">
      <c r="A394" s="84" t="s">
        <v>3227</v>
      </c>
      <c r="B394" s="84" t="s">
        <v>3016</v>
      </c>
      <c r="C394" s="84">
        <v>2</v>
      </c>
      <c r="D394" s="118">
        <v>0.0016321023694475117</v>
      </c>
      <c r="E394" s="118">
        <v>2.483689160340278</v>
      </c>
      <c r="F394" s="84" t="s">
        <v>3230</v>
      </c>
      <c r="G394" s="84" t="b">
        <v>0</v>
      </c>
      <c r="H394" s="84" t="b">
        <v>0</v>
      </c>
      <c r="I394" s="84" t="b">
        <v>0</v>
      </c>
      <c r="J394" s="84" t="b">
        <v>0</v>
      </c>
      <c r="K394" s="84" t="b">
        <v>0</v>
      </c>
      <c r="L394" s="84" t="b">
        <v>0</v>
      </c>
    </row>
    <row r="395" spans="1:12" ht="15">
      <c r="A395" s="84" t="s">
        <v>2566</v>
      </c>
      <c r="B395" s="84" t="s">
        <v>2570</v>
      </c>
      <c r="C395" s="84">
        <v>10</v>
      </c>
      <c r="D395" s="118">
        <v>0.009118172372396087</v>
      </c>
      <c r="E395" s="118">
        <v>1.6842467475153124</v>
      </c>
      <c r="F395" s="84" t="s">
        <v>2446</v>
      </c>
      <c r="G395" s="84" t="b">
        <v>0</v>
      </c>
      <c r="H395" s="84" t="b">
        <v>0</v>
      </c>
      <c r="I395" s="84" t="b">
        <v>0</v>
      </c>
      <c r="J395" s="84" t="b">
        <v>0</v>
      </c>
      <c r="K395" s="84" t="b">
        <v>0</v>
      </c>
      <c r="L395" s="84" t="b">
        <v>0</v>
      </c>
    </row>
    <row r="396" spans="1:12" ht="15">
      <c r="A396" s="84" t="s">
        <v>2988</v>
      </c>
      <c r="B396" s="84" t="s">
        <v>2983</v>
      </c>
      <c r="C396" s="84">
        <v>8</v>
      </c>
      <c r="D396" s="118">
        <v>0.008293610196968997</v>
      </c>
      <c r="E396" s="118">
        <v>1.95724801957905</v>
      </c>
      <c r="F396" s="84" t="s">
        <v>2446</v>
      </c>
      <c r="G396" s="84" t="b">
        <v>0</v>
      </c>
      <c r="H396" s="84" t="b">
        <v>1</v>
      </c>
      <c r="I396" s="84" t="b">
        <v>0</v>
      </c>
      <c r="J396" s="84" t="b">
        <v>0</v>
      </c>
      <c r="K396" s="84" t="b">
        <v>0</v>
      </c>
      <c r="L396" s="84" t="b">
        <v>0</v>
      </c>
    </row>
    <row r="397" spans="1:12" ht="15">
      <c r="A397" s="84" t="s">
        <v>2983</v>
      </c>
      <c r="B397" s="84" t="s">
        <v>2567</v>
      </c>
      <c r="C397" s="84">
        <v>8</v>
      </c>
      <c r="D397" s="118">
        <v>0.008293610196968997</v>
      </c>
      <c r="E397" s="118">
        <v>1.6842467475153124</v>
      </c>
      <c r="F397" s="84" t="s">
        <v>2446</v>
      </c>
      <c r="G397" s="84" t="b">
        <v>0</v>
      </c>
      <c r="H397" s="84" t="b">
        <v>0</v>
      </c>
      <c r="I397" s="84" t="b">
        <v>0</v>
      </c>
      <c r="J397" s="84" t="b">
        <v>0</v>
      </c>
      <c r="K397" s="84" t="b">
        <v>0</v>
      </c>
      <c r="L397" s="84" t="b">
        <v>0</v>
      </c>
    </row>
    <row r="398" spans="1:12" ht="15">
      <c r="A398" s="84" t="s">
        <v>2567</v>
      </c>
      <c r="B398" s="84" t="s">
        <v>2989</v>
      </c>
      <c r="C398" s="84">
        <v>8</v>
      </c>
      <c r="D398" s="118">
        <v>0.008293610196968997</v>
      </c>
      <c r="E398" s="118">
        <v>1.6842467475153124</v>
      </c>
      <c r="F398" s="84" t="s">
        <v>2446</v>
      </c>
      <c r="G398" s="84" t="b">
        <v>0</v>
      </c>
      <c r="H398" s="84" t="b">
        <v>0</v>
      </c>
      <c r="I398" s="84" t="b">
        <v>0</v>
      </c>
      <c r="J398" s="84" t="b">
        <v>0</v>
      </c>
      <c r="K398" s="84" t="b">
        <v>0</v>
      </c>
      <c r="L398" s="84" t="b">
        <v>0</v>
      </c>
    </row>
    <row r="399" spans="1:12" ht="15">
      <c r="A399" s="84" t="s">
        <v>2989</v>
      </c>
      <c r="B399" s="84" t="s">
        <v>2990</v>
      </c>
      <c r="C399" s="84">
        <v>8</v>
      </c>
      <c r="D399" s="118">
        <v>0.008293610196968997</v>
      </c>
      <c r="E399" s="118">
        <v>1.95724801957905</v>
      </c>
      <c r="F399" s="84" t="s">
        <v>2446</v>
      </c>
      <c r="G399" s="84" t="b">
        <v>0</v>
      </c>
      <c r="H399" s="84" t="b">
        <v>0</v>
      </c>
      <c r="I399" s="84" t="b">
        <v>0</v>
      </c>
      <c r="J399" s="84" t="b">
        <v>0</v>
      </c>
      <c r="K399" s="84" t="b">
        <v>0</v>
      </c>
      <c r="L399" s="84" t="b">
        <v>0</v>
      </c>
    </row>
    <row r="400" spans="1:12" ht="15">
      <c r="A400" s="84" t="s">
        <v>2990</v>
      </c>
      <c r="B400" s="84" t="s">
        <v>2991</v>
      </c>
      <c r="C400" s="84">
        <v>8</v>
      </c>
      <c r="D400" s="118">
        <v>0.008293610196968997</v>
      </c>
      <c r="E400" s="118">
        <v>1.95724801957905</v>
      </c>
      <c r="F400" s="84" t="s">
        <v>2446</v>
      </c>
      <c r="G400" s="84" t="b">
        <v>0</v>
      </c>
      <c r="H400" s="84" t="b">
        <v>0</v>
      </c>
      <c r="I400" s="84" t="b">
        <v>0</v>
      </c>
      <c r="J400" s="84" t="b">
        <v>0</v>
      </c>
      <c r="K400" s="84" t="b">
        <v>0</v>
      </c>
      <c r="L400" s="84" t="b">
        <v>0</v>
      </c>
    </row>
    <row r="401" spans="1:12" ht="15">
      <c r="A401" s="84" t="s">
        <v>2991</v>
      </c>
      <c r="B401" s="84" t="s">
        <v>2992</v>
      </c>
      <c r="C401" s="84">
        <v>8</v>
      </c>
      <c r="D401" s="118">
        <v>0.008293610196968997</v>
      </c>
      <c r="E401" s="118">
        <v>1.95724801957905</v>
      </c>
      <c r="F401" s="84" t="s">
        <v>2446</v>
      </c>
      <c r="G401" s="84" t="b">
        <v>0</v>
      </c>
      <c r="H401" s="84" t="b">
        <v>0</v>
      </c>
      <c r="I401" s="84" t="b">
        <v>0</v>
      </c>
      <c r="J401" s="84" t="b">
        <v>0</v>
      </c>
      <c r="K401" s="84" t="b">
        <v>0</v>
      </c>
      <c r="L401" s="84" t="b">
        <v>0</v>
      </c>
    </row>
    <row r="402" spans="1:12" ht="15">
      <c r="A402" s="84" t="s">
        <v>2992</v>
      </c>
      <c r="B402" s="84" t="s">
        <v>2984</v>
      </c>
      <c r="C402" s="84">
        <v>8</v>
      </c>
      <c r="D402" s="118">
        <v>0.008293610196968997</v>
      </c>
      <c r="E402" s="118">
        <v>1.95724801957905</v>
      </c>
      <c r="F402" s="84" t="s">
        <v>2446</v>
      </c>
      <c r="G402" s="84" t="b">
        <v>0</v>
      </c>
      <c r="H402" s="84" t="b">
        <v>0</v>
      </c>
      <c r="I402" s="84" t="b">
        <v>0</v>
      </c>
      <c r="J402" s="84" t="b">
        <v>0</v>
      </c>
      <c r="K402" s="84" t="b">
        <v>0</v>
      </c>
      <c r="L402" s="84" t="b">
        <v>0</v>
      </c>
    </row>
    <row r="403" spans="1:12" ht="15">
      <c r="A403" s="84" t="s">
        <v>2984</v>
      </c>
      <c r="B403" s="84" t="s">
        <v>2993</v>
      </c>
      <c r="C403" s="84">
        <v>8</v>
      </c>
      <c r="D403" s="118">
        <v>0.008293610196968997</v>
      </c>
      <c r="E403" s="118">
        <v>1.95724801957905</v>
      </c>
      <c r="F403" s="84" t="s">
        <v>2446</v>
      </c>
      <c r="G403" s="84" t="b">
        <v>0</v>
      </c>
      <c r="H403" s="84" t="b">
        <v>0</v>
      </c>
      <c r="I403" s="84" t="b">
        <v>0</v>
      </c>
      <c r="J403" s="84" t="b">
        <v>0</v>
      </c>
      <c r="K403" s="84" t="b">
        <v>0</v>
      </c>
      <c r="L403" s="84" t="b">
        <v>0</v>
      </c>
    </row>
    <row r="404" spans="1:12" ht="15">
      <c r="A404" s="84" t="s">
        <v>2993</v>
      </c>
      <c r="B404" s="84" t="s">
        <v>2566</v>
      </c>
      <c r="C404" s="84">
        <v>8</v>
      </c>
      <c r="D404" s="118">
        <v>0.008293610196968997</v>
      </c>
      <c r="E404" s="118">
        <v>1.6842467475153124</v>
      </c>
      <c r="F404" s="84" t="s">
        <v>2446</v>
      </c>
      <c r="G404" s="84" t="b">
        <v>0</v>
      </c>
      <c r="H404" s="84" t="b">
        <v>0</v>
      </c>
      <c r="I404" s="84" t="b">
        <v>0</v>
      </c>
      <c r="J404" s="84" t="b">
        <v>0</v>
      </c>
      <c r="K404" s="84" t="b">
        <v>0</v>
      </c>
      <c r="L404" s="84" t="b">
        <v>0</v>
      </c>
    </row>
    <row r="405" spans="1:12" ht="15">
      <c r="A405" s="84" t="s">
        <v>2570</v>
      </c>
      <c r="B405" s="84" t="s">
        <v>2985</v>
      </c>
      <c r="C405" s="84">
        <v>8</v>
      </c>
      <c r="D405" s="118">
        <v>0.008293610196968997</v>
      </c>
      <c r="E405" s="118">
        <v>1.8091854841236124</v>
      </c>
      <c r="F405" s="84" t="s">
        <v>2446</v>
      </c>
      <c r="G405" s="84" t="b">
        <v>0</v>
      </c>
      <c r="H405" s="84" t="b">
        <v>0</v>
      </c>
      <c r="I405" s="84" t="b">
        <v>0</v>
      </c>
      <c r="J405" s="84" t="b">
        <v>0</v>
      </c>
      <c r="K405" s="84" t="b">
        <v>0</v>
      </c>
      <c r="L405" s="84" t="b">
        <v>0</v>
      </c>
    </row>
    <row r="406" spans="1:12" ht="15">
      <c r="A406" s="84" t="s">
        <v>2985</v>
      </c>
      <c r="B406" s="84" t="s">
        <v>2986</v>
      </c>
      <c r="C406" s="84">
        <v>8</v>
      </c>
      <c r="D406" s="118">
        <v>0.008293610196968997</v>
      </c>
      <c r="E406" s="118">
        <v>1.95724801957905</v>
      </c>
      <c r="F406" s="84" t="s">
        <v>2446</v>
      </c>
      <c r="G406" s="84" t="b">
        <v>0</v>
      </c>
      <c r="H406" s="84" t="b">
        <v>0</v>
      </c>
      <c r="I406" s="84" t="b">
        <v>0</v>
      </c>
      <c r="J406" s="84" t="b">
        <v>0</v>
      </c>
      <c r="K406" s="84" t="b">
        <v>0</v>
      </c>
      <c r="L406" s="84" t="b">
        <v>0</v>
      </c>
    </row>
    <row r="407" spans="1:12" ht="15">
      <c r="A407" s="84" t="s">
        <v>2986</v>
      </c>
      <c r="B407" s="84" t="s">
        <v>2571</v>
      </c>
      <c r="C407" s="84">
        <v>8</v>
      </c>
      <c r="D407" s="118">
        <v>0.008293610196968997</v>
      </c>
      <c r="E407" s="118">
        <v>1.8603380065709938</v>
      </c>
      <c r="F407" s="84" t="s">
        <v>2446</v>
      </c>
      <c r="G407" s="84" t="b">
        <v>0</v>
      </c>
      <c r="H407" s="84" t="b">
        <v>0</v>
      </c>
      <c r="I407" s="84" t="b">
        <v>0</v>
      </c>
      <c r="J407" s="84" t="b">
        <v>0</v>
      </c>
      <c r="K407" s="84" t="b">
        <v>0</v>
      </c>
      <c r="L407" s="84" t="b">
        <v>0</v>
      </c>
    </row>
    <row r="408" spans="1:12" ht="15">
      <c r="A408" s="84" t="s">
        <v>297</v>
      </c>
      <c r="B408" s="84" t="s">
        <v>2988</v>
      </c>
      <c r="C408" s="84">
        <v>7</v>
      </c>
      <c r="D408" s="118">
        <v>0.007780032155394016</v>
      </c>
      <c r="E408" s="118">
        <v>1.4453646586001758</v>
      </c>
      <c r="F408" s="84" t="s">
        <v>2446</v>
      </c>
      <c r="G408" s="84" t="b">
        <v>0</v>
      </c>
      <c r="H408" s="84" t="b">
        <v>0</v>
      </c>
      <c r="I408" s="84" t="b">
        <v>0</v>
      </c>
      <c r="J408" s="84" t="b">
        <v>0</v>
      </c>
      <c r="K408" s="84" t="b">
        <v>1</v>
      </c>
      <c r="L408" s="84" t="b">
        <v>0</v>
      </c>
    </row>
    <row r="409" spans="1:12" ht="15">
      <c r="A409" s="84" t="s">
        <v>2571</v>
      </c>
      <c r="B409" s="84" t="s">
        <v>2994</v>
      </c>
      <c r="C409" s="84">
        <v>7</v>
      </c>
      <c r="D409" s="118">
        <v>0.007780032155394016</v>
      </c>
      <c r="E409" s="118">
        <v>1.8603380065709938</v>
      </c>
      <c r="F409" s="84" t="s">
        <v>2446</v>
      </c>
      <c r="G409" s="84" t="b">
        <v>0</v>
      </c>
      <c r="H409" s="84" t="b">
        <v>0</v>
      </c>
      <c r="I409" s="84" t="b">
        <v>0</v>
      </c>
      <c r="J409" s="84" t="b">
        <v>0</v>
      </c>
      <c r="K409" s="84" t="b">
        <v>0</v>
      </c>
      <c r="L409" s="84" t="b">
        <v>0</v>
      </c>
    </row>
    <row r="410" spans="1:12" ht="15">
      <c r="A410" s="84" t="s">
        <v>302</v>
      </c>
      <c r="B410" s="84" t="s">
        <v>304</v>
      </c>
      <c r="C410" s="84">
        <v>5</v>
      </c>
      <c r="D410" s="118">
        <v>0.006498712446919571</v>
      </c>
      <c r="E410" s="118">
        <v>1.635028724845131</v>
      </c>
      <c r="F410" s="84" t="s">
        <v>2446</v>
      </c>
      <c r="G410" s="84" t="b">
        <v>0</v>
      </c>
      <c r="H410" s="84" t="b">
        <v>0</v>
      </c>
      <c r="I410" s="84" t="b">
        <v>0</v>
      </c>
      <c r="J410" s="84" t="b">
        <v>0</v>
      </c>
      <c r="K410" s="84" t="b">
        <v>0</v>
      </c>
      <c r="L410" s="84" t="b">
        <v>0</v>
      </c>
    </row>
    <row r="411" spans="1:12" ht="15">
      <c r="A411" s="84" t="s">
        <v>3009</v>
      </c>
      <c r="B411" s="84" t="s">
        <v>2573</v>
      </c>
      <c r="C411" s="84">
        <v>4</v>
      </c>
      <c r="D411" s="118">
        <v>0.005698506107061721</v>
      </c>
      <c r="E411" s="118">
        <v>1.7300042380759875</v>
      </c>
      <c r="F411" s="84" t="s">
        <v>2446</v>
      </c>
      <c r="G411" s="84" t="b">
        <v>0</v>
      </c>
      <c r="H411" s="84" t="b">
        <v>0</v>
      </c>
      <c r="I411" s="84" t="b">
        <v>0</v>
      </c>
      <c r="J411" s="84" t="b">
        <v>0</v>
      </c>
      <c r="K411" s="84" t="b">
        <v>0</v>
      </c>
      <c r="L411" s="84" t="b">
        <v>0</v>
      </c>
    </row>
    <row r="412" spans="1:12" ht="15">
      <c r="A412" s="84" t="s">
        <v>2573</v>
      </c>
      <c r="B412" s="84" t="s">
        <v>2572</v>
      </c>
      <c r="C412" s="84">
        <v>4</v>
      </c>
      <c r="D412" s="118">
        <v>0.005698506107061721</v>
      </c>
      <c r="E412" s="118">
        <v>1.6050655014676876</v>
      </c>
      <c r="F412" s="84" t="s">
        <v>2446</v>
      </c>
      <c r="G412" s="84" t="b">
        <v>0</v>
      </c>
      <c r="H412" s="84" t="b">
        <v>0</v>
      </c>
      <c r="I412" s="84" t="b">
        <v>0</v>
      </c>
      <c r="J412" s="84" t="b">
        <v>0</v>
      </c>
      <c r="K412" s="84" t="b">
        <v>0</v>
      </c>
      <c r="L412" s="84" t="b">
        <v>0</v>
      </c>
    </row>
    <row r="413" spans="1:12" ht="15">
      <c r="A413" s="84" t="s">
        <v>2572</v>
      </c>
      <c r="B413" s="84" t="s">
        <v>3057</v>
      </c>
      <c r="C413" s="84">
        <v>4</v>
      </c>
      <c r="D413" s="118">
        <v>0.005698506107061721</v>
      </c>
      <c r="E413" s="118">
        <v>1.9060954971316688</v>
      </c>
      <c r="F413" s="84" t="s">
        <v>2446</v>
      </c>
      <c r="G413" s="84" t="b">
        <v>0</v>
      </c>
      <c r="H413" s="84" t="b">
        <v>0</v>
      </c>
      <c r="I413" s="84" t="b">
        <v>0</v>
      </c>
      <c r="J413" s="84" t="b">
        <v>0</v>
      </c>
      <c r="K413" s="84" t="b">
        <v>0</v>
      </c>
      <c r="L413" s="84" t="b">
        <v>0</v>
      </c>
    </row>
    <row r="414" spans="1:12" ht="15">
      <c r="A414" s="84" t="s">
        <v>3057</v>
      </c>
      <c r="B414" s="84" t="s">
        <v>3058</v>
      </c>
      <c r="C414" s="84">
        <v>4</v>
      </c>
      <c r="D414" s="118">
        <v>0.005698506107061721</v>
      </c>
      <c r="E414" s="118">
        <v>2.2582780152430315</v>
      </c>
      <c r="F414" s="84" t="s">
        <v>2446</v>
      </c>
      <c r="G414" s="84" t="b">
        <v>0</v>
      </c>
      <c r="H414" s="84" t="b">
        <v>0</v>
      </c>
      <c r="I414" s="84" t="b">
        <v>0</v>
      </c>
      <c r="J414" s="84" t="b">
        <v>0</v>
      </c>
      <c r="K414" s="84" t="b">
        <v>0</v>
      </c>
      <c r="L414" s="84" t="b">
        <v>0</v>
      </c>
    </row>
    <row r="415" spans="1:12" ht="15">
      <c r="A415" s="84" t="s">
        <v>3058</v>
      </c>
      <c r="B415" s="84" t="s">
        <v>3059</v>
      </c>
      <c r="C415" s="84">
        <v>4</v>
      </c>
      <c r="D415" s="118">
        <v>0.005698506107061721</v>
      </c>
      <c r="E415" s="118">
        <v>2.2582780152430315</v>
      </c>
      <c r="F415" s="84" t="s">
        <v>2446</v>
      </c>
      <c r="G415" s="84" t="b">
        <v>0</v>
      </c>
      <c r="H415" s="84" t="b">
        <v>0</v>
      </c>
      <c r="I415" s="84" t="b">
        <v>0</v>
      </c>
      <c r="J415" s="84" t="b">
        <v>0</v>
      </c>
      <c r="K415" s="84" t="b">
        <v>0</v>
      </c>
      <c r="L415" s="84" t="b">
        <v>0</v>
      </c>
    </row>
    <row r="416" spans="1:12" ht="15">
      <c r="A416" s="84" t="s">
        <v>3059</v>
      </c>
      <c r="B416" s="84" t="s">
        <v>3060</v>
      </c>
      <c r="C416" s="84">
        <v>4</v>
      </c>
      <c r="D416" s="118">
        <v>0.005698506107061721</v>
      </c>
      <c r="E416" s="118">
        <v>2.2582780152430315</v>
      </c>
      <c r="F416" s="84" t="s">
        <v>2446</v>
      </c>
      <c r="G416" s="84" t="b">
        <v>0</v>
      </c>
      <c r="H416" s="84" t="b">
        <v>0</v>
      </c>
      <c r="I416" s="84" t="b">
        <v>0</v>
      </c>
      <c r="J416" s="84" t="b">
        <v>0</v>
      </c>
      <c r="K416" s="84" t="b">
        <v>0</v>
      </c>
      <c r="L416" s="84" t="b">
        <v>0</v>
      </c>
    </row>
    <row r="417" spans="1:12" ht="15">
      <c r="A417" s="84" t="s">
        <v>3060</v>
      </c>
      <c r="B417" s="84" t="s">
        <v>3031</v>
      </c>
      <c r="C417" s="84">
        <v>4</v>
      </c>
      <c r="D417" s="118">
        <v>0.005698506107061721</v>
      </c>
      <c r="E417" s="118">
        <v>2.2582780152430315</v>
      </c>
      <c r="F417" s="84" t="s">
        <v>2446</v>
      </c>
      <c r="G417" s="84" t="b">
        <v>0</v>
      </c>
      <c r="H417" s="84" t="b">
        <v>0</v>
      </c>
      <c r="I417" s="84" t="b">
        <v>0</v>
      </c>
      <c r="J417" s="84" t="b">
        <v>1</v>
      </c>
      <c r="K417" s="84" t="b">
        <v>0</v>
      </c>
      <c r="L417" s="84" t="b">
        <v>0</v>
      </c>
    </row>
    <row r="418" spans="1:12" ht="15">
      <c r="A418" s="84" t="s">
        <v>3031</v>
      </c>
      <c r="B418" s="84" t="s">
        <v>3032</v>
      </c>
      <c r="C418" s="84">
        <v>4</v>
      </c>
      <c r="D418" s="118">
        <v>0.005698506107061721</v>
      </c>
      <c r="E418" s="118">
        <v>2.161368002234975</v>
      </c>
      <c r="F418" s="84" t="s">
        <v>2446</v>
      </c>
      <c r="G418" s="84" t="b">
        <v>1</v>
      </c>
      <c r="H418" s="84" t="b">
        <v>0</v>
      </c>
      <c r="I418" s="84" t="b">
        <v>0</v>
      </c>
      <c r="J418" s="84" t="b">
        <v>0</v>
      </c>
      <c r="K418" s="84" t="b">
        <v>0</v>
      </c>
      <c r="L418" s="84" t="b">
        <v>0</v>
      </c>
    </row>
    <row r="419" spans="1:12" ht="15">
      <c r="A419" s="84" t="s">
        <v>287</v>
      </c>
      <c r="B419" s="84" t="s">
        <v>2987</v>
      </c>
      <c r="C419" s="84">
        <v>4</v>
      </c>
      <c r="D419" s="118">
        <v>0.005698506107061721</v>
      </c>
      <c r="E419" s="118">
        <v>1.4131799752287744</v>
      </c>
      <c r="F419" s="84" t="s">
        <v>2446</v>
      </c>
      <c r="G419" s="84" t="b">
        <v>0</v>
      </c>
      <c r="H419" s="84" t="b">
        <v>0</v>
      </c>
      <c r="I419" s="84" t="b">
        <v>0</v>
      </c>
      <c r="J419" s="84" t="b">
        <v>1</v>
      </c>
      <c r="K419" s="84" t="b">
        <v>0</v>
      </c>
      <c r="L419" s="84" t="b">
        <v>0</v>
      </c>
    </row>
    <row r="420" spans="1:12" ht="15">
      <c r="A420" s="84" t="s">
        <v>2987</v>
      </c>
      <c r="B420" s="84" t="s">
        <v>302</v>
      </c>
      <c r="C420" s="84">
        <v>4</v>
      </c>
      <c r="D420" s="118">
        <v>0.005698506107061721</v>
      </c>
      <c r="E420" s="118">
        <v>1.8391487075010555</v>
      </c>
      <c r="F420" s="84" t="s">
        <v>2446</v>
      </c>
      <c r="G420" s="84" t="b">
        <v>1</v>
      </c>
      <c r="H420" s="84" t="b">
        <v>0</v>
      </c>
      <c r="I420" s="84" t="b">
        <v>0</v>
      </c>
      <c r="J420" s="84" t="b">
        <v>0</v>
      </c>
      <c r="K420" s="84" t="b">
        <v>0</v>
      </c>
      <c r="L420" s="84" t="b">
        <v>0</v>
      </c>
    </row>
    <row r="421" spans="1:12" ht="15">
      <c r="A421" s="84" t="s">
        <v>304</v>
      </c>
      <c r="B421" s="84" t="s">
        <v>2998</v>
      </c>
      <c r="C421" s="84">
        <v>4</v>
      </c>
      <c r="D421" s="118">
        <v>0.005698506107061721</v>
      </c>
      <c r="E421" s="118">
        <v>1.5381187118370743</v>
      </c>
      <c r="F421" s="84" t="s">
        <v>2446</v>
      </c>
      <c r="G421" s="84" t="b">
        <v>0</v>
      </c>
      <c r="H421" s="84" t="b">
        <v>0</v>
      </c>
      <c r="I421" s="84" t="b">
        <v>0</v>
      </c>
      <c r="J421" s="84" t="b">
        <v>0</v>
      </c>
      <c r="K421" s="84" t="b">
        <v>0</v>
      </c>
      <c r="L421" s="84" t="b">
        <v>0</v>
      </c>
    </row>
    <row r="422" spans="1:12" ht="15">
      <c r="A422" s="84" t="s">
        <v>2998</v>
      </c>
      <c r="B422" s="84" t="s">
        <v>3002</v>
      </c>
      <c r="C422" s="84">
        <v>4</v>
      </c>
      <c r="D422" s="118">
        <v>0.005698506107061721</v>
      </c>
      <c r="E422" s="118">
        <v>1.7722019178704422</v>
      </c>
      <c r="F422" s="84" t="s">
        <v>2446</v>
      </c>
      <c r="G422" s="84" t="b">
        <v>0</v>
      </c>
      <c r="H422" s="84" t="b">
        <v>0</v>
      </c>
      <c r="I422" s="84" t="b">
        <v>0</v>
      </c>
      <c r="J422" s="84" t="b">
        <v>0</v>
      </c>
      <c r="K422" s="84" t="b">
        <v>0</v>
      </c>
      <c r="L422" s="84" t="b">
        <v>0</v>
      </c>
    </row>
    <row r="423" spans="1:12" ht="15">
      <c r="A423" s="84" t="s">
        <v>3002</v>
      </c>
      <c r="B423" s="84" t="s">
        <v>3030</v>
      </c>
      <c r="C423" s="84">
        <v>4</v>
      </c>
      <c r="D423" s="118">
        <v>0.005698506107061721</v>
      </c>
      <c r="E423" s="118">
        <v>1.9183299535486804</v>
      </c>
      <c r="F423" s="84" t="s">
        <v>2446</v>
      </c>
      <c r="G423" s="84" t="b">
        <v>0</v>
      </c>
      <c r="H423" s="84" t="b">
        <v>0</v>
      </c>
      <c r="I423" s="84" t="b">
        <v>0</v>
      </c>
      <c r="J423" s="84" t="b">
        <v>0</v>
      </c>
      <c r="K423" s="84" t="b">
        <v>0</v>
      </c>
      <c r="L423" s="84" t="b">
        <v>0</v>
      </c>
    </row>
    <row r="424" spans="1:12" ht="15">
      <c r="A424" s="84" t="s">
        <v>3030</v>
      </c>
      <c r="B424" s="84" t="s">
        <v>3056</v>
      </c>
      <c r="C424" s="84">
        <v>4</v>
      </c>
      <c r="D424" s="118">
        <v>0.005698506107061721</v>
      </c>
      <c r="E424" s="118">
        <v>2.161368002234975</v>
      </c>
      <c r="F424" s="84" t="s">
        <v>2446</v>
      </c>
      <c r="G424" s="84" t="b">
        <v>0</v>
      </c>
      <c r="H424" s="84" t="b">
        <v>0</v>
      </c>
      <c r="I424" s="84" t="b">
        <v>0</v>
      </c>
      <c r="J424" s="84" t="b">
        <v>0</v>
      </c>
      <c r="K424" s="84" t="b">
        <v>0</v>
      </c>
      <c r="L424" s="84" t="b">
        <v>0</v>
      </c>
    </row>
    <row r="425" spans="1:12" ht="15">
      <c r="A425" s="84" t="s">
        <v>3056</v>
      </c>
      <c r="B425" s="84" t="s">
        <v>3005</v>
      </c>
      <c r="C425" s="84">
        <v>4</v>
      </c>
      <c r="D425" s="118">
        <v>0.005698506107061721</v>
      </c>
      <c r="E425" s="118">
        <v>2.2582780152430315</v>
      </c>
      <c r="F425" s="84" t="s">
        <v>2446</v>
      </c>
      <c r="G425" s="84" t="b">
        <v>0</v>
      </c>
      <c r="H425" s="84" t="b">
        <v>0</v>
      </c>
      <c r="I425" s="84" t="b">
        <v>0</v>
      </c>
      <c r="J425" s="84" t="b">
        <v>0</v>
      </c>
      <c r="K425" s="84" t="b">
        <v>1</v>
      </c>
      <c r="L425" s="84" t="b">
        <v>0</v>
      </c>
    </row>
    <row r="426" spans="1:12" ht="15">
      <c r="A426" s="84" t="s">
        <v>3005</v>
      </c>
      <c r="B426" s="84" t="s">
        <v>2764</v>
      </c>
      <c r="C426" s="84">
        <v>4</v>
      </c>
      <c r="D426" s="118">
        <v>0.005698506107061721</v>
      </c>
      <c r="E426" s="118">
        <v>2.2582780152430315</v>
      </c>
      <c r="F426" s="84" t="s">
        <v>2446</v>
      </c>
      <c r="G426" s="84" t="b">
        <v>0</v>
      </c>
      <c r="H426" s="84" t="b">
        <v>1</v>
      </c>
      <c r="I426" s="84" t="b">
        <v>0</v>
      </c>
      <c r="J426" s="84" t="b">
        <v>0</v>
      </c>
      <c r="K426" s="84" t="b">
        <v>0</v>
      </c>
      <c r="L426" s="84" t="b">
        <v>0</v>
      </c>
    </row>
    <row r="427" spans="1:12" ht="15">
      <c r="A427" s="84" t="s">
        <v>3018</v>
      </c>
      <c r="B427" s="84" t="s">
        <v>3121</v>
      </c>
      <c r="C427" s="84">
        <v>3</v>
      </c>
      <c r="D427" s="118">
        <v>0.004756890159967554</v>
      </c>
      <c r="E427" s="118">
        <v>2.161368002234975</v>
      </c>
      <c r="F427" s="84" t="s">
        <v>2446</v>
      </c>
      <c r="G427" s="84" t="b">
        <v>1</v>
      </c>
      <c r="H427" s="84" t="b">
        <v>0</v>
      </c>
      <c r="I427" s="84" t="b">
        <v>0</v>
      </c>
      <c r="J427" s="84" t="b">
        <v>0</v>
      </c>
      <c r="K427" s="84" t="b">
        <v>0</v>
      </c>
      <c r="L427" s="84" t="b">
        <v>0</v>
      </c>
    </row>
    <row r="428" spans="1:12" ht="15">
      <c r="A428" s="84" t="s">
        <v>3120</v>
      </c>
      <c r="B428" s="84" t="s">
        <v>3017</v>
      </c>
      <c r="C428" s="84">
        <v>3</v>
      </c>
      <c r="D428" s="118">
        <v>0.004756890159967554</v>
      </c>
      <c r="E428" s="118">
        <v>2.161368002234975</v>
      </c>
      <c r="F428" s="84" t="s">
        <v>2446</v>
      </c>
      <c r="G428" s="84" t="b">
        <v>0</v>
      </c>
      <c r="H428" s="84" t="b">
        <v>0</v>
      </c>
      <c r="I428" s="84" t="b">
        <v>0</v>
      </c>
      <c r="J428" s="84" t="b">
        <v>0</v>
      </c>
      <c r="K428" s="84" t="b">
        <v>0</v>
      </c>
      <c r="L428" s="84" t="b">
        <v>0</v>
      </c>
    </row>
    <row r="429" spans="1:12" ht="15">
      <c r="A429" s="84" t="s">
        <v>3017</v>
      </c>
      <c r="B429" s="84" t="s">
        <v>3014</v>
      </c>
      <c r="C429" s="84">
        <v>3</v>
      </c>
      <c r="D429" s="118">
        <v>0.004756890159967554</v>
      </c>
      <c r="E429" s="118">
        <v>2.161368002234975</v>
      </c>
      <c r="F429" s="84" t="s">
        <v>2446</v>
      </c>
      <c r="G429" s="84" t="b">
        <v>0</v>
      </c>
      <c r="H429" s="84" t="b">
        <v>0</v>
      </c>
      <c r="I429" s="84" t="b">
        <v>0</v>
      </c>
      <c r="J429" s="84" t="b">
        <v>0</v>
      </c>
      <c r="K429" s="84" t="b">
        <v>0</v>
      </c>
      <c r="L429" s="84" t="b">
        <v>0</v>
      </c>
    </row>
    <row r="430" spans="1:12" ht="15">
      <c r="A430" s="84" t="s">
        <v>3001</v>
      </c>
      <c r="B430" s="84" t="s">
        <v>2995</v>
      </c>
      <c r="C430" s="84">
        <v>3</v>
      </c>
      <c r="D430" s="118">
        <v>0.004756890159967554</v>
      </c>
      <c r="E430" s="118">
        <v>1.781156760523369</v>
      </c>
      <c r="F430" s="84" t="s">
        <v>2446</v>
      </c>
      <c r="G430" s="84" t="b">
        <v>0</v>
      </c>
      <c r="H430" s="84" t="b">
        <v>0</v>
      </c>
      <c r="I430" s="84" t="b">
        <v>0</v>
      </c>
      <c r="J430" s="84" t="b">
        <v>0</v>
      </c>
      <c r="K430" s="84" t="b">
        <v>0</v>
      </c>
      <c r="L430" s="84" t="b">
        <v>0</v>
      </c>
    </row>
    <row r="431" spans="1:12" ht="15">
      <c r="A431" s="84" t="s">
        <v>2995</v>
      </c>
      <c r="B431" s="84" t="s">
        <v>3018</v>
      </c>
      <c r="C431" s="84">
        <v>3</v>
      </c>
      <c r="D431" s="118">
        <v>0.004756890159967554</v>
      </c>
      <c r="E431" s="118">
        <v>1.8603380065709938</v>
      </c>
      <c r="F431" s="84" t="s">
        <v>2446</v>
      </c>
      <c r="G431" s="84" t="b">
        <v>0</v>
      </c>
      <c r="H431" s="84" t="b">
        <v>0</v>
      </c>
      <c r="I431" s="84" t="b">
        <v>0</v>
      </c>
      <c r="J431" s="84" t="b">
        <v>1</v>
      </c>
      <c r="K431" s="84" t="b">
        <v>0</v>
      </c>
      <c r="L431" s="84" t="b">
        <v>0</v>
      </c>
    </row>
    <row r="432" spans="1:12" ht="15">
      <c r="A432" s="84" t="s">
        <v>2581</v>
      </c>
      <c r="B432" s="84" t="s">
        <v>2997</v>
      </c>
      <c r="C432" s="84">
        <v>3</v>
      </c>
      <c r="D432" s="118">
        <v>0.004756890159967554</v>
      </c>
      <c r="E432" s="118">
        <v>2.08218675618735</v>
      </c>
      <c r="F432" s="84" t="s">
        <v>2446</v>
      </c>
      <c r="G432" s="84" t="b">
        <v>0</v>
      </c>
      <c r="H432" s="84" t="b">
        <v>0</v>
      </c>
      <c r="I432" s="84" t="b">
        <v>0</v>
      </c>
      <c r="J432" s="84" t="b">
        <v>0</v>
      </c>
      <c r="K432" s="84" t="b">
        <v>0</v>
      </c>
      <c r="L432" s="84" t="b">
        <v>0</v>
      </c>
    </row>
    <row r="433" spans="1:12" ht="15">
      <c r="A433" s="84" t="s">
        <v>356</v>
      </c>
      <c r="B433" s="84" t="s">
        <v>355</v>
      </c>
      <c r="C433" s="84">
        <v>3</v>
      </c>
      <c r="D433" s="118">
        <v>0.004756890159967554</v>
      </c>
      <c r="E433" s="118">
        <v>2.1333392786347316</v>
      </c>
      <c r="F433" s="84" t="s">
        <v>2446</v>
      </c>
      <c r="G433" s="84" t="b">
        <v>0</v>
      </c>
      <c r="H433" s="84" t="b">
        <v>0</v>
      </c>
      <c r="I433" s="84" t="b">
        <v>0</v>
      </c>
      <c r="J433" s="84" t="b">
        <v>0</v>
      </c>
      <c r="K433" s="84" t="b">
        <v>0</v>
      </c>
      <c r="L433" s="84" t="b">
        <v>0</v>
      </c>
    </row>
    <row r="434" spans="1:12" ht="15">
      <c r="A434" s="84" t="s">
        <v>3010</v>
      </c>
      <c r="B434" s="84" t="s">
        <v>3088</v>
      </c>
      <c r="C434" s="84">
        <v>3</v>
      </c>
      <c r="D434" s="118">
        <v>0.004756890159967554</v>
      </c>
      <c r="E434" s="118">
        <v>2.3832167518513314</v>
      </c>
      <c r="F434" s="84" t="s">
        <v>2446</v>
      </c>
      <c r="G434" s="84" t="b">
        <v>0</v>
      </c>
      <c r="H434" s="84" t="b">
        <v>0</v>
      </c>
      <c r="I434" s="84" t="b">
        <v>0</v>
      </c>
      <c r="J434" s="84" t="b">
        <v>1</v>
      </c>
      <c r="K434" s="84" t="b">
        <v>0</v>
      </c>
      <c r="L434" s="84" t="b">
        <v>0</v>
      </c>
    </row>
    <row r="435" spans="1:12" ht="15">
      <c r="A435" s="84" t="s">
        <v>3088</v>
      </c>
      <c r="B435" s="84" t="s">
        <v>3066</v>
      </c>
      <c r="C435" s="84">
        <v>3</v>
      </c>
      <c r="D435" s="118">
        <v>0.004756890159967554</v>
      </c>
      <c r="E435" s="118">
        <v>2.3832167518513314</v>
      </c>
      <c r="F435" s="84" t="s">
        <v>2446</v>
      </c>
      <c r="G435" s="84" t="b">
        <v>1</v>
      </c>
      <c r="H435" s="84" t="b">
        <v>0</v>
      </c>
      <c r="I435" s="84" t="b">
        <v>0</v>
      </c>
      <c r="J435" s="84" t="b">
        <v>1</v>
      </c>
      <c r="K435" s="84" t="b">
        <v>0</v>
      </c>
      <c r="L435" s="84" t="b">
        <v>0</v>
      </c>
    </row>
    <row r="436" spans="1:12" ht="15">
      <c r="A436" s="84" t="s">
        <v>3066</v>
      </c>
      <c r="B436" s="84" t="s">
        <v>3037</v>
      </c>
      <c r="C436" s="84">
        <v>3</v>
      </c>
      <c r="D436" s="118">
        <v>0.004756890159967554</v>
      </c>
      <c r="E436" s="118">
        <v>2.3832167518513314</v>
      </c>
      <c r="F436" s="84" t="s">
        <v>2446</v>
      </c>
      <c r="G436" s="84" t="b">
        <v>1</v>
      </c>
      <c r="H436" s="84" t="b">
        <v>0</v>
      </c>
      <c r="I436" s="84" t="b">
        <v>0</v>
      </c>
      <c r="J436" s="84" t="b">
        <v>0</v>
      </c>
      <c r="K436" s="84" t="b">
        <v>0</v>
      </c>
      <c r="L436" s="84" t="b">
        <v>0</v>
      </c>
    </row>
    <row r="437" spans="1:12" ht="15">
      <c r="A437" s="84" t="s">
        <v>3037</v>
      </c>
      <c r="B437" s="84" t="s">
        <v>3067</v>
      </c>
      <c r="C437" s="84">
        <v>3</v>
      </c>
      <c r="D437" s="118">
        <v>0.004756890159967554</v>
      </c>
      <c r="E437" s="118">
        <v>2.3832167518513314</v>
      </c>
      <c r="F437" s="84" t="s">
        <v>2446</v>
      </c>
      <c r="G437" s="84" t="b">
        <v>0</v>
      </c>
      <c r="H437" s="84" t="b">
        <v>0</v>
      </c>
      <c r="I437" s="84" t="b">
        <v>0</v>
      </c>
      <c r="J437" s="84" t="b">
        <v>0</v>
      </c>
      <c r="K437" s="84" t="b">
        <v>0</v>
      </c>
      <c r="L437" s="84" t="b">
        <v>0</v>
      </c>
    </row>
    <row r="438" spans="1:12" ht="15">
      <c r="A438" s="84" t="s">
        <v>3067</v>
      </c>
      <c r="B438" s="84" t="s">
        <v>2568</v>
      </c>
      <c r="C438" s="84">
        <v>3</v>
      </c>
      <c r="D438" s="118">
        <v>0.004756890159967554</v>
      </c>
      <c r="E438" s="118">
        <v>1.9572480195790503</v>
      </c>
      <c r="F438" s="84" t="s">
        <v>2446</v>
      </c>
      <c r="G438" s="84" t="b">
        <v>0</v>
      </c>
      <c r="H438" s="84" t="b">
        <v>0</v>
      </c>
      <c r="I438" s="84" t="b">
        <v>0</v>
      </c>
      <c r="J438" s="84" t="b">
        <v>0</v>
      </c>
      <c r="K438" s="84" t="b">
        <v>0</v>
      </c>
      <c r="L438" s="84" t="b">
        <v>0</v>
      </c>
    </row>
    <row r="439" spans="1:12" ht="15">
      <c r="A439" s="84" t="s">
        <v>2568</v>
      </c>
      <c r="B439" s="84" t="s">
        <v>2616</v>
      </c>
      <c r="C439" s="84">
        <v>3</v>
      </c>
      <c r="D439" s="118">
        <v>0.004756890159967554</v>
      </c>
      <c r="E439" s="118">
        <v>1.9572480195790503</v>
      </c>
      <c r="F439" s="84" t="s">
        <v>2446</v>
      </c>
      <c r="G439" s="84" t="b">
        <v>0</v>
      </c>
      <c r="H439" s="84" t="b">
        <v>0</v>
      </c>
      <c r="I439" s="84" t="b">
        <v>0</v>
      </c>
      <c r="J439" s="84" t="b">
        <v>0</v>
      </c>
      <c r="K439" s="84" t="b">
        <v>0</v>
      </c>
      <c r="L439" s="84" t="b">
        <v>0</v>
      </c>
    </row>
    <row r="440" spans="1:12" ht="15">
      <c r="A440" s="84" t="s">
        <v>2616</v>
      </c>
      <c r="B440" s="84" t="s">
        <v>3038</v>
      </c>
      <c r="C440" s="84">
        <v>3</v>
      </c>
      <c r="D440" s="118">
        <v>0.004756890159967554</v>
      </c>
      <c r="E440" s="118">
        <v>2.3832167518513314</v>
      </c>
      <c r="F440" s="84" t="s">
        <v>2446</v>
      </c>
      <c r="G440" s="84" t="b">
        <v>0</v>
      </c>
      <c r="H440" s="84" t="b">
        <v>0</v>
      </c>
      <c r="I440" s="84" t="b">
        <v>0</v>
      </c>
      <c r="J440" s="84" t="b">
        <v>0</v>
      </c>
      <c r="K440" s="84" t="b">
        <v>0</v>
      </c>
      <c r="L440" s="84" t="b">
        <v>0</v>
      </c>
    </row>
    <row r="441" spans="1:12" ht="15">
      <c r="A441" s="84" t="s">
        <v>3038</v>
      </c>
      <c r="B441" s="84" t="s">
        <v>287</v>
      </c>
      <c r="C441" s="84">
        <v>3</v>
      </c>
      <c r="D441" s="118">
        <v>0.004756890159967554</v>
      </c>
      <c r="E441" s="118">
        <v>2.2582780152430315</v>
      </c>
      <c r="F441" s="84" t="s">
        <v>2446</v>
      </c>
      <c r="G441" s="84" t="b">
        <v>0</v>
      </c>
      <c r="H441" s="84" t="b">
        <v>0</v>
      </c>
      <c r="I441" s="84" t="b">
        <v>0</v>
      </c>
      <c r="J441" s="84" t="b">
        <v>0</v>
      </c>
      <c r="K441" s="84" t="b">
        <v>0</v>
      </c>
      <c r="L441" s="84" t="b">
        <v>0</v>
      </c>
    </row>
    <row r="442" spans="1:12" ht="15">
      <c r="A442" s="84" t="s">
        <v>287</v>
      </c>
      <c r="B442" s="84" t="s">
        <v>390</v>
      </c>
      <c r="C442" s="84">
        <v>3</v>
      </c>
      <c r="D442" s="118">
        <v>0.004756890159967554</v>
      </c>
      <c r="E442" s="118">
        <v>1.7142099708927556</v>
      </c>
      <c r="F442" s="84" t="s">
        <v>2446</v>
      </c>
      <c r="G442" s="84" t="b">
        <v>0</v>
      </c>
      <c r="H442" s="84" t="b">
        <v>0</v>
      </c>
      <c r="I442" s="84" t="b">
        <v>0</v>
      </c>
      <c r="J442" s="84" t="b">
        <v>0</v>
      </c>
      <c r="K442" s="84" t="b">
        <v>0</v>
      </c>
      <c r="L442" s="84" t="b">
        <v>0</v>
      </c>
    </row>
    <row r="443" spans="1:12" ht="15">
      <c r="A443" s="84" t="s">
        <v>297</v>
      </c>
      <c r="B443" s="84" t="s">
        <v>3009</v>
      </c>
      <c r="C443" s="84">
        <v>3</v>
      </c>
      <c r="D443" s="118">
        <v>0.004756890159967554</v>
      </c>
      <c r="E443" s="118">
        <v>1.2235159089838195</v>
      </c>
      <c r="F443" s="84" t="s">
        <v>2446</v>
      </c>
      <c r="G443" s="84" t="b">
        <v>0</v>
      </c>
      <c r="H443" s="84" t="b">
        <v>0</v>
      </c>
      <c r="I443" s="84" t="b">
        <v>0</v>
      </c>
      <c r="J443" s="84" t="b">
        <v>0</v>
      </c>
      <c r="K443" s="84" t="b">
        <v>0</v>
      </c>
      <c r="L443" s="84" t="b">
        <v>0</v>
      </c>
    </row>
    <row r="444" spans="1:12" ht="15">
      <c r="A444" s="84" t="s">
        <v>3032</v>
      </c>
      <c r="B444" s="84" t="s">
        <v>3073</v>
      </c>
      <c r="C444" s="84">
        <v>3</v>
      </c>
      <c r="D444" s="118">
        <v>0.004756890159967554</v>
      </c>
      <c r="E444" s="118">
        <v>2.161368002234975</v>
      </c>
      <c r="F444" s="84" t="s">
        <v>2446</v>
      </c>
      <c r="G444" s="84" t="b">
        <v>0</v>
      </c>
      <c r="H444" s="84" t="b">
        <v>0</v>
      </c>
      <c r="I444" s="84" t="b">
        <v>0</v>
      </c>
      <c r="J444" s="84" t="b">
        <v>0</v>
      </c>
      <c r="K444" s="84" t="b">
        <v>0</v>
      </c>
      <c r="L444" s="84" t="b">
        <v>0</v>
      </c>
    </row>
    <row r="445" spans="1:12" ht="15">
      <c r="A445" s="84" t="s">
        <v>3119</v>
      </c>
      <c r="B445" s="84" t="s">
        <v>3069</v>
      </c>
      <c r="C445" s="84">
        <v>2</v>
      </c>
      <c r="D445" s="118">
        <v>0.003625103557819472</v>
      </c>
      <c r="E445" s="118">
        <v>2.20712549279565</v>
      </c>
      <c r="F445" s="84" t="s">
        <v>2446</v>
      </c>
      <c r="G445" s="84" t="b">
        <v>0</v>
      </c>
      <c r="H445" s="84" t="b">
        <v>0</v>
      </c>
      <c r="I445" s="84" t="b">
        <v>0</v>
      </c>
      <c r="J445" s="84" t="b">
        <v>0</v>
      </c>
      <c r="K445" s="84" t="b">
        <v>0</v>
      </c>
      <c r="L445" s="84" t="b">
        <v>0</v>
      </c>
    </row>
    <row r="446" spans="1:12" ht="15">
      <c r="A446" s="84" t="s">
        <v>3069</v>
      </c>
      <c r="B446" s="84" t="s">
        <v>2996</v>
      </c>
      <c r="C446" s="84">
        <v>2</v>
      </c>
      <c r="D446" s="118">
        <v>0.003625103557819472</v>
      </c>
      <c r="E446" s="118">
        <v>1.9852767431792937</v>
      </c>
      <c r="F446" s="84" t="s">
        <v>2446</v>
      </c>
      <c r="G446" s="84" t="b">
        <v>0</v>
      </c>
      <c r="H446" s="84" t="b">
        <v>0</v>
      </c>
      <c r="I446" s="84" t="b">
        <v>0</v>
      </c>
      <c r="J446" s="84" t="b">
        <v>0</v>
      </c>
      <c r="K446" s="84" t="b">
        <v>0</v>
      </c>
      <c r="L446" s="84" t="b">
        <v>0</v>
      </c>
    </row>
    <row r="447" spans="1:12" ht="15">
      <c r="A447" s="84" t="s">
        <v>2996</v>
      </c>
      <c r="B447" s="84" t="s">
        <v>3018</v>
      </c>
      <c r="C447" s="84">
        <v>2</v>
      </c>
      <c r="D447" s="118">
        <v>0.003625103557819472</v>
      </c>
      <c r="E447" s="118">
        <v>1.7634279935629373</v>
      </c>
      <c r="F447" s="84" t="s">
        <v>2446</v>
      </c>
      <c r="G447" s="84" t="b">
        <v>0</v>
      </c>
      <c r="H447" s="84" t="b">
        <v>0</v>
      </c>
      <c r="I447" s="84" t="b">
        <v>0</v>
      </c>
      <c r="J447" s="84" t="b">
        <v>1</v>
      </c>
      <c r="K447" s="84" t="b">
        <v>0</v>
      </c>
      <c r="L447" s="84" t="b">
        <v>0</v>
      </c>
    </row>
    <row r="448" spans="1:12" ht="15">
      <c r="A448" s="84" t="s">
        <v>3121</v>
      </c>
      <c r="B448" s="84" t="s">
        <v>350</v>
      </c>
      <c r="C448" s="84">
        <v>2</v>
      </c>
      <c r="D448" s="118">
        <v>0.003625103557819472</v>
      </c>
      <c r="E448" s="118">
        <v>1.8391487075010555</v>
      </c>
      <c r="F448" s="84" t="s">
        <v>2446</v>
      </c>
      <c r="G448" s="84" t="b">
        <v>0</v>
      </c>
      <c r="H448" s="84" t="b">
        <v>0</v>
      </c>
      <c r="I448" s="84" t="b">
        <v>0</v>
      </c>
      <c r="J448" s="84" t="b">
        <v>0</v>
      </c>
      <c r="K448" s="84" t="b">
        <v>0</v>
      </c>
      <c r="L448" s="84" t="b">
        <v>0</v>
      </c>
    </row>
    <row r="449" spans="1:12" ht="15">
      <c r="A449" s="84" t="s">
        <v>350</v>
      </c>
      <c r="B449" s="84" t="s">
        <v>3133</v>
      </c>
      <c r="C449" s="84">
        <v>2</v>
      </c>
      <c r="D449" s="118">
        <v>0.003625103557819472</v>
      </c>
      <c r="E449" s="118">
        <v>2.0152399665567367</v>
      </c>
      <c r="F449" s="84" t="s">
        <v>2446</v>
      </c>
      <c r="G449" s="84" t="b">
        <v>0</v>
      </c>
      <c r="H449" s="84" t="b">
        <v>0</v>
      </c>
      <c r="I449" s="84" t="b">
        <v>0</v>
      </c>
      <c r="J449" s="84" t="b">
        <v>0</v>
      </c>
      <c r="K449" s="84" t="b">
        <v>0</v>
      </c>
      <c r="L449" s="84" t="b">
        <v>0</v>
      </c>
    </row>
    <row r="450" spans="1:12" ht="15">
      <c r="A450" s="84" t="s">
        <v>3133</v>
      </c>
      <c r="B450" s="84" t="s">
        <v>3035</v>
      </c>
      <c r="C450" s="84">
        <v>2</v>
      </c>
      <c r="D450" s="118">
        <v>0.003625103557819472</v>
      </c>
      <c r="E450" s="118">
        <v>2.3832167518513314</v>
      </c>
      <c r="F450" s="84" t="s">
        <v>2446</v>
      </c>
      <c r="G450" s="84" t="b">
        <v>0</v>
      </c>
      <c r="H450" s="84" t="b">
        <v>0</v>
      </c>
      <c r="I450" s="84" t="b">
        <v>0</v>
      </c>
      <c r="J450" s="84" t="b">
        <v>1</v>
      </c>
      <c r="K450" s="84" t="b">
        <v>0</v>
      </c>
      <c r="L450" s="84" t="b">
        <v>0</v>
      </c>
    </row>
    <row r="451" spans="1:12" ht="15">
      <c r="A451" s="84" t="s">
        <v>3035</v>
      </c>
      <c r="B451" s="84" t="s">
        <v>3217</v>
      </c>
      <c r="C451" s="84">
        <v>2</v>
      </c>
      <c r="D451" s="118">
        <v>0.003625103557819472</v>
      </c>
      <c r="E451" s="118">
        <v>2.3832167518513314</v>
      </c>
      <c r="F451" s="84" t="s">
        <v>2446</v>
      </c>
      <c r="G451" s="84" t="b">
        <v>1</v>
      </c>
      <c r="H451" s="84" t="b">
        <v>0</v>
      </c>
      <c r="I451" s="84" t="b">
        <v>0</v>
      </c>
      <c r="J451" s="84" t="b">
        <v>0</v>
      </c>
      <c r="K451" s="84" t="b">
        <v>0</v>
      </c>
      <c r="L451" s="84" t="b">
        <v>0</v>
      </c>
    </row>
    <row r="452" spans="1:12" ht="15">
      <c r="A452" s="84" t="s">
        <v>3217</v>
      </c>
      <c r="B452" s="84" t="s">
        <v>3120</v>
      </c>
      <c r="C452" s="84">
        <v>2</v>
      </c>
      <c r="D452" s="118">
        <v>0.003625103557819472</v>
      </c>
      <c r="E452" s="118">
        <v>2.3832167518513314</v>
      </c>
      <c r="F452" s="84" t="s">
        <v>2446</v>
      </c>
      <c r="G452" s="84" t="b">
        <v>0</v>
      </c>
      <c r="H452" s="84" t="b">
        <v>0</v>
      </c>
      <c r="I452" s="84" t="b">
        <v>0</v>
      </c>
      <c r="J452" s="84" t="b">
        <v>0</v>
      </c>
      <c r="K452" s="84" t="b">
        <v>0</v>
      </c>
      <c r="L452" s="84" t="b">
        <v>0</v>
      </c>
    </row>
    <row r="453" spans="1:12" ht="15">
      <c r="A453" s="84" t="s">
        <v>3014</v>
      </c>
      <c r="B453" s="84" t="s">
        <v>2572</v>
      </c>
      <c r="C453" s="84">
        <v>2</v>
      </c>
      <c r="D453" s="118">
        <v>0.003625103557819472</v>
      </c>
      <c r="E453" s="118">
        <v>1.7300042380759875</v>
      </c>
      <c r="F453" s="84" t="s">
        <v>2446</v>
      </c>
      <c r="G453" s="84" t="b">
        <v>0</v>
      </c>
      <c r="H453" s="84" t="b">
        <v>0</v>
      </c>
      <c r="I453" s="84" t="b">
        <v>0</v>
      </c>
      <c r="J453" s="84" t="b">
        <v>0</v>
      </c>
      <c r="K453" s="84" t="b">
        <v>0</v>
      </c>
      <c r="L453" s="84" t="b">
        <v>0</v>
      </c>
    </row>
    <row r="454" spans="1:12" ht="15">
      <c r="A454" s="84" t="s">
        <v>2572</v>
      </c>
      <c r="B454" s="84" t="s">
        <v>2575</v>
      </c>
      <c r="C454" s="84">
        <v>2</v>
      </c>
      <c r="D454" s="118">
        <v>0.003625103557819472</v>
      </c>
      <c r="E454" s="118">
        <v>1.3040355058037065</v>
      </c>
      <c r="F454" s="84" t="s">
        <v>2446</v>
      </c>
      <c r="G454" s="84" t="b">
        <v>0</v>
      </c>
      <c r="H454" s="84" t="b">
        <v>0</v>
      </c>
      <c r="I454" s="84" t="b">
        <v>0</v>
      </c>
      <c r="J454" s="84" t="b">
        <v>0</v>
      </c>
      <c r="K454" s="84" t="b">
        <v>0</v>
      </c>
      <c r="L454" s="84" t="b">
        <v>0</v>
      </c>
    </row>
    <row r="455" spans="1:12" ht="15">
      <c r="A455" s="84" t="s">
        <v>3018</v>
      </c>
      <c r="B455" s="84" t="s">
        <v>2618</v>
      </c>
      <c r="C455" s="84">
        <v>2</v>
      </c>
      <c r="D455" s="118">
        <v>0.003625103557819472</v>
      </c>
      <c r="E455" s="118">
        <v>2.161368002234975</v>
      </c>
      <c r="F455" s="84" t="s">
        <v>2446</v>
      </c>
      <c r="G455" s="84" t="b">
        <v>1</v>
      </c>
      <c r="H455" s="84" t="b">
        <v>0</v>
      </c>
      <c r="I455" s="84" t="b">
        <v>0</v>
      </c>
      <c r="J455" s="84" t="b">
        <v>0</v>
      </c>
      <c r="K455" s="84" t="b">
        <v>0</v>
      </c>
      <c r="L455" s="84" t="b">
        <v>0</v>
      </c>
    </row>
    <row r="456" spans="1:12" ht="15">
      <c r="A456" s="84" t="s">
        <v>2618</v>
      </c>
      <c r="B456" s="84" t="s">
        <v>2581</v>
      </c>
      <c r="C456" s="84">
        <v>2</v>
      </c>
      <c r="D456" s="118">
        <v>0.003625103557819472</v>
      </c>
      <c r="E456" s="118">
        <v>2.3832167518513314</v>
      </c>
      <c r="F456" s="84" t="s">
        <v>2446</v>
      </c>
      <c r="G456" s="84" t="b">
        <v>0</v>
      </c>
      <c r="H456" s="84" t="b">
        <v>0</v>
      </c>
      <c r="I456" s="84" t="b">
        <v>0</v>
      </c>
      <c r="J456" s="84" t="b">
        <v>0</v>
      </c>
      <c r="K456" s="84" t="b">
        <v>0</v>
      </c>
      <c r="L456" s="84" t="b">
        <v>0</v>
      </c>
    </row>
    <row r="457" spans="1:12" ht="15">
      <c r="A457" s="84" t="s">
        <v>3076</v>
      </c>
      <c r="B457" s="84" t="s">
        <v>3033</v>
      </c>
      <c r="C457" s="84">
        <v>2</v>
      </c>
      <c r="D457" s="118">
        <v>0.003625103557819472</v>
      </c>
      <c r="E457" s="118">
        <v>2.20712549279565</v>
      </c>
      <c r="F457" s="84" t="s">
        <v>2446</v>
      </c>
      <c r="G457" s="84" t="b">
        <v>0</v>
      </c>
      <c r="H457" s="84" t="b">
        <v>0</v>
      </c>
      <c r="I457" s="84" t="b">
        <v>0</v>
      </c>
      <c r="J457" s="84" t="b">
        <v>0</v>
      </c>
      <c r="K457" s="84" t="b">
        <v>0</v>
      </c>
      <c r="L457" s="84" t="b">
        <v>0</v>
      </c>
    </row>
    <row r="458" spans="1:12" ht="15">
      <c r="A458" s="84" t="s">
        <v>3033</v>
      </c>
      <c r="B458" s="84" t="s">
        <v>304</v>
      </c>
      <c r="C458" s="84">
        <v>2</v>
      </c>
      <c r="D458" s="118">
        <v>0.003625103557819472</v>
      </c>
      <c r="E458" s="118">
        <v>1.6050655014676876</v>
      </c>
      <c r="F458" s="84" t="s">
        <v>2446</v>
      </c>
      <c r="G458" s="84" t="b">
        <v>0</v>
      </c>
      <c r="H458" s="84" t="b">
        <v>0</v>
      </c>
      <c r="I458" s="84" t="b">
        <v>0</v>
      </c>
      <c r="J458" s="84" t="b">
        <v>0</v>
      </c>
      <c r="K458" s="84" t="b">
        <v>0</v>
      </c>
      <c r="L458" s="84" t="b">
        <v>0</v>
      </c>
    </row>
    <row r="459" spans="1:12" ht="15">
      <c r="A459" s="84" t="s">
        <v>304</v>
      </c>
      <c r="B459" s="84" t="s">
        <v>2525</v>
      </c>
      <c r="C459" s="84">
        <v>2</v>
      </c>
      <c r="D459" s="118">
        <v>0.003625103557819472</v>
      </c>
      <c r="E459" s="118">
        <v>1.1790967691954064</v>
      </c>
      <c r="F459" s="84" t="s">
        <v>2446</v>
      </c>
      <c r="G459" s="84" t="b">
        <v>0</v>
      </c>
      <c r="H459" s="84" t="b">
        <v>0</v>
      </c>
      <c r="I459" s="84" t="b">
        <v>0</v>
      </c>
      <c r="J459" s="84" t="b">
        <v>0</v>
      </c>
      <c r="K459" s="84" t="b">
        <v>0</v>
      </c>
      <c r="L459" s="84" t="b">
        <v>0</v>
      </c>
    </row>
    <row r="460" spans="1:12" ht="15">
      <c r="A460" s="84" t="s">
        <v>2525</v>
      </c>
      <c r="B460" s="84" t="s">
        <v>3117</v>
      </c>
      <c r="C460" s="84">
        <v>2</v>
      </c>
      <c r="D460" s="118">
        <v>0.003625103557819472</v>
      </c>
      <c r="E460" s="118">
        <v>1.9060954971316688</v>
      </c>
      <c r="F460" s="84" t="s">
        <v>2446</v>
      </c>
      <c r="G460" s="84" t="b">
        <v>0</v>
      </c>
      <c r="H460" s="84" t="b">
        <v>0</v>
      </c>
      <c r="I460" s="84" t="b">
        <v>0</v>
      </c>
      <c r="J460" s="84" t="b">
        <v>0</v>
      </c>
      <c r="K460" s="84" t="b">
        <v>0</v>
      </c>
      <c r="L460" s="84" t="b">
        <v>0</v>
      </c>
    </row>
    <row r="461" spans="1:12" ht="15">
      <c r="A461" s="84" t="s">
        <v>3117</v>
      </c>
      <c r="B461" s="84" t="s">
        <v>3118</v>
      </c>
      <c r="C461" s="84">
        <v>2</v>
      </c>
      <c r="D461" s="118">
        <v>0.003625103557819472</v>
      </c>
      <c r="E461" s="118">
        <v>2.5593080109070123</v>
      </c>
      <c r="F461" s="84" t="s">
        <v>2446</v>
      </c>
      <c r="G461" s="84" t="b">
        <v>0</v>
      </c>
      <c r="H461" s="84" t="b">
        <v>0</v>
      </c>
      <c r="I461" s="84" t="b">
        <v>0</v>
      </c>
      <c r="J461" s="84" t="b">
        <v>0</v>
      </c>
      <c r="K461" s="84" t="b">
        <v>0</v>
      </c>
      <c r="L461" s="84" t="b">
        <v>0</v>
      </c>
    </row>
    <row r="462" spans="1:12" ht="15">
      <c r="A462" s="84" t="s">
        <v>3118</v>
      </c>
      <c r="B462" s="84" t="s">
        <v>2573</v>
      </c>
      <c r="C462" s="84">
        <v>2</v>
      </c>
      <c r="D462" s="118">
        <v>0.003625103557819472</v>
      </c>
      <c r="E462" s="118">
        <v>1.9060954971316688</v>
      </c>
      <c r="F462" s="84" t="s">
        <v>2446</v>
      </c>
      <c r="G462" s="84" t="b">
        <v>0</v>
      </c>
      <c r="H462" s="84" t="b">
        <v>0</v>
      </c>
      <c r="I462" s="84" t="b">
        <v>0</v>
      </c>
      <c r="J462" s="84" t="b">
        <v>0</v>
      </c>
      <c r="K462" s="84" t="b">
        <v>0</v>
      </c>
      <c r="L462" s="84" t="b">
        <v>0</v>
      </c>
    </row>
    <row r="463" spans="1:12" ht="15">
      <c r="A463" s="84" t="s">
        <v>2573</v>
      </c>
      <c r="B463" s="84" t="s">
        <v>3017</v>
      </c>
      <c r="C463" s="84">
        <v>2</v>
      </c>
      <c r="D463" s="118">
        <v>0.003625103557819472</v>
      </c>
      <c r="E463" s="118">
        <v>1.5593080109070125</v>
      </c>
      <c r="F463" s="84" t="s">
        <v>2446</v>
      </c>
      <c r="G463" s="84" t="b">
        <v>0</v>
      </c>
      <c r="H463" s="84" t="b">
        <v>0</v>
      </c>
      <c r="I463" s="84" t="b">
        <v>0</v>
      </c>
      <c r="J463" s="84" t="b">
        <v>0</v>
      </c>
      <c r="K463" s="84" t="b">
        <v>0</v>
      </c>
      <c r="L463" s="84" t="b">
        <v>0</v>
      </c>
    </row>
    <row r="464" spans="1:12" ht="15">
      <c r="A464" s="84" t="s">
        <v>2525</v>
      </c>
      <c r="B464" s="84" t="s">
        <v>3001</v>
      </c>
      <c r="C464" s="84">
        <v>2</v>
      </c>
      <c r="D464" s="118">
        <v>0.003625103557819472</v>
      </c>
      <c r="E464" s="118">
        <v>1.4289742424120062</v>
      </c>
      <c r="F464" s="84" t="s">
        <v>2446</v>
      </c>
      <c r="G464" s="84" t="b">
        <v>0</v>
      </c>
      <c r="H464" s="84" t="b">
        <v>0</v>
      </c>
      <c r="I464" s="84" t="b">
        <v>0</v>
      </c>
      <c r="J464" s="84" t="b">
        <v>0</v>
      </c>
      <c r="K464" s="84" t="b">
        <v>0</v>
      </c>
      <c r="L464" s="84" t="b">
        <v>0</v>
      </c>
    </row>
    <row r="465" spans="1:12" ht="15">
      <c r="A465" s="84" t="s">
        <v>3188</v>
      </c>
      <c r="B465" s="84" t="s">
        <v>2525</v>
      </c>
      <c r="C465" s="84">
        <v>2</v>
      </c>
      <c r="D465" s="118">
        <v>0.003625103557819472</v>
      </c>
      <c r="E465" s="118">
        <v>1.95724801957905</v>
      </c>
      <c r="F465" s="84" t="s">
        <v>2446</v>
      </c>
      <c r="G465" s="84" t="b">
        <v>1</v>
      </c>
      <c r="H465" s="84" t="b">
        <v>0</v>
      </c>
      <c r="I465" s="84" t="b">
        <v>0</v>
      </c>
      <c r="J465" s="84" t="b">
        <v>0</v>
      </c>
      <c r="K465" s="84" t="b">
        <v>0</v>
      </c>
      <c r="L465" s="84" t="b">
        <v>0</v>
      </c>
    </row>
    <row r="466" spans="1:12" ht="15">
      <c r="A466" s="84" t="s">
        <v>2525</v>
      </c>
      <c r="B466" s="84" t="s">
        <v>304</v>
      </c>
      <c r="C466" s="84">
        <v>2</v>
      </c>
      <c r="D466" s="118">
        <v>0.003625103557819472</v>
      </c>
      <c r="E466" s="118">
        <v>1.1279442467480252</v>
      </c>
      <c r="F466" s="84" t="s">
        <v>2446</v>
      </c>
      <c r="G466" s="84" t="b">
        <v>0</v>
      </c>
      <c r="H466" s="84" t="b">
        <v>0</v>
      </c>
      <c r="I466" s="84" t="b">
        <v>0</v>
      </c>
      <c r="J466" s="84" t="b">
        <v>0</v>
      </c>
      <c r="K466" s="84" t="b">
        <v>0</v>
      </c>
      <c r="L466" s="84" t="b">
        <v>0</v>
      </c>
    </row>
    <row r="467" spans="1:12" ht="15">
      <c r="A467" s="84" t="s">
        <v>304</v>
      </c>
      <c r="B467" s="84" t="s">
        <v>3015</v>
      </c>
      <c r="C467" s="84">
        <v>2</v>
      </c>
      <c r="D467" s="118">
        <v>0.003625103557819472</v>
      </c>
      <c r="E467" s="118">
        <v>1.6050655014676876</v>
      </c>
      <c r="F467" s="84" t="s">
        <v>2446</v>
      </c>
      <c r="G467" s="84" t="b">
        <v>0</v>
      </c>
      <c r="H467" s="84" t="b">
        <v>0</v>
      </c>
      <c r="I467" s="84" t="b">
        <v>0</v>
      </c>
      <c r="J467" s="84" t="b">
        <v>1</v>
      </c>
      <c r="K467" s="84" t="b">
        <v>0</v>
      </c>
      <c r="L467" s="84" t="b">
        <v>0</v>
      </c>
    </row>
    <row r="468" spans="1:12" ht="15">
      <c r="A468" s="84" t="s">
        <v>3015</v>
      </c>
      <c r="B468" s="84" t="s">
        <v>3027</v>
      </c>
      <c r="C468" s="84">
        <v>2</v>
      </c>
      <c r="D468" s="118">
        <v>0.003625103557819472</v>
      </c>
      <c r="E468" s="118">
        <v>2.08218675618735</v>
      </c>
      <c r="F468" s="84" t="s">
        <v>2446</v>
      </c>
      <c r="G468" s="84" t="b">
        <v>1</v>
      </c>
      <c r="H468" s="84" t="b">
        <v>0</v>
      </c>
      <c r="I468" s="84" t="b">
        <v>0</v>
      </c>
      <c r="J468" s="84" t="b">
        <v>0</v>
      </c>
      <c r="K468" s="84" t="b">
        <v>0</v>
      </c>
      <c r="L468" s="84" t="b">
        <v>0</v>
      </c>
    </row>
    <row r="469" spans="1:12" ht="15">
      <c r="A469" s="84" t="s">
        <v>3027</v>
      </c>
      <c r="B469" s="84" t="s">
        <v>3080</v>
      </c>
      <c r="C469" s="84">
        <v>2</v>
      </c>
      <c r="D469" s="118">
        <v>0.003625103557819472</v>
      </c>
      <c r="E469" s="118">
        <v>2.08218675618735</v>
      </c>
      <c r="F469" s="84" t="s">
        <v>2446</v>
      </c>
      <c r="G469" s="84" t="b">
        <v>0</v>
      </c>
      <c r="H469" s="84" t="b">
        <v>0</v>
      </c>
      <c r="I469" s="84" t="b">
        <v>0</v>
      </c>
      <c r="J469" s="84" t="b">
        <v>0</v>
      </c>
      <c r="K469" s="84" t="b">
        <v>0</v>
      </c>
      <c r="L469" s="84" t="b">
        <v>0</v>
      </c>
    </row>
    <row r="470" spans="1:12" ht="15">
      <c r="A470" s="84" t="s">
        <v>3080</v>
      </c>
      <c r="B470" s="84" t="s">
        <v>2999</v>
      </c>
      <c r="C470" s="84">
        <v>2</v>
      </c>
      <c r="D470" s="118">
        <v>0.003625103557819472</v>
      </c>
      <c r="E470" s="118">
        <v>1.8391487075010555</v>
      </c>
      <c r="F470" s="84" t="s">
        <v>2446</v>
      </c>
      <c r="G470" s="84" t="b">
        <v>0</v>
      </c>
      <c r="H470" s="84" t="b">
        <v>0</v>
      </c>
      <c r="I470" s="84" t="b">
        <v>0</v>
      </c>
      <c r="J470" s="84" t="b">
        <v>0</v>
      </c>
      <c r="K470" s="84" t="b">
        <v>0</v>
      </c>
      <c r="L470" s="84" t="b">
        <v>0</v>
      </c>
    </row>
    <row r="471" spans="1:12" ht="15">
      <c r="A471" s="84" t="s">
        <v>3184</v>
      </c>
      <c r="B471" s="84" t="s">
        <v>304</v>
      </c>
      <c r="C471" s="84">
        <v>2</v>
      </c>
      <c r="D471" s="118">
        <v>0.003625103557819472</v>
      </c>
      <c r="E471" s="118">
        <v>1.781156760523369</v>
      </c>
      <c r="F471" s="84" t="s">
        <v>2446</v>
      </c>
      <c r="G471" s="84" t="b">
        <v>1</v>
      </c>
      <c r="H471" s="84" t="b">
        <v>0</v>
      </c>
      <c r="I471" s="84" t="b">
        <v>0</v>
      </c>
      <c r="J471" s="84" t="b">
        <v>0</v>
      </c>
      <c r="K471" s="84" t="b">
        <v>0</v>
      </c>
      <c r="L471" s="84" t="b">
        <v>0</v>
      </c>
    </row>
    <row r="472" spans="1:12" ht="15">
      <c r="A472" s="84" t="s">
        <v>304</v>
      </c>
      <c r="B472" s="84" t="s">
        <v>3034</v>
      </c>
      <c r="C472" s="84">
        <v>2</v>
      </c>
      <c r="D472" s="118">
        <v>0.003625103557819472</v>
      </c>
      <c r="E472" s="118">
        <v>1.6050655014676876</v>
      </c>
      <c r="F472" s="84" t="s">
        <v>2446</v>
      </c>
      <c r="G472" s="84" t="b">
        <v>0</v>
      </c>
      <c r="H472" s="84" t="b">
        <v>0</v>
      </c>
      <c r="I472" s="84" t="b">
        <v>0</v>
      </c>
      <c r="J472" s="84" t="b">
        <v>0</v>
      </c>
      <c r="K472" s="84" t="b">
        <v>0</v>
      </c>
      <c r="L472" s="84" t="b">
        <v>0</v>
      </c>
    </row>
    <row r="473" spans="1:12" ht="15">
      <c r="A473" s="84" t="s">
        <v>3034</v>
      </c>
      <c r="B473" s="84" t="s">
        <v>3185</v>
      </c>
      <c r="C473" s="84">
        <v>2</v>
      </c>
      <c r="D473" s="118">
        <v>0.003625103557819472</v>
      </c>
      <c r="E473" s="118">
        <v>2.3832167518513314</v>
      </c>
      <c r="F473" s="84" t="s">
        <v>2446</v>
      </c>
      <c r="G473" s="84" t="b">
        <v>0</v>
      </c>
      <c r="H473" s="84" t="b">
        <v>0</v>
      </c>
      <c r="I473" s="84" t="b">
        <v>0</v>
      </c>
      <c r="J473" s="84" t="b">
        <v>0</v>
      </c>
      <c r="K473" s="84" t="b">
        <v>0</v>
      </c>
      <c r="L473" s="84" t="b">
        <v>0</v>
      </c>
    </row>
    <row r="474" spans="1:12" ht="15">
      <c r="A474" s="84" t="s">
        <v>3185</v>
      </c>
      <c r="B474" s="84" t="s">
        <v>3021</v>
      </c>
      <c r="C474" s="84">
        <v>2</v>
      </c>
      <c r="D474" s="118">
        <v>0.003625103557819472</v>
      </c>
      <c r="E474" s="118">
        <v>2.2582780152430315</v>
      </c>
      <c r="F474" s="84" t="s">
        <v>2446</v>
      </c>
      <c r="G474" s="84" t="b">
        <v>0</v>
      </c>
      <c r="H474" s="84" t="b">
        <v>0</v>
      </c>
      <c r="I474" s="84" t="b">
        <v>0</v>
      </c>
      <c r="J474" s="84" t="b">
        <v>0</v>
      </c>
      <c r="K474" s="84" t="b">
        <v>0</v>
      </c>
      <c r="L474" s="84" t="b">
        <v>0</v>
      </c>
    </row>
    <row r="475" spans="1:12" ht="15">
      <c r="A475" s="84" t="s">
        <v>3021</v>
      </c>
      <c r="B475" s="84" t="s">
        <v>3186</v>
      </c>
      <c r="C475" s="84">
        <v>2</v>
      </c>
      <c r="D475" s="118">
        <v>0.003625103557819472</v>
      </c>
      <c r="E475" s="118">
        <v>2.2582780152430315</v>
      </c>
      <c r="F475" s="84" t="s">
        <v>2446</v>
      </c>
      <c r="G475" s="84" t="b">
        <v>0</v>
      </c>
      <c r="H475" s="84" t="b">
        <v>0</v>
      </c>
      <c r="I475" s="84" t="b">
        <v>0</v>
      </c>
      <c r="J475" s="84" t="b">
        <v>0</v>
      </c>
      <c r="K475" s="84" t="b">
        <v>0</v>
      </c>
      <c r="L475" s="84" t="b">
        <v>0</v>
      </c>
    </row>
    <row r="476" spans="1:12" ht="15">
      <c r="A476" s="84" t="s">
        <v>3186</v>
      </c>
      <c r="B476" s="84" t="s">
        <v>2567</v>
      </c>
      <c r="C476" s="84">
        <v>2</v>
      </c>
      <c r="D476" s="118">
        <v>0.003625103557819472</v>
      </c>
      <c r="E476" s="118">
        <v>1.6842467475153124</v>
      </c>
      <c r="F476" s="84" t="s">
        <v>2446</v>
      </c>
      <c r="G476" s="84" t="b">
        <v>0</v>
      </c>
      <c r="H476" s="84" t="b">
        <v>0</v>
      </c>
      <c r="I476" s="84" t="b">
        <v>0</v>
      </c>
      <c r="J476" s="84" t="b">
        <v>0</v>
      </c>
      <c r="K476" s="84" t="b">
        <v>0</v>
      </c>
      <c r="L476" s="84" t="b">
        <v>0</v>
      </c>
    </row>
    <row r="477" spans="1:12" ht="15">
      <c r="A477" s="84" t="s">
        <v>2567</v>
      </c>
      <c r="B477" s="84" t="s">
        <v>3074</v>
      </c>
      <c r="C477" s="84">
        <v>2</v>
      </c>
      <c r="D477" s="118">
        <v>0.003625103557819472</v>
      </c>
      <c r="E477" s="118">
        <v>1.6842467475153124</v>
      </c>
      <c r="F477" s="84" t="s">
        <v>2446</v>
      </c>
      <c r="G477" s="84" t="b">
        <v>0</v>
      </c>
      <c r="H477" s="84" t="b">
        <v>0</v>
      </c>
      <c r="I477" s="84" t="b">
        <v>0</v>
      </c>
      <c r="J477" s="84" t="b">
        <v>0</v>
      </c>
      <c r="K477" s="84" t="b">
        <v>0</v>
      </c>
      <c r="L477" s="84" t="b">
        <v>0</v>
      </c>
    </row>
    <row r="478" spans="1:12" ht="15">
      <c r="A478" s="84" t="s">
        <v>3074</v>
      </c>
      <c r="B478" s="84" t="s">
        <v>3187</v>
      </c>
      <c r="C478" s="84">
        <v>2</v>
      </c>
      <c r="D478" s="118">
        <v>0.003625103557819472</v>
      </c>
      <c r="E478" s="118">
        <v>2.5593080109070123</v>
      </c>
      <c r="F478" s="84" t="s">
        <v>2446</v>
      </c>
      <c r="G478" s="84" t="b">
        <v>0</v>
      </c>
      <c r="H478" s="84" t="b">
        <v>0</v>
      </c>
      <c r="I478" s="84" t="b">
        <v>0</v>
      </c>
      <c r="J478" s="84" t="b">
        <v>0</v>
      </c>
      <c r="K478" s="84" t="b">
        <v>0</v>
      </c>
      <c r="L478" s="84" t="b">
        <v>0</v>
      </c>
    </row>
    <row r="479" spans="1:12" ht="15">
      <c r="A479" s="84" t="s">
        <v>3187</v>
      </c>
      <c r="B479" s="84" t="s">
        <v>3001</v>
      </c>
      <c r="C479" s="84">
        <v>2</v>
      </c>
      <c r="D479" s="118">
        <v>0.003625103557819472</v>
      </c>
      <c r="E479" s="118">
        <v>2.08218675618735</v>
      </c>
      <c r="F479" s="84" t="s">
        <v>2446</v>
      </c>
      <c r="G479" s="84" t="b">
        <v>0</v>
      </c>
      <c r="H479" s="84" t="b">
        <v>0</v>
      </c>
      <c r="I479" s="84" t="b">
        <v>0</v>
      </c>
      <c r="J479" s="84" t="b">
        <v>0</v>
      </c>
      <c r="K479" s="84" t="b">
        <v>0</v>
      </c>
      <c r="L479" s="84" t="b">
        <v>0</v>
      </c>
    </row>
    <row r="480" spans="1:12" ht="15">
      <c r="A480" s="84" t="s">
        <v>3001</v>
      </c>
      <c r="B480" s="84" t="s">
        <v>350</v>
      </c>
      <c r="C480" s="84">
        <v>2</v>
      </c>
      <c r="D480" s="118">
        <v>0.003625103557819472</v>
      </c>
      <c r="E480" s="118">
        <v>1.5381187118370743</v>
      </c>
      <c r="F480" s="84" t="s">
        <v>2446</v>
      </c>
      <c r="G480" s="84" t="b">
        <v>0</v>
      </c>
      <c r="H480" s="84" t="b">
        <v>0</v>
      </c>
      <c r="I480" s="84" t="b">
        <v>0</v>
      </c>
      <c r="J480" s="84" t="b">
        <v>0</v>
      </c>
      <c r="K480" s="84" t="b">
        <v>0</v>
      </c>
      <c r="L480" s="84" t="b">
        <v>0</v>
      </c>
    </row>
    <row r="481" spans="1:12" ht="15">
      <c r="A481" s="84" t="s">
        <v>395</v>
      </c>
      <c r="B481" s="84" t="s">
        <v>3153</v>
      </c>
      <c r="C481" s="84">
        <v>2</v>
      </c>
      <c r="D481" s="118">
        <v>0.003625103557819472</v>
      </c>
      <c r="E481" s="118">
        <v>2.3832167518513314</v>
      </c>
      <c r="F481" s="84" t="s">
        <v>2446</v>
      </c>
      <c r="G481" s="84" t="b">
        <v>0</v>
      </c>
      <c r="H481" s="84" t="b">
        <v>0</v>
      </c>
      <c r="I481" s="84" t="b">
        <v>0</v>
      </c>
      <c r="J481" s="84" t="b">
        <v>0</v>
      </c>
      <c r="K481" s="84" t="b">
        <v>0</v>
      </c>
      <c r="L481" s="84" t="b">
        <v>0</v>
      </c>
    </row>
    <row r="482" spans="1:12" ht="15">
      <c r="A482" s="84" t="s">
        <v>405</v>
      </c>
      <c r="B482" s="84" t="s">
        <v>404</v>
      </c>
      <c r="C482" s="84">
        <v>2</v>
      </c>
      <c r="D482" s="118">
        <v>0.003625103557819472</v>
      </c>
      <c r="E482" s="118">
        <v>2.5593080109070123</v>
      </c>
      <c r="F482" s="84" t="s">
        <v>2446</v>
      </c>
      <c r="G482" s="84" t="b">
        <v>0</v>
      </c>
      <c r="H482" s="84" t="b">
        <v>0</v>
      </c>
      <c r="I482" s="84" t="b">
        <v>0</v>
      </c>
      <c r="J482" s="84" t="b">
        <v>0</v>
      </c>
      <c r="K482" s="84" t="b">
        <v>0</v>
      </c>
      <c r="L482" s="84" t="b">
        <v>0</v>
      </c>
    </row>
    <row r="483" spans="1:12" ht="15">
      <c r="A483" s="84" t="s">
        <v>404</v>
      </c>
      <c r="B483" s="84" t="s">
        <v>403</v>
      </c>
      <c r="C483" s="84">
        <v>2</v>
      </c>
      <c r="D483" s="118">
        <v>0.003625103557819472</v>
      </c>
      <c r="E483" s="118">
        <v>2.5593080109070123</v>
      </c>
      <c r="F483" s="84" t="s">
        <v>2446</v>
      </c>
      <c r="G483" s="84" t="b">
        <v>0</v>
      </c>
      <c r="H483" s="84" t="b">
        <v>0</v>
      </c>
      <c r="I483" s="84" t="b">
        <v>0</v>
      </c>
      <c r="J483" s="84" t="b">
        <v>0</v>
      </c>
      <c r="K483" s="84" t="b">
        <v>0</v>
      </c>
      <c r="L483" s="84" t="b">
        <v>0</v>
      </c>
    </row>
    <row r="484" spans="1:12" ht="15">
      <c r="A484" s="84" t="s">
        <v>403</v>
      </c>
      <c r="B484" s="84" t="s">
        <v>402</v>
      </c>
      <c r="C484" s="84">
        <v>2</v>
      </c>
      <c r="D484" s="118">
        <v>0.003625103557819472</v>
      </c>
      <c r="E484" s="118">
        <v>2.5593080109070123</v>
      </c>
      <c r="F484" s="84" t="s">
        <v>2446</v>
      </c>
      <c r="G484" s="84" t="b">
        <v>0</v>
      </c>
      <c r="H484" s="84" t="b">
        <v>0</v>
      </c>
      <c r="I484" s="84" t="b">
        <v>0</v>
      </c>
      <c r="J484" s="84" t="b">
        <v>0</v>
      </c>
      <c r="K484" s="84" t="b">
        <v>0</v>
      </c>
      <c r="L484" s="84" t="b">
        <v>0</v>
      </c>
    </row>
    <row r="485" spans="1:12" ht="15">
      <c r="A485" s="84" t="s">
        <v>402</v>
      </c>
      <c r="B485" s="84" t="s">
        <v>401</v>
      </c>
      <c r="C485" s="84">
        <v>2</v>
      </c>
      <c r="D485" s="118">
        <v>0.003625103557819472</v>
      </c>
      <c r="E485" s="118">
        <v>2.5593080109070123</v>
      </c>
      <c r="F485" s="84" t="s">
        <v>2446</v>
      </c>
      <c r="G485" s="84" t="b">
        <v>0</v>
      </c>
      <c r="H485" s="84" t="b">
        <v>0</v>
      </c>
      <c r="I485" s="84" t="b">
        <v>0</v>
      </c>
      <c r="J485" s="84" t="b">
        <v>0</v>
      </c>
      <c r="K485" s="84" t="b">
        <v>0</v>
      </c>
      <c r="L485" s="84" t="b">
        <v>0</v>
      </c>
    </row>
    <row r="486" spans="1:12" ht="15">
      <c r="A486" s="84" t="s">
        <v>401</v>
      </c>
      <c r="B486" s="84" t="s">
        <v>400</v>
      </c>
      <c r="C486" s="84">
        <v>2</v>
      </c>
      <c r="D486" s="118">
        <v>0.003625103557819472</v>
      </c>
      <c r="E486" s="118">
        <v>2.5593080109070123</v>
      </c>
      <c r="F486" s="84" t="s">
        <v>2446</v>
      </c>
      <c r="G486" s="84" t="b">
        <v>0</v>
      </c>
      <c r="H486" s="84" t="b">
        <v>0</v>
      </c>
      <c r="I486" s="84" t="b">
        <v>0</v>
      </c>
      <c r="J486" s="84" t="b">
        <v>0</v>
      </c>
      <c r="K486" s="84" t="b">
        <v>0</v>
      </c>
      <c r="L486" s="84" t="b">
        <v>0</v>
      </c>
    </row>
    <row r="487" spans="1:12" ht="15">
      <c r="A487" s="84" t="s">
        <v>400</v>
      </c>
      <c r="B487" s="84" t="s">
        <v>399</v>
      </c>
      <c r="C487" s="84">
        <v>2</v>
      </c>
      <c r="D487" s="118">
        <v>0.003625103557819472</v>
      </c>
      <c r="E487" s="118">
        <v>2.5593080109070123</v>
      </c>
      <c r="F487" s="84" t="s">
        <v>2446</v>
      </c>
      <c r="G487" s="84" t="b">
        <v>0</v>
      </c>
      <c r="H487" s="84" t="b">
        <v>0</v>
      </c>
      <c r="I487" s="84" t="b">
        <v>0</v>
      </c>
      <c r="J487" s="84" t="b">
        <v>0</v>
      </c>
      <c r="K487" s="84" t="b">
        <v>0</v>
      </c>
      <c r="L487" s="84" t="b">
        <v>0</v>
      </c>
    </row>
    <row r="488" spans="1:12" ht="15">
      <c r="A488" s="84" t="s">
        <v>399</v>
      </c>
      <c r="B488" s="84" t="s">
        <v>398</v>
      </c>
      <c r="C488" s="84">
        <v>2</v>
      </c>
      <c r="D488" s="118">
        <v>0.003625103557819472</v>
      </c>
      <c r="E488" s="118">
        <v>2.5593080109070123</v>
      </c>
      <c r="F488" s="84" t="s">
        <v>2446</v>
      </c>
      <c r="G488" s="84" t="b">
        <v>0</v>
      </c>
      <c r="H488" s="84" t="b">
        <v>0</v>
      </c>
      <c r="I488" s="84" t="b">
        <v>0</v>
      </c>
      <c r="J488" s="84" t="b">
        <v>0</v>
      </c>
      <c r="K488" s="84" t="b">
        <v>0</v>
      </c>
      <c r="L488" s="84" t="b">
        <v>0</v>
      </c>
    </row>
    <row r="489" spans="1:12" ht="15">
      <c r="A489" s="84" t="s">
        <v>398</v>
      </c>
      <c r="B489" s="84" t="s">
        <v>406</v>
      </c>
      <c r="C489" s="84">
        <v>2</v>
      </c>
      <c r="D489" s="118">
        <v>0.003625103557819472</v>
      </c>
      <c r="E489" s="118">
        <v>2.3832167518513314</v>
      </c>
      <c r="F489" s="84" t="s">
        <v>2446</v>
      </c>
      <c r="G489" s="84" t="b">
        <v>0</v>
      </c>
      <c r="H489" s="84" t="b">
        <v>0</v>
      </c>
      <c r="I489" s="84" t="b">
        <v>0</v>
      </c>
      <c r="J489" s="84" t="b">
        <v>0</v>
      </c>
      <c r="K489" s="84" t="b">
        <v>0</v>
      </c>
      <c r="L489" s="84" t="b">
        <v>0</v>
      </c>
    </row>
    <row r="490" spans="1:12" ht="15">
      <c r="A490" s="84" t="s">
        <v>406</v>
      </c>
      <c r="B490" s="84" t="s">
        <v>301</v>
      </c>
      <c r="C490" s="84">
        <v>2</v>
      </c>
      <c r="D490" s="118">
        <v>0.003625103557819472</v>
      </c>
      <c r="E490" s="118">
        <v>2.3832167518513314</v>
      </c>
      <c r="F490" s="84" t="s">
        <v>2446</v>
      </c>
      <c r="G490" s="84" t="b">
        <v>0</v>
      </c>
      <c r="H490" s="84" t="b">
        <v>0</v>
      </c>
      <c r="I490" s="84" t="b">
        <v>0</v>
      </c>
      <c r="J490" s="84" t="b">
        <v>0</v>
      </c>
      <c r="K490" s="84" t="b">
        <v>0</v>
      </c>
      <c r="L490" s="84" t="b">
        <v>0</v>
      </c>
    </row>
    <row r="491" spans="1:12" ht="15">
      <c r="A491" s="84" t="s">
        <v>287</v>
      </c>
      <c r="B491" s="84" t="s">
        <v>302</v>
      </c>
      <c r="C491" s="84">
        <v>2</v>
      </c>
      <c r="D491" s="118">
        <v>0.003625103557819472</v>
      </c>
      <c r="E491" s="118">
        <v>1.2370887161730932</v>
      </c>
      <c r="F491" s="84" t="s">
        <v>2446</v>
      </c>
      <c r="G491" s="84" t="b">
        <v>0</v>
      </c>
      <c r="H491" s="84" t="b">
        <v>0</v>
      </c>
      <c r="I491" s="84" t="b">
        <v>0</v>
      </c>
      <c r="J491" s="84" t="b">
        <v>0</v>
      </c>
      <c r="K491" s="84" t="b">
        <v>0</v>
      </c>
      <c r="L491" s="84" t="b">
        <v>0</v>
      </c>
    </row>
    <row r="492" spans="1:12" ht="15">
      <c r="A492" s="84" t="s">
        <v>3155</v>
      </c>
      <c r="B492" s="84" t="s">
        <v>3156</v>
      </c>
      <c r="C492" s="84">
        <v>2</v>
      </c>
      <c r="D492" s="118">
        <v>0.003625103557819472</v>
      </c>
      <c r="E492" s="118">
        <v>2.5593080109070123</v>
      </c>
      <c r="F492" s="84" t="s">
        <v>2446</v>
      </c>
      <c r="G492" s="84" t="b">
        <v>0</v>
      </c>
      <c r="H492" s="84" t="b">
        <v>0</v>
      </c>
      <c r="I492" s="84" t="b">
        <v>0</v>
      </c>
      <c r="J492" s="84" t="b">
        <v>0</v>
      </c>
      <c r="K492" s="84" t="b">
        <v>0</v>
      </c>
      <c r="L492" s="84" t="b">
        <v>0</v>
      </c>
    </row>
    <row r="493" spans="1:12" ht="15">
      <c r="A493" s="84" t="s">
        <v>3156</v>
      </c>
      <c r="B493" s="84" t="s">
        <v>3084</v>
      </c>
      <c r="C493" s="84">
        <v>2</v>
      </c>
      <c r="D493" s="118">
        <v>0.003625103557819472</v>
      </c>
      <c r="E493" s="118">
        <v>2.3832167518513314</v>
      </c>
      <c r="F493" s="84" t="s">
        <v>2446</v>
      </c>
      <c r="G493" s="84" t="b">
        <v>0</v>
      </c>
      <c r="H493" s="84" t="b">
        <v>0</v>
      </c>
      <c r="I493" s="84" t="b">
        <v>0</v>
      </c>
      <c r="J493" s="84" t="b">
        <v>0</v>
      </c>
      <c r="K493" s="84" t="b">
        <v>0</v>
      </c>
      <c r="L493" s="84" t="b">
        <v>0</v>
      </c>
    </row>
    <row r="494" spans="1:12" ht="15">
      <c r="A494" s="84" t="s">
        <v>3084</v>
      </c>
      <c r="B494" s="84" t="s">
        <v>3002</v>
      </c>
      <c r="C494" s="84">
        <v>2</v>
      </c>
      <c r="D494" s="118">
        <v>0.003625103557819472</v>
      </c>
      <c r="E494" s="118">
        <v>1.8391487075010555</v>
      </c>
      <c r="F494" s="84" t="s">
        <v>2446</v>
      </c>
      <c r="G494" s="84" t="b">
        <v>0</v>
      </c>
      <c r="H494" s="84" t="b">
        <v>0</v>
      </c>
      <c r="I494" s="84" t="b">
        <v>0</v>
      </c>
      <c r="J494" s="84" t="b">
        <v>0</v>
      </c>
      <c r="K494" s="84" t="b">
        <v>0</v>
      </c>
      <c r="L494" s="84" t="b">
        <v>0</v>
      </c>
    </row>
    <row r="495" spans="1:12" ht="15">
      <c r="A495" s="84" t="s">
        <v>3002</v>
      </c>
      <c r="B495" s="84" t="s">
        <v>3157</v>
      </c>
      <c r="C495" s="84">
        <v>2</v>
      </c>
      <c r="D495" s="118">
        <v>0.003625103557819472</v>
      </c>
      <c r="E495" s="118">
        <v>2.0152399665567367</v>
      </c>
      <c r="F495" s="84" t="s">
        <v>2446</v>
      </c>
      <c r="G495" s="84" t="b">
        <v>0</v>
      </c>
      <c r="H495" s="84" t="b">
        <v>0</v>
      </c>
      <c r="I495" s="84" t="b">
        <v>0</v>
      </c>
      <c r="J495" s="84" t="b">
        <v>0</v>
      </c>
      <c r="K495" s="84" t="b">
        <v>0</v>
      </c>
      <c r="L495" s="84" t="b">
        <v>0</v>
      </c>
    </row>
    <row r="496" spans="1:12" ht="15">
      <c r="A496" s="84" t="s">
        <v>3157</v>
      </c>
      <c r="B496" s="84" t="s">
        <v>3085</v>
      </c>
      <c r="C496" s="84">
        <v>2</v>
      </c>
      <c r="D496" s="118">
        <v>0.003625103557819472</v>
      </c>
      <c r="E496" s="118">
        <v>2.3832167518513314</v>
      </c>
      <c r="F496" s="84" t="s">
        <v>2446</v>
      </c>
      <c r="G496" s="84" t="b">
        <v>0</v>
      </c>
      <c r="H496" s="84" t="b">
        <v>0</v>
      </c>
      <c r="I496" s="84" t="b">
        <v>0</v>
      </c>
      <c r="J496" s="84" t="b">
        <v>0</v>
      </c>
      <c r="K496" s="84" t="b">
        <v>0</v>
      </c>
      <c r="L496" s="84" t="b">
        <v>0</v>
      </c>
    </row>
    <row r="497" spans="1:12" ht="15">
      <c r="A497" s="84" t="s">
        <v>3085</v>
      </c>
      <c r="B497" s="84" t="s">
        <v>3158</v>
      </c>
      <c r="C497" s="84">
        <v>2</v>
      </c>
      <c r="D497" s="118">
        <v>0.003625103557819472</v>
      </c>
      <c r="E497" s="118">
        <v>2.3832167518513314</v>
      </c>
      <c r="F497" s="84" t="s">
        <v>2446</v>
      </c>
      <c r="G497" s="84" t="b">
        <v>0</v>
      </c>
      <c r="H497" s="84" t="b">
        <v>0</v>
      </c>
      <c r="I497" s="84" t="b">
        <v>0</v>
      </c>
      <c r="J497" s="84" t="b">
        <v>0</v>
      </c>
      <c r="K497" s="84" t="b">
        <v>0</v>
      </c>
      <c r="L497" s="84" t="b">
        <v>0</v>
      </c>
    </row>
    <row r="498" spans="1:12" ht="15">
      <c r="A498" s="84" t="s">
        <v>3158</v>
      </c>
      <c r="B498" s="84" t="s">
        <v>3159</v>
      </c>
      <c r="C498" s="84">
        <v>2</v>
      </c>
      <c r="D498" s="118">
        <v>0.003625103557819472</v>
      </c>
      <c r="E498" s="118">
        <v>2.5593080109070123</v>
      </c>
      <c r="F498" s="84" t="s">
        <v>2446</v>
      </c>
      <c r="G498" s="84" t="b">
        <v>0</v>
      </c>
      <c r="H498" s="84" t="b">
        <v>0</v>
      </c>
      <c r="I498" s="84" t="b">
        <v>0</v>
      </c>
      <c r="J498" s="84" t="b">
        <v>0</v>
      </c>
      <c r="K498" s="84" t="b">
        <v>0</v>
      </c>
      <c r="L498" s="84" t="b">
        <v>0</v>
      </c>
    </row>
    <row r="499" spans="1:12" ht="15">
      <c r="A499" s="84" t="s">
        <v>3159</v>
      </c>
      <c r="B499" s="84" t="s">
        <v>2571</v>
      </c>
      <c r="C499" s="84">
        <v>2</v>
      </c>
      <c r="D499" s="118">
        <v>0.003625103557819472</v>
      </c>
      <c r="E499" s="118">
        <v>1.8603380065709938</v>
      </c>
      <c r="F499" s="84" t="s">
        <v>2446</v>
      </c>
      <c r="G499" s="84" t="b">
        <v>0</v>
      </c>
      <c r="H499" s="84" t="b">
        <v>0</v>
      </c>
      <c r="I499" s="84" t="b">
        <v>0</v>
      </c>
      <c r="J499" s="84" t="b">
        <v>0</v>
      </c>
      <c r="K499" s="84" t="b">
        <v>0</v>
      </c>
      <c r="L499" s="84" t="b">
        <v>0</v>
      </c>
    </row>
    <row r="500" spans="1:12" ht="15">
      <c r="A500" s="84" t="s">
        <v>2571</v>
      </c>
      <c r="B500" s="84" t="s">
        <v>3065</v>
      </c>
      <c r="C500" s="84">
        <v>2</v>
      </c>
      <c r="D500" s="118">
        <v>0.003625103557819472</v>
      </c>
      <c r="E500" s="118">
        <v>1.5593080109070125</v>
      </c>
      <c r="F500" s="84" t="s">
        <v>2446</v>
      </c>
      <c r="G500" s="84" t="b">
        <v>0</v>
      </c>
      <c r="H500" s="84" t="b">
        <v>0</v>
      </c>
      <c r="I500" s="84" t="b">
        <v>0</v>
      </c>
      <c r="J500" s="84" t="b">
        <v>0</v>
      </c>
      <c r="K500" s="84" t="b">
        <v>0</v>
      </c>
      <c r="L500" s="84" t="b">
        <v>0</v>
      </c>
    </row>
    <row r="501" spans="1:12" ht="15">
      <c r="A501" s="84" t="s">
        <v>3065</v>
      </c>
      <c r="B501" s="84" t="s">
        <v>3160</v>
      </c>
      <c r="C501" s="84">
        <v>2</v>
      </c>
      <c r="D501" s="118">
        <v>0.003625103557819472</v>
      </c>
      <c r="E501" s="118">
        <v>2.2582780152430315</v>
      </c>
      <c r="F501" s="84" t="s">
        <v>2446</v>
      </c>
      <c r="G501" s="84" t="b">
        <v>0</v>
      </c>
      <c r="H501" s="84" t="b">
        <v>0</v>
      </c>
      <c r="I501" s="84" t="b">
        <v>0</v>
      </c>
      <c r="J501" s="84" t="b">
        <v>0</v>
      </c>
      <c r="K501" s="84" t="b">
        <v>0</v>
      </c>
      <c r="L501" s="84" t="b">
        <v>0</v>
      </c>
    </row>
    <row r="502" spans="1:12" ht="15">
      <c r="A502" s="84" t="s">
        <v>2525</v>
      </c>
      <c r="B502" s="84" t="s">
        <v>3190</v>
      </c>
      <c r="C502" s="84">
        <v>2</v>
      </c>
      <c r="D502" s="118">
        <v>0.003625103557819472</v>
      </c>
      <c r="E502" s="118">
        <v>1.9060954971316688</v>
      </c>
      <c r="F502" s="84" t="s">
        <v>2446</v>
      </c>
      <c r="G502" s="84" t="b">
        <v>0</v>
      </c>
      <c r="H502" s="84" t="b">
        <v>0</v>
      </c>
      <c r="I502" s="84" t="b">
        <v>0</v>
      </c>
      <c r="J502" s="84" t="b">
        <v>1</v>
      </c>
      <c r="K502" s="84" t="b">
        <v>0</v>
      </c>
      <c r="L502" s="84" t="b">
        <v>0</v>
      </c>
    </row>
    <row r="503" spans="1:12" ht="15">
      <c r="A503" s="84" t="s">
        <v>3190</v>
      </c>
      <c r="B503" s="84" t="s">
        <v>3063</v>
      </c>
      <c r="C503" s="84">
        <v>2</v>
      </c>
      <c r="D503" s="118">
        <v>0.003625103557819472</v>
      </c>
      <c r="E503" s="118">
        <v>2.2582780152430315</v>
      </c>
      <c r="F503" s="84" t="s">
        <v>2446</v>
      </c>
      <c r="G503" s="84" t="b">
        <v>1</v>
      </c>
      <c r="H503" s="84" t="b">
        <v>0</v>
      </c>
      <c r="I503" s="84" t="b">
        <v>0</v>
      </c>
      <c r="J503" s="84" t="b">
        <v>0</v>
      </c>
      <c r="K503" s="84" t="b">
        <v>0</v>
      </c>
      <c r="L503" s="84" t="b">
        <v>0</v>
      </c>
    </row>
    <row r="504" spans="1:12" ht="15">
      <c r="A504" s="84" t="s">
        <v>2573</v>
      </c>
      <c r="B504" s="84" t="s">
        <v>3114</v>
      </c>
      <c r="C504" s="84">
        <v>2</v>
      </c>
      <c r="D504" s="118">
        <v>0.003625103557819472</v>
      </c>
      <c r="E504" s="118">
        <v>1.781156760523369</v>
      </c>
      <c r="F504" s="84" t="s">
        <v>2446</v>
      </c>
      <c r="G504" s="84" t="b">
        <v>0</v>
      </c>
      <c r="H504" s="84" t="b">
        <v>0</v>
      </c>
      <c r="I504" s="84" t="b">
        <v>0</v>
      </c>
      <c r="J504" s="84" t="b">
        <v>0</v>
      </c>
      <c r="K504" s="84" t="b">
        <v>0</v>
      </c>
      <c r="L504" s="84" t="b">
        <v>0</v>
      </c>
    </row>
    <row r="505" spans="1:12" ht="15">
      <c r="A505" s="84" t="s">
        <v>2566</v>
      </c>
      <c r="B505" s="84" t="s">
        <v>3087</v>
      </c>
      <c r="C505" s="84">
        <v>2</v>
      </c>
      <c r="D505" s="118">
        <v>0.003625103557819472</v>
      </c>
      <c r="E505" s="118">
        <v>1.508155488459631</v>
      </c>
      <c r="F505" s="84" t="s">
        <v>2446</v>
      </c>
      <c r="G505" s="84" t="b">
        <v>0</v>
      </c>
      <c r="H505" s="84" t="b">
        <v>0</v>
      </c>
      <c r="I505" s="84" t="b">
        <v>0</v>
      </c>
      <c r="J505" s="84" t="b">
        <v>0</v>
      </c>
      <c r="K505" s="84" t="b">
        <v>0</v>
      </c>
      <c r="L505" s="84" t="b">
        <v>0</v>
      </c>
    </row>
    <row r="506" spans="1:12" ht="15">
      <c r="A506" s="84" t="s">
        <v>297</v>
      </c>
      <c r="B506" s="84" t="s">
        <v>3010</v>
      </c>
      <c r="C506" s="84">
        <v>2</v>
      </c>
      <c r="D506" s="118">
        <v>0.003625103557819472</v>
      </c>
      <c r="E506" s="118">
        <v>1.4453646586001758</v>
      </c>
      <c r="F506" s="84" t="s">
        <v>2446</v>
      </c>
      <c r="G506" s="84" t="b">
        <v>0</v>
      </c>
      <c r="H506" s="84" t="b">
        <v>0</v>
      </c>
      <c r="I506" s="84" t="b">
        <v>0</v>
      </c>
      <c r="J506" s="84" t="b">
        <v>0</v>
      </c>
      <c r="K506" s="84" t="b">
        <v>0</v>
      </c>
      <c r="L506" s="84" t="b">
        <v>0</v>
      </c>
    </row>
    <row r="507" spans="1:12" ht="15">
      <c r="A507" s="84" t="s">
        <v>3071</v>
      </c>
      <c r="B507" s="84" t="s">
        <v>3167</v>
      </c>
      <c r="C507" s="84">
        <v>2</v>
      </c>
      <c r="D507" s="118">
        <v>0.003625103557819472</v>
      </c>
      <c r="E507" s="118">
        <v>2.2582780152430315</v>
      </c>
      <c r="F507" s="84" t="s">
        <v>2446</v>
      </c>
      <c r="G507" s="84" t="b">
        <v>1</v>
      </c>
      <c r="H507" s="84" t="b">
        <v>0</v>
      </c>
      <c r="I507" s="84" t="b">
        <v>0</v>
      </c>
      <c r="J507" s="84" t="b">
        <v>0</v>
      </c>
      <c r="K507" s="84" t="b">
        <v>0</v>
      </c>
      <c r="L507" s="84" t="b">
        <v>0</v>
      </c>
    </row>
    <row r="508" spans="1:12" ht="15">
      <c r="A508" s="84" t="s">
        <v>3167</v>
      </c>
      <c r="B508" s="84" t="s">
        <v>3168</v>
      </c>
      <c r="C508" s="84">
        <v>2</v>
      </c>
      <c r="D508" s="118">
        <v>0.003625103557819472</v>
      </c>
      <c r="E508" s="118">
        <v>2.5593080109070123</v>
      </c>
      <c r="F508" s="84" t="s">
        <v>2446</v>
      </c>
      <c r="G508" s="84" t="b">
        <v>0</v>
      </c>
      <c r="H508" s="84" t="b">
        <v>0</v>
      </c>
      <c r="I508" s="84" t="b">
        <v>0</v>
      </c>
      <c r="J508" s="84" t="b">
        <v>0</v>
      </c>
      <c r="K508" s="84" t="b">
        <v>0</v>
      </c>
      <c r="L508" s="84" t="b">
        <v>0</v>
      </c>
    </row>
    <row r="509" spans="1:12" ht="15">
      <c r="A509" s="84" t="s">
        <v>3168</v>
      </c>
      <c r="B509" s="84" t="s">
        <v>297</v>
      </c>
      <c r="C509" s="84">
        <v>2</v>
      </c>
      <c r="D509" s="118">
        <v>0.003625103557819472</v>
      </c>
      <c r="E509" s="118">
        <v>1.781156760523369</v>
      </c>
      <c r="F509" s="84" t="s">
        <v>2446</v>
      </c>
      <c r="G509" s="84" t="b">
        <v>0</v>
      </c>
      <c r="H509" s="84" t="b">
        <v>0</v>
      </c>
      <c r="I509" s="84" t="b">
        <v>0</v>
      </c>
      <c r="J509" s="84" t="b">
        <v>0</v>
      </c>
      <c r="K509" s="84" t="b">
        <v>0</v>
      </c>
      <c r="L509" s="84" t="b">
        <v>0</v>
      </c>
    </row>
    <row r="510" spans="1:12" ht="15">
      <c r="A510" s="84" t="s">
        <v>297</v>
      </c>
      <c r="B510" s="84" t="s">
        <v>3064</v>
      </c>
      <c r="C510" s="84">
        <v>2</v>
      </c>
      <c r="D510" s="118">
        <v>0.003625103557819472</v>
      </c>
      <c r="E510" s="118">
        <v>1.1443346629361946</v>
      </c>
      <c r="F510" s="84" t="s">
        <v>2446</v>
      </c>
      <c r="G510" s="84" t="b">
        <v>0</v>
      </c>
      <c r="H510" s="84" t="b">
        <v>0</v>
      </c>
      <c r="I510" s="84" t="b">
        <v>0</v>
      </c>
      <c r="J510" s="84" t="b">
        <v>1</v>
      </c>
      <c r="K510" s="84" t="b">
        <v>0</v>
      </c>
      <c r="L510" s="84" t="b">
        <v>0</v>
      </c>
    </row>
    <row r="511" spans="1:12" ht="15">
      <c r="A511" s="84" t="s">
        <v>3064</v>
      </c>
      <c r="B511" s="84" t="s">
        <v>2566</v>
      </c>
      <c r="C511" s="84">
        <v>2</v>
      </c>
      <c r="D511" s="118">
        <v>0.003625103557819472</v>
      </c>
      <c r="E511" s="118">
        <v>1.3832167518513312</v>
      </c>
      <c r="F511" s="84" t="s">
        <v>2446</v>
      </c>
      <c r="G511" s="84" t="b">
        <v>1</v>
      </c>
      <c r="H511" s="84" t="b">
        <v>0</v>
      </c>
      <c r="I511" s="84" t="b">
        <v>0</v>
      </c>
      <c r="J511" s="84" t="b">
        <v>0</v>
      </c>
      <c r="K511" s="84" t="b">
        <v>0</v>
      </c>
      <c r="L511" s="84" t="b">
        <v>0</v>
      </c>
    </row>
    <row r="512" spans="1:12" ht="15">
      <c r="A512" s="84" t="s">
        <v>2566</v>
      </c>
      <c r="B512" s="84" t="s">
        <v>3169</v>
      </c>
      <c r="C512" s="84">
        <v>2</v>
      </c>
      <c r="D512" s="118">
        <v>0.003625103557819472</v>
      </c>
      <c r="E512" s="118">
        <v>1.6842467475153124</v>
      </c>
      <c r="F512" s="84" t="s">
        <v>2446</v>
      </c>
      <c r="G512" s="84" t="b">
        <v>0</v>
      </c>
      <c r="H512" s="84" t="b">
        <v>0</v>
      </c>
      <c r="I512" s="84" t="b">
        <v>0</v>
      </c>
      <c r="J512" s="84" t="b">
        <v>0</v>
      </c>
      <c r="K512" s="84" t="b">
        <v>0</v>
      </c>
      <c r="L512" s="84" t="b">
        <v>0</v>
      </c>
    </row>
    <row r="513" spans="1:12" ht="15">
      <c r="A513" s="84" t="s">
        <v>3169</v>
      </c>
      <c r="B513" s="84" t="s">
        <v>2568</v>
      </c>
      <c r="C513" s="84">
        <v>2</v>
      </c>
      <c r="D513" s="118">
        <v>0.003625103557819472</v>
      </c>
      <c r="E513" s="118">
        <v>1.95724801957905</v>
      </c>
      <c r="F513" s="84" t="s">
        <v>2446</v>
      </c>
      <c r="G513" s="84" t="b">
        <v>0</v>
      </c>
      <c r="H513" s="84" t="b">
        <v>0</v>
      </c>
      <c r="I513" s="84" t="b">
        <v>0</v>
      </c>
      <c r="J513" s="84" t="b">
        <v>0</v>
      </c>
      <c r="K513" s="84" t="b">
        <v>0</v>
      </c>
      <c r="L513" s="84" t="b">
        <v>0</v>
      </c>
    </row>
    <row r="514" spans="1:12" ht="15">
      <c r="A514" s="84" t="s">
        <v>2568</v>
      </c>
      <c r="B514" s="84" t="s">
        <v>2999</v>
      </c>
      <c r="C514" s="84">
        <v>2</v>
      </c>
      <c r="D514" s="118">
        <v>0.003625103557819472</v>
      </c>
      <c r="E514" s="118">
        <v>1.4131799752287744</v>
      </c>
      <c r="F514" s="84" t="s">
        <v>2446</v>
      </c>
      <c r="G514" s="84" t="b">
        <v>0</v>
      </c>
      <c r="H514" s="84" t="b">
        <v>0</v>
      </c>
      <c r="I514" s="84" t="b">
        <v>0</v>
      </c>
      <c r="J514" s="84" t="b">
        <v>0</v>
      </c>
      <c r="K514" s="84" t="b">
        <v>0</v>
      </c>
      <c r="L514" s="84" t="b">
        <v>0</v>
      </c>
    </row>
    <row r="515" spans="1:12" ht="15">
      <c r="A515" s="84" t="s">
        <v>297</v>
      </c>
      <c r="B515" s="84" t="s">
        <v>2576</v>
      </c>
      <c r="C515" s="84">
        <v>7</v>
      </c>
      <c r="D515" s="118">
        <v>0.009688564361419048</v>
      </c>
      <c r="E515" s="118">
        <v>1.2777133741515512</v>
      </c>
      <c r="F515" s="84" t="s">
        <v>2447</v>
      </c>
      <c r="G515" s="84" t="b">
        <v>0</v>
      </c>
      <c r="H515" s="84" t="b">
        <v>0</v>
      </c>
      <c r="I515" s="84" t="b">
        <v>0</v>
      </c>
      <c r="J515" s="84" t="b">
        <v>0</v>
      </c>
      <c r="K515" s="84" t="b">
        <v>0</v>
      </c>
      <c r="L515" s="84" t="b">
        <v>0</v>
      </c>
    </row>
    <row r="516" spans="1:12" ht="15">
      <c r="A516" s="84" t="s">
        <v>309</v>
      </c>
      <c r="B516" s="84" t="s">
        <v>369</v>
      </c>
      <c r="C516" s="84">
        <v>7</v>
      </c>
      <c r="D516" s="118">
        <v>0.009688564361419048</v>
      </c>
      <c r="E516" s="118">
        <v>1.717046067981814</v>
      </c>
      <c r="F516" s="84" t="s">
        <v>2447</v>
      </c>
      <c r="G516" s="84" t="b">
        <v>0</v>
      </c>
      <c r="H516" s="84" t="b">
        <v>0</v>
      </c>
      <c r="I516" s="84" t="b">
        <v>0</v>
      </c>
      <c r="J516" s="84" t="b">
        <v>0</v>
      </c>
      <c r="K516" s="84" t="b">
        <v>0</v>
      </c>
      <c r="L516" s="84" t="b">
        <v>0</v>
      </c>
    </row>
    <row r="517" spans="1:12" ht="15">
      <c r="A517" s="84" t="s">
        <v>369</v>
      </c>
      <c r="B517" s="84" t="s">
        <v>368</v>
      </c>
      <c r="C517" s="84">
        <v>7</v>
      </c>
      <c r="D517" s="118">
        <v>0.009688564361419048</v>
      </c>
      <c r="E517" s="118">
        <v>1.7750380149595006</v>
      </c>
      <c r="F517" s="84" t="s">
        <v>2447</v>
      </c>
      <c r="G517" s="84" t="b">
        <v>0</v>
      </c>
      <c r="H517" s="84" t="b">
        <v>0</v>
      </c>
      <c r="I517" s="84" t="b">
        <v>0</v>
      </c>
      <c r="J517" s="84" t="b">
        <v>0</v>
      </c>
      <c r="K517" s="84" t="b">
        <v>0</v>
      </c>
      <c r="L517" s="84" t="b">
        <v>0</v>
      </c>
    </row>
    <row r="518" spans="1:12" ht="15">
      <c r="A518" s="84" t="s">
        <v>368</v>
      </c>
      <c r="B518" s="84" t="s">
        <v>251</v>
      </c>
      <c r="C518" s="84">
        <v>7</v>
      </c>
      <c r="D518" s="118">
        <v>0.009688564361419048</v>
      </c>
      <c r="E518" s="118">
        <v>1.717046067981814</v>
      </c>
      <c r="F518" s="84" t="s">
        <v>2447</v>
      </c>
      <c r="G518" s="84" t="b">
        <v>0</v>
      </c>
      <c r="H518" s="84" t="b">
        <v>0</v>
      </c>
      <c r="I518" s="84" t="b">
        <v>0</v>
      </c>
      <c r="J518" s="84" t="b">
        <v>0</v>
      </c>
      <c r="K518" s="84" t="b">
        <v>0</v>
      </c>
      <c r="L518" s="84" t="b">
        <v>0</v>
      </c>
    </row>
    <row r="519" spans="1:12" ht="15">
      <c r="A519" s="84" t="s">
        <v>3012</v>
      </c>
      <c r="B519" s="84" t="s">
        <v>3013</v>
      </c>
      <c r="C519" s="84">
        <v>6</v>
      </c>
      <c r="D519" s="118">
        <v>0.009205113195273262</v>
      </c>
      <c r="E519" s="118">
        <v>1.841984804590114</v>
      </c>
      <c r="F519" s="84" t="s">
        <v>2447</v>
      </c>
      <c r="G519" s="84" t="b">
        <v>1</v>
      </c>
      <c r="H519" s="84" t="b">
        <v>0</v>
      </c>
      <c r="I519" s="84" t="b">
        <v>0</v>
      </c>
      <c r="J519" s="84" t="b">
        <v>0</v>
      </c>
      <c r="K519" s="84" t="b">
        <v>0</v>
      </c>
      <c r="L519" s="84" t="b">
        <v>0</v>
      </c>
    </row>
    <row r="520" spans="1:12" ht="15">
      <c r="A520" s="84" t="s">
        <v>3013</v>
      </c>
      <c r="B520" s="84" t="s">
        <v>297</v>
      </c>
      <c r="C520" s="84">
        <v>6</v>
      </c>
      <c r="D520" s="118">
        <v>0.009205113195273262</v>
      </c>
      <c r="E520" s="118">
        <v>1.3896871335954835</v>
      </c>
      <c r="F520" s="84" t="s">
        <v>2447</v>
      </c>
      <c r="G520" s="84" t="b">
        <v>0</v>
      </c>
      <c r="H520" s="84" t="b">
        <v>0</v>
      </c>
      <c r="I520" s="84" t="b">
        <v>0</v>
      </c>
      <c r="J520" s="84" t="b">
        <v>0</v>
      </c>
      <c r="K520" s="84" t="b">
        <v>0</v>
      </c>
      <c r="L520" s="84" t="b">
        <v>0</v>
      </c>
    </row>
    <row r="521" spans="1:12" ht="15">
      <c r="A521" s="84" t="s">
        <v>2576</v>
      </c>
      <c r="B521" s="84" t="s">
        <v>309</v>
      </c>
      <c r="C521" s="84">
        <v>6</v>
      </c>
      <c r="D521" s="118">
        <v>0.009205113195273262</v>
      </c>
      <c r="E521" s="118">
        <v>1.6500992783512007</v>
      </c>
      <c r="F521" s="84" t="s">
        <v>2447</v>
      </c>
      <c r="G521" s="84" t="b">
        <v>0</v>
      </c>
      <c r="H521" s="84" t="b">
        <v>0</v>
      </c>
      <c r="I521" s="84" t="b">
        <v>0</v>
      </c>
      <c r="J521" s="84" t="b">
        <v>0</v>
      </c>
      <c r="K521" s="84" t="b">
        <v>0</v>
      </c>
      <c r="L521" s="84" t="b">
        <v>0</v>
      </c>
    </row>
    <row r="522" spans="1:12" ht="15">
      <c r="A522" s="84" t="s">
        <v>287</v>
      </c>
      <c r="B522" s="84" t="s">
        <v>3012</v>
      </c>
      <c r="C522" s="84">
        <v>5</v>
      </c>
      <c r="D522" s="118">
        <v>0.008558609793306471</v>
      </c>
      <c r="E522" s="118">
        <v>1.5409548089261327</v>
      </c>
      <c r="F522" s="84" t="s">
        <v>2447</v>
      </c>
      <c r="G522" s="84" t="b">
        <v>0</v>
      </c>
      <c r="H522" s="84" t="b">
        <v>0</v>
      </c>
      <c r="I522" s="84" t="b">
        <v>0</v>
      </c>
      <c r="J522" s="84" t="b">
        <v>1</v>
      </c>
      <c r="K522" s="84" t="b">
        <v>0</v>
      </c>
      <c r="L522" s="84" t="b">
        <v>0</v>
      </c>
    </row>
    <row r="523" spans="1:12" ht="15">
      <c r="A523" s="84" t="s">
        <v>251</v>
      </c>
      <c r="B523" s="84" t="s">
        <v>367</v>
      </c>
      <c r="C523" s="84">
        <v>5</v>
      </c>
      <c r="D523" s="118">
        <v>0.008558609793306471</v>
      </c>
      <c r="E523" s="118">
        <v>1.717046067981814</v>
      </c>
      <c r="F523" s="84" t="s">
        <v>2447</v>
      </c>
      <c r="G523" s="84" t="b">
        <v>0</v>
      </c>
      <c r="H523" s="84" t="b">
        <v>0</v>
      </c>
      <c r="I523" s="84" t="b">
        <v>0</v>
      </c>
      <c r="J523" s="84" t="b">
        <v>0</v>
      </c>
      <c r="K523" s="84" t="b">
        <v>0</v>
      </c>
      <c r="L523" s="84" t="b">
        <v>0</v>
      </c>
    </row>
    <row r="524" spans="1:12" ht="15">
      <c r="A524" s="84" t="s">
        <v>3040</v>
      </c>
      <c r="B524" s="84" t="s">
        <v>3041</v>
      </c>
      <c r="C524" s="84">
        <v>4</v>
      </c>
      <c r="D524" s="118">
        <v>0.00771603593337214</v>
      </c>
      <c r="E524" s="118">
        <v>2.018076063645795</v>
      </c>
      <c r="F524" s="84" t="s">
        <v>2447</v>
      </c>
      <c r="G524" s="84" t="b">
        <v>0</v>
      </c>
      <c r="H524" s="84" t="b">
        <v>0</v>
      </c>
      <c r="I524" s="84" t="b">
        <v>0</v>
      </c>
      <c r="J524" s="84" t="b">
        <v>0</v>
      </c>
      <c r="K524" s="84" t="b">
        <v>0</v>
      </c>
      <c r="L524" s="84" t="b">
        <v>0</v>
      </c>
    </row>
    <row r="525" spans="1:12" ht="15">
      <c r="A525" s="84" t="s">
        <v>3041</v>
      </c>
      <c r="B525" s="84" t="s">
        <v>3042</v>
      </c>
      <c r="C525" s="84">
        <v>4</v>
      </c>
      <c r="D525" s="118">
        <v>0.00771603593337214</v>
      </c>
      <c r="E525" s="118">
        <v>2.018076063645795</v>
      </c>
      <c r="F525" s="84" t="s">
        <v>2447</v>
      </c>
      <c r="G525" s="84" t="b">
        <v>0</v>
      </c>
      <c r="H525" s="84" t="b">
        <v>0</v>
      </c>
      <c r="I525" s="84" t="b">
        <v>0</v>
      </c>
      <c r="J525" s="84" t="b">
        <v>0</v>
      </c>
      <c r="K525" s="84" t="b">
        <v>0</v>
      </c>
      <c r="L525" s="84" t="b">
        <v>0</v>
      </c>
    </row>
    <row r="526" spans="1:12" ht="15">
      <c r="A526" s="84" t="s">
        <v>3042</v>
      </c>
      <c r="B526" s="84" t="s">
        <v>3043</v>
      </c>
      <c r="C526" s="84">
        <v>4</v>
      </c>
      <c r="D526" s="118">
        <v>0.00771603593337214</v>
      </c>
      <c r="E526" s="118">
        <v>2.018076063645795</v>
      </c>
      <c r="F526" s="84" t="s">
        <v>2447</v>
      </c>
      <c r="G526" s="84" t="b">
        <v>0</v>
      </c>
      <c r="H526" s="84" t="b">
        <v>0</v>
      </c>
      <c r="I526" s="84" t="b">
        <v>0</v>
      </c>
      <c r="J526" s="84" t="b">
        <v>0</v>
      </c>
      <c r="K526" s="84" t="b">
        <v>0</v>
      </c>
      <c r="L526" s="84" t="b">
        <v>0</v>
      </c>
    </row>
    <row r="527" spans="1:12" ht="15">
      <c r="A527" s="84" t="s">
        <v>3043</v>
      </c>
      <c r="B527" s="84" t="s">
        <v>3023</v>
      </c>
      <c r="C527" s="84">
        <v>4</v>
      </c>
      <c r="D527" s="118">
        <v>0.00771603593337214</v>
      </c>
      <c r="E527" s="118">
        <v>1.9211660506377388</v>
      </c>
      <c r="F527" s="84" t="s">
        <v>2447</v>
      </c>
      <c r="G527" s="84" t="b">
        <v>0</v>
      </c>
      <c r="H527" s="84" t="b">
        <v>0</v>
      </c>
      <c r="I527" s="84" t="b">
        <v>0</v>
      </c>
      <c r="J527" s="84" t="b">
        <v>0</v>
      </c>
      <c r="K527" s="84" t="b">
        <v>0</v>
      </c>
      <c r="L527" s="84" t="b">
        <v>0</v>
      </c>
    </row>
    <row r="528" spans="1:12" ht="15">
      <c r="A528" s="84" t="s">
        <v>3023</v>
      </c>
      <c r="B528" s="84" t="s">
        <v>3024</v>
      </c>
      <c r="C528" s="84">
        <v>4</v>
      </c>
      <c r="D528" s="118">
        <v>0.00771603593337214</v>
      </c>
      <c r="E528" s="118">
        <v>1.9211660506377388</v>
      </c>
      <c r="F528" s="84" t="s">
        <v>2447</v>
      </c>
      <c r="G528" s="84" t="b">
        <v>0</v>
      </c>
      <c r="H528" s="84" t="b">
        <v>0</v>
      </c>
      <c r="I528" s="84" t="b">
        <v>0</v>
      </c>
      <c r="J528" s="84" t="b">
        <v>0</v>
      </c>
      <c r="K528" s="84" t="b">
        <v>0</v>
      </c>
      <c r="L528" s="84" t="b">
        <v>0</v>
      </c>
    </row>
    <row r="529" spans="1:12" ht="15">
      <c r="A529" s="84" t="s">
        <v>3024</v>
      </c>
      <c r="B529" s="84" t="s">
        <v>3011</v>
      </c>
      <c r="C529" s="84">
        <v>4</v>
      </c>
      <c r="D529" s="118">
        <v>0.00771603593337214</v>
      </c>
      <c r="E529" s="118">
        <v>2.018076063645795</v>
      </c>
      <c r="F529" s="84" t="s">
        <v>2447</v>
      </c>
      <c r="G529" s="84" t="b">
        <v>0</v>
      </c>
      <c r="H529" s="84" t="b">
        <v>0</v>
      </c>
      <c r="I529" s="84" t="b">
        <v>0</v>
      </c>
      <c r="J529" s="84" t="b">
        <v>0</v>
      </c>
      <c r="K529" s="84" t="b">
        <v>0</v>
      </c>
      <c r="L529" s="84" t="b">
        <v>0</v>
      </c>
    </row>
    <row r="530" spans="1:12" ht="15">
      <c r="A530" s="84" t="s">
        <v>3011</v>
      </c>
      <c r="B530" s="84" t="s">
        <v>3044</v>
      </c>
      <c r="C530" s="84">
        <v>4</v>
      </c>
      <c r="D530" s="118">
        <v>0.00771603593337214</v>
      </c>
      <c r="E530" s="118">
        <v>2.018076063645795</v>
      </c>
      <c r="F530" s="84" t="s">
        <v>2447</v>
      </c>
      <c r="G530" s="84" t="b">
        <v>0</v>
      </c>
      <c r="H530" s="84" t="b">
        <v>0</v>
      </c>
      <c r="I530" s="84" t="b">
        <v>0</v>
      </c>
      <c r="J530" s="84" t="b">
        <v>0</v>
      </c>
      <c r="K530" s="84" t="b">
        <v>0</v>
      </c>
      <c r="L530" s="84" t="b">
        <v>0</v>
      </c>
    </row>
    <row r="531" spans="1:12" ht="15">
      <c r="A531" s="84" t="s">
        <v>3044</v>
      </c>
      <c r="B531" s="84" t="s">
        <v>3025</v>
      </c>
      <c r="C531" s="84">
        <v>4</v>
      </c>
      <c r="D531" s="118">
        <v>0.00771603593337214</v>
      </c>
      <c r="E531" s="118">
        <v>2.018076063645795</v>
      </c>
      <c r="F531" s="84" t="s">
        <v>2447</v>
      </c>
      <c r="G531" s="84" t="b">
        <v>0</v>
      </c>
      <c r="H531" s="84" t="b">
        <v>0</v>
      </c>
      <c r="I531" s="84" t="b">
        <v>0</v>
      </c>
      <c r="J531" s="84" t="b">
        <v>0</v>
      </c>
      <c r="K531" s="84" t="b">
        <v>0</v>
      </c>
      <c r="L531" s="84" t="b">
        <v>0</v>
      </c>
    </row>
    <row r="532" spans="1:12" ht="15">
      <c r="A532" s="84" t="s">
        <v>3025</v>
      </c>
      <c r="B532" s="84" t="s">
        <v>3045</v>
      </c>
      <c r="C532" s="84">
        <v>4</v>
      </c>
      <c r="D532" s="118">
        <v>0.00771603593337214</v>
      </c>
      <c r="E532" s="118">
        <v>2.018076063645795</v>
      </c>
      <c r="F532" s="84" t="s">
        <v>2447</v>
      </c>
      <c r="G532" s="84" t="b">
        <v>0</v>
      </c>
      <c r="H532" s="84" t="b">
        <v>0</v>
      </c>
      <c r="I532" s="84" t="b">
        <v>0</v>
      </c>
      <c r="J532" s="84" t="b">
        <v>0</v>
      </c>
      <c r="K532" s="84" t="b">
        <v>1</v>
      </c>
      <c r="L532" s="84" t="b">
        <v>0</v>
      </c>
    </row>
    <row r="533" spans="1:12" ht="15">
      <c r="A533" s="84" t="s">
        <v>3045</v>
      </c>
      <c r="B533" s="84" t="s">
        <v>2599</v>
      </c>
      <c r="C533" s="84">
        <v>4</v>
      </c>
      <c r="D533" s="118">
        <v>0.00771603593337214</v>
      </c>
      <c r="E533" s="118">
        <v>2.018076063645795</v>
      </c>
      <c r="F533" s="84" t="s">
        <v>2447</v>
      </c>
      <c r="G533" s="84" t="b">
        <v>0</v>
      </c>
      <c r="H533" s="84" t="b">
        <v>1</v>
      </c>
      <c r="I533" s="84" t="b">
        <v>0</v>
      </c>
      <c r="J533" s="84" t="b">
        <v>0</v>
      </c>
      <c r="K533" s="84" t="b">
        <v>0</v>
      </c>
      <c r="L533" s="84" t="b">
        <v>0</v>
      </c>
    </row>
    <row r="534" spans="1:12" ht="15">
      <c r="A534" s="84" t="s">
        <v>3015</v>
      </c>
      <c r="B534" s="84" t="s">
        <v>297</v>
      </c>
      <c r="C534" s="84">
        <v>3</v>
      </c>
      <c r="D534" s="118">
        <v>0.006627422039322603</v>
      </c>
      <c r="E534" s="118">
        <v>1.2647483969871838</v>
      </c>
      <c r="F534" s="84" t="s">
        <v>2447</v>
      </c>
      <c r="G534" s="84" t="b">
        <v>1</v>
      </c>
      <c r="H534" s="84" t="b">
        <v>0</v>
      </c>
      <c r="I534" s="84" t="b">
        <v>0</v>
      </c>
      <c r="J534" s="84" t="b">
        <v>0</v>
      </c>
      <c r="K534" s="84" t="b">
        <v>0</v>
      </c>
      <c r="L534" s="84" t="b">
        <v>0</v>
      </c>
    </row>
    <row r="535" spans="1:12" ht="15">
      <c r="A535" s="84" t="s">
        <v>297</v>
      </c>
      <c r="B535" s="84" t="s">
        <v>2988</v>
      </c>
      <c r="C535" s="84">
        <v>3</v>
      </c>
      <c r="D535" s="118">
        <v>0.006627422039322603</v>
      </c>
      <c r="E535" s="118">
        <v>1.2777133741515514</v>
      </c>
      <c r="F535" s="84" t="s">
        <v>2447</v>
      </c>
      <c r="G535" s="84" t="b">
        <v>0</v>
      </c>
      <c r="H535" s="84" t="b">
        <v>0</v>
      </c>
      <c r="I535" s="84" t="b">
        <v>0</v>
      </c>
      <c r="J535" s="84" t="b">
        <v>0</v>
      </c>
      <c r="K535" s="84" t="b">
        <v>1</v>
      </c>
      <c r="L535" s="84" t="b">
        <v>0</v>
      </c>
    </row>
    <row r="536" spans="1:12" ht="15">
      <c r="A536" s="84" t="s">
        <v>2988</v>
      </c>
      <c r="B536" s="84" t="s">
        <v>2983</v>
      </c>
      <c r="C536" s="84">
        <v>3</v>
      </c>
      <c r="D536" s="118">
        <v>0.006627422039322603</v>
      </c>
      <c r="E536" s="118">
        <v>2.143014800254095</v>
      </c>
      <c r="F536" s="84" t="s">
        <v>2447</v>
      </c>
      <c r="G536" s="84" t="b">
        <v>0</v>
      </c>
      <c r="H536" s="84" t="b">
        <v>1</v>
      </c>
      <c r="I536" s="84" t="b">
        <v>0</v>
      </c>
      <c r="J536" s="84" t="b">
        <v>0</v>
      </c>
      <c r="K536" s="84" t="b">
        <v>0</v>
      </c>
      <c r="L536" s="84" t="b">
        <v>0</v>
      </c>
    </row>
    <row r="537" spans="1:12" ht="15">
      <c r="A537" s="84" t="s">
        <v>2983</v>
      </c>
      <c r="B537" s="84" t="s">
        <v>2567</v>
      </c>
      <c r="C537" s="84">
        <v>3</v>
      </c>
      <c r="D537" s="118">
        <v>0.006627422039322603</v>
      </c>
      <c r="E537" s="118">
        <v>1.841984804590114</v>
      </c>
      <c r="F537" s="84" t="s">
        <v>2447</v>
      </c>
      <c r="G537" s="84" t="b">
        <v>0</v>
      </c>
      <c r="H537" s="84" t="b">
        <v>0</v>
      </c>
      <c r="I537" s="84" t="b">
        <v>0</v>
      </c>
      <c r="J537" s="84" t="b">
        <v>0</v>
      </c>
      <c r="K537" s="84" t="b">
        <v>0</v>
      </c>
      <c r="L537" s="84" t="b">
        <v>0</v>
      </c>
    </row>
    <row r="538" spans="1:12" ht="15">
      <c r="A538" s="84" t="s">
        <v>2567</v>
      </c>
      <c r="B538" s="84" t="s">
        <v>2989</v>
      </c>
      <c r="C538" s="84">
        <v>3</v>
      </c>
      <c r="D538" s="118">
        <v>0.006627422039322603</v>
      </c>
      <c r="E538" s="118">
        <v>1.841984804590114</v>
      </c>
      <c r="F538" s="84" t="s">
        <v>2447</v>
      </c>
      <c r="G538" s="84" t="b">
        <v>0</v>
      </c>
      <c r="H538" s="84" t="b">
        <v>0</v>
      </c>
      <c r="I538" s="84" t="b">
        <v>0</v>
      </c>
      <c r="J538" s="84" t="b">
        <v>0</v>
      </c>
      <c r="K538" s="84" t="b">
        <v>0</v>
      </c>
      <c r="L538" s="84" t="b">
        <v>0</v>
      </c>
    </row>
    <row r="539" spans="1:12" ht="15">
      <c r="A539" s="84" t="s">
        <v>2989</v>
      </c>
      <c r="B539" s="84" t="s">
        <v>2990</v>
      </c>
      <c r="C539" s="84">
        <v>3</v>
      </c>
      <c r="D539" s="118">
        <v>0.006627422039322603</v>
      </c>
      <c r="E539" s="118">
        <v>2.143014800254095</v>
      </c>
      <c r="F539" s="84" t="s">
        <v>2447</v>
      </c>
      <c r="G539" s="84" t="b">
        <v>0</v>
      </c>
      <c r="H539" s="84" t="b">
        <v>0</v>
      </c>
      <c r="I539" s="84" t="b">
        <v>0</v>
      </c>
      <c r="J539" s="84" t="b">
        <v>0</v>
      </c>
      <c r="K539" s="84" t="b">
        <v>0</v>
      </c>
      <c r="L539" s="84" t="b">
        <v>0</v>
      </c>
    </row>
    <row r="540" spans="1:12" ht="15">
      <c r="A540" s="84" t="s">
        <v>2990</v>
      </c>
      <c r="B540" s="84" t="s">
        <v>2991</v>
      </c>
      <c r="C540" s="84">
        <v>3</v>
      </c>
      <c r="D540" s="118">
        <v>0.006627422039322603</v>
      </c>
      <c r="E540" s="118">
        <v>2.143014800254095</v>
      </c>
      <c r="F540" s="84" t="s">
        <v>2447</v>
      </c>
      <c r="G540" s="84" t="b">
        <v>0</v>
      </c>
      <c r="H540" s="84" t="b">
        <v>0</v>
      </c>
      <c r="I540" s="84" t="b">
        <v>0</v>
      </c>
      <c r="J540" s="84" t="b">
        <v>0</v>
      </c>
      <c r="K540" s="84" t="b">
        <v>0</v>
      </c>
      <c r="L540" s="84" t="b">
        <v>0</v>
      </c>
    </row>
    <row r="541" spans="1:12" ht="15">
      <c r="A541" s="84" t="s">
        <v>2991</v>
      </c>
      <c r="B541" s="84" t="s">
        <v>2992</v>
      </c>
      <c r="C541" s="84">
        <v>3</v>
      </c>
      <c r="D541" s="118">
        <v>0.006627422039322603</v>
      </c>
      <c r="E541" s="118">
        <v>2.143014800254095</v>
      </c>
      <c r="F541" s="84" t="s">
        <v>2447</v>
      </c>
      <c r="G541" s="84" t="b">
        <v>0</v>
      </c>
      <c r="H541" s="84" t="b">
        <v>0</v>
      </c>
      <c r="I541" s="84" t="b">
        <v>0</v>
      </c>
      <c r="J541" s="84" t="b">
        <v>0</v>
      </c>
      <c r="K541" s="84" t="b">
        <v>0</v>
      </c>
      <c r="L541" s="84" t="b">
        <v>0</v>
      </c>
    </row>
    <row r="542" spans="1:12" ht="15">
      <c r="A542" s="84" t="s">
        <v>2992</v>
      </c>
      <c r="B542" s="84" t="s">
        <v>2984</v>
      </c>
      <c r="C542" s="84">
        <v>3</v>
      </c>
      <c r="D542" s="118">
        <v>0.006627422039322603</v>
      </c>
      <c r="E542" s="118">
        <v>2.018076063645795</v>
      </c>
      <c r="F542" s="84" t="s">
        <v>2447</v>
      </c>
      <c r="G542" s="84" t="b">
        <v>0</v>
      </c>
      <c r="H542" s="84" t="b">
        <v>0</v>
      </c>
      <c r="I542" s="84" t="b">
        <v>0</v>
      </c>
      <c r="J542" s="84" t="b">
        <v>0</v>
      </c>
      <c r="K542" s="84" t="b">
        <v>0</v>
      </c>
      <c r="L542" s="84" t="b">
        <v>0</v>
      </c>
    </row>
    <row r="543" spans="1:12" ht="15">
      <c r="A543" s="84" t="s">
        <v>2984</v>
      </c>
      <c r="B543" s="84" t="s">
        <v>2993</v>
      </c>
      <c r="C543" s="84">
        <v>3</v>
      </c>
      <c r="D543" s="118">
        <v>0.006627422039322603</v>
      </c>
      <c r="E543" s="118">
        <v>2.018076063645795</v>
      </c>
      <c r="F543" s="84" t="s">
        <v>2447</v>
      </c>
      <c r="G543" s="84" t="b">
        <v>0</v>
      </c>
      <c r="H543" s="84" t="b">
        <v>0</v>
      </c>
      <c r="I543" s="84" t="b">
        <v>0</v>
      </c>
      <c r="J543" s="84" t="b">
        <v>0</v>
      </c>
      <c r="K543" s="84" t="b">
        <v>0</v>
      </c>
      <c r="L543" s="84" t="b">
        <v>0</v>
      </c>
    </row>
    <row r="544" spans="1:12" ht="15">
      <c r="A544" s="84" t="s">
        <v>2993</v>
      </c>
      <c r="B544" s="84" t="s">
        <v>2566</v>
      </c>
      <c r="C544" s="84">
        <v>3</v>
      </c>
      <c r="D544" s="118">
        <v>0.006627422039322603</v>
      </c>
      <c r="E544" s="118">
        <v>2.143014800254095</v>
      </c>
      <c r="F544" s="84" t="s">
        <v>2447</v>
      </c>
      <c r="G544" s="84" t="b">
        <v>0</v>
      </c>
      <c r="H544" s="84" t="b">
        <v>0</v>
      </c>
      <c r="I544" s="84" t="b">
        <v>0</v>
      </c>
      <c r="J544" s="84" t="b">
        <v>0</v>
      </c>
      <c r="K544" s="84" t="b">
        <v>0</v>
      </c>
      <c r="L544" s="84" t="b">
        <v>0</v>
      </c>
    </row>
    <row r="545" spans="1:12" ht="15">
      <c r="A545" s="84" t="s">
        <v>2566</v>
      </c>
      <c r="B545" s="84" t="s">
        <v>2570</v>
      </c>
      <c r="C545" s="84">
        <v>3</v>
      </c>
      <c r="D545" s="118">
        <v>0.006627422039322603</v>
      </c>
      <c r="E545" s="118">
        <v>2.143014800254095</v>
      </c>
      <c r="F545" s="84" t="s">
        <v>2447</v>
      </c>
      <c r="G545" s="84" t="b">
        <v>0</v>
      </c>
      <c r="H545" s="84" t="b">
        <v>0</v>
      </c>
      <c r="I545" s="84" t="b">
        <v>0</v>
      </c>
      <c r="J545" s="84" t="b">
        <v>0</v>
      </c>
      <c r="K545" s="84" t="b">
        <v>0</v>
      </c>
      <c r="L545" s="84" t="b">
        <v>0</v>
      </c>
    </row>
    <row r="546" spans="1:12" ht="15">
      <c r="A546" s="84" t="s">
        <v>2570</v>
      </c>
      <c r="B546" s="84" t="s">
        <v>2985</v>
      </c>
      <c r="C546" s="84">
        <v>3</v>
      </c>
      <c r="D546" s="118">
        <v>0.006627422039322603</v>
      </c>
      <c r="E546" s="118">
        <v>2.143014800254095</v>
      </c>
      <c r="F546" s="84" t="s">
        <v>2447</v>
      </c>
      <c r="G546" s="84" t="b">
        <v>0</v>
      </c>
      <c r="H546" s="84" t="b">
        <v>0</v>
      </c>
      <c r="I546" s="84" t="b">
        <v>0</v>
      </c>
      <c r="J546" s="84" t="b">
        <v>0</v>
      </c>
      <c r="K546" s="84" t="b">
        <v>0</v>
      </c>
      <c r="L546" s="84" t="b">
        <v>0</v>
      </c>
    </row>
    <row r="547" spans="1:12" ht="15">
      <c r="A547" s="84" t="s">
        <v>2985</v>
      </c>
      <c r="B547" s="84" t="s">
        <v>2986</v>
      </c>
      <c r="C547" s="84">
        <v>3</v>
      </c>
      <c r="D547" s="118">
        <v>0.006627422039322603</v>
      </c>
      <c r="E547" s="118">
        <v>2.143014800254095</v>
      </c>
      <c r="F547" s="84" t="s">
        <v>2447</v>
      </c>
      <c r="G547" s="84" t="b">
        <v>0</v>
      </c>
      <c r="H547" s="84" t="b">
        <v>0</v>
      </c>
      <c r="I547" s="84" t="b">
        <v>0</v>
      </c>
      <c r="J547" s="84" t="b">
        <v>0</v>
      </c>
      <c r="K547" s="84" t="b">
        <v>0</v>
      </c>
      <c r="L547" s="84" t="b">
        <v>0</v>
      </c>
    </row>
    <row r="548" spans="1:12" ht="15">
      <c r="A548" s="84" t="s">
        <v>2986</v>
      </c>
      <c r="B548" s="84" t="s">
        <v>2571</v>
      </c>
      <c r="C548" s="84">
        <v>3</v>
      </c>
      <c r="D548" s="118">
        <v>0.006627422039322603</v>
      </c>
      <c r="E548" s="118">
        <v>2.143014800254095</v>
      </c>
      <c r="F548" s="84" t="s">
        <v>2447</v>
      </c>
      <c r="G548" s="84" t="b">
        <v>0</v>
      </c>
      <c r="H548" s="84" t="b">
        <v>0</v>
      </c>
      <c r="I548" s="84" t="b">
        <v>0</v>
      </c>
      <c r="J548" s="84" t="b">
        <v>0</v>
      </c>
      <c r="K548" s="84" t="b">
        <v>0</v>
      </c>
      <c r="L548" s="84" t="b">
        <v>0</v>
      </c>
    </row>
    <row r="549" spans="1:12" ht="15">
      <c r="A549" s="84" t="s">
        <v>2571</v>
      </c>
      <c r="B549" s="84" t="s">
        <v>2994</v>
      </c>
      <c r="C549" s="84">
        <v>3</v>
      </c>
      <c r="D549" s="118">
        <v>0.006627422039322603</v>
      </c>
      <c r="E549" s="118">
        <v>2.143014800254095</v>
      </c>
      <c r="F549" s="84" t="s">
        <v>2447</v>
      </c>
      <c r="G549" s="84" t="b">
        <v>0</v>
      </c>
      <c r="H549" s="84" t="b">
        <v>0</v>
      </c>
      <c r="I549" s="84" t="b">
        <v>0</v>
      </c>
      <c r="J549" s="84" t="b">
        <v>0</v>
      </c>
      <c r="K549" s="84" t="b">
        <v>0</v>
      </c>
      <c r="L549" s="84" t="b">
        <v>0</v>
      </c>
    </row>
    <row r="550" spans="1:12" ht="15">
      <c r="A550" s="84" t="s">
        <v>2617</v>
      </c>
      <c r="B550" s="84" t="s">
        <v>3010</v>
      </c>
      <c r="C550" s="84">
        <v>3</v>
      </c>
      <c r="D550" s="118">
        <v>0.006627422039322603</v>
      </c>
      <c r="E550" s="118">
        <v>1.796227314029439</v>
      </c>
      <c r="F550" s="84" t="s">
        <v>2447</v>
      </c>
      <c r="G550" s="84" t="b">
        <v>0</v>
      </c>
      <c r="H550" s="84" t="b">
        <v>0</v>
      </c>
      <c r="I550" s="84" t="b">
        <v>0</v>
      </c>
      <c r="J550" s="84" t="b">
        <v>0</v>
      </c>
      <c r="K550" s="84" t="b">
        <v>0</v>
      </c>
      <c r="L550" s="84" t="b">
        <v>0</v>
      </c>
    </row>
    <row r="551" spans="1:12" ht="15">
      <c r="A551" s="84" t="s">
        <v>3010</v>
      </c>
      <c r="B551" s="84" t="s">
        <v>2995</v>
      </c>
      <c r="C551" s="84">
        <v>3</v>
      </c>
      <c r="D551" s="118">
        <v>0.006627422039322603</v>
      </c>
      <c r="E551" s="118">
        <v>2.018076063645795</v>
      </c>
      <c r="F551" s="84" t="s">
        <v>2447</v>
      </c>
      <c r="G551" s="84" t="b">
        <v>0</v>
      </c>
      <c r="H551" s="84" t="b">
        <v>0</v>
      </c>
      <c r="I551" s="84" t="b">
        <v>0</v>
      </c>
      <c r="J551" s="84" t="b">
        <v>0</v>
      </c>
      <c r="K551" s="84" t="b">
        <v>0</v>
      </c>
      <c r="L551" s="84" t="b">
        <v>0</v>
      </c>
    </row>
    <row r="552" spans="1:12" ht="15">
      <c r="A552" s="84" t="s">
        <v>2995</v>
      </c>
      <c r="B552" s="84" t="s">
        <v>3095</v>
      </c>
      <c r="C552" s="84">
        <v>3</v>
      </c>
      <c r="D552" s="118">
        <v>0.006627422039322603</v>
      </c>
      <c r="E552" s="118">
        <v>2.143014800254095</v>
      </c>
      <c r="F552" s="84" t="s">
        <v>2447</v>
      </c>
      <c r="G552" s="84" t="b">
        <v>0</v>
      </c>
      <c r="H552" s="84" t="b">
        <v>0</v>
      </c>
      <c r="I552" s="84" t="b">
        <v>0</v>
      </c>
      <c r="J552" s="84" t="b">
        <v>0</v>
      </c>
      <c r="K552" s="84" t="b">
        <v>0</v>
      </c>
      <c r="L552" s="84" t="b">
        <v>0</v>
      </c>
    </row>
    <row r="553" spans="1:12" ht="15">
      <c r="A553" s="84" t="s">
        <v>3095</v>
      </c>
      <c r="B553" s="84" t="s">
        <v>3096</v>
      </c>
      <c r="C553" s="84">
        <v>3</v>
      </c>
      <c r="D553" s="118">
        <v>0.006627422039322603</v>
      </c>
      <c r="E553" s="118">
        <v>2.143014800254095</v>
      </c>
      <c r="F553" s="84" t="s">
        <v>2447</v>
      </c>
      <c r="G553" s="84" t="b">
        <v>0</v>
      </c>
      <c r="H553" s="84" t="b">
        <v>0</v>
      </c>
      <c r="I553" s="84" t="b">
        <v>0</v>
      </c>
      <c r="J553" s="84" t="b">
        <v>0</v>
      </c>
      <c r="K553" s="84" t="b">
        <v>0</v>
      </c>
      <c r="L553" s="84" t="b">
        <v>0</v>
      </c>
    </row>
    <row r="554" spans="1:12" ht="15">
      <c r="A554" s="84" t="s">
        <v>3096</v>
      </c>
      <c r="B554" s="84" t="s">
        <v>3000</v>
      </c>
      <c r="C554" s="84">
        <v>3</v>
      </c>
      <c r="D554" s="118">
        <v>0.006627422039322603</v>
      </c>
      <c r="E554" s="118">
        <v>1.9211660506377386</v>
      </c>
      <c r="F554" s="84" t="s">
        <v>2447</v>
      </c>
      <c r="G554" s="84" t="b">
        <v>0</v>
      </c>
      <c r="H554" s="84" t="b">
        <v>0</v>
      </c>
      <c r="I554" s="84" t="b">
        <v>0</v>
      </c>
      <c r="J554" s="84" t="b">
        <v>0</v>
      </c>
      <c r="K554" s="84" t="b">
        <v>0</v>
      </c>
      <c r="L554" s="84" t="b">
        <v>0</v>
      </c>
    </row>
    <row r="555" spans="1:12" ht="15">
      <c r="A555" s="84" t="s">
        <v>3000</v>
      </c>
      <c r="B555" s="84" t="s">
        <v>3097</v>
      </c>
      <c r="C555" s="84">
        <v>3</v>
      </c>
      <c r="D555" s="118">
        <v>0.006627422039322603</v>
      </c>
      <c r="E555" s="118">
        <v>1.9211660506377386</v>
      </c>
      <c r="F555" s="84" t="s">
        <v>2447</v>
      </c>
      <c r="G555" s="84" t="b">
        <v>0</v>
      </c>
      <c r="H555" s="84" t="b">
        <v>0</v>
      </c>
      <c r="I555" s="84" t="b">
        <v>0</v>
      </c>
      <c r="J555" s="84" t="b">
        <v>0</v>
      </c>
      <c r="K555" s="84" t="b">
        <v>0</v>
      </c>
      <c r="L555" s="84" t="b">
        <v>0</v>
      </c>
    </row>
    <row r="556" spans="1:12" ht="15">
      <c r="A556" s="84" t="s">
        <v>3097</v>
      </c>
      <c r="B556" s="84" t="s">
        <v>3098</v>
      </c>
      <c r="C556" s="84">
        <v>3</v>
      </c>
      <c r="D556" s="118">
        <v>0.006627422039322603</v>
      </c>
      <c r="E556" s="118">
        <v>2.143014800254095</v>
      </c>
      <c r="F556" s="84" t="s">
        <v>2447</v>
      </c>
      <c r="G556" s="84" t="b">
        <v>0</v>
      </c>
      <c r="H556" s="84" t="b">
        <v>0</v>
      </c>
      <c r="I556" s="84" t="b">
        <v>0</v>
      </c>
      <c r="J556" s="84" t="b">
        <v>0</v>
      </c>
      <c r="K556" s="84" t="b">
        <v>0</v>
      </c>
      <c r="L556" s="84" t="b">
        <v>0</v>
      </c>
    </row>
    <row r="557" spans="1:12" ht="15">
      <c r="A557" s="84" t="s">
        <v>3098</v>
      </c>
      <c r="B557" s="84" t="s">
        <v>3014</v>
      </c>
      <c r="C557" s="84">
        <v>3</v>
      </c>
      <c r="D557" s="118">
        <v>0.006627422039322603</v>
      </c>
      <c r="E557" s="118">
        <v>2.018076063645795</v>
      </c>
      <c r="F557" s="84" t="s">
        <v>2447</v>
      </c>
      <c r="G557" s="84" t="b">
        <v>0</v>
      </c>
      <c r="H557" s="84" t="b">
        <v>0</v>
      </c>
      <c r="I557" s="84" t="b">
        <v>0</v>
      </c>
      <c r="J557" s="84" t="b">
        <v>0</v>
      </c>
      <c r="K557" s="84" t="b">
        <v>0</v>
      </c>
      <c r="L557" s="84" t="b">
        <v>0</v>
      </c>
    </row>
    <row r="558" spans="1:12" ht="15">
      <c r="A558" s="84" t="s">
        <v>3014</v>
      </c>
      <c r="B558" s="84" t="s">
        <v>2575</v>
      </c>
      <c r="C558" s="84">
        <v>3</v>
      </c>
      <c r="D558" s="118">
        <v>0.006627422039322603</v>
      </c>
      <c r="E558" s="118">
        <v>1.5921073313735141</v>
      </c>
      <c r="F558" s="84" t="s">
        <v>2447</v>
      </c>
      <c r="G558" s="84" t="b">
        <v>0</v>
      </c>
      <c r="H558" s="84" t="b">
        <v>0</v>
      </c>
      <c r="I558" s="84" t="b">
        <v>0</v>
      </c>
      <c r="J558" s="84" t="b">
        <v>0</v>
      </c>
      <c r="K558" s="84" t="b">
        <v>0</v>
      </c>
      <c r="L558" s="84" t="b">
        <v>0</v>
      </c>
    </row>
    <row r="559" spans="1:12" ht="15">
      <c r="A559" s="84" t="s">
        <v>287</v>
      </c>
      <c r="B559" s="84" t="s">
        <v>3040</v>
      </c>
      <c r="C559" s="84">
        <v>3</v>
      </c>
      <c r="D559" s="118">
        <v>0.006627422039322603</v>
      </c>
      <c r="E559" s="118">
        <v>1.5409548089261327</v>
      </c>
      <c r="F559" s="84" t="s">
        <v>2447</v>
      </c>
      <c r="G559" s="84" t="b">
        <v>0</v>
      </c>
      <c r="H559" s="84" t="b">
        <v>0</v>
      </c>
      <c r="I559" s="84" t="b">
        <v>0</v>
      </c>
      <c r="J559" s="84" t="b">
        <v>0</v>
      </c>
      <c r="K559" s="84" t="b">
        <v>0</v>
      </c>
      <c r="L559" s="84" t="b">
        <v>0</v>
      </c>
    </row>
    <row r="560" spans="1:12" ht="15">
      <c r="A560" s="84" t="s">
        <v>2599</v>
      </c>
      <c r="B560" s="84" t="s">
        <v>3101</v>
      </c>
      <c r="C560" s="84">
        <v>3</v>
      </c>
      <c r="D560" s="118">
        <v>0.006627422039322603</v>
      </c>
      <c r="E560" s="118">
        <v>2.018076063645795</v>
      </c>
      <c r="F560" s="84" t="s">
        <v>2447</v>
      </c>
      <c r="G560" s="84" t="b">
        <v>0</v>
      </c>
      <c r="H560" s="84" t="b">
        <v>0</v>
      </c>
      <c r="I560" s="84" t="b">
        <v>0</v>
      </c>
      <c r="J560" s="84" t="b">
        <v>0</v>
      </c>
      <c r="K560" s="84" t="b">
        <v>0</v>
      </c>
      <c r="L560" s="84" t="b">
        <v>0</v>
      </c>
    </row>
    <row r="561" spans="1:12" ht="15">
      <c r="A561" s="84" t="s">
        <v>297</v>
      </c>
      <c r="B561" s="84" t="s">
        <v>3027</v>
      </c>
      <c r="C561" s="84">
        <v>2</v>
      </c>
      <c r="D561" s="118">
        <v>0.005207928261143384</v>
      </c>
      <c r="E561" s="118">
        <v>1.2777133741515514</v>
      </c>
      <c r="F561" s="84" t="s">
        <v>2447</v>
      </c>
      <c r="G561" s="84" t="b">
        <v>0</v>
      </c>
      <c r="H561" s="84" t="b">
        <v>0</v>
      </c>
      <c r="I561" s="84" t="b">
        <v>0</v>
      </c>
      <c r="J561" s="84" t="b">
        <v>0</v>
      </c>
      <c r="K561" s="84" t="b">
        <v>0</v>
      </c>
      <c r="L561" s="84" t="b">
        <v>0</v>
      </c>
    </row>
    <row r="562" spans="1:12" ht="15">
      <c r="A562" s="84" t="s">
        <v>3027</v>
      </c>
      <c r="B562" s="84" t="s">
        <v>3108</v>
      </c>
      <c r="C562" s="84">
        <v>2</v>
      </c>
      <c r="D562" s="118">
        <v>0.005207928261143384</v>
      </c>
      <c r="E562" s="118">
        <v>2.3191060593097763</v>
      </c>
      <c r="F562" s="84" t="s">
        <v>2447</v>
      </c>
      <c r="G562" s="84" t="b">
        <v>0</v>
      </c>
      <c r="H562" s="84" t="b">
        <v>0</v>
      </c>
      <c r="I562" s="84" t="b">
        <v>0</v>
      </c>
      <c r="J562" s="84" t="b">
        <v>1</v>
      </c>
      <c r="K562" s="84" t="b">
        <v>0</v>
      </c>
      <c r="L562" s="84" t="b">
        <v>0</v>
      </c>
    </row>
    <row r="563" spans="1:12" ht="15">
      <c r="A563" s="84" t="s">
        <v>3108</v>
      </c>
      <c r="B563" s="84" t="s">
        <v>2577</v>
      </c>
      <c r="C563" s="84">
        <v>2</v>
      </c>
      <c r="D563" s="118">
        <v>0.005207928261143384</v>
      </c>
      <c r="E563" s="118">
        <v>1.841984804590114</v>
      </c>
      <c r="F563" s="84" t="s">
        <v>2447</v>
      </c>
      <c r="G563" s="84" t="b">
        <v>1</v>
      </c>
      <c r="H563" s="84" t="b">
        <v>0</v>
      </c>
      <c r="I563" s="84" t="b">
        <v>0</v>
      </c>
      <c r="J563" s="84" t="b">
        <v>0</v>
      </c>
      <c r="K563" s="84" t="b">
        <v>0</v>
      </c>
      <c r="L563" s="84" t="b">
        <v>0</v>
      </c>
    </row>
    <row r="564" spans="1:12" ht="15">
      <c r="A564" s="84" t="s">
        <v>2577</v>
      </c>
      <c r="B564" s="84" t="s">
        <v>2567</v>
      </c>
      <c r="C564" s="84">
        <v>2</v>
      </c>
      <c r="D564" s="118">
        <v>0.005207928261143384</v>
      </c>
      <c r="E564" s="118">
        <v>1.3648635498704513</v>
      </c>
      <c r="F564" s="84" t="s">
        <v>2447</v>
      </c>
      <c r="G564" s="84" t="b">
        <v>0</v>
      </c>
      <c r="H564" s="84" t="b">
        <v>0</v>
      </c>
      <c r="I564" s="84" t="b">
        <v>0</v>
      </c>
      <c r="J564" s="84" t="b">
        <v>0</v>
      </c>
      <c r="K564" s="84" t="b">
        <v>0</v>
      </c>
      <c r="L564" s="84" t="b">
        <v>0</v>
      </c>
    </row>
    <row r="565" spans="1:12" ht="15">
      <c r="A565" s="84" t="s">
        <v>2567</v>
      </c>
      <c r="B565" s="84" t="s">
        <v>2582</v>
      </c>
      <c r="C565" s="84">
        <v>2</v>
      </c>
      <c r="D565" s="118">
        <v>0.005207928261143384</v>
      </c>
      <c r="E565" s="118">
        <v>1.5409548089261327</v>
      </c>
      <c r="F565" s="84" t="s">
        <v>2447</v>
      </c>
      <c r="G565" s="84" t="b">
        <v>0</v>
      </c>
      <c r="H565" s="84" t="b">
        <v>0</v>
      </c>
      <c r="I565" s="84" t="b">
        <v>0</v>
      </c>
      <c r="J565" s="84" t="b">
        <v>0</v>
      </c>
      <c r="K565" s="84" t="b">
        <v>0</v>
      </c>
      <c r="L565" s="84" t="b">
        <v>0</v>
      </c>
    </row>
    <row r="566" spans="1:12" ht="15">
      <c r="A566" s="84" t="s">
        <v>2582</v>
      </c>
      <c r="B566" s="84" t="s">
        <v>3109</v>
      </c>
      <c r="C566" s="84">
        <v>2</v>
      </c>
      <c r="D566" s="118">
        <v>0.005207928261143384</v>
      </c>
      <c r="E566" s="118">
        <v>2.018076063645795</v>
      </c>
      <c r="F566" s="84" t="s">
        <v>2447</v>
      </c>
      <c r="G566" s="84" t="b">
        <v>0</v>
      </c>
      <c r="H566" s="84" t="b">
        <v>0</v>
      </c>
      <c r="I566" s="84" t="b">
        <v>0</v>
      </c>
      <c r="J566" s="84" t="b">
        <v>0</v>
      </c>
      <c r="K566" s="84" t="b">
        <v>0</v>
      </c>
      <c r="L566" s="84" t="b">
        <v>0</v>
      </c>
    </row>
    <row r="567" spans="1:12" ht="15">
      <c r="A567" s="84" t="s">
        <v>3109</v>
      </c>
      <c r="B567" s="84" t="s">
        <v>2987</v>
      </c>
      <c r="C567" s="84">
        <v>2</v>
      </c>
      <c r="D567" s="118">
        <v>0.005207928261143384</v>
      </c>
      <c r="E567" s="118">
        <v>2.143014800254095</v>
      </c>
      <c r="F567" s="84" t="s">
        <v>2447</v>
      </c>
      <c r="G567" s="84" t="b">
        <v>0</v>
      </c>
      <c r="H567" s="84" t="b">
        <v>0</v>
      </c>
      <c r="I567" s="84" t="b">
        <v>0</v>
      </c>
      <c r="J567" s="84" t="b">
        <v>1</v>
      </c>
      <c r="K567" s="84" t="b">
        <v>0</v>
      </c>
      <c r="L567" s="84" t="b">
        <v>0</v>
      </c>
    </row>
    <row r="568" spans="1:12" ht="15">
      <c r="A568" s="84" t="s">
        <v>2987</v>
      </c>
      <c r="B568" s="84" t="s">
        <v>297</v>
      </c>
      <c r="C568" s="84">
        <v>2</v>
      </c>
      <c r="D568" s="118">
        <v>0.005207928261143384</v>
      </c>
      <c r="E568" s="118">
        <v>1.0886571379315024</v>
      </c>
      <c r="F568" s="84" t="s">
        <v>2447</v>
      </c>
      <c r="G568" s="84" t="b">
        <v>1</v>
      </c>
      <c r="H568" s="84" t="b">
        <v>0</v>
      </c>
      <c r="I568" s="84" t="b">
        <v>0</v>
      </c>
      <c r="J568" s="84" t="b">
        <v>0</v>
      </c>
      <c r="K568" s="84" t="b">
        <v>0</v>
      </c>
      <c r="L568" s="84" t="b">
        <v>0</v>
      </c>
    </row>
    <row r="569" spans="1:12" ht="15">
      <c r="A569" s="84" t="s">
        <v>297</v>
      </c>
      <c r="B569" s="84" t="s">
        <v>3163</v>
      </c>
      <c r="C569" s="84">
        <v>2</v>
      </c>
      <c r="D569" s="118">
        <v>0.005207928261143384</v>
      </c>
      <c r="E569" s="118">
        <v>1.2777133741515514</v>
      </c>
      <c r="F569" s="84" t="s">
        <v>2447</v>
      </c>
      <c r="G569" s="84" t="b">
        <v>0</v>
      </c>
      <c r="H569" s="84" t="b">
        <v>0</v>
      </c>
      <c r="I569" s="84" t="b">
        <v>0</v>
      </c>
      <c r="J569" s="84" t="b">
        <v>0</v>
      </c>
      <c r="K569" s="84" t="b">
        <v>0</v>
      </c>
      <c r="L569" s="84" t="b">
        <v>0</v>
      </c>
    </row>
    <row r="570" spans="1:12" ht="15">
      <c r="A570" s="84" t="s">
        <v>251</v>
      </c>
      <c r="B570" s="84" t="s">
        <v>370</v>
      </c>
      <c r="C570" s="84">
        <v>2</v>
      </c>
      <c r="D570" s="118">
        <v>0.005207928261143384</v>
      </c>
      <c r="E570" s="118">
        <v>1.717046067981814</v>
      </c>
      <c r="F570" s="84" t="s">
        <v>2447</v>
      </c>
      <c r="G570" s="84" t="b">
        <v>0</v>
      </c>
      <c r="H570" s="84" t="b">
        <v>0</v>
      </c>
      <c r="I570" s="84" t="b">
        <v>0</v>
      </c>
      <c r="J570" s="84" t="b">
        <v>0</v>
      </c>
      <c r="K570" s="84" t="b">
        <v>0</v>
      </c>
      <c r="L570" s="84" t="b">
        <v>0</v>
      </c>
    </row>
    <row r="571" spans="1:12" ht="15">
      <c r="A571" s="84" t="s">
        <v>3099</v>
      </c>
      <c r="B571" s="84" t="s">
        <v>3165</v>
      </c>
      <c r="C571" s="84">
        <v>2</v>
      </c>
      <c r="D571" s="118">
        <v>0.005207928261143384</v>
      </c>
      <c r="E571" s="118">
        <v>2.3191060593097763</v>
      </c>
      <c r="F571" s="84" t="s">
        <v>2447</v>
      </c>
      <c r="G571" s="84" t="b">
        <v>0</v>
      </c>
      <c r="H571" s="84" t="b">
        <v>0</v>
      </c>
      <c r="I571" s="84" t="b">
        <v>0</v>
      </c>
      <c r="J571" s="84" t="b">
        <v>0</v>
      </c>
      <c r="K571" s="84" t="b">
        <v>0</v>
      </c>
      <c r="L571" s="84" t="b">
        <v>0</v>
      </c>
    </row>
    <row r="572" spans="1:12" ht="15">
      <c r="A572" s="84" t="s">
        <v>236</v>
      </c>
      <c r="B572" s="84" t="s">
        <v>2585</v>
      </c>
      <c r="C572" s="84">
        <v>2</v>
      </c>
      <c r="D572" s="118">
        <v>0.005207928261143384</v>
      </c>
      <c r="E572" s="118">
        <v>2.3191060593097763</v>
      </c>
      <c r="F572" s="84" t="s">
        <v>2447</v>
      </c>
      <c r="G572" s="84" t="b">
        <v>0</v>
      </c>
      <c r="H572" s="84" t="b">
        <v>0</v>
      </c>
      <c r="I572" s="84" t="b">
        <v>0</v>
      </c>
      <c r="J572" s="84" t="b">
        <v>0</v>
      </c>
      <c r="K572" s="84" t="b">
        <v>0</v>
      </c>
      <c r="L572" s="84" t="b">
        <v>0</v>
      </c>
    </row>
    <row r="573" spans="1:12" ht="15">
      <c r="A573" s="84" t="s">
        <v>2585</v>
      </c>
      <c r="B573" s="84" t="s">
        <v>2581</v>
      </c>
      <c r="C573" s="84">
        <v>2</v>
      </c>
      <c r="D573" s="118">
        <v>0.005207928261143384</v>
      </c>
      <c r="E573" s="118">
        <v>2.143014800254095</v>
      </c>
      <c r="F573" s="84" t="s">
        <v>2447</v>
      </c>
      <c r="G573" s="84" t="b">
        <v>0</v>
      </c>
      <c r="H573" s="84" t="b">
        <v>0</v>
      </c>
      <c r="I573" s="84" t="b">
        <v>0</v>
      </c>
      <c r="J573" s="84" t="b">
        <v>0</v>
      </c>
      <c r="K573" s="84" t="b">
        <v>0</v>
      </c>
      <c r="L573" s="84" t="b">
        <v>0</v>
      </c>
    </row>
    <row r="574" spans="1:12" ht="15">
      <c r="A574" s="84" t="s">
        <v>2581</v>
      </c>
      <c r="B574" s="84" t="s">
        <v>2582</v>
      </c>
      <c r="C574" s="84">
        <v>2</v>
      </c>
      <c r="D574" s="118">
        <v>0.005207928261143384</v>
      </c>
      <c r="E574" s="118">
        <v>1.841984804590114</v>
      </c>
      <c r="F574" s="84" t="s">
        <v>2447</v>
      </c>
      <c r="G574" s="84" t="b">
        <v>0</v>
      </c>
      <c r="H574" s="84" t="b">
        <v>0</v>
      </c>
      <c r="I574" s="84" t="b">
        <v>0</v>
      </c>
      <c r="J574" s="84" t="b">
        <v>0</v>
      </c>
      <c r="K574" s="84" t="b">
        <v>0</v>
      </c>
      <c r="L574" s="84" t="b">
        <v>0</v>
      </c>
    </row>
    <row r="575" spans="1:12" ht="15">
      <c r="A575" s="84" t="s">
        <v>2582</v>
      </c>
      <c r="B575" s="84" t="s">
        <v>2580</v>
      </c>
      <c r="C575" s="84">
        <v>2</v>
      </c>
      <c r="D575" s="118">
        <v>0.005207928261143384</v>
      </c>
      <c r="E575" s="118">
        <v>1.717046067981814</v>
      </c>
      <c r="F575" s="84" t="s">
        <v>2447</v>
      </c>
      <c r="G575" s="84" t="b">
        <v>0</v>
      </c>
      <c r="H575" s="84" t="b">
        <v>0</v>
      </c>
      <c r="I575" s="84" t="b">
        <v>0</v>
      </c>
      <c r="J575" s="84" t="b">
        <v>0</v>
      </c>
      <c r="K575" s="84" t="b">
        <v>0</v>
      </c>
      <c r="L575" s="84" t="b">
        <v>0</v>
      </c>
    </row>
    <row r="576" spans="1:12" ht="15">
      <c r="A576" s="84" t="s">
        <v>2580</v>
      </c>
      <c r="B576" s="84" t="s">
        <v>2577</v>
      </c>
      <c r="C576" s="84">
        <v>2</v>
      </c>
      <c r="D576" s="118">
        <v>0.005207928261143384</v>
      </c>
      <c r="E576" s="118">
        <v>1.5409548089261327</v>
      </c>
      <c r="F576" s="84" t="s">
        <v>2447</v>
      </c>
      <c r="G576" s="84" t="b">
        <v>0</v>
      </c>
      <c r="H576" s="84" t="b">
        <v>0</v>
      </c>
      <c r="I576" s="84" t="b">
        <v>0</v>
      </c>
      <c r="J576" s="84" t="b">
        <v>0</v>
      </c>
      <c r="K576" s="84" t="b">
        <v>0</v>
      </c>
      <c r="L576" s="84" t="b">
        <v>0</v>
      </c>
    </row>
    <row r="577" spans="1:12" ht="15">
      <c r="A577" s="84" t="s">
        <v>2577</v>
      </c>
      <c r="B577" s="84" t="s">
        <v>2586</v>
      </c>
      <c r="C577" s="84">
        <v>2</v>
      </c>
      <c r="D577" s="118">
        <v>0.005207928261143384</v>
      </c>
      <c r="E577" s="118">
        <v>1.841984804590114</v>
      </c>
      <c r="F577" s="84" t="s">
        <v>2447</v>
      </c>
      <c r="G577" s="84" t="b">
        <v>0</v>
      </c>
      <c r="H577" s="84" t="b">
        <v>0</v>
      </c>
      <c r="I577" s="84" t="b">
        <v>0</v>
      </c>
      <c r="J577" s="84" t="b">
        <v>0</v>
      </c>
      <c r="K577" s="84" t="b">
        <v>0</v>
      </c>
      <c r="L577" s="84" t="b">
        <v>0</v>
      </c>
    </row>
    <row r="578" spans="1:12" ht="15">
      <c r="A578" s="84" t="s">
        <v>2586</v>
      </c>
      <c r="B578" s="84" t="s">
        <v>2587</v>
      </c>
      <c r="C578" s="84">
        <v>2</v>
      </c>
      <c r="D578" s="118">
        <v>0.005207928261143384</v>
      </c>
      <c r="E578" s="118">
        <v>2.3191060593097763</v>
      </c>
      <c r="F578" s="84" t="s">
        <v>2447</v>
      </c>
      <c r="G578" s="84" t="b">
        <v>0</v>
      </c>
      <c r="H578" s="84" t="b">
        <v>0</v>
      </c>
      <c r="I578" s="84" t="b">
        <v>0</v>
      </c>
      <c r="J578" s="84" t="b">
        <v>0</v>
      </c>
      <c r="K578" s="84" t="b">
        <v>0</v>
      </c>
      <c r="L578" s="84" t="b">
        <v>0</v>
      </c>
    </row>
    <row r="579" spans="1:12" ht="15">
      <c r="A579" s="84" t="s">
        <v>2587</v>
      </c>
      <c r="B579" s="84" t="s">
        <v>2580</v>
      </c>
      <c r="C579" s="84">
        <v>2</v>
      </c>
      <c r="D579" s="118">
        <v>0.005207928261143384</v>
      </c>
      <c r="E579" s="118">
        <v>2.018076063645795</v>
      </c>
      <c r="F579" s="84" t="s">
        <v>2447</v>
      </c>
      <c r="G579" s="84" t="b">
        <v>0</v>
      </c>
      <c r="H579" s="84" t="b">
        <v>0</v>
      </c>
      <c r="I579" s="84" t="b">
        <v>0</v>
      </c>
      <c r="J579" s="84" t="b">
        <v>0</v>
      </c>
      <c r="K579" s="84" t="b">
        <v>0</v>
      </c>
      <c r="L579" s="84" t="b">
        <v>0</v>
      </c>
    </row>
    <row r="580" spans="1:12" ht="15">
      <c r="A580" s="84" t="s">
        <v>2580</v>
      </c>
      <c r="B580" s="84" t="s">
        <v>3028</v>
      </c>
      <c r="C580" s="84">
        <v>2</v>
      </c>
      <c r="D580" s="118">
        <v>0.005207928261143384</v>
      </c>
      <c r="E580" s="118">
        <v>2.018076063645795</v>
      </c>
      <c r="F580" s="84" t="s">
        <v>2447</v>
      </c>
      <c r="G580" s="84" t="b">
        <v>0</v>
      </c>
      <c r="H580" s="84" t="b">
        <v>0</v>
      </c>
      <c r="I580" s="84" t="b">
        <v>0</v>
      </c>
      <c r="J580" s="84" t="b">
        <v>0</v>
      </c>
      <c r="K580" s="84" t="b">
        <v>0</v>
      </c>
      <c r="L580" s="84" t="b">
        <v>0</v>
      </c>
    </row>
    <row r="581" spans="1:12" ht="15">
      <c r="A581" s="84" t="s">
        <v>3028</v>
      </c>
      <c r="B581" s="84" t="s">
        <v>3029</v>
      </c>
      <c r="C581" s="84">
        <v>2</v>
      </c>
      <c r="D581" s="118">
        <v>0.005207928261143384</v>
      </c>
      <c r="E581" s="118">
        <v>2.3191060593097763</v>
      </c>
      <c r="F581" s="84" t="s">
        <v>2447</v>
      </c>
      <c r="G581" s="84" t="b">
        <v>0</v>
      </c>
      <c r="H581" s="84" t="b">
        <v>0</v>
      </c>
      <c r="I581" s="84" t="b">
        <v>0</v>
      </c>
      <c r="J581" s="84" t="b">
        <v>0</v>
      </c>
      <c r="K581" s="84" t="b">
        <v>0</v>
      </c>
      <c r="L581" s="84" t="b">
        <v>0</v>
      </c>
    </row>
    <row r="582" spans="1:12" ht="15">
      <c r="A582" s="84" t="s">
        <v>3029</v>
      </c>
      <c r="B582" s="84" t="s">
        <v>2583</v>
      </c>
      <c r="C582" s="84">
        <v>2</v>
      </c>
      <c r="D582" s="118">
        <v>0.005207928261143384</v>
      </c>
      <c r="E582" s="118">
        <v>2.3191060593097763</v>
      </c>
      <c r="F582" s="84" t="s">
        <v>2447</v>
      </c>
      <c r="G582" s="84" t="b">
        <v>0</v>
      </c>
      <c r="H582" s="84" t="b">
        <v>0</v>
      </c>
      <c r="I582" s="84" t="b">
        <v>0</v>
      </c>
      <c r="J582" s="84" t="b">
        <v>0</v>
      </c>
      <c r="K582" s="84" t="b">
        <v>0</v>
      </c>
      <c r="L582" s="84" t="b">
        <v>0</v>
      </c>
    </row>
    <row r="583" spans="1:12" ht="15">
      <c r="A583" s="84" t="s">
        <v>2583</v>
      </c>
      <c r="B583" s="84" t="s">
        <v>3000</v>
      </c>
      <c r="C583" s="84">
        <v>2</v>
      </c>
      <c r="D583" s="118">
        <v>0.005207928261143384</v>
      </c>
      <c r="E583" s="118">
        <v>1.9211660506377388</v>
      </c>
      <c r="F583" s="84" t="s">
        <v>2447</v>
      </c>
      <c r="G583" s="84" t="b">
        <v>0</v>
      </c>
      <c r="H583" s="84" t="b">
        <v>0</v>
      </c>
      <c r="I583" s="84" t="b">
        <v>0</v>
      </c>
      <c r="J583" s="84" t="b">
        <v>0</v>
      </c>
      <c r="K583" s="84" t="b">
        <v>0</v>
      </c>
      <c r="L583" s="84" t="b">
        <v>0</v>
      </c>
    </row>
    <row r="584" spans="1:12" ht="15">
      <c r="A584" s="84" t="s">
        <v>3000</v>
      </c>
      <c r="B584" s="84" t="s">
        <v>3003</v>
      </c>
      <c r="C584" s="84">
        <v>2</v>
      </c>
      <c r="D584" s="118">
        <v>0.005207928261143384</v>
      </c>
      <c r="E584" s="118">
        <v>1.9211660506377388</v>
      </c>
      <c r="F584" s="84" t="s">
        <v>2447</v>
      </c>
      <c r="G584" s="84" t="b">
        <v>0</v>
      </c>
      <c r="H584" s="84" t="b">
        <v>0</v>
      </c>
      <c r="I584" s="84" t="b">
        <v>0</v>
      </c>
      <c r="J584" s="84" t="b">
        <v>0</v>
      </c>
      <c r="K584" s="84" t="b">
        <v>0</v>
      </c>
      <c r="L584" s="84" t="b">
        <v>0</v>
      </c>
    </row>
    <row r="585" spans="1:12" ht="15">
      <c r="A585" s="84" t="s">
        <v>297</v>
      </c>
      <c r="B585" s="84" t="s">
        <v>309</v>
      </c>
      <c r="C585" s="84">
        <v>2</v>
      </c>
      <c r="D585" s="118">
        <v>0.005207928261143384</v>
      </c>
      <c r="E585" s="118">
        <v>0.6756533828235889</v>
      </c>
      <c r="F585" s="84" t="s">
        <v>2447</v>
      </c>
      <c r="G585" s="84" t="b">
        <v>0</v>
      </c>
      <c r="H585" s="84" t="b">
        <v>0</v>
      </c>
      <c r="I585" s="84" t="b">
        <v>0</v>
      </c>
      <c r="J585" s="84" t="b">
        <v>0</v>
      </c>
      <c r="K585" s="84" t="b">
        <v>0</v>
      </c>
      <c r="L585" s="84" t="b">
        <v>0</v>
      </c>
    </row>
    <row r="586" spans="1:12" ht="15">
      <c r="A586" s="84" t="s">
        <v>287</v>
      </c>
      <c r="B586" s="84" t="s">
        <v>2617</v>
      </c>
      <c r="C586" s="84">
        <v>2</v>
      </c>
      <c r="D586" s="118">
        <v>0.005207928261143384</v>
      </c>
      <c r="E586" s="118">
        <v>1.2399248132621514</v>
      </c>
      <c r="F586" s="84" t="s">
        <v>2447</v>
      </c>
      <c r="G586" s="84" t="b">
        <v>0</v>
      </c>
      <c r="H586" s="84" t="b">
        <v>0</v>
      </c>
      <c r="I586" s="84" t="b">
        <v>0</v>
      </c>
      <c r="J586" s="84" t="b">
        <v>0</v>
      </c>
      <c r="K586" s="84" t="b">
        <v>0</v>
      </c>
      <c r="L586" s="84" t="b">
        <v>0</v>
      </c>
    </row>
    <row r="587" spans="1:12" ht="15">
      <c r="A587" s="84" t="s">
        <v>2575</v>
      </c>
      <c r="B587" s="84" t="s">
        <v>3222</v>
      </c>
      <c r="C587" s="84">
        <v>2</v>
      </c>
      <c r="D587" s="118">
        <v>0.005207928261143384</v>
      </c>
      <c r="E587" s="118">
        <v>1.9211660506377388</v>
      </c>
      <c r="F587" s="84" t="s">
        <v>2447</v>
      </c>
      <c r="G587" s="84" t="b">
        <v>0</v>
      </c>
      <c r="H587" s="84" t="b">
        <v>0</v>
      </c>
      <c r="I587" s="84" t="b">
        <v>0</v>
      </c>
      <c r="J587" s="84" t="b">
        <v>0</v>
      </c>
      <c r="K587" s="84" t="b">
        <v>0</v>
      </c>
      <c r="L587" s="84" t="b">
        <v>0</v>
      </c>
    </row>
    <row r="588" spans="1:12" ht="15">
      <c r="A588" s="84" t="s">
        <v>2585</v>
      </c>
      <c r="B588" s="84" t="s">
        <v>2581</v>
      </c>
      <c r="C588" s="84">
        <v>4</v>
      </c>
      <c r="D588" s="118">
        <v>0.00914804617636868</v>
      </c>
      <c r="E588" s="118">
        <v>1.515873843711679</v>
      </c>
      <c r="F588" s="84" t="s">
        <v>2449</v>
      </c>
      <c r="G588" s="84" t="b">
        <v>0</v>
      </c>
      <c r="H588" s="84" t="b">
        <v>0</v>
      </c>
      <c r="I588" s="84" t="b">
        <v>0</v>
      </c>
      <c r="J588" s="84" t="b">
        <v>0</v>
      </c>
      <c r="K588" s="84" t="b">
        <v>0</v>
      </c>
      <c r="L588" s="84" t="b">
        <v>0</v>
      </c>
    </row>
    <row r="589" spans="1:12" ht="15">
      <c r="A589" s="84" t="s">
        <v>2581</v>
      </c>
      <c r="B589" s="84" t="s">
        <v>2582</v>
      </c>
      <c r="C589" s="84">
        <v>4</v>
      </c>
      <c r="D589" s="118">
        <v>0.00914804617636868</v>
      </c>
      <c r="E589" s="118">
        <v>1.4189638307036228</v>
      </c>
      <c r="F589" s="84" t="s">
        <v>2449</v>
      </c>
      <c r="G589" s="84" t="b">
        <v>0</v>
      </c>
      <c r="H589" s="84" t="b">
        <v>0</v>
      </c>
      <c r="I589" s="84" t="b">
        <v>0</v>
      </c>
      <c r="J589" s="84" t="b">
        <v>0</v>
      </c>
      <c r="K589" s="84" t="b">
        <v>0</v>
      </c>
      <c r="L589" s="84" t="b">
        <v>0</v>
      </c>
    </row>
    <row r="590" spans="1:12" ht="15">
      <c r="A590" s="84" t="s">
        <v>2582</v>
      </c>
      <c r="B590" s="84" t="s">
        <v>2580</v>
      </c>
      <c r="C590" s="84">
        <v>4</v>
      </c>
      <c r="D590" s="118">
        <v>0.00914804617636868</v>
      </c>
      <c r="E590" s="118">
        <v>1.2148438480476977</v>
      </c>
      <c r="F590" s="84" t="s">
        <v>2449</v>
      </c>
      <c r="G590" s="84" t="b">
        <v>0</v>
      </c>
      <c r="H590" s="84" t="b">
        <v>0</v>
      </c>
      <c r="I590" s="84" t="b">
        <v>0</v>
      </c>
      <c r="J590" s="84" t="b">
        <v>0</v>
      </c>
      <c r="K590" s="84" t="b">
        <v>0</v>
      </c>
      <c r="L590" s="84" t="b">
        <v>0</v>
      </c>
    </row>
    <row r="591" spans="1:12" ht="15">
      <c r="A591" s="84" t="s">
        <v>2580</v>
      </c>
      <c r="B591" s="84" t="s">
        <v>2577</v>
      </c>
      <c r="C591" s="84">
        <v>4</v>
      </c>
      <c r="D591" s="118">
        <v>0.00914804617636868</v>
      </c>
      <c r="E591" s="118">
        <v>1.3117538610557542</v>
      </c>
      <c r="F591" s="84" t="s">
        <v>2449</v>
      </c>
      <c r="G591" s="84" t="b">
        <v>0</v>
      </c>
      <c r="H591" s="84" t="b">
        <v>0</v>
      </c>
      <c r="I591" s="84" t="b">
        <v>0</v>
      </c>
      <c r="J591" s="84" t="b">
        <v>0</v>
      </c>
      <c r="K591" s="84" t="b">
        <v>0</v>
      </c>
      <c r="L591" s="84" t="b">
        <v>0</v>
      </c>
    </row>
    <row r="592" spans="1:12" ht="15">
      <c r="A592" s="84" t="s">
        <v>2577</v>
      </c>
      <c r="B592" s="84" t="s">
        <v>2586</v>
      </c>
      <c r="C592" s="84">
        <v>4</v>
      </c>
      <c r="D592" s="118">
        <v>0.00914804617636868</v>
      </c>
      <c r="E592" s="118">
        <v>1.6127838567197355</v>
      </c>
      <c r="F592" s="84" t="s">
        <v>2449</v>
      </c>
      <c r="G592" s="84" t="b">
        <v>0</v>
      </c>
      <c r="H592" s="84" t="b">
        <v>0</v>
      </c>
      <c r="I592" s="84" t="b">
        <v>0</v>
      </c>
      <c r="J592" s="84" t="b">
        <v>0</v>
      </c>
      <c r="K592" s="84" t="b">
        <v>0</v>
      </c>
      <c r="L592" s="84" t="b">
        <v>0</v>
      </c>
    </row>
    <row r="593" spans="1:12" ht="15">
      <c r="A593" s="84" t="s">
        <v>2586</v>
      </c>
      <c r="B593" s="84" t="s">
        <v>2587</v>
      </c>
      <c r="C593" s="84">
        <v>4</v>
      </c>
      <c r="D593" s="118">
        <v>0.00914804617636868</v>
      </c>
      <c r="E593" s="118">
        <v>1.6127838567197355</v>
      </c>
      <c r="F593" s="84" t="s">
        <v>2449</v>
      </c>
      <c r="G593" s="84" t="b">
        <v>0</v>
      </c>
      <c r="H593" s="84" t="b">
        <v>0</v>
      </c>
      <c r="I593" s="84" t="b">
        <v>0</v>
      </c>
      <c r="J593" s="84" t="b">
        <v>0</v>
      </c>
      <c r="K593" s="84" t="b">
        <v>0</v>
      </c>
      <c r="L593" s="84" t="b">
        <v>0</v>
      </c>
    </row>
    <row r="594" spans="1:12" ht="15">
      <c r="A594" s="84" t="s">
        <v>2587</v>
      </c>
      <c r="B594" s="84" t="s">
        <v>2580</v>
      </c>
      <c r="C594" s="84">
        <v>4</v>
      </c>
      <c r="D594" s="118">
        <v>0.00914804617636868</v>
      </c>
      <c r="E594" s="118">
        <v>1.3117538610557542</v>
      </c>
      <c r="F594" s="84" t="s">
        <v>2449</v>
      </c>
      <c r="G594" s="84" t="b">
        <v>0</v>
      </c>
      <c r="H594" s="84" t="b">
        <v>0</v>
      </c>
      <c r="I594" s="84" t="b">
        <v>0</v>
      </c>
      <c r="J594" s="84" t="b">
        <v>0</v>
      </c>
      <c r="K594" s="84" t="b">
        <v>0</v>
      </c>
      <c r="L594" s="84" t="b">
        <v>0</v>
      </c>
    </row>
    <row r="595" spans="1:12" ht="15">
      <c r="A595" s="84" t="s">
        <v>2580</v>
      </c>
      <c r="B595" s="84" t="s">
        <v>3028</v>
      </c>
      <c r="C595" s="84">
        <v>4</v>
      </c>
      <c r="D595" s="118">
        <v>0.00914804617636868</v>
      </c>
      <c r="E595" s="118">
        <v>1.3117538610557542</v>
      </c>
      <c r="F595" s="84" t="s">
        <v>2449</v>
      </c>
      <c r="G595" s="84" t="b">
        <v>0</v>
      </c>
      <c r="H595" s="84" t="b">
        <v>0</v>
      </c>
      <c r="I595" s="84" t="b">
        <v>0</v>
      </c>
      <c r="J595" s="84" t="b">
        <v>0</v>
      </c>
      <c r="K595" s="84" t="b">
        <v>0</v>
      </c>
      <c r="L595" s="84" t="b">
        <v>0</v>
      </c>
    </row>
    <row r="596" spans="1:12" ht="15">
      <c r="A596" s="84" t="s">
        <v>3028</v>
      </c>
      <c r="B596" s="84" t="s">
        <v>3029</v>
      </c>
      <c r="C596" s="84">
        <v>4</v>
      </c>
      <c r="D596" s="118">
        <v>0.00914804617636868</v>
      </c>
      <c r="E596" s="118">
        <v>1.6127838567197355</v>
      </c>
      <c r="F596" s="84" t="s">
        <v>2449</v>
      </c>
      <c r="G596" s="84" t="b">
        <v>0</v>
      </c>
      <c r="H596" s="84" t="b">
        <v>0</v>
      </c>
      <c r="I596" s="84" t="b">
        <v>0</v>
      </c>
      <c r="J596" s="84" t="b">
        <v>0</v>
      </c>
      <c r="K596" s="84" t="b">
        <v>0</v>
      </c>
      <c r="L596" s="84" t="b">
        <v>0</v>
      </c>
    </row>
    <row r="597" spans="1:12" ht="15">
      <c r="A597" s="84" t="s">
        <v>3029</v>
      </c>
      <c r="B597" s="84" t="s">
        <v>2583</v>
      </c>
      <c r="C597" s="84">
        <v>4</v>
      </c>
      <c r="D597" s="118">
        <v>0.00914804617636868</v>
      </c>
      <c r="E597" s="118">
        <v>1.515873843711679</v>
      </c>
      <c r="F597" s="84" t="s">
        <v>2449</v>
      </c>
      <c r="G597" s="84" t="b">
        <v>0</v>
      </c>
      <c r="H597" s="84" t="b">
        <v>0</v>
      </c>
      <c r="I597" s="84" t="b">
        <v>0</v>
      </c>
      <c r="J597" s="84" t="b">
        <v>0</v>
      </c>
      <c r="K597" s="84" t="b">
        <v>0</v>
      </c>
      <c r="L597" s="84" t="b">
        <v>0</v>
      </c>
    </row>
    <row r="598" spans="1:12" ht="15">
      <c r="A598" s="84" t="s">
        <v>2583</v>
      </c>
      <c r="B598" s="84" t="s">
        <v>3000</v>
      </c>
      <c r="C598" s="84">
        <v>4</v>
      </c>
      <c r="D598" s="118">
        <v>0.00914804617636868</v>
      </c>
      <c r="E598" s="118">
        <v>1.515873843711679</v>
      </c>
      <c r="F598" s="84" t="s">
        <v>2449</v>
      </c>
      <c r="G598" s="84" t="b">
        <v>0</v>
      </c>
      <c r="H598" s="84" t="b">
        <v>0</v>
      </c>
      <c r="I598" s="84" t="b">
        <v>0</v>
      </c>
      <c r="J598" s="84" t="b">
        <v>0</v>
      </c>
      <c r="K598" s="84" t="b">
        <v>0</v>
      </c>
      <c r="L598" s="84" t="b">
        <v>0</v>
      </c>
    </row>
    <row r="599" spans="1:12" ht="15">
      <c r="A599" s="84" t="s">
        <v>236</v>
      </c>
      <c r="B599" s="84" t="s">
        <v>2585</v>
      </c>
      <c r="C599" s="84">
        <v>3</v>
      </c>
      <c r="D599" s="118">
        <v>0.009015150780695477</v>
      </c>
      <c r="E599" s="118">
        <v>1.6127838567197355</v>
      </c>
      <c r="F599" s="84" t="s">
        <v>2449</v>
      </c>
      <c r="G599" s="84" t="b">
        <v>0</v>
      </c>
      <c r="H599" s="84" t="b">
        <v>0</v>
      </c>
      <c r="I599" s="84" t="b">
        <v>0</v>
      </c>
      <c r="J599" s="84" t="b">
        <v>0</v>
      </c>
      <c r="K599" s="84" t="b">
        <v>0</v>
      </c>
      <c r="L599" s="84" t="b">
        <v>0</v>
      </c>
    </row>
    <row r="600" spans="1:12" ht="15">
      <c r="A600" s="84" t="s">
        <v>3000</v>
      </c>
      <c r="B600" s="84" t="s">
        <v>3003</v>
      </c>
      <c r="C600" s="84">
        <v>3</v>
      </c>
      <c r="D600" s="118">
        <v>0.009015150780695477</v>
      </c>
      <c r="E600" s="118">
        <v>1.6127838567197355</v>
      </c>
      <c r="F600" s="84" t="s">
        <v>2449</v>
      </c>
      <c r="G600" s="84" t="b">
        <v>0</v>
      </c>
      <c r="H600" s="84" t="b">
        <v>0</v>
      </c>
      <c r="I600" s="84" t="b">
        <v>0</v>
      </c>
      <c r="J600" s="84" t="b">
        <v>0</v>
      </c>
      <c r="K600" s="84" t="b">
        <v>0</v>
      </c>
      <c r="L600" s="84" t="b">
        <v>0</v>
      </c>
    </row>
    <row r="601" spans="1:12" ht="15">
      <c r="A601" s="84" t="s">
        <v>3135</v>
      </c>
      <c r="B601" s="84" t="s">
        <v>297</v>
      </c>
      <c r="C601" s="84">
        <v>3</v>
      </c>
      <c r="D601" s="118">
        <v>0.009015150780695477</v>
      </c>
      <c r="E601" s="118">
        <v>1.4366925976640543</v>
      </c>
      <c r="F601" s="84" t="s">
        <v>2449</v>
      </c>
      <c r="G601" s="84" t="b">
        <v>0</v>
      </c>
      <c r="H601" s="84" t="b">
        <v>0</v>
      </c>
      <c r="I601" s="84" t="b">
        <v>0</v>
      </c>
      <c r="J601" s="84" t="b">
        <v>0</v>
      </c>
      <c r="K601" s="84" t="b">
        <v>0</v>
      </c>
      <c r="L601" s="84" t="b">
        <v>0</v>
      </c>
    </row>
    <row r="602" spans="1:12" ht="15">
      <c r="A602" s="84" t="s">
        <v>297</v>
      </c>
      <c r="B602" s="84" t="s">
        <v>3136</v>
      </c>
      <c r="C602" s="84">
        <v>3</v>
      </c>
      <c r="D602" s="118">
        <v>0.009015150780695477</v>
      </c>
      <c r="E602" s="118">
        <v>1.4366925976640543</v>
      </c>
      <c r="F602" s="84" t="s">
        <v>2449</v>
      </c>
      <c r="G602" s="84" t="b">
        <v>0</v>
      </c>
      <c r="H602" s="84" t="b">
        <v>0</v>
      </c>
      <c r="I602" s="84" t="b">
        <v>0</v>
      </c>
      <c r="J602" s="84" t="b">
        <v>0</v>
      </c>
      <c r="K602" s="84" t="b">
        <v>0</v>
      </c>
      <c r="L602" s="84" t="b">
        <v>0</v>
      </c>
    </row>
    <row r="603" spans="1:12" ht="15">
      <c r="A603" s="84" t="s">
        <v>3136</v>
      </c>
      <c r="B603" s="84" t="s">
        <v>3137</v>
      </c>
      <c r="C603" s="84">
        <v>3</v>
      </c>
      <c r="D603" s="118">
        <v>0.009015150780695477</v>
      </c>
      <c r="E603" s="118">
        <v>1.7377225933280356</v>
      </c>
      <c r="F603" s="84" t="s">
        <v>2449</v>
      </c>
      <c r="G603" s="84" t="b">
        <v>0</v>
      </c>
      <c r="H603" s="84" t="b">
        <v>0</v>
      </c>
      <c r="I603" s="84" t="b">
        <v>0</v>
      </c>
      <c r="J603" s="84" t="b">
        <v>0</v>
      </c>
      <c r="K603" s="84" t="b">
        <v>0</v>
      </c>
      <c r="L603" s="84" t="b">
        <v>0</v>
      </c>
    </row>
    <row r="604" spans="1:12" ht="15">
      <c r="A604" s="84" t="s">
        <v>3137</v>
      </c>
      <c r="B604" s="84" t="s">
        <v>3138</v>
      </c>
      <c r="C604" s="84">
        <v>3</v>
      </c>
      <c r="D604" s="118">
        <v>0.009015150780695477</v>
      </c>
      <c r="E604" s="118">
        <v>1.7377225933280356</v>
      </c>
      <c r="F604" s="84" t="s">
        <v>2449</v>
      </c>
      <c r="G604" s="84" t="b">
        <v>0</v>
      </c>
      <c r="H604" s="84" t="b">
        <v>0</v>
      </c>
      <c r="I604" s="84" t="b">
        <v>0</v>
      </c>
      <c r="J604" s="84" t="b">
        <v>0</v>
      </c>
      <c r="K604" s="84" t="b">
        <v>0</v>
      </c>
      <c r="L604" s="84" t="b">
        <v>0</v>
      </c>
    </row>
    <row r="605" spans="1:12" ht="15">
      <c r="A605" s="84" t="s">
        <v>3138</v>
      </c>
      <c r="B605" s="84" t="s">
        <v>3078</v>
      </c>
      <c r="C605" s="84">
        <v>3</v>
      </c>
      <c r="D605" s="118">
        <v>0.009015150780695477</v>
      </c>
      <c r="E605" s="118">
        <v>1.6127838567197355</v>
      </c>
      <c r="F605" s="84" t="s">
        <v>2449</v>
      </c>
      <c r="G605" s="84" t="b">
        <v>0</v>
      </c>
      <c r="H605" s="84" t="b">
        <v>0</v>
      </c>
      <c r="I605" s="84" t="b">
        <v>0</v>
      </c>
      <c r="J605" s="84" t="b">
        <v>0</v>
      </c>
      <c r="K605" s="84" t="b">
        <v>0</v>
      </c>
      <c r="L605" s="84" t="b">
        <v>0</v>
      </c>
    </row>
    <row r="606" spans="1:12" ht="15">
      <c r="A606" s="84" t="s">
        <v>3078</v>
      </c>
      <c r="B606" s="84" t="s">
        <v>3139</v>
      </c>
      <c r="C606" s="84">
        <v>3</v>
      </c>
      <c r="D606" s="118">
        <v>0.009015150780695477</v>
      </c>
      <c r="E606" s="118">
        <v>1.6127838567197355</v>
      </c>
      <c r="F606" s="84" t="s">
        <v>2449</v>
      </c>
      <c r="G606" s="84" t="b">
        <v>0</v>
      </c>
      <c r="H606" s="84" t="b">
        <v>0</v>
      </c>
      <c r="I606" s="84" t="b">
        <v>0</v>
      </c>
      <c r="J606" s="84" t="b">
        <v>0</v>
      </c>
      <c r="K606" s="84" t="b">
        <v>0</v>
      </c>
      <c r="L606" s="84" t="b">
        <v>0</v>
      </c>
    </row>
    <row r="607" spans="1:12" ht="15">
      <c r="A607" s="84" t="s">
        <v>3139</v>
      </c>
      <c r="B607" s="84" t="s">
        <v>2568</v>
      </c>
      <c r="C607" s="84">
        <v>3</v>
      </c>
      <c r="D607" s="118">
        <v>0.009015150780695477</v>
      </c>
      <c r="E607" s="118">
        <v>1.7377225933280356</v>
      </c>
      <c r="F607" s="84" t="s">
        <v>2449</v>
      </c>
      <c r="G607" s="84" t="b">
        <v>0</v>
      </c>
      <c r="H607" s="84" t="b">
        <v>0</v>
      </c>
      <c r="I607" s="84" t="b">
        <v>0</v>
      </c>
      <c r="J607" s="84" t="b">
        <v>0</v>
      </c>
      <c r="K607" s="84" t="b">
        <v>0</v>
      </c>
      <c r="L607" s="84" t="b">
        <v>0</v>
      </c>
    </row>
    <row r="608" spans="1:12" ht="15">
      <c r="A608" s="84" t="s">
        <v>2568</v>
      </c>
      <c r="B608" s="84" t="s">
        <v>3140</v>
      </c>
      <c r="C608" s="84">
        <v>3</v>
      </c>
      <c r="D608" s="118">
        <v>0.009015150780695477</v>
      </c>
      <c r="E608" s="118">
        <v>1.7377225933280356</v>
      </c>
      <c r="F608" s="84" t="s">
        <v>2449</v>
      </c>
      <c r="G608" s="84" t="b">
        <v>0</v>
      </c>
      <c r="H608" s="84" t="b">
        <v>0</v>
      </c>
      <c r="I608" s="84" t="b">
        <v>0</v>
      </c>
      <c r="J608" s="84" t="b">
        <v>1</v>
      </c>
      <c r="K608" s="84" t="b">
        <v>0</v>
      </c>
      <c r="L608" s="84" t="b">
        <v>0</v>
      </c>
    </row>
    <row r="609" spans="1:12" ht="15">
      <c r="A609" s="84" t="s">
        <v>3140</v>
      </c>
      <c r="B609" s="84" t="s">
        <v>3079</v>
      </c>
      <c r="C609" s="84">
        <v>3</v>
      </c>
      <c r="D609" s="118">
        <v>0.009015150780695477</v>
      </c>
      <c r="E609" s="118">
        <v>1.7377225933280356</v>
      </c>
      <c r="F609" s="84" t="s">
        <v>2449</v>
      </c>
      <c r="G609" s="84" t="b">
        <v>1</v>
      </c>
      <c r="H609" s="84" t="b">
        <v>0</v>
      </c>
      <c r="I609" s="84" t="b">
        <v>0</v>
      </c>
      <c r="J609" s="84" t="b">
        <v>0</v>
      </c>
      <c r="K609" s="84" t="b">
        <v>0</v>
      </c>
      <c r="L609" s="84" t="b">
        <v>0</v>
      </c>
    </row>
    <row r="610" spans="1:12" ht="15">
      <c r="A610" s="84" t="s">
        <v>3075</v>
      </c>
      <c r="B610" s="84" t="s">
        <v>3116</v>
      </c>
      <c r="C610" s="84">
        <v>2</v>
      </c>
      <c r="D610" s="118">
        <v>0.00803413798087378</v>
      </c>
      <c r="E610" s="118">
        <v>1.4366925976640543</v>
      </c>
      <c r="F610" s="84" t="s">
        <v>2449</v>
      </c>
      <c r="G610" s="84" t="b">
        <v>0</v>
      </c>
      <c r="H610" s="84" t="b">
        <v>0</v>
      </c>
      <c r="I610" s="84" t="b">
        <v>0</v>
      </c>
      <c r="J610" s="84" t="b">
        <v>0</v>
      </c>
      <c r="K610" s="84" t="b">
        <v>0</v>
      </c>
      <c r="L610" s="84" t="b">
        <v>0</v>
      </c>
    </row>
    <row r="611" spans="1:12" ht="15">
      <c r="A611" s="84" t="s">
        <v>3116</v>
      </c>
      <c r="B611" s="84" t="s">
        <v>3212</v>
      </c>
      <c r="C611" s="84">
        <v>2</v>
      </c>
      <c r="D611" s="118">
        <v>0.00803413798087378</v>
      </c>
      <c r="E611" s="118">
        <v>1.9138138523837167</v>
      </c>
      <c r="F611" s="84" t="s">
        <v>2449</v>
      </c>
      <c r="G611" s="84" t="b">
        <v>0</v>
      </c>
      <c r="H611" s="84" t="b">
        <v>0</v>
      </c>
      <c r="I611" s="84" t="b">
        <v>0</v>
      </c>
      <c r="J611" s="84" t="b">
        <v>0</v>
      </c>
      <c r="K611" s="84" t="b">
        <v>0</v>
      </c>
      <c r="L611" s="84" t="b">
        <v>0</v>
      </c>
    </row>
    <row r="612" spans="1:12" ht="15">
      <c r="A612" s="84" t="s">
        <v>3212</v>
      </c>
      <c r="B612" s="84" t="s">
        <v>3077</v>
      </c>
      <c r="C612" s="84">
        <v>2</v>
      </c>
      <c r="D612" s="118">
        <v>0.00803413798087378</v>
      </c>
      <c r="E612" s="118">
        <v>1.9138138523837167</v>
      </c>
      <c r="F612" s="84" t="s">
        <v>2449</v>
      </c>
      <c r="G612" s="84" t="b">
        <v>0</v>
      </c>
      <c r="H612" s="84" t="b">
        <v>0</v>
      </c>
      <c r="I612" s="84" t="b">
        <v>0</v>
      </c>
      <c r="J612" s="84" t="b">
        <v>0</v>
      </c>
      <c r="K612" s="84" t="b">
        <v>0</v>
      </c>
      <c r="L612" s="84" t="b">
        <v>0</v>
      </c>
    </row>
    <row r="613" spans="1:12" ht="15">
      <c r="A613" s="84" t="s">
        <v>3077</v>
      </c>
      <c r="B613" s="84" t="s">
        <v>3134</v>
      </c>
      <c r="C613" s="84">
        <v>2</v>
      </c>
      <c r="D613" s="118">
        <v>0.00803413798087378</v>
      </c>
      <c r="E613" s="118">
        <v>1.7377225933280356</v>
      </c>
      <c r="F613" s="84" t="s">
        <v>2449</v>
      </c>
      <c r="G613" s="84" t="b">
        <v>0</v>
      </c>
      <c r="H613" s="84" t="b">
        <v>0</v>
      </c>
      <c r="I613" s="84" t="b">
        <v>0</v>
      </c>
      <c r="J613" s="84" t="b">
        <v>0</v>
      </c>
      <c r="K613" s="84" t="b">
        <v>0</v>
      </c>
      <c r="L613" s="84" t="b">
        <v>0</v>
      </c>
    </row>
    <row r="614" spans="1:12" ht="15">
      <c r="A614" s="84" t="s">
        <v>3134</v>
      </c>
      <c r="B614" s="84" t="s">
        <v>2584</v>
      </c>
      <c r="C614" s="84">
        <v>2</v>
      </c>
      <c r="D614" s="118">
        <v>0.00803413798087378</v>
      </c>
      <c r="E614" s="118">
        <v>1.3397825846559979</v>
      </c>
      <c r="F614" s="84" t="s">
        <v>2449</v>
      </c>
      <c r="G614" s="84" t="b">
        <v>0</v>
      </c>
      <c r="H614" s="84" t="b">
        <v>0</v>
      </c>
      <c r="I614" s="84" t="b">
        <v>0</v>
      </c>
      <c r="J614" s="84" t="b">
        <v>0</v>
      </c>
      <c r="K614" s="84" t="b">
        <v>0</v>
      </c>
      <c r="L614" s="84" t="b">
        <v>0</v>
      </c>
    </row>
    <row r="615" spans="1:12" ht="15">
      <c r="A615" s="84" t="s">
        <v>2584</v>
      </c>
      <c r="B615" s="84" t="s">
        <v>3213</v>
      </c>
      <c r="C615" s="84">
        <v>2</v>
      </c>
      <c r="D615" s="118">
        <v>0.00803413798087378</v>
      </c>
      <c r="E615" s="118">
        <v>1.515873843711679</v>
      </c>
      <c r="F615" s="84" t="s">
        <v>2449</v>
      </c>
      <c r="G615" s="84" t="b">
        <v>0</v>
      </c>
      <c r="H615" s="84" t="b">
        <v>0</v>
      </c>
      <c r="I615" s="84" t="b">
        <v>0</v>
      </c>
      <c r="J615" s="84" t="b">
        <v>0</v>
      </c>
      <c r="K615" s="84" t="b">
        <v>0</v>
      </c>
      <c r="L615" s="84" t="b">
        <v>0</v>
      </c>
    </row>
    <row r="616" spans="1:12" ht="15">
      <c r="A616" s="84" t="s">
        <v>3213</v>
      </c>
      <c r="B616" s="84" t="s">
        <v>2617</v>
      </c>
      <c r="C616" s="84">
        <v>2</v>
      </c>
      <c r="D616" s="118">
        <v>0.00803413798087378</v>
      </c>
      <c r="E616" s="118">
        <v>1.9138138523837167</v>
      </c>
      <c r="F616" s="84" t="s">
        <v>2449</v>
      </c>
      <c r="G616" s="84" t="b">
        <v>0</v>
      </c>
      <c r="H616" s="84" t="b">
        <v>0</v>
      </c>
      <c r="I616" s="84" t="b">
        <v>0</v>
      </c>
      <c r="J616" s="84" t="b">
        <v>0</v>
      </c>
      <c r="K616" s="84" t="b">
        <v>0</v>
      </c>
      <c r="L616" s="84" t="b">
        <v>0</v>
      </c>
    </row>
    <row r="617" spans="1:12" ht="15">
      <c r="A617" s="84" t="s">
        <v>2617</v>
      </c>
      <c r="B617" s="84" t="s">
        <v>3214</v>
      </c>
      <c r="C617" s="84">
        <v>2</v>
      </c>
      <c r="D617" s="118">
        <v>0.00803413798087378</v>
      </c>
      <c r="E617" s="118">
        <v>1.9138138523837167</v>
      </c>
      <c r="F617" s="84" t="s">
        <v>2449</v>
      </c>
      <c r="G617" s="84" t="b">
        <v>0</v>
      </c>
      <c r="H617" s="84" t="b">
        <v>0</v>
      </c>
      <c r="I617" s="84" t="b">
        <v>0</v>
      </c>
      <c r="J617" s="84" t="b">
        <v>0</v>
      </c>
      <c r="K617" s="84" t="b">
        <v>0</v>
      </c>
      <c r="L617" s="84" t="b">
        <v>0</v>
      </c>
    </row>
    <row r="618" spans="1:12" ht="15">
      <c r="A618" s="84" t="s">
        <v>3214</v>
      </c>
      <c r="B618" s="84" t="s">
        <v>2584</v>
      </c>
      <c r="C618" s="84">
        <v>2</v>
      </c>
      <c r="D618" s="118">
        <v>0.00803413798087378</v>
      </c>
      <c r="E618" s="118">
        <v>1.515873843711679</v>
      </c>
      <c r="F618" s="84" t="s">
        <v>2449</v>
      </c>
      <c r="G618" s="84" t="b">
        <v>0</v>
      </c>
      <c r="H618" s="84" t="b">
        <v>0</v>
      </c>
      <c r="I618" s="84" t="b">
        <v>0</v>
      </c>
      <c r="J618" s="84" t="b">
        <v>0</v>
      </c>
      <c r="K618" s="84" t="b">
        <v>0</v>
      </c>
      <c r="L618" s="84" t="b">
        <v>0</v>
      </c>
    </row>
    <row r="619" spans="1:12" ht="15">
      <c r="A619" s="84" t="s">
        <v>2584</v>
      </c>
      <c r="B619" s="84" t="s">
        <v>3123</v>
      </c>
      <c r="C619" s="84">
        <v>2</v>
      </c>
      <c r="D619" s="118">
        <v>0.00803413798087378</v>
      </c>
      <c r="E619" s="118">
        <v>1.515873843711679</v>
      </c>
      <c r="F619" s="84" t="s">
        <v>2449</v>
      </c>
      <c r="G619" s="84" t="b">
        <v>0</v>
      </c>
      <c r="H619" s="84" t="b">
        <v>0</v>
      </c>
      <c r="I619" s="84" t="b">
        <v>0</v>
      </c>
      <c r="J619" s="84" t="b">
        <v>0</v>
      </c>
      <c r="K619" s="84" t="b">
        <v>0</v>
      </c>
      <c r="L619" s="84" t="b">
        <v>0</v>
      </c>
    </row>
    <row r="620" spans="1:12" ht="15">
      <c r="A620" s="84" t="s">
        <v>221</v>
      </c>
      <c r="B620" s="84" t="s">
        <v>3135</v>
      </c>
      <c r="C620" s="84">
        <v>2</v>
      </c>
      <c r="D620" s="118">
        <v>0.00803413798087378</v>
      </c>
      <c r="E620" s="118">
        <v>1.9138138523837167</v>
      </c>
      <c r="F620" s="84" t="s">
        <v>2449</v>
      </c>
      <c r="G620" s="84" t="b">
        <v>0</v>
      </c>
      <c r="H620" s="84" t="b">
        <v>0</v>
      </c>
      <c r="I620" s="84" t="b">
        <v>0</v>
      </c>
      <c r="J620" s="84" t="b">
        <v>0</v>
      </c>
      <c r="K620" s="84" t="b">
        <v>0</v>
      </c>
      <c r="L620" s="84" t="b">
        <v>0</v>
      </c>
    </row>
    <row r="621" spans="1:12" ht="15">
      <c r="A621" s="84" t="s">
        <v>3079</v>
      </c>
      <c r="B621" s="84" t="s">
        <v>3216</v>
      </c>
      <c r="C621" s="84">
        <v>2</v>
      </c>
      <c r="D621" s="118">
        <v>0.00803413798087378</v>
      </c>
      <c r="E621" s="118">
        <v>1.7377225933280356</v>
      </c>
      <c r="F621" s="84" t="s">
        <v>2449</v>
      </c>
      <c r="G621" s="84" t="b">
        <v>0</v>
      </c>
      <c r="H621" s="84" t="b">
        <v>0</v>
      </c>
      <c r="I621" s="84" t="b">
        <v>0</v>
      </c>
      <c r="J621" s="84" t="b">
        <v>0</v>
      </c>
      <c r="K621" s="84" t="b">
        <v>0</v>
      </c>
      <c r="L621" s="84" t="b">
        <v>0</v>
      </c>
    </row>
    <row r="622" spans="1:12" ht="15">
      <c r="A622" s="84" t="s">
        <v>296</v>
      </c>
      <c r="B622" s="84" t="s">
        <v>389</v>
      </c>
      <c r="C622" s="84">
        <v>7</v>
      </c>
      <c r="D622" s="118">
        <v>0.01009552280069572</v>
      </c>
      <c r="E622" s="118">
        <v>1.271066772286538</v>
      </c>
      <c r="F622" s="84" t="s">
        <v>2450</v>
      </c>
      <c r="G622" s="84" t="b">
        <v>0</v>
      </c>
      <c r="H622" s="84" t="b">
        <v>0</v>
      </c>
      <c r="I622" s="84" t="b">
        <v>0</v>
      </c>
      <c r="J622" s="84" t="b">
        <v>0</v>
      </c>
      <c r="K622" s="84" t="b">
        <v>0</v>
      </c>
      <c r="L622" s="84" t="b">
        <v>0</v>
      </c>
    </row>
    <row r="623" spans="1:12" ht="15">
      <c r="A623" s="84" t="s">
        <v>389</v>
      </c>
      <c r="B623" s="84" t="s">
        <v>297</v>
      </c>
      <c r="C623" s="84">
        <v>5</v>
      </c>
      <c r="D623" s="118">
        <v>0.007211087714782657</v>
      </c>
      <c r="E623" s="118">
        <v>1.1760912590556813</v>
      </c>
      <c r="F623" s="84" t="s">
        <v>2450</v>
      </c>
      <c r="G623" s="84" t="b">
        <v>0</v>
      </c>
      <c r="H623" s="84" t="b">
        <v>0</v>
      </c>
      <c r="I623" s="84" t="b">
        <v>0</v>
      </c>
      <c r="J623" s="84" t="b">
        <v>0</v>
      </c>
      <c r="K623" s="84" t="b">
        <v>0</v>
      </c>
      <c r="L623" s="84" t="b">
        <v>0</v>
      </c>
    </row>
    <row r="624" spans="1:12" ht="15">
      <c r="A624" s="84" t="s">
        <v>295</v>
      </c>
      <c r="B624" s="84" t="s">
        <v>296</v>
      </c>
      <c r="C624" s="84">
        <v>4</v>
      </c>
      <c r="D624" s="118">
        <v>0.007958926962968644</v>
      </c>
      <c r="E624" s="118">
        <v>1.380211241711606</v>
      </c>
      <c r="F624" s="84" t="s">
        <v>2450</v>
      </c>
      <c r="G624" s="84" t="b">
        <v>0</v>
      </c>
      <c r="H624" s="84" t="b">
        <v>0</v>
      </c>
      <c r="I624" s="84" t="b">
        <v>0</v>
      </c>
      <c r="J624" s="84" t="b">
        <v>0</v>
      </c>
      <c r="K624" s="84" t="b">
        <v>0</v>
      </c>
      <c r="L624" s="84" t="b">
        <v>0</v>
      </c>
    </row>
    <row r="625" spans="1:12" ht="15">
      <c r="A625" s="84" t="s">
        <v>2567</v>
      </c>
      <c r="B625" s="84" t="s">
        <v>2592</v>
      </c>
      <c r="C625" s="84">
        <v>4</v>
      </c>
      <c r="D625" s="118">
        <v>0.01078240123660254</v>
      </c>
      <c r="E625" s="118">
        <v>1.271066772286538</v>
      </c>
      <c r="F625" s="84" t="s">
        <v>2450</v>
      </c>
      <c r="G625" s="84" t="b">
        <v>0</v>
      </c>
      <c r="H625" s="84" t="b">
        <v>0</v>
      </c>
      <c r="I625" s="84" t="b">
        <v>0</v>
      </c>
      <c r="J625" s="84" t="b">
        <v>0</v>
      </c>
      <c r="K625" s="84" t="b">
        <v>0</v>
      </c>
      <c r="L625" s="84" t="b">
        <v>0</v>
      </c>
    </row>
    <row r="626" spans="1:12" ht="15">
      <c r="A626" s="84" t="s">
        <v>297</v>
      </c>
      <c r="B626" s="84" t="s">
        <v>3091</v>
      </c>
      <c r="C626" s="84">
        <v>3</v>
      </c>
      <c r="D626" s="118">
        <v>0.008086800927451905</v>
      </c>
      <c r="E626" s="118">
        <v>1.3222192947339193</v>
      </c>
      <c r="F626" s="84" t="s">
        <v>2450</v>
      </c>
      <c r="G626" s="84" t="b">
        <v>0</v>
      </c>
      <c r="H626" s="84" t="b">
        <v>0</v>
      </c>
      <c r="I626" s="84" t="b">
        <v>0</v>
      </c>
      <c r="J626" s="84" t="b">
        <v>0</v>
      </c>
      <c r="K626" s="84" t="b">
        <v>0</v>
      </c>
      <c r="L626" s="84" t="b">
        <v>0</v>
      </c>
    </row>
    <row r="627" spans="1:12" ht="15">
      <c r="A627" s="84" t="s">
        <v>3091</v>
      </c>
      <c r="B627" s="84" t="s">
        <v>3092</v>
      </c>
      <c r="C627" s="84">
        <v>3</v>
      </c>
      <c r="D627" s="118">
        <v>0.008086800927451905</v>
      </c>
      <c r="E627" s="118">
        <v>1.7481880270062005</v>
      </c>
      <c r="F627" s="84" t="s">
        <v>2450</v>
      </c>
      <c r="G627" s="84" t="b">
        <v>0</v>
      </c>
      <c r="H627" s="84" t="b">
        <v>0</v>
      </c>
      <c r="I627" s="84" t="b">
        <v>0</v>
      </c>
      <c r="J627" s="84" t="b">
        <v>0</v>
      </c>
      <c r="K627" s="84" t="b">
        <v>0</v>
      </c>
      <c r="L627" s="84" t="b">
        <v>0</v>
      </c>
    </row>
    <row r="628" spans="1:12" ht="15">
      <c r="A628" s="84" t="s">
        <v>3092</v>
      </c>
      <c r="B628" s="84" t="s">
        <v>2590</v>
      </c>
      <c r="C628" s="84">
        <v>3</v>
      </c>
      <c r="D628" s="118">
        <v>0.008086800927451905</v>
      </c>
      <c r="E628" s="118">
        <v>1.6232492903979006</v>
      </c>
      <c r="F628" s="84" t="s">
        <v>2450</v>
      </c>
      <c r="G628" s="84" t="b">
        <v>0</v>
      </c>
      <c r="H628" s="84" t="b">
        <v>0</v>
      </c>
      <c r="I628" s="84" t="b">
        <v>0</v>
      </c>
      <c r="J628" s="84" t="b">
        <v>0</v>
      </c>
      <c r="K628" s="84" t="b">
        <v>0</v>
      </c>
      <c r="L628" s="84" t="b">
        <v>0</v>
      </c>
    </row>
    <row r="629" spans="1:12" ht="15">
      <c r="A629" s="84" t="s">
        <v>2590</v>
      </c>
      <c r="B629" s="84" t="s">
        <v>3093</v>
      </c>
      <c r="C629" s="84">
        <v>3</v>
      </c>
      <c r="D629" s="118">
        <v>0.008086800927451905</v>
      </c>
      <c r="E629" s="118">
        <v>1.6232492903979006</v>
      </c>
      <c r="F629" s="84" t="s">
        <v>2450</v>
      </c>
      <c r="G629" s="84" t="b">
        <v>0</v>
      </c>
      <c r="H629" s="84" t="b">
        <v>0</v>
      </c>
      <c r="I629" s="84" t="b">
        <v>0</v>
      </c>
      <c r="J629" s="84" t="b">
        <v>0</v>
      </c>
      <c r="K629" s="84" t="b">
        <v>0</v>
      </c>
      <c r="L629" s="84" t="b">
        <v>0</v>
      </c>
    </row>
    <row r="630" spans="1:12" ht="15">
      <c r="A630" s="84" t="s">
        <v>3093</v>
      </c>
      <c r="B630" s="84" t="s">
        <v>2591</v>
      </c>
      <c r="C630" s="84">
        <v>3</v>
      </c>
      <c r="D630" s="118">
        <v>0.008086800927451905</v>
      </c>
      <c r="E630" s="118">
        <v>1.6232492903979006</v>
      </c>
      <c r="F630" s="84" t="s">
        <v>2450</v>
      </c>
      <c r="G630" s="84" t="b">
        <v>0</v>
      </c>
      <c r="H630" s="84" t="b">
        <v>0</v>
      </c>
      <c r="I630" s="84" t="b">
        <v>0</v>
      </c>
      <c r="J630" s="84" t="b">
        <v>0</v>
      </c>
      <c r="K630" s="84" t="b">
        <v>0</v>
      </c>
      <c r="L630" s="84" t="b">
        <v>0</v>
      </c>
    </row>
    <row r="631" spans="1:12" ht="15">
      <c r="A631" s="84" t="s">
        <v>2592</v>
      </c>
      <c r="B631" s="84" t="s">
        <v>2593</v>
      </c>
      <c r="C631" s="84">
        <v>3</v>
      </c>
      <c r="D631" s="118">
        <v>0.008086800927451905</v>
      </c>
      <c r="E631" s="118">
        <v>1.4983105537896007</v>
      </c>
      <c r="F631" s="84" t="s">
        <v>2450</v>
      </c>
      <c r="G631" s="84" t="b">
        <v>0</v>
      </c>
      <c r="H631" s="84" t="b">
        <v>0</v>
      </c>
      <c r="I631" s="84" t="b">
        <v>0</v>
      </c>
      <c r="J631" s="84" t="b">
        <v>1</v>
      </c>
      <c r="K631" s="84" t="b">
        <v>0</v>
      </c>
      <c r="L631" s="84" t="b">
        <v>0</v>
      </c>
    </row>
    <row r="632" spans="1:12" ht="15">
      <c r="A632" s="84" t="s">
        <v>2593</v>
      </c>
      <c r="B632" s="84" t="s">
        <v>2589</v>
      </c>
      <c r="C632" s="84">
        <v>3</v>
      </c>
      <c r="D632" s="118">
        <v>0.008086800927451905</v>
      </c>
      <c r="E632" s="118">
        <v>1.4014005407815442</v>
      </c>
      <c r="F632" s="84" t="s">
        <v>2450</v>
      </c>
      <c r="G632" s="84" t="b">
        <v>1</v>
      </c>
      <c r="H632" s="84" t="b">
        <v>0</v>
      </c>
      <c r="I632" s="84" t="b">
        <v>0</v>
      </c>
      <c r="J632" s="84" t="b">
        <v>0</v>
      </c>
      <c r="K632" s="84" t="b">
        <v>0</v>
      </c>
      <c r="L632" s="84" t="b">
        <v>0</v>
      </c>
    </row>
    <row r="633" spans="1:12" ht="15">
      <c r="A633" s="84" t="s">
        <v>2589</v>
      </c>
      <c r="B633" s="84" t="s">
        <v>3094</v>
      </c>
      <c r="C633" s="84">
        <v>3</v>
      </c>
      <c r="D633" s="118">
        <v>0.008086800927451905</v>
      </c>
      <c r="E633" s="118">
        <v>1.526339277389844</v>
      </c>
      <c r="F633" s="84" t="s">
        <v>2450</v>
      </c>
      <c r="G633" s="84" t="b">
        <v>0</v>
      </c>
      <c r="H633" s="84" t="b">
        <v>0</v>
      </c>
      <c r="I633" s="84" t="b">
        <v>0</v>
      </c>
      <c r="J633" s="84" t="b">
        <v>0</v>
      </c>
      <c r="K633" s="84" t="b">
        <v>0</v>
      </c>
      <c r="L633" s="84" t="b">
        <v>0</v>
      </c>
    </row>
    <row r="634" spans="1:12" ht="15">
      <c r="A634" s="84" t="s">
        <v>297</v>
      </c>
      <c r="B634" s="84" t="s">
        <v>3090</v>
      </c>
      <c r="C634" s="84">
        <v>2</v>
      </c>
      <c r="D634" s="118">
        <v>0.007380932359043432</v>
      </c>
      <c r="E634" s="118">
        <v>1.1461280356782382</v>
      </c>
      <c r="F634" s="84" t="s">
        <v>2450</v>
      </c>
      <c r="G634" s="84" t="b">
        <v>0</v>
      </c>
      <c r="H634" s="84" t="b">
        <v>0</v>
      </c>
      <c r="I634" s="84" t="b">
        <v>0</v>
      </c>
      <c r="J634" s="84" t="b">
        <v>0</v>
      </c>
      <c r="K634" s="84" t="b">
        <v>0</v>
      </c>
      <c r="L634" s="84" t="b">
        <v>0</v>
      </c>
    </row>
    <row r="635" spans="1:12" ht="15">
      <c r="A635" s="84" t="s">
        <v>3090</v>
      </c>
      <c r="B635" s="84" t="s">
        <v>296</v>
      </c>
      <c r="C635" s="84">
        <v>2</v>
      </c>
      <c r="D635" s="118">
        <v>0.007380932359043432</v>
      </c>
      <c r="E635" s="118">
        <v>1.2041199826559248</v>
      </c>
      <c r="F635" s="84" t="s">
        <v>2450</v>
      </c>
      <c r="G635" s="84" t="b">
        <v>0</v>
      </c>
      <c r="H635" s="84" t="b">
        <v>0</v>
      </c>
      <c r="I635" s="84" t="b">
        <v>0</v>
      </c>
      <c r="J635" s="84" t="b">
        <v>0</v>
      </c>
      <c r="K635" s="84" t="b">
        <v>0</v>
      </c>
      <c r="L635" s="84" t="b">
        <v>0</v>
      </c>
    </row>
    <row r="636" spans="1:12" ht="15">
      <c r="A636" s="84" t="s">
        <v>389</v>
      </c>
      <c r="B636" s="84" t="s">
        <v>388</v>
      </c>
      <c r="C636" s="84">
        <v>2</v>
      </c>
      <c r="D636" s="118">
        <v>0.007380932359043432</v>
      </c>
      <c r="E636" s="118">
        <v>1.380211241711606</v>
      </c>
      <c r="F636" s="84" t="s">
        <v>2450</v>
      </c>
      <c r="G636" s="84" t="b">
        <v>0</v>
      </c>
      <c r="H636" s="84" t="b">
        <v>0</v>
      </c>
      <c r="I636" s="84" t="b">
        <v>0</v>
      </c>
      <c r="J636" s="84" t="b">
        <v>0</v>
      </c>
      <c r="K636" s="84" t="b">
        <v>0</v>
      </c>
      <c r="L636" s="84" t="b">
        <v>0</v>
      </c>
    </row>
    <row r="637" spans="1:12" ht="15">
      <c r="A637" s="84" t="s">
        <v>388</v>
      </c>
      <c r="B637" s="84" t="s">
        <v>387</v>
      </c>
      <c r="C637" s="84">
        <v>2</v>
      </c>
      <c r="D637" s="118">
        <v>0.007380932359043432</v>
      </c>
      <c r="E637" s="118">
        <v>1.9242792860618818</v>
      </c>
      <c r="F637" s="84" t="s">
        <v>2450</v>
      </c>
      <c r="G637" s="84" t="b">
        <v>0</v>
      </c>
      <c r="H637" s="84" t="b">
        <v>0</v>
      </c>
      <c r="I637" s="84" t="b">
        <v>0</v>
      </c>
      <c r="J637" s="84" t="b">
        <v>0</v>
      </c>
      <c r="K637" s="84" t="b">
        <v>0</v>
      </c>
      <c r="L637" s="84" t="b">
        <v>0</v>
      </c>
    </row>
    <row r="638" spans="1:12" ht="15">
      <c r="A638" s="84" t="s">
        <v>387</v>
      </c>
      <c r="B638" s="84" t="s">
        <v>386</v>
      </c>
      <c r="C638" s="84">
        <v>2</v>
      </c>
      <c r="D638" s="118">
        <v>0.007380932359043432</v>
      </c>
      <c r="E638" s="118">
        <v>1.9242792860618818</v>
      </c>
      <c r="F638" s="84" t="s">
        <v>2450</v>
      </c>
      <c r="G638" s="84" t="b">
        <v>0</v>
      </c>
      <c r="H638" s="84" t="b">
        <v>0</v>
      </c>
      <c r="I638" s="84" t="b">
        <v>0</v>
      </c>
      <c r="J638" s="84" t="b">
        <v>0</v>
      </c>
      <c r="K638" s="84" t="b">
        <v>0</v>
      </c>
      <c r="L638" s="84" t="b">
        <v>0</v>
      </c>
    </row>
    <row r="639" spans="1:12" ht="15">
      <c r="A639" s="84" t="s">
        <v>2591</v>
      </c>
      <c r="B639" s="84" t="s">
        <v>2589</v>
      </c>
      <c r="C639" s="84">
        <v>2</v>
      </c>
      <c r="D639" s="118">
        <v>0.007380932359043432</v>
      </c>
      <c r="E639" s="118">
        <v>1.2253092817258628</v>
      </c>
      <c r="F639" s="84" t="s">
        <v>2450</v>
      </c>
      <c r="G639" s="84" t="b">
        <v>0</v>
      </c>
      <c r="H639" s="84" t="b">
        <v>0</v>
      </c>
      <c r="I639" s="84" t="b">
        <v>0</v>
      </c>
      <c r="J639" s="84" t="b">
        <v>0</v>
      </c>
      <c r="K639" s="84" t="b">
        <v>0</v>
      </c>
      <c r="L639" s="84" t="b">
        <v>0</v>
      </c>
    </row>
    <row r="640" spans="1:12" ht="15">
      <c r="A640" s="84" t="s">
        <v>2589</v>
      </c>
      <c r="B640" s="84" t="s">
        <v>2567</v>
      </c>
      <c r="C640" s="84">
        <v>2</v>
      </c>
      <c r="D640" s="118">
        <v>0.007380932359043432</v>
      </c>
      <c r="E640" s="118">
        <v>0.8731267636145004</v>
      </c>
      <c r="F640" s="84" t="s">
        <v>2450</v>
      </c>
      <c r="G640" s="84" t="b">
        <v>0</v>
      </c>
      <c r="H640" s="84" t="b">
        <v>0</v>
      </c>
      <c r="I640" s="84" t="b">
        <v>0</v>
      </c>
      <c r="J640" s="84" t="b">
        <v>0</v>
      </c>
      <c r="K640" s="84" t="b">
        <v>0</v>
      </c>
      <c r="L640" s="84" t="b">
        <v>0</v>
      </c>
    </row>
    <row r="641" spans="1:12" ht="15">
      <c r="A641" s="84" t="s">
        <v>3094</v>
      </c>
      <c r="B641" s="84" t="s">
        <v>3068</v>
      </c>
      <c r="C641" s="84">
        <v>2</v>
      </c>
      <c r="D641" s="118">
        <v>0.007380932359043432</v>
      </c>
      <c r="E641" s="118">
        <v>1.7481880270062005</v>
      </c>
      <c r="F641" s="84" t="s">
        <v>2450</v>
      </c>
      <c r="G641" s="84" t="b">
        <v>0</v>
      </c>
      <c r="H641" s="84" t="b">
        <v>0</v>
      </c>
      <c r="I641" s="84" t="b">
        <v>0</v>
      </c>
      <c r="J641" s="84" t="b">
        <v>0</v>
      </c>
      <c r="K641" s="84" t="b">
        <v>0</v>
      </c>
      <c r="L641" s="84" t="b">
        <v>0</v>
      </c>
    </row>
    <row r="642" spans="1:12" ht="15">
      <c r="A642" s="84" t="s">
        <v>3077</v>
      </c>
      <c r="B642" s="84" t="s">
        <v>297</v>
      </c>
      <c r="C642" s="84">
        <v>2</v>
      </c>
      <c r="D642" s="118">
        <v>0.007380932359043432</v>
      </c>
      <c r="E642" s="118">
        <v>1.3222192947339193</v>
      </c>
      <c r="F642" s="84" t="s">
        <v>2450</v>
      </c>
      <c r="G642" s="84" t="b">
        <v>0</v>
      </c>
      <c r="H642" s="84" t="b">
        <v>0</v>
      </c>
      <c r="I642" s="84" t="b">
        <v>0</v>
      </c>
      <c r="J642" s="84" t="b">
        <v>0</v>
      </c>
      <c r="K642" s="84" t="b">
        <v>0</v>
      </c>
      <c r="L642" s="84" t="b">
        <v>0</v>
      </c>
    </row>
    <row r="643" spans="1:12" ht="15">
      <c r="A643" s="84" t="s">
        <v>297</v>
      </c>
      <c r="B643" s="84" t="s">
        <v>3122</v>
      </c>
      <c r="C643" s="84">
        <v>2</v>
      </c>
      <c r="D643" s="118">
        <v>0.007380932359043432</v>
      </c>
      <c r="E643" s="118">
        <v>1.3222192947339193</v>
      </c>
      <c r="F643" s="84" t="s">
        <v>2450</v>
      </c>
      <c r="G643" s="84" t="b">
        <v>0</v>
      </c>
      <c r="H643" s="84" t="b">
        <v>0</v>
      </c>
      <c r="I643" s="84" t="b">
        <v>0</v>
      </c>
      <c r="J643" s="84" t="b">
        <v>0</v>
      </c>
      <c r="K643" s="84" t="b">
        <v>0</v>
      </c>
      <c r="L643" s="84" t="b">
        <v>0</v>
      </c>
    </row>
    <row r="644" spans="1:12" ht="15">
      <c r="A644" s="84" t="s">
        <v>3122</v>
      </c>
      <c r="B644" s="84" t="s">
        <v>2609</v>
      </c>
      <c r="C644" s="84">
        <v>2</v>
      </c>
      <c r="D644" s="118">
        <v>0.007380932359043432</v>
      </c>
      <c r="E644" s="118">
        <v>1.9242792860618818</v>
      </c>
      <c r="F644" s="84" t="s">
        <v>2450</v>
      </c>
      <c r="G644" s="84" t="b">
        <v>0</v>
      </c>
      <c r="H644" s="84" t="b">
        <v>0</v>
      </c>
      <c r="I644" s="84" t="b">
        <v>0</v>
      </c>
      <c r="J644" s="84" t="b">
        <v>0</v>
      </c>
      <c r="K644" s="84" t="b">
        <v>0</v>
      </c>
      <c r="L644" s="84" t="b">
        <v>0</v>
      </c>
    </row>
    <row r="645" spans="1:12" ht="15">
      <c r="A645" s="84" t="s">
        <v>2609</v>
      </c>
      <c r="B645" s="84" t="s">
        <v>3074</v>
      </c>
      <c r="C645" s="84">
        <v>2</v>
      </c>
      <c r="D645" s="118">
        <v>0.007380932359043432</v>
      </c>
      <c r="E645" s="118">
        <v>1.9242792860618818</v>
      </c>
      <c r="F645" s="84" t="s">
        <v>2450</v>
      </c>
      <c r="G645" s="84" t="b">
        <v>0</v>
      </c>
      <c r="H645" s="84" t="b">
        <v>0</v>
      </c>
      <c r="I645" s="84" t="b">
        <v>0</v>
      </c>
      <c r="J645" s="84" t="b">
        <v>0</v>
      </c>
      <c r="K645" s="84" t="b">
        <v>0</v>
      </c>
      <c r="L645" s="84" t="b">
        <v>0</v>
      </c>
    </row>
    <row r="646" spans="1:12" ht="15">
      <c r="A646" s="84" t="s">
        <v>3074</v>
      </c>
      <c r="B646" s="84" t="s">
        <v>2573</v>
      </c>
      <c r="C646" s="84">
        <v>2</v>
      </c>
      <c r="D646" s="118">
        <v>0.007380932359043432</v>
      </c>
      <c r="E646" s="118">
        <v>1.9242792860618818</v>
      </c>
      <c r="F646" s="84" t="s">
        <v>2450</v>
      </c>
      <c r="G646" s="84" t="b">
        <v>0</v>
      </c>
      <c r="H646" s="84" t="b">
        <v>0</v>
      </c>
      <c r="I646" s="84" t="b">
        <v>0</v>
      </c>
      <c r="J646" s="84" t="b">
        <v>0</v>
      </c>
      <c r="K646" s="84" t="b">
        <v>0</v>
      </c>
      <c r="L646" s="84" t="b">
        <v>0</v>
      </c>
    </row>
    <row r="647" spans="1:12" ht="15">
      <c r="A647" s="84" t="s">
        <v>2573</v>
      </c>
      <c r="B647" s="84" t="s">
        <v>3215</v>
      </c>
      <c r="C647" s="84">
        <v>2</v>
      </c>
      <c r="D647" s="118">
        <v>0.007380932359043432</v>
      </c>
      <c r="E647" s="118">
        <v>1.9242792860618818</v>
      </c>
      <c r="F647" s="84" t="s">
        <v>2450</v>
      </c>
      <c r="G647" s="84" t="b">
        <v>0</v>
      </c>
      <c r="H647" s="84" t="b">
        <v>0</v>
      </c>
      <c r="I647" s="84" t="b">
        <v>0</v>
      </c>
      <c r="J647" s="84" t="b">
        <v>0</v>
      </c>
      <c r="K647" s="84" t="b">
        <v>0</v>
      </c>
      <c r="L647" s="84" t="b">
        <v>0</v>
      </c>
    </row>
    <row r="648" spans="1:12" ht="15">
      <c r="A648" s="84" t="s">
        <v>3215</v>
      </c>
      <c r="B648" s="84" t="s">
        <v>3035</v>
      </c>
      <c r="C648" s="84">
        <v>2</v>
      </c>
      <c r="D648" s="118">
        <v>0.007380932359043432</v>
      </c>
      <c r="E648" s="118">
        <v>1.9242792860618818</v>
      </c>
      <c r="F648" s="84" t="s">
        <v>2450</v>
      </c>
      <c r="G648" s="84" t="b">
        <v>0</v>
      </c>
      <c r="H648" s="84" t="b">
        <v>0</v>
      </c>
      <c r="I648" s="84" t="b">
        <v>0</v>
      </c>
      <c r="J648" s="84" t="b">
        <v>1</v>
      </c>
      <c r="K648" s="84" t="b">
        <v>0</v>
      </c>
      <c r="L648" s="84" t="b">
        <v>0</v>
      </c>
    </row>
    <row r="649" spans="1:12" ht="15">
      <c r="A649" s="84" t="s">
        <v>3035</v>
      </c>
      <c r="B649" s="84" t="s">
        <v>2999</v>
      </c>
      <c r="C649" s="84">
        <v>2</v>
      </c>
      <c r="D649" s="118">
        <v>0.007380932359043432</v>
      </c>
      <c r="E649" s="118">
        <v>1.9242792860618818</v>
      </c>
      <c r="F649" s="84" t="s">
        <v>2450</v>
      </c>
      <c r="G649" s="84" t="b">
        <v>1</v>
      </c>
      <c r="H649" s="84" t="b">
        <v>0</v>
      </c>
      <c r="I649" s="84" t="b">
        <v>0</v>
      </c>
      <c r="J649" s="84" t="b">
        <v>0</v>
      </c>
      <c r="K649" s="84" t="b">
        <v>0</v>
      </c>
      <c r="L649" s="84" t="b">
        <v>0</v>
      </c>
    </row>
    <row r="650" spans="1:12" ht="15">
      <c r="A650" s="84" t="s">
        <v>2999</v>
      </c>
      <c r="B650" s="84" t="s">
        <v>2566</v>
      </c>
      <c r="C650" s="84">
        <v>2</v>
      </c>
      <c r="D650" s="118">
        <v>0.007380932359043432</v>
      </c>
      <c r="E650" s="118">
        <v>1.9242792860618818</v>
      </c>
      <c r="F650" s="84" t="s">
        <v>2450</v>
      </c>
      <c r="G650" s="84" t="b">
        <v>0</v>
      </c>
      <c r="H650" s="84" t="b">
        <v>0</v>
      </c>
      <c r="I650" s="84" t="b">
        <v>0</v>
      </c>
      <c r="J650" s="84" t="b">
        <v>0</v>
      </c>
      <c r="K650" s="84" t="b">
        <v>0</v>
      </c>
      <c r="L650" s="84" t="b">
        <v>0</v>
      </c>
    </row>
    <row r="651" spans="1:12" ht="15">
      <c r="A651" s="84" t="s">
        <v>3072</v>
      </c>
      <c r="B651" s="84" t="s">
        <v>3201</v>
      </c>
      <c r="C651" s="84">
        <v>2</v>
      </c>
      <c r="D651" s="118">
        <v>0.007380932359043432</v>
      </c>
      <c r="E651" s="118">
        <v>1.9242792860618818</v>
      </c>
      <c r="F651" s="84" t="s">
        <v>2450</v>
      </c>
      <c r="G651" s="84" t="b">
        <v>1</v>
      </c>
      <c r="H651" s="84" t="b">
        <v>0</v>
      </c>
      <c r="I651" s="84" t="b">
        <v>0</v>
      </c>
      <c r="J651" s="84" t="b">
        <v>1</v>
      </c>
      <c r="K651" s="84" t="b">
        <v>0</v>
      </c>
      <c r="L651" s="84" t="b">
        <v>0</v>
      </c>
    </row>
    <row r="652" spans="1:12" ht="15">
      <c r="A652" s="84" t="s">
        <v>3201</v>
      </c>
      <c r="B652" s="84" t="s">
        <v>3202</v>
      </c>
      <c r="C652" s="84">
        <v>2</v>
      </c>
      <c r="D652" s="118">
        <v>0.007380932359043432</v>
      </c>
      <c r="E652" s="118">
        <v>1.9242792860618818</v>
      </c>
      <c r="F652" s="84" t="s">
        <v>2450</v>
      </c>
      <c r="G652" s="84" t="b">
        <v>1</v>
      </c>
      <c r="H652" s="84" t="b">
        <v>0</v>
      </c>
      <c r="I652" s="84" t="b">
        <v>0</v>
      </c>
      <c r="J652" s="84" t="b">
        <v>0</v>
      </c>
      <c r="K652" s="84" t="b">
        <v>0</v>
      </c>
      <c r="L652" s="84" t="b">
        <v>0</v>
      </c>
    </row>
    <row r="653" spans="1:12" ht="15">
      <c r="A653" s="84" t="s">
        <v>3202</v>
      </c>
      <c r="B653" s="84" t="s">
        <v>2567</v>
      </c>
      <c r="C653" s="84">
        <v>2</v>
      </c>
      <c r="D653" s="118">
        <v>0.007380932359043432</v>
      </c>
      <c r="E653" s="118">
        <v>1.271066772286538</v>
      </c>
      <c r="F653" s="84" t="s">
        <v>2450</v>
      </c>
      <c r="G653" s="84" t="b">
        <v>0</v>
      </c>
      <c r="H653" s="84" t="b">
        <v>0</v>
      </c>
      <c r="I653" s="84" t="b">
        <v>0</v>
      </c>
      <c r="J653" s="84" t="b">
        <v>0</v>
      </c>
      <c r="K653" s="84" t="b">
        <v>0</v>
      </c>
      <c r="L653" s="84" t="b">
        <v>0</v>
      </c>
    </row>
    <row r="654" spans="1:12" ht="15">
      <c r="A654" s="84" t="s">
        <v>2567</v>
      </c>
      <c r="B654" s="84" t="s">
        <v>3203</v>
      </c>
      <c r="C654" s="84">
        <v>2</v>
      </c>
      <c r="D654" s="118">
        <v>0.007380932359043432</v>
      </c>
      <c r="E654" s="118">
        <v>1.271066772286538</v>
      </c>
      <c r="F654" s="84" t="s">
        <v>2450</v>
      </c>
      <c r="G654" s="84" t="b">
        <v>0</v>
      </c>
      <c r="H654" s="84" t="b">
        <v>0</v>
      </c>
      <c r="I654" s="84" t="b">
        <v>0</v>
      </c>
      <c r="J654" s="84" t="b">
        <v>0</v>
      </c>
      <c r="K654" s="84" t="b">
        <v>0</v>
      </c>
      <c r="L654" s="84" t="b">
        <v>0</v>
      </c>
    </row>
    <row r="655" spans="1:12" ht="15">
      <c r="A655" s="84" t="s">
        <v>3203</v>
      </c>
      <c r="B655" s="84" t="s">
        <v>3204</v>
      </c>
      <c r="C655" s="84">
        <v>2</v>
      </c>
      <c r="D655" s="118">
        <v>0.007380932359043432</v>
      </c>
      <c r="E655" s="118">
        <v>1.9242792860618818</v>
      </c>
      <c r="F655" s="84" t="s">
        <v>2450</v>
      </c>
      <c r="G655" s="84" t="b">
        <v>0</v>
      </c>
      <c r="H655" s="84" t="b">
        <v>0</v>
      </c>
      <c r="I655" s="84" t="b">
        <v>0</v>
      </c>
      <c r="J655" s="84" t="b">
        <v>0</v>
      </c>
      <c r="K655" s="84" t="b">
        <v>0</v>
      </c>
      <c r="L655" s="84" t="b">
        <v>0</v>
      </c>
    </row>
    <row r="656" spans="1:12" ht="15">
      <c r="A656" s="84" t="s">
        <v>3204</v>
      </c>
      <c r="B656" s="84" t="s">
        <v>3205</v>
      </c>
      <c r="C656" s="84">
        <v>2</v>
      </c>
      <c r="D656" s="118">
        <v>0.007380932359043432</v>
      </c>
      <c r="E656" s="118">
        <v>1.9242792860618818</v>
      </c>
      <c r="F656" s="84" t="s">
        <v>2450</v>
      </c>
      <c r="G656" s="84" t="b">
        <v>0</v>
      </c>
      <c r="H656" s="84" t="b">
        <v>0</v>
      </c>
      <c r="I656" s="84" t="b">
        <v>0</v>
      </c>
      <c r="J656" s="84" t="b">
        <v>0</v>
      </c>
      <c r="K656" s="84" t="b">
        <v>0</v>
      </c>
      <c r="L656" s="84" t="b">
        <v>0</v>
      </c>
    </row>
    <row r="657" spans="1:12" ht="15">
      <c r="A657" s="84" t="s">
        <v>3205</v>
      </c>
      <c r="B657" s="84" t="s">
        <v>3206</v>
      </c>
      <c r="C657" s="84">
        <v>2</v>
      </c>
      <c r="D657" s="118">
        <v>0.007380932359043432</v>
      </c>
      <c r="E657" s="118">
        <v>1.9242792860618818</v>
      </c>
      <c r="F657" s="84" t="s">
        <v>2450</v>
      </c>
      <c r="G657" s="84" t="b">
        <v>0</v>
      </c>
      <c r="H657" s="84" t="b">
        <v>0</v>
      </c>
      <c r="I657" s="84" t="b">
        <v>0</v>
      </c>
      <c r="J657" s="84" t="b">
        <v>1</v>
      </c>
      <c r="K657" s="84" t="b">
        <v>0</v>
      </c>
      <c r="L657" s="84" t="b">
        <v>0</v>
      </c>
    </row>
    <row r="658" spans="1:12" ht="15">
      <c r="A658" s="84" t="s">
        <v>3206</v>
      </c>
      <c r="B658" s="84" t="s">
        <v>3207</v>
      </c>
      <c r="C658" s="84">
        <v>2</v>
      </c>
      <c r="D658" s="118">
        <v>0.007380932359043432</v>
      </c>
      <c r="E658" s="118">
        <v>1.9242792860618818</v>
      </c>
      <c r="F658" s="84" t="s">
        <v>2450</v>
      </c>
      <c r="G658" s="84" t="b">
        <v>1</v>
      </c>
      <c r="H658" s="84" t="b">
        <v>0</v>
      </c>
      <c r="I658" s="84" t="b">
        <v>0</v>
      </c>
      <c r="J658" s="84" t="b">
        <v>1</v>
      </c>
      <c r="K658" s="84" t="b">
        <v>0</v>
      </c>
      <c r="L658" s="84" t="b">
        <v>0</v>
      </c>
    </row>
    <row r="659" spans="1:12" ht="15">
      <c r="A659" s="84" t="s">
        <v>3207</v>
      </c>
      <c r="B659" s="84" t="s">
        <v>3208</v>
      </c>
      <c r="C659" s="84">
        <v>2</v>
      </c>
      <c r="D659" s="118">
        <v>0.007380932359043432</v>
      </c>
      <c r="E659" s="118">
        <v>1.9242792860618818</v>
      </c>
      <c r="F659" s="84" t="s">
        <v>2450</v>
      </c>
      <c r="G659" s="84" t="b">
        <v>1</v>
      </c>
      <c r="H659" s="84" t="b">
        <v>0</v>
      </c>
      <c r="I659" s="84" t="b">
        <v>0</v>
      </c>
      <c r="J659" s="84" t="b">
        <v>1</v>
      </c>
      <c r="K659" s="84" t="b">
        <v>0</v>
      </c>
      <c r="L659" s="84" t="b">
        <v>0</v>
      </c>
    </row>
    <row r="660" spans="1:12" ht="15">
      <c r="A660" s="84" t="s">
        <v>3208</v>
      </c>
      <c r="B660" s="84" t="s">
        <v>3209</v>
      </c>
      <c r="C660" s="84">
        <v>2</v>
      </c>
      <c r="D660" s="118">
        <v>0.007380932359043432</v>
      </c>
      <c r="E660" s="118">
        <v>1.9242792860618818</v>
      </c>
      <c r="F660" s="84" t="s">
        <v>2450</v>
      </c>
      <c r="G660" s="84" t="b">
        <v>1</v>
      </c>
      <c r="H660" s="84" t="b">
        <v>0</v>
      </c>
      <c r="I660" s="84" t="b">
        <v>0</v>
      </c>
      <c r="J660" s="84" t="b">
        <v>0</v>
      </c>
      <c r="K660" s="84" t="b">
        <v>0</v>
      </c>
      <c r="L660" s="84" t="b">
        <v>0</v>
      </c>
    </row>
    <row r="661" spans="1:12" ht="15">
      <c r="A661" s="84" t="s">
        <v>3209</v>
      </c>
      <c r="B661" s="84" t="s">
        <v>3210</v>
      </c>
      <c r="C661" s="84">
        <v>2</v>
      </c>
      <c r="D661" s="118">
        <v>0.007380932359043432</v>
      </c>
      <c r="E661" s="118">
        <v>1.9242792860618818</v>
      </c>
      <c r="F661" s="84" t="s">
        <v>2450</v>
      </c>
      <c r="G661" s="84" t="b">
        <v>0</v>
      </c>
      <c r="H661" s="84" t="b">
        <v>0</v>
      </c>
      <c r="I661" s="84" t="b">
        <v>0</v>
      </c>
      <c r="J661" s="84" t="b">
        <v>1</v>
      </c>
      <c r="K661" s="84" t="b">
        <v>0</v>
      </c>
      <c r="L661" s="84" t="b">
        <v>0</v>
      </c>
    </row>
    <row r="662" spans="1:12" ht="15">
      <c r="A662" s="84" t="s">
        <v>362</v>
      </c>
      <c r="B662" s="84" t="s">
        <v>361</v>
      </c>
      <c r="C662" s="84">
        <v>6</v>
      </c>
      <c r="D662" s="118">
        <v>0</v>
      </c>
      <c r="E662" s="118">
        <v>1.2218487496163564</v>
      </c>
      <c r="F662" s="84" t="s">
        <v>2451</v>
      </c>
      <c r="G662" s="84" t="b">
        <v>0</v>
      </c>
      <c r="H662" s="84" t="b">
        <v>0</v>
      </c>
      <c r="I662" s="84" t="b">
        <v>0</v>
      </c>
      <c r="J662" s="84" t="b">
        <v>0</v>
      </c>
      <c r="K662" s="84" t="b">
        <v>0</v>
      </c>
      <c r="L662" s="84" t="b">
        <v>0</v>
      </c>
    </row>
    <row r="663" spans="1:12" ht="15">
      <c r="A663" s="84" t="s">
        <v>360</v>
      </c>
      <c r="B663" s="84" t="s">
        <v>359</v>
      </c>
      <c r="C663" s="84">
        <v>6</v>
      </c>
      <c r="D663" s="118">
        <v>0</v>
      </c>
      <c r="E663" s="118">
        <v>1.2218487496163564</v>
      </c>
      <c r="F663" s="84" t="s">
        <v>2451</v>
      </c>
      <c r="G663" s="84" t="b">
        <v>0</v>
      </c>
      <c r="H663" s="84" t="b">
        <v>0</v>
      </c>
      <c r="I663" s="84" t="b">
        <v>0</v>
      </c>
      <c r="J663" s="84" t="b">
        <v>0</v>
      </c>
      <c r="K663" s="84" t="b">
        <v>0</v>
      </c>
      <c r="L663" s="84" t="b">
        <v>0</v>
      </c>
    </row>
    <row r="664" spans="1:12" ht="15">
      <c r="A664" s="84" t="s">
        <v>359</v>
      </c>
      <c r="B664" s="84" t="s">
        <v>267</v>
      </c>
      <c r="C664" s="84">
        <v>6</v>
      </c>
      <c r="D664" s="118">
        <v>0</v>
      </c>
      <c r="E664" s="118">
        <v>1.2218487496163564</v>
      </c>
      <c r="F664" s="84" t="s">
        <v>2451</v>
      </c>
      <c r="G664" s="84" t="b">
        <v>0</v>
      </c>
      <c r="H664" s="84" t="b">
        <v>0</v>
      </c>
      <c r="I664" s="84" t="b">
        <v>0</v>
      </c>
      <c r="J664" s="84" t="b">
        <v>0</v>
      </c>
      <c r="K664" s="84" t="b">
        <v>0</v>
      </c>
      <c r="L664" s="84" t="b">
        <v>0</v>
      </c>
    </row>
    <row r="665" spans="1:12" ht="15">
      <c r="A665" s="84" t="s">
        <v>267</v>
      </c>
      <c r="B665" s="84" t="s">
        <v>358</v>
      </c>
      <c r="C665" s="84">
        <v>6</v>
      </c>
      <c r="D665" s="118">
        <v>0</v>
      </c>
      <c r="E665" s="118">
        <v>1.2218487496163564</v>
      </c>
      <c r="F665" s="84" t="s">
        <v>2451</v>
      </c>
      <c r="G665" s="84" t="b">
        <v>0</v>
      </c>
      <c r="H665" s="84" t="b">
        <v>0</v>
      </c>
      <c r="I665" s="84" t="b">
        <v>0</v>
      </c>
      <c r="J665" s="84" t="b">
        <v>0</v>
      </c>
      <c r="K665" s="84" t="b">
        <v>0</v>
      </c>
      <c r="L665" s="84" t="b">
        <v>0</v>
      </c>
    </row>
    <row r="666" spans="1:12" ht="15">
      <c r="A666" s="84" t="s">
        <v>358</v>
      </c>
      <c r="B666" s="84" t="s">
        <v>357</v>
      </c>
      <c r="C666" s="84">
        <v>6</v>
      </c>
      <c r="D666" s="118">
        <v>0</v>
      </c>
      <c r="E666" s="118">
        <v>1.2218487496163564</v>
      </c>
      <c r="F666" s="84" t="s">
        <v>2451</v>
      </c>
      <c r="G666" s="84" t="b">
        <v>0</v>
      </c>
      <c r="H666" s="84" t="b">
        <v>0</v>
      </c>
      <c r="I666" s="84" t="b">
        <v>0</v>
      </c>
      <c r="J666" s="84" t="b">
        <v>0</v>
      </c>
      <c r="K666" s="84" t="b">
        <v>0</v>
      </c>
      <c r="L666" s="84" t="b">
        <v>0</v>
      </c>
    </row>
    <row r="667" spans="1:12" ht="15">
      <c r="A667" s="84" t="s">
        <v>256</v>
      </c>
      <c r="B667" s="84" t="s">
        <v>362</v>
      </c>
      <c r="C667" s="84">
        <v>5</v>
      </c>
      <c r="D667" s="118">
        <v>0.003734964436208718</v>
      </c>
      <c r="E667" s="118">
        <v>1.301029995663981</v>
      </c>
      <c r="F667" s="84" t="s">
        <v>2451</v>
      </c>
      <c r="G667" s="84" t="b">
        <v>0</v>
      </c>
      <c r="H667" s="84" t="b">
        <v>0</v>
      </c>
      <c r="I667" s="84" t="b">
        <v>0</v>
      </c>
      <c r="J667" s="84" t="b">
        <v>0</v>
      </c>
      <c r="K667" s="84" t="b">
        <v>0</v>
      </c>
      <c r="L667" s="84" t="b">
        <v>0</v>
      </c>
    </row>
    <row r="668" spans="1:12" ht="15">
      <c r="A668" s="84" t="s">
        <v>361</v>
      </c>
      <c r="B668" s="84" t="s">
        <v>258</v>
      </c>
      <c r="C668" s="84">
        <v>5</v>
      </c>
      <c r="D668" s="118">
        <v>0.003734964436208718</v>
      </c>
      <c r="E668" s="118">
        <v>1.2218487496163564</v>
      </c>
      <c r="F668" s="84" t="s">
        <v>2451</v>
      </c>
      <c r="G668" s="84" t="b">
        <v>0</v>
      </c>
      <c r="H668" s="84" t="b">
        <v>0</v>
      </c>
      <c r="I668" s="84" t="b">
        <v>0</v>
      </c>
      <c r="J668" s="84" t="b">
        <v>0</v>
      </c>
      <c r="K668" s="84" t="b">
        <v>0</v>
      </c>
      <c r="L668" s="84" t="b">
        <v>0</v>
      </c>
    </row>
    <row r="669" spans="1:12" ht="15">
      <c r="A669" s="84" t="s">
        <v>258</v>
      </c>
      <c r="B669" s="84" t="s">
        <v>360</v>
      </c>
      <c r="C669" s="84">
        <v>5</v>
      </c>
      <c r="D669" s="118">
        <v>0.003734964436208718</v>
      </c>
      <c r="E669" s="118">
        <v>1.2218487496163564</v>
      </c>
      <c r="F669" s="84" t="s">
        <v>2451</v>
      </c>
      <c r="G669" s="84" t="b">
        <v>0</v>
      </c>
      <c r="H669" s="84" t="b">
        <v>0</v>
      </c>
      <c r="I669" s="84" t="b">
        <v>0</v>
      </c>
      <c r="J669" s="84" t="b">
        <v>0</v>
      </c>
      <c r="K669" s="84" t="b">
        <v>0</v>
      </c>
      <c r="L669" s="84" t="b">
        <v>0</v>
      </c>
    </row>
    <row r="670" spans="1:12" ht="15">
      <c r="A670" s="84" t="s">
        <v>259</v>
      </c>
      <c r="B670" s="84" t="s">
        <v>364</v>
      </c>
      <c r="C670" s="84">
        <v>3</v>
      </c>
      <c r="D670" s="118">
        <v>0.008519716858414562</v>
      </c>
      <c r="E670" s="118">
        <v>1.5228787452803376</v>
      </c>
      <c r="F670" s="84" t="s">
        <v>2451</v>
      </c>
      <c r="G670" s="84" t="b">
        <v>0</v>
      </c>
      <c r="H670" s="84" t="b">
        <v>0</v>
      </c>
      <c r="I670" s="84" t="b">
        <v>0</v>
      </c>
      <c r="J670" s="84" t="b">
        <v>0</v>
      </c>
      <c r="K670" s="84" t="b">
        <v>0</v>
      </c>
      <c r="L670" s="84" t="b">
        <v>0</v>
      </c>
    </row>
    <row r="671" spans="1:12" ht="15">
      <c r="A671" s="84" t="s">
        <v>364</v>
      </c>
      <c r="B671" s="84" t="s">
        <v>297</v>
      </c>
      <c r="C671" s="84">
        <v>3</v>
      </c>
      <c r="D671" s="118">
        <v>0.008519716858414562</v>
      </c>
      <c r="E671" s="118">
        <v>1.5228787452803376</v>
      </c>
      <c r="F671" s="84" t="s">
        <v>2451</v>
      </c>
      <c r="G671" s="84" t="b">
        <v>0</v>
      </c>
      <c r="H671" s="84" t="b">
        <v>0</v>
      </c>
      <c r="I671" s="84" t="b">
        <v>0</v>
      </c>
      <c r="J671" s="84" t="b">
        <v>0</v>
      </c>
      <c r="K671" s="84" t="b">
        <v>0</v>
      </c>
      <c r="L671" s="84" t="b">
        <v>0</v>
      </c>
    </row>
    <row r="672" spans="1:12" ht="15">
      <c r="A672" s="84" t="s">
        <v>297</v>
      </c>
      <c r="B672" s="84" t="s">
        <v>363</v>
      </c>
      <c r="C672" s="84">
        <v>3</v>
      </c>
      <c r="D672" s="118">
        <v>0.008519716858414562</v>
      </c>
      <c r="E672" s="118">
        <v>1.5228787452803376</v>
      </c>
      <c r="F672" s="84" t="s">
        <v>2451</v>
      </c>
      <c r="G672" s="84" t="b">
        <v>0</v>
      </c>
      <c r="H672" s="84" t="b">
        <v>0</v>
      </c>
      <c r="I672" s="84" t="b">
        <v>0</v>
      </c>
      <c r="J672" s="84" t="b">
        <v>0</v>
      </c>
      <c r="K672" s="84" t="b">
        <v>0</v>
      </c>
      <c r="L672" s="84" t="b">
        <v>0</v>
      </c>
    </row>
    <row r="673" spans="1:12" ht="15">
      <c r="A673" s="84" t="s">
        <v>357</v>
      </c>
      <c r="B673" s="84" t="s">
        <v>3055</v>
      </c>
      <c r="C673" s="84">
        <v>3</v>
      </c>
      <c r="D673" s="118">
        <v>0.008519716858414562</v>
      </c>
      <c r="E673" s="118">
        <v>1.2218487496163564</v>
      </c>
      <c r="F673" s="84" t="s">
        <v>2451</v>
      </c>
      <c r="G673" s="84" t="b">
        <v>0</v>
      </c>
      <c r="H673" s="84" t="b">
        <v>0</v>
      </c>
      <c r="I673" s="84" t="b">
        <v>0</v>
      </c>
      <c r="J673" s="84" t="b">
        <v>0</v>
      </c>
      <c r="K673" s="84" t="b">
        <v>0</v>
      </c>
      <c r="L673" s="84" t="b">
        <v>0</v>
      </c>
    </row>
    <row r="674" spans="1:12" ht="15">
      <c r="A674" s="84" t="s">
        <v>3055</v>
      </c>
      <c r="B674" s="84" t="s">
        <v>3113</v>
      </c>
      <c r="C674" s="84">
        <v>3</v>
      </c>
      <c r="D674" s="118">
        <v>0.008519716858414562</v>
      </c>
      <c r="E674" s="118">
        <v>1.5228787452803376</v>
      </c>
      <c r="F674" s="84" t="s">
        <v>2451</v>
      </c>
      <c r="G674" s="84" t="b">
        <v>0</v>
      </c>
      <c r="H674" s="84" t="b">
        <v>0</v>
      </c>
      <c r="I674" s="84" t="b">
        <v>0</v>
      </c>
      <c r="J674" s="84" t="b">
        <v>0</v>
      </c>
      <c r="K674" s="84" t="b">
        <v>0</v>
      </c>
      <c r="L674" s="84" t="b">
        <v>0</v>
      </c>
    </row>
    <row r="675" spans="1:12" ht="15">
      <c r="A675" s="84" t="s">
        <v>257</v>
      </c>
      <c r="B675" s="84" t="s">
        <v>256</v>
      </c>
      <c r="C675" s="84">
        <v>2</v>
      </c>
      <c r="D675" s="118">
        <v>0.00900228782489929</v>
      </c>
      <c r="E675" s="118">
        <v>1.6989700043360187</v>
      </c>
      <c r="F675" s="84" t="s">
        <v>2451</v>
      </c>
      <c r="G675" s="84" t="b">
        <v>0</v>
      </c>
      <c r="H675" s="84" t="b">
        <v>0</v>
      </c>
      <c r="I675" s="84" t="b">
        <v>0</v>
      </c>
      <c r="J675" s="84" t="b">
        <v>0</v>
      </c>
      <c r="K675" s="84" t="b">
        <v>0</v>
      </c>
      <c r="L675" s="84" t="b">
        <v>0</v>
      </c>
    </row>
    <row r="676" spans="1:12" ht="15">
      <c r="A676" s="84" t="s">
        <v>357</v>
      </c>
      <c r="B676" s="84" t="s">
        <v>259</v>
      </c>
      <c r="C676" s="84">
        <v>2</v>
      </c>
      <c r="D676" s="118">
        <v>0.00900228782489929</v>
      </c>
      <c r="E676" s="118">
        <v>1.0457574905606752</v>
      </c>
      <c r="F676" s="84" t="s">
        <v>2451</v>
      </c>
      <c r="G676" s="84" t="b">
        <v>0</v>
      </c>
      <c r="H676" s="84" t="b">
        <v>0</v>
      </c>
      <c r="I676" s="84" t="b">
        <v>0</v>
      </c>
      <c r="J676" s="84" t="b">
        <v>0</v>
      </c>
      <c r="K676" s="84" t="b">
        <v>0</v>
      </c>
      <c r="L676" s="84" t="b">
        <v>0</v>
      </c>
    </row>
    <row r="677" spans="1:12" ht="15">
      <c r="A677" s="84" t="s">
        <v>3113</v>
      </c>
      <c r="B677" s="84" t="s">
        <v>3181</v>
      </c>
      <c r="C677" s="84">
        <v>2</v>
      </c>
      <c r="D677" s="118">
        <v>0.00900228782489929</v>
      </c>
      <c r="E677" s="118">
        <v>1.5228787452803376</v>
      </c>
      <c r="F677" s="84" t="s">
        <v>2451</v>
      </c>
      <c r="G677" s="84" t="b">
        <v>0</v>
      </c>
      <c r="H677" s="84" t="b">
        <v>0</v>
      </c>
      <c r="I677" s="84" t="b">
        <v>0</v>
      </c>
      <c r="J677" s="84" t="b">
        <v>0</v>
      </c>
      <c r="K677" s="84" t="b">
        <v>0</v>
      </c>
      <c r="L677" s="84" t="b">
        <v>0</v>
      </c>
    </row>
    <row r="678" spans="1:12" ht="15">
      <c r="A678" s="84" t="s">
        <v>2580</v>
      </c>
      <c r="B678" s="84" t="s">
        <v>2596</v>
      </c>
      <c r="C678" s="84">
        <v>4</v>
      </c>
      <c r="D678" s="118">
        <v>0</v>
      </c>
      <c r="E678" s="118">
        <v>0.8166095022028192</v>
      </c>
      <c r="F678" s="84" t="s">
        <v>2452</v>
      </c>
      <c r="G678" s="84" t="b">
        <v>0</v>
      </c>
      <c r="H678" s="84" t="b">
        <v>0</v>
      </c>
      <c r="I678" s="84" t="b">
        <v>0</v>
      </c>
      <c r="J678" s="84" t="b">
        <v>0</v>
      </c>
      <c r="K678" s="84" t="b">
        <v>0</v>
      </c>
      <c r="L678" s="84" t="b">
        <v>0</v>
      </c>
    </row>
    <row r="679" spans="1:12" ht="15">
      <c r="A679" s="84" t="s">
        <v>2596</v>
      </c>
      <c r="B679" s="84" t="s">
        <v>2597</v>
      </c>
      <c r="C679" s="84">
        <v>4</v>
      </c>
      <c r="D679" s="118">
        <v>0</v>
      </c>
      <c r="E679" s="118">
        <v>1.1687920203141817</v>
      </c>
      <c r="F679" s="84" t="s">
        <v>2452</v>
      </c>
      <c r="G679" s="84" t="b">
        <v>0</v>
      </c>
      <c r="H679" s="84" t="b">
        <v>0</v>
      </c>
      <c r="I679" s="84" t="b">
        <v>0</v>
      </c>
      <c r="J679" s="84" t="b">
        <v>1</v>
      </c>
      <c r="K679" s="84" t="b">
        <v>0</v>
      </c>
      <c r="L679" s="84" t="b">
        <v>0</v>
      </c>
    </row>
    <row r="680" spans="1:12" ht="15">
      <c r="A680" s="84" t="s">
        <v>2597</v>
      </c>
      <c r="B680" s="84" t="s">
        <v>2576</v>
      </c>
      <c r="C680" s="84">
        <v>4</v>
      </c>
      <c r="D680" s="118">
        <v>0</v>
      </c>
      <c r="E680" s="118">
        <v>1.1687920203141817</v>
      </c>
      <c r="F680" s="84" t="s">
        <v>2452</v>
      </c>
      <c r="G680" s="84" t="b">
        <v>1</v>
      </c>
      <c r="H680" s="84" t="b">
        <v>0</v>
      </c>
      <c r="I680" s="84" t="b">
        <v>0</v>
      </c>
      <c r="J680" s="84" t="b">
        <v>0</v>
      </c>
      <c r="K680" s="84" t="b">
        <v>0</v>
      </c>
      <c r="L680" s="84" t="b">
        <v>0</v>
      </c>
    </row>
    <row r="681" spans="1:12" ht="15">
      <c r="A681" s="84" t="s">
        <v>2576</v>
      </c>
      <c r="B681" s="84" t="s">
        <v>2598</v>
      </c>
      <c r="C681" s="84">
        <v>4</v>
      </c>
      <c r="D681" s="118">
        <v>0</v>
      </c>
      <c r="E681" s="118">
        <v>1.1687920203141817</v>
      </c>
      <c r="F681" s="84" t="s">
        <v>2452</v>
      </c>
      <c r="G681" s="84" t="b">
        <v>0</v>
      </c>
      <c r="H681" s="84" t="b">
        <v>0</v>
      </c>
      <c r="I681" s="84" t="b">
        <v>0</v>
      </c>
      <c r="J681" s="84" t="b">
        <v>0</v>
      </c>
      <c r="K681" s="84" t="b">
        <v>0</v>
      </c>
      <c r="L681" s="84" t="b">
        <v>0</v>
      </c>
    </row>
    <row r="682" spans="1:12" ht="15">
      <c r="A682" s="84" t="s">
        <v>2598</v>
      </c>
      <c r="B682" s="84" t="s">
        <v>2599</v>
      </c>
      <c r="C682" s="84">
        <v>4</v>
      </c>
      <c r="D682" s="118">
        <v>0</v>
      </c>
      <c r="E682" s="118">
        <v>1.1687920203141817</v>
      </c>
      <c r="F682" s="84" t="s">
        <v>2452</v>
      </c>
      <c r="G682" s="84" t="b">
        <v>0</v>
      </c>
      <c r="H682" s="84" t="b">
        <v>0</v>
      </c>
      <c r="I682" s="84" t="b">
        <v>0</v>
      </c>
      <c r="J682" s="84" t="b">
        <v>0</v>
      </c>
      <c r="K682" s="84" t="b">
        <v>0</v>
      </c>
      <c r="L682" s="84" t="b">
        <v>0</v>
      </c>
    </row>
    <row r="683" spans="1:12" ht="15">
      <c r="A683" s="84" t="s">
        <v>2599</v>
      </c>
      <c r="B683" s="84" t="s">
        <v>2600</v>
      </c>
      <c r="C683" s="84">
        <v>4</v>
      </c>
      <c r="D683" s="118">
        <v>0</v>
      </c>
      <c r="E683" s="118">
        <v>1.1687920203141817</v>
      </c>
      <c r="F683" s="84" t="s">
        <v>2452</v>
      </c>
      <c r="G683" s="84" t="b">
        <v>0</v>
      </c>
      <c r="H683" s="84" t="b">
        <v>0</v>
      </c>
      <c r="I683" s="84" t="b">
        <v>0</v>
      </c>
      <c r="J683" s="84" t="b">
        <v>0</v>
      </c>
      <c r="K683" s="84" t="b">
        <v>0</v>
      </c>
      <c r="L683" s="84" t="b">
        <v>0</v>
      </c>
    </row>
    <row r="684" spans="1:12" ht="15">
      <c r="A684" s="84" t="s">
        <v>2600</v>
      </c>
      <c r="B684" s="84" t="s">
        <v>2601</v>
      </c>
      <c r="C684" s="84">
        <v>4</v>
      </c>
      <c r="D684" s="118">
        <v>0</v>
      </c>
      <c r="E684" s="118">
        <v>1.1687920203141817</v>
      </c>
      <c r="F684" s="84" t="s">
        <v>2452</v>
      </c>
      <c r="G684" s="84" t="b">
        <v>0</v>
      </c>
      <c r="H684" s="84" t="b">
        <v>0</v>
      </c>
      <c r="I684" s="84" t="b">
        <v>0</v>
      </c>
      <c r="J684" s="84" t="b">
        <v>0</v>
      </c>
      <c r="K684" s="84" t="b">
        <v>0</v>
      </c>
      <c r="L684" s="84" t="b">
        <v>0</v>
      </c>
    </row>
    <row r="685" spans="1:12" ht="15">
      <c r="A685" s="84" t="s">
        <v>2601</v>
      </c>
      <c r="B685" s="84" t="s">
        <v>2580</v>
      </c>
      <c r="C685" s="84">
        <v>4</v>
      </c>
      <c r="D685" s="118">
        <v>0</v>
      </c>
      <c r="E685" s="118">
        <v>0.8677620246502006</v>
      </c>
      <c r="F685" s="84" t="s">
        <v>2452</v>
      </c>
      <c r="G685" s="84" t="b">
        <v>0</v>
      </c>
      <c r="H685" s="84" t="b">
        <v>0</v>
      </c>
      <c r="I685" s="84" t="b">
        <v>0</v>
      </c>
      <c r="J685" s="84" t="b">
        <v>0</v>
      </c>
      <c r="K685" s="84" t="b">
        <v>0</v>
      </c>
      <c r="L685" s="84" t="b">
        <v>0</v>
      </c>
    </row>
    <row r="686" spans="1:12" ht="15">
      <c r="A686" s="84" t="s">
        <v>2580</v>
      </c>
      <c r="B686" s="84" t="s">
        <v>2602</v>
      </c>
      <c r="C686" s="84">
        <v>4</v>
      </c>
      <c r="D686" s="118">
        <v>0</v>
      </c>
      <c r="E686" s="118">
        <v>0.8166095022028192</v>
      </c>
      <c r="F686" s="84" t="s">
        <v>2452</v>
      </c>
      <c r="G686" s="84" t="b">
        <v>0</v>
      </c>
      <c r="H686" s="84" t="b">
        <v>0</v>
      </c>
      <c r="I686" s="84" t="b">
        <v>0</v>
      </c>
      <c r="J686" s="84" t="b">
        <v>0</v>
      </c>
      <c r="K686" s="84" t="b">
        <v>0</v>
      </c>
      <c r="L686" s="84" t="b">
        <v>0</v>
      </c>
    </row>
    <row r="687" spans="1:12" ht="15">
      <c r="A687" s="84" t="s">
        <v>2602</v>
      </c>
      <c r="B687" s="84" t="s">
        <v>293</v>
      </c>
      <c r="C687" s="84">
        <v>4</v>
      </c>
      <c r="D687" s="118">
        <v>0</v>
      </c>
      <c r="E687" s="118">
        <v>1.1687920203141817</v>
      </c>
      <c r="F687" s="84" t="s">
        <v>2452</v>
      </c>
      <c r="G687" s="84" t="b">
        <v>0</v>
      </c>
      <c r="H687" s="84" t="b">
        <v>0</v>
      </c>
      <c r="I687" s="84" t="b">
        <v>0</v>
      </c>
      <c r="J687" s="84" t="b">
        <v>0</v>
      </c>
      <c r="K687" s="84" t="b">
        <v>0</v>
      </c>
      <c r="L687" s="84" t="b">
        <v>0</v>
      </c>
    </row>
    <row r="688" spans="1:12" ht="15">
      <c r="A688" s="84" t="s">
        <v>293</v>
      </c>
      <c r="B688" s="84" t="s">
        <v>327</v>
      </c>
      <c r="C688" s="84">
        <v>4</v>
      </c>
      <c r="D688" s="118">
        <v>0</v>
      </c>
      <c r="E688" s="118">
        <v>1.1687920203141817</v>
      </c>
      <c r="F688" s="84" t="s">
        <v>2452</v>
      </c>
      <c r="G688" s="84" t="b">
        <v>0</v>
      </c>
      <c r="H688" s="84" t="b">
        <v>0</v>
      </c>
      <c r="I688" s="84" t="b">
        <v>0</v>
      </c>
      <c r="J688" s="84" t="b">
        <v>0</v>
      </c>
      <c r="K688" s="84" t="b">
        <v>0</v>
      </c>
      <c r="L688" s="84" t="b">
        <v>0</v>
      </c>
    </row>
    <row r="689" spans="1:12" ht="15">
      <c r="A689" s="84" t="s">
        <v>288</v>
      </c>
      <c r="B689" s="84" t="s">
        <v>2580</v>
      </c>
      <c r="C689" s="84">
        <v>3</v>
      </c>
      <c r="D689" s="118">
        <v>0.005949463648014282</v>
      </c>
      <c r="E689" s="118">
        <v>0.8677620246502006</v>
      </c>
      <c r="F689" s="84" t="s">
        <v>2452</v>
      </c>
      <c r="G689" s="84" t="b">
        <v>0</v>
      </c>
      <c r="H689" s="84" t="b">
        <v>0</v>
      </c>
      <c r="I689" s="84" t="b">
        <v>0</v>
      </c>
      <c r="J689" s="84" t="b">
        <v>0</v>
      </c>
      <c r="K689" s="84" t="b">
        <v>0</v>
      </c>
      <c r="L689" s="84" t="b">
        <v>0</v>
      </c>
    </row>
    <row r="690" spans="1:12" ht="15">
      <c r="A690" s="84" t="s">
        <v>2604</v>
      </c>
      <c r="B690" s="84" t="s">
        <v>2605</v>
      </c>
      <c r="C690" s="84">
        <v>4</v>
      </c>
      <c r="D690" s="118">
        <v>0</v>
      </c>
      <c r="E690" s="118">
        <v>1.146128035678238</v>
      </c>
      <c r="F690" s="84" t="s">
        <v>2453</v>
      </c>
      <c r="G690" s="84" t="b">
        <v>0</v>
      </c>
      <c r="H690" s="84" t="b">
        <v>0</v>
      </c>
      <c r="I690" s="84" t="b">
        <v>0</v>
      </c>
      <c r="J690" s="84" t="b">
        <v>0</v>
      </c>
      <c r="K690" s="84" t="b">
        <v>0</v>
      </c>
      <c r="L690" s="84" t="b">
        <v>0</v>
      </c>
    </row>
    <row r="691" spans="1:12" ht="15">
      <c r="A691" s="84" t="s">
        <v>2605</v>
      </c>
      <c r="B691" s="84" t="s">
        <v>2606</v>
      </c>
      <c r="C691" s="84">
        <v>4</v>
      </c>
      <c r="D691" s="118">
        <v>0</v>
      </c>
      <c r="E691" s="118">
        <v>1.146128035678238</v>
      </c>
      <c r="F691" s="84" t="s">
        <v>2453</v>
      </c>
      <c r="G691" s="84" t="b">
        <v>0</v>
      </c>
      <c r="H691" s="84" t="b">
        <v>0</v>
      </c>
      <c r="I691" s="84" t="b">
        <v>0</v>
      </c>
      <c r="J691" s="84" t="b">
        <v>0</v>
      </c>
      <c r="K691" s="84" t="b">
        <v>0</v>
      </c>
      <c r="L691" s="84" t="b">
        <v>0</v>
      </c>
    </row>
    <row r="692" spans="1:12" ht="15">
      <c r="A692" s="84" t="s">
        <v>2606</v>
      </c>
      <c r="B692" s="84" t="s">
        <v>2607</v>
      </c>
      <c r="C692" s="84">
        <v>4</v>
      </c>
      <c r="D692" s="118">
        <v>0</v>
      </c>
      <c r="E692" s="118">
        <v>1.146128035678238</v>
      </c>
      <c r="F692" s="84" t="s">
        <v>2453</v>
      </c>
      <c r="G692" s="84" t="b">
        <v>0</v>
      </c>
      <c r="H692" s="84" t="b">
        <v>0</v>
      </c>
      <c r="I692" s="84" t="b">
        <v>0</v>
      </c>
      <c r="J692" s="84" t="b">
        <v>0</v>
      </c>
      <c r="K692" s="84" t="b">
        <v>0</v>
      </c>
      <c r="L692" s="84" t="b">
        <v>0</v>
      </c>
    </row>
    <row r="693" spans="1:12" ht="15">
      <c r="A693" s="84" t="s">
        <v>2607</v>
      </c>
      <c r="B693" s="84" t="s">
        <v>2608</v>
      </c>
      <c r="C693" s="84">
        <v>4</v>
      </c>
      <c r="D693" s="118">
        <v>0</v>
      </c>
      <c r="E693" s="118">
        <v>1.146128035678238</v>
      </c>
      <c r="F693" s="84" t="s">
        <v>2453</v>
      </c>
      <c r="G693" s="84" t="b">
        <v>0</v>
      </c>
      <c r="H693" s="84" t="b">
        <v>0</v>
      </c>
      <c r="I693" s="84" t="b">
        <v>0</v>
      </c>
      <c r="J693" s="84" t="b">
        <v>0</v>
      </c>
      <c r="K693" s="84" t="b">
        <v>0</v>
      </c>
      <c r="L693" s="84" t="b">
        <v>0</v>
      </c>
    </row>
    <row r="694" spans="1:12" ht="15">
      <c r="A694" s="84" t="s">
        <v>2608</v>
      </c>
      <c r="B694" s="84" t="s">
        <v>2609</v>
      </c>
      <c r="C694" s="84">
        <v>4</v>
      </c>
      <c r="D694" s="118">
        <v>0</v>
      </c>
      <c r="E694" s="118">
        <v>1.146128035678238</v>
      </c>
      <c r="F694" s="84" t="s">
        <v>2453</v>
      </c>
      <c r="G694" s="84" t="b">
        <v>0</v>
      </c>
      <c r="H694" s="84" t="b">
        <v>0</v>
      </c>
      <c r="I694" s="84" t="b">
        <v>0</v>
      </c>
      <c r="J694" s="84" t="b">
        <v>0</v>
      </c>
      <c r="K694" s="84" t="b">
        <v>0</v>
      </c>
      <c r="L694" s="84" t="b">
        <v>0</v>
      </c>
    </row>
    <row r="695" spans="1:12" ht="15">
      <c r="A695" s="84" t="s">
        <v>2609</v>
      </c>
      <c r="B695" s="84" t="s">
        <v>2610</v>
      </c>
      <c r="C695" s="84">
        <v>4</v>
      </c>
      <c r="D695" s="118">
        <v>0</v>
      </c>
      <c r="E695" s="118">
        <v>1.146128035678238</v>
      </c>
      <c r="F695" s="84" t="s">
        <v>2453</v>
      </c>
      <c r="G695" s="84" t="b">
        <v>0</v>
      </c>
      <c r="H695" s="84" t="b">
        <v>0</v>
      </c>
      <c r="I695" s="84" t="b">
        <v>0</v>
      </c>
      <c r="J695" s="84" t="b">
        <v>0</v>
      </c>
      <c r="K695" s="84" t="b">
        <v>0</v>
      </c>
      <c r="L695" s="84" t="b">
        <v>0</v>
      </c>
    </row>
    <row r="696" spans="1:12" ht="15">
      <c r="A696" s="84" t="s">
        <v>2610</v>
      </c>
      <c r="B696" s="84" t="s">
        <v>1047</v>
      </c>
      <c r="C696" s="84">
        <v>4</v>
      </c>
      <c r="D696" s="118">
        <v>0</v>
      </c>
      <c r="E696" s="118">
        <v>1.146128035678238</v>
      </c>
      <c r="F696" s="84" t="s">
        <v>2453</v>
      </c>
      <c r="G696" s="84" t="b">
        <v>0</v>
      </c>
      <c r="H696" s="84" t="b">
        <v>0</v>
      </c>
      <c r="I696" s="84" t="b">
        <v>0</v>
      </c>
      <c r="J696" s="84" t="b">
        <v>0</v>
      </c>
      <c r="K696" s="84" t="b">
        <v>0</v>
      </c>
      <c r="L696" s="84" t="b">
        <v>0</v>
      </c>
    </row>
    <row r="697" spans="1:12" ht="15">
      <c r="A697" s="84" t="s">
        <v>1047</v>
      </c>
      <c r="B697" s="84" t="s">
        <v>2611</v>
      </c>
      <c r="C697" s="84">
        <v>4</v>
      </c>
      <c r="D697" s="118">
        <v>0</v>
      </c>
      <c r="E697" s="118">
        <v>1.146128035678238</v>
      </c>
      <c r="F697" s="84" t="s">
        <v>2453</v>
      </c>
      <c r="G697" s="84" t="b">
        <v>0</v>
      </c>
      <c r="H697" s="84" t="b">
        <v>0</v>
      </c>
      <c r="I697" s="84" t="b">
        <v>0</v>
      </c>
      <c r="J697" s="84" t="b">
        <v>0</v>
      </c>
      <c r="K697" s="84" t="b">
        <v>0</v>
      </c>
      <c r="L697" s="84" t="b">
        <v>0</v>
      </c>
    </row>
    <row r="698" spans="1:12" ht="15">
      <c r="A698" s="84" t="s">
        <v>2611</v>
      </c>
      <c r="B698" s="84" t="s">
        <v>2596</v>
      </c>
      <c r="C698" s="84">
        <v>4</v>
      </c>
      <c r="D698" s="118">
        <v>0</v>
      </c>
      <c r="E698" s="118">
        <v>1.146128035678238</v>
      </c>
      <c r="F698" s="84" t="s">
        <v>2453</v>
      </c>
      <c r="G698" s="84" t="b">
        <v>0</v>
      </c>
      <c r="H698" s="84" t="b">
        <v>0</v>
      </c>
      <c r="I698" s="84" t="b">
        <v>0</v>
      </c>
      <c r="J698" s="84" t="b">
        <v>0</v>
      </c>
      <c r="K698" s="84" t="b">
        <v>0</v>
      </c>
      <c r="L698" s="84" t="b">
        <v>0</v>
      </c>
    </row>
    <row r="699" spans="1:12" ht="15">
      <c r="A699" s="84" t="s">
        <v>2596</v>
      </c>
      <c r="B699" s="84" t="s">
        <v>326</v>
      </c>
      <c r="C699" s="84">
        <v>4</v>
      </c>
      <c r="D699" s="118">
        <v>0</v>
      </c>
      <c r="E699" s="118">
        <v>1.146128035678238</v>
      </c>
      <c r="F699" s="84" t="s">
        <v>2453</v>
      </c>
      <c r="G699" s="84" t="b">
        <v>0</v>
      </c>
      <c r="H699" s="84" t="b">
        <v>0</v>
      </c>
      <c r="I699" s="84" t="b">
        <v>0</v>
      </c>
      <c r="J699" s="84" t="b">
        <v>0</v>
      </c>
      <c r="K699" s="84" t="b">
        <v>0</v>
      </c>
      <c r="L699" s="84" t="b">
        <v>0</v>
      </c>
    </row>
    <row r="700" spans="1:12" ht="15">
      <c r="A700" s="84" t="s">
        <v>241</v>
      </c>
      <c r="B700" s="84" t="s">
        <v>2604</v>
      </c>
      <c r="C700" s="84">
        <v>3</v>
      </c>
      <c r="D700" s="118">
        <v>0.006246936830414997</v>
      </c>
      <c r="E700" s="118">
        <v>1.271066772286538</v>
      </c>
      <c r="F700" s="84" t="s">
        <v>2453</v>
      </c>
      <c r="G700" s="84" t="b">
        <v>0</v>
      </c>
      <c r="H700" s="84" t="b">
        <v>0</v>
      </c>
      <c r="I700" s="84" t="b">
        <v>0</v>
      </c>
      <c r="J700" s="84" t="b">
        <v>0</v>
      </c>
      <c r="K700" s="84" t="b">
        <v>0</v>
      </c>
      <c r="L700" s="84" t="b">
        <v>0</v>
      </c>
    </row>
    <row r="701" spans="1:12" ht="15">
      <c r="A701" s="84" t="s">
        <v>326</v>
      </c>
      <c r="B701" s="84" t="s">
        <v>2779</v>
      </c>
      <c r="C701" s="84">
        <v>3</v>
      </c>
      <c r="D701" s="118">
        <v>0.006246936830414997</v>
      </c>
      <c r="E701" s="118">
        <v>1.1461280356782382</v>
      </c>
      <c r="F701" s="84" t="s">
        <v>2453</v>
      </c>
      <c r="G701" s="84" t="b">
        <v>0</v>
      </c>
      <c r="H701" s="84" t="b">
        <v>0</v>
      </c>
      <c r="I701" s="84" t="b">
        <v>0</v>
      </c>
      <c r="J701" s="84" t="b">
        <v>0</v>
      </c>
      <c r="K701" s="84" t="b">
        <v>0</v>
      </c>
      <c r="L701" s="84" t="b">
        <v>0</v>
      </c>
    </row>
    <row r="702" spans="1:12" ht="15">
      <c r="A702" s="84" t="s">
        <v>2614</v>
      </c>
      <c r="B702" s="84" t="s">
        <v>2572</v>
      </c>
      <c r="C702" s="84">
        <v>2</v>
      </c>
      <c r="D702" s="118">
        <v>0.009710645021418747</v>
      </c>
      <c r="E702" s="118">
        <v>1.462397997898956</v>
      </c>
      <c r="F702" s="84" t="s">
        <v>2454</v>
      </c>
      <c r="G702" s="84" t="b">
        <v>0</v>
      </c>
      <c r="H702" s="84" t="b">
        <v>0</v>
      </c>
      <c r="I702" s="84" t="b">
        <v>0</v>
      </c>
      <c r="J702" s="84" t="b">
        <v>0</v>
      </c>
      <c r="K702" s="84" t="b">
        <v>0</v>
      </c>
      <c r="L702" s="84" t="b">
        <v>0</v>
      </c>
    </row>
    <row r="703" spans="1:12" ht="15">
      <c r="A703" s="84" t="s">
        <v>2572</v>
      </c>
      <c r="B703" s="84" t="s">
        <v>2615</v>
      </c>
      <c r="C703" s="84">
        <v>2</v>
      </c>
      <c r="D703" s="118">
        <v>0.009710645021418747</v>
      </c>
      <c r="E703" s="118">
        <v>1.462397997898956</v>
      </c>
      <c r="F703" s="84" t="s">
        <v>2454</v>
      </c>
      <c r="G703" s="84" t="b">
        <v>0</v>
      </c>
      <c r="H703" s="84" t="b">
        <v>0</v>
      </c>
      <c r="I703" s="84" t="b">
        <v>0</v>
      </c>
      <c r="J703" s="84" t="b">
        <v>0</v>
      </c>
      <c r="K703" s="84" t="b">
        <v>0</v>
      </c>
      <c r="L703" s="84" t="b">
        <v>0</v>
      </c>
    </row>
    <row r="704" spans="1:12" ht="15">
      <c r="A704" s="84" t="s">
        <v>2615</v>
      </c>
      <c r="B704" s="84" t="s">
        <v>2613</v>
      </c>
      <c r="C704" s="84">
        <v>2</v>
      </c>
      <c r="D704" s="118">
        <v>0.009710645021418747</v>
      </c>
      <c r="E704" s="118">
        <v>1.161368002234975</v>
      </c>
      <c r="F704" s="84" t="s">
        <v>2454</v>
      </c>
      <c r="G704" s="84" t="b">
        <v>0</v>
      </c>
      <c r="H704" s="84" t="b">
        <v>0</v>
      </c>
      <c r="I704" s="84" t="b">
        <v>0</v>
      </c>
      <c r="J704" s="84" t="b">
        <v>0</v>
      </c>
      <c r="K704" s="84" t="b">
        <v>0</v>
      </c>
      <c r="L704" s="84" t="b">
        <v>0</v>
      </c>
    </row>
    <row r="705" spans="1:12" ht="15">
      <c r="A705" s="84" t="s">
        <v>2613</v>
      </c>
      <c r="B705" s="84" t="s">
        <v>2616</v>
      </c>
      <c r="C705" s="84">
        <v>2</v>
      </c>
      <c r="D705" s="118">
        <v>0.009710645021418747</v>
      </c>
      <c r="E705" s="118">
        <v>1.161368002234975</v>
      </c>
      <c r="F705" s="84" t="s">
        <v>2454</v>
      </c>
      <c r="G705" s="84" t="b">
        <v>0</v>
      </c>
      <c r="H705" s="84" t="b">
        <v>0</v>
      </c>
      <c r="I705" s="84" t="b">
        <v>0</v>
      </c>
      <c r="J705" s="84" t="b">
        <v>0</v>
      </c>
      <c r="K705" s="84" t="b">
        <v>0</v>
      </c>
      <c r="L705" s="84" t="b">
        <v>0</v>
      </c>
    </row>
    <row r="706" spans="1:12" ht="15">
      <c r="A706" s="84" t="s">
        <v>2616</v>
      </c>
      <c r="B706" s="84" t="s">
        <v>2617</v>
      </c>
      <c r="C706" s="84">
        <v>2</v>
      </c>
      <c r="D706" s="118">
        <v>0.009710645021418747</v>
      </c>
      <c r="E706" s="118">
        <v>1.462397997898956</v>
      </c>
      <c r="F706" s="84" t="s">
        <v>2454</v>
      </c>
      <c r="G706" s="84" t="b">
        <v>0</v>
      </c>
      <c r="H706" s="84" t="b">
        <v>0</v>
      </c>
      <c r="I706" s="84" t="b">
        <v>0</v>
      </c>
      <c r="J706" s="84" t="b">
        <v>0</v>
      </c>
      <c r="K706" s="84" t="b">
        <v>0</v>
      </c>
      <c r="L706" s="84" t="b">
        <v>0</v>
      </c>
    </row>
    <row r="707" spans="1:12" ht="15">
      <c r="A707" s="84" t="s">
        <v>2617</v>
      </c>
      <c r="B707" s="84" t="s">
        <v>2618</v>
      </c>
      <c r="C707" s="84">
        <v>2</v>
      </c>
      <c r="D707" s="118">
        <v>0.009710645021418747</v>
      </c>
      <c r="E707" s="118">
        <v>1.462397997898956</v>
      </c>
      <c r="F707" s="84" t="s">
        <v>2454</v>
      </c>
      <c r="G707" s="84" t="b">
        <v>0</v>
      </c>
      <c r="H707" s="84" t="b">
        <v>0</v>
      </c>
      <c r="I707" s="84" t="b">
        <v>0</v>
      </c>
      <c r="J707" s="84" t="b">
        <v>0</v>
      </c>
      <c r="K707" s="84" t="b">
        <v>0</v>
      </c>
      <c r="L707" s="84" t="b">
        <v>0</v>
      </c>
    </row>
    <row r="708" spans="1:12" ht="15">
      <c r="A708" s="84" t="s">
        <v>2618</v>
      </c>
      <c r="B708" s="84" t="s">
        <v>2619</v>
      </c>
      <c r="C708" s="84">
        <v>2</v>
      </c>
      <c r="D708" s="118">
        <v>0.009710645021418747</v>
      </c>
      <c r="E708" s="118">
        <v>1.462397997898956</v>
      </c>
      <c r="F708" s="84" t="s">
        <v>2454</v>
      </c>
      <c r="G708" s="84" t="b">
        <v>0</v>
      </c>
      <c r="H708" s="84" t="b">
        <v>0</v>
      </c>
      <c r="I708" s="84" t="b">
        <v>0</v>
      </c>
      <c r="J708" s="84" t="b">
        <v>1</v>
      </c>
      <c r="K708" s="84" t="b">
        <v>0</v>
      </c>
      <c r="L708" s="84" t="b">
        <v>0</v>
      </c>
    </row>
    <row r="709" spans="1:12" ht="15">
      <c r="A709" s="84" t="s">
        <v>2619</v>
      </c>
      <c r="B709" s="84" t="s">
        <v>2613</v>
      </c>
      <c r="C709" s="84">
        <v>2</v>
      </c>
      <c r="D709" s="118">
        <v>0.009710645021418747</v>
      </c>
      <c r="E709" s="118">
        <v>1.161368002234975</v>
      </c>
      <c r="F709" s="84" t="s">
        <v>2454</v>
      </c>
      <c r="G709" s="84" t="b">
        <v>1</v>
      </c>
      <c r="H709" s="84" t="b">
        <v>0</v>
      </c>
      <c r="I709" s="84" t="b">
        <v>0</v>
      </c>
      <c r="J709" s="84" t="b">
        <v>0</v>
      </c>
      <c r="K709" s="84" t="b">
        <v>0</v>
      </c>
      <c r="L709" s="84" t="b">
        <v>0</v>
      </c>
    </row>
    <row r="710" spans="1:12" ht="15">
      <c r="A710" s="84" t="s">
        <v>2613</v>
      </c>
      <c r="B710" s="84" t="s">
        <v>3197</v>
      </c>
      <c r="C710" s="84">
        <v>2</v>
      </c>
      <c r="D710" s="118">
        <v>0.009710645021418747</v>
      </c>
      <c r="E710" s="118">
        <v>1.161368002234975</v>
      </c>
      <c r="F710" s="84" t="s">
        <v>2454</v>
      </c>
      <c r="G710" s="84" t="b">
        <v>0</v>
      </c>
      <c r="H710" s="84" t="b">
        <v>0</v>
      </c>
      <c r="I710" s="84" t="b">
        <v>0</v>
      </c>
      <c r="J710" s="84" t="b">
        <v>0</v>
      </c>
      <c r="K710" s="84" t="b">
        <v>0</v>
      </c>
      <c r="L710" s="84" t="b">
        <v>0</v>
      </c>
    </row>
    <row r="711" spans="1:12" ht="15">
      <c r="A711" s="84" t="s">
        <v>3197</v>
      </c>
      <c r="B711" s="84" t="s">
        <v>253</v>
      </c>
      <c r="C711" s="84">
        <v>2</v>
      </c>
      <c r="D711" s="118">
        <v>0.009710645021418747</v>
      </c>
      <c r="E711" s="118">
        <v>1.2863067388432747</v>
      </c>
      <c r="F711" s="84" t="s">
        <v>2454</v>
      </c>
      <c r="G711" s="84" t="b">
        <v>0</v>
      </c>
      <c r="H711" s="84" t="b">
        <v>0</v>
      </c>
      <c r="I711" s="84" t="b">
        <v>0</v>
      </c>
      <c r="J711" s="84" t="b">
        <v>0</v>
      </c>
      <c r="K711" s="84" t="b">
        <v>0</v>
      </c>
      <c r="L711" s="84" t="b">
        <v>0</v>
      </c>
    </row>
    <row r="712" spans="1:12" ht="15">
      <c r="A712" s="84" t="s">
        <v>2566</v>
      </c>
      <c r="B712" s="84" t="s">
        <v>2621</v>
      </c>
      <c r="C712" s="84">
        <v>8</v>
      </c>
      <c r="D712" s="118">
        <v>0</v>
      </c>
      <c r="E712" s="118">
        <v>1.105510184769974</v>
      </c>
      <c r="F712" s="84" t="s">
        <v>2455</v>
      </c>
      <c r="G712" s="84" t="b">
        <v>0</v>
      </c>
      <c r="H712" s="84" t="b">
        <v>0</v>
      </c>
      <c r="I712" s="84" t="b">
        <v>0</v>
      </c>
      <c r="J712" s="84" t="b">
        <v>0</v>
      </c>
      <c r="K712" s="84" t="b">
        <v>0</v>
      </c>
      <c r="L712" s="84" t="b">
        <v>0</v>
      </c>
    </row>
    <row r="713" spans="1:12" ht="15">
      <c r="A713" s="84" t="s">
        <v>2622</v>
      </c>
      <c r="B713" s="84" t="s">
        <v>2623</v>
      </c>
      <c r="C713" s="84">
        <v>7</v>
      </c>
      <c r="D713" s="118">
        <v>0</v>
      </c>
      <c r="E713" s="118">
        <v>1.1635021317476606</v>
      </c>
      <c r="F713" s="84" t="s">
        <v>2455</v>
      </c>
      <c r="G713" s="84" t="b">
        <v>0</v>
      </c>
      <c r="H713" s="84" t="b">
        <v>0</v>
      </c>
      <c r="I713" s="84" t="b">
        <v>0</v>
      </c>
      <c r="J713" s="84" t="b">
        <v>0</v>
      </c>
      <c r="K713" s="84" t="b">
        <v>0</v>
      </c>
      <c r="L713" s="84" t="b">
        <v>0</v>
      </c>
    </row>
    <row r="714" spans="1:12" ht="15">
      <c r="A714" s="84" t="s">
        <v>2623</v>
      </c>
      <c r="B714" s="84" t="s">
        <v>2624</v>
      </c>
      <c r="C714" s="84">
        <v>7</v>
      </c>
      <c r="D714" s="118">
        <v>0</v>
      </c>
      <c r="E714" s="118">
        <v>1.1635021317476606</v>
      </c>
      <c r="F714" s="84" t="s">
        <v>2455</v>
      </c>
      <c r="G714" s="84" t="b">
        <v>0</v>
      </c>
      <c r="H714" s="84" t="b">
        <v>0</v>
      </c>
      <c r="I714" s="84" t="b">
        <v>0</v>
      </c>
      <c r="J714" s="84" t="b">
        <v>0</v>
      </c>
      <c r="K714" s="84" t="b">
        <v>0</v>
      </c>
      <c r="L714" s="84" t="b">
        <v>0</v>
      </c>
    </row>
    <row r="715" spans="1:12" ht="15">
      <c r="A715" s="84" t="s">
        <v>2624</v>
      </c>
      <c r="B715" s="84" t="s">
        <v>2568</v>
      </c>
      <c r="C715" s="84">
        <v>7</v>
      </c>
      <c r="D715" s="118">
        <v>0</v>
      </c>
      <c r="E715" s="118">
        <v>1.1635021317476606</v>
      </c>
      <c r="F715" s="84" t="s">
        <v>2455</v>
      </c>
      <c r="G715" s="84" t="b">
        <v>0</v>
      </c>
      <c r="H715" s="84" t="b">
        <v>0</v>
      </c>
      <c r="I715" s="84" t="b">
        <v>0</v>
      </c>
      <c r="J715" s="84" t="b">
        <v>0</v>
      </c>
      <c r="K715" s="84" t="b">
        <v>0</v>
      </c>
      <c r="L715" s="84" t="b">
        <v>0</v>
      </c>
    </row>
    <row r="716" spans="1:12" ht="15">
      <c r="A716" s="84" t="s">
        <v>2568</v>
      </c>
      <c r="B716" s="84" t="s">
        <v>2616</v>
      </c>
      <c r="C716" s="84">
        <v>7</v>
      </c>
      <c r="D716" s="118">
        <v>0</v>
      </c>
      <c r="E716" s="118">
        <v>1.1635021317476606</v>
      </c>
      <c r="F716" s="84" t="s">
        <v>2455</v>
      </c>
      <c r="G716" s="84" t="b">
        <v>0</v>
      </c>
      <c r="H716" s="84" t="b">
        <v>0</v>
      </c>
      <c r="I716" s="84" t="b">
        <v>0</v>
      </c>
      <c r="J716" s="84" t="b">
        <v>0</v>
      </c>
      <c r="K716" s="84" t="b">
        <v>0</v>
      </c>
      <c r="L716" s="84" t="b">
        <v>0</v>
      </c>
    </row>
    <row r="717" spans="1:12" ht="15">
      <c r="A717" s="84" t="s">
        <v>2616</v>
      </c>
      <c r="B717" s="84" t="s">
        <v>2625</v>
      </c>
      <c r="C717" s="84">
        <v>7</v>
      </c>
      <c r="D717" s="118">
        <v>0</v>
      </c>
      <c r="E717" s="118">
        <v>1.1635021317476606</v>
      </c>
      <c r="F717" s="84" t="s">
        <v>2455</v>
      </c>
      <c r="G717" s="84" t="b">
        <v>0</v>
      </c>
      <c r="H717" s="84" t="b">
        <v>0</v>
      </c>
      <c r="I717" s="84" t="b">
        <v>0</v>
      </c>
      <c r="J717" s="84" t="b">
        <v>0</v>
      </c>
      <c r="K717" s="84" t="b">
        <v>0</v>
      </c>
      <c r="L717" s="84" t="b">
        <v>0</v>
      </c>
    </row>
    <row r="718" spans="1:12" ht="15">
      <c r="A718" s="84" t="s">
        <v>2625</v>
      </c>
      <c r="B718" s="84" t="s">
        <v>2626</v>
      </c>
      <c r="C718" s="84">
        <v>7</v>
      </c>
      <c r="D718" s="118">
        <v>0</v>
      </c>
      <c r="E718" s="118">
        <v>1.1635021317476606</v>
      </c>
      <c r="F718" s="84" t="s">
        <v>2455</v>
      </c>
      <c r="G718" s="84" t="b">
        <v>0</v>
      </c>
      <c r="H718" s="84" t="b">
        <v>0</v>
      </c>
      <c r="I718" s="84" t="b">
        <v>0</v>
      </c>
      <c r="J718" s="84" t="b">
        <v>1</v>
      </c>
      <c r="K718" s="84" t="b">
        <v>0</v>
      </c>
      <c r="L718" s="84" t="b">
        <v>0</v>
      </c>
    </row>
    <row r="719" spans="1:12" ht="15">
      <c r="A719" s="84" t="s">
        <v>2626</v>
      </c>
      <c r="B719" s="84" t="s">
        <v>2566</v>
      </c>
      <c r="C719" s="84">
        <v>7</v>
      </c>
      <c r="D719" s="118">
        <v>0</v>
      </c>
      <c r="E719" s="118">
        <v>1.105510184769974</v>
      </c>
      <c r="F719" s="84" t="s">
        <v>2455</v>
      </c>
      <c r="G719" s="84" t="b">
        <v>1</v>
      </c>
      <c r="H719" s="84" t="b">
        <v>0</v>
      </c>
      <c r="I719" s="84" t="b">
        <v>0</v>
      </c>
      <c r="J719" s="84" t="b">
        <v>0</v>
      </c>
      <c r="K719" s="84" t="b">
        <v>0</v>
      </c>
      <c r="L719" s="84" t="b">
        <v>0</v>
      </c>
    </row>
    <row r="720" spans="1:12" ht="15">
      <c r="A720" s="84" t="s">
        <v>2621</v>
      </c>
      <c r="B720" s="84" t="s">
        <v>2627</v>
      </c>
      <c r="C720" s="84">
        <v>7</v>
      </c>
      <c r="D720" s="118">
        <v>0</v>
      </c>
      <c r="E720" s="118">
        <v>1.105510184769974</v>
      </c>
      <c r="F720" s="84" t="s">
        <v>2455</v>
      </c>
      <c r="G720" s="84" t="b">
        <v>0</v>
      </c>
      <c r="H720" s="84" t="b">
        <v>0</v>
      </c>
      <c r="I720" s="84" t="b">
        <v>0</v>
      </c>
      <c r="J720" s="84" t="b">
        <v>1</v>
      </c>
      <c r="K720" s="84" t="b">
        <v>0</v>
      </c>
      <c r="L720" s="84" t="b">
        <v>0</v>
      </c>
    </row>
    <row r="721" spans="1:12" ht="15">
      <c r="A721" s="84" t="s">
        <v>2627</v>
      </c>
      <c r="B721" s="84" t="s">
        <v>3019</v>
      </c>
      <c r="C721" s="84">
        <v>7</v>
      </c>
      <c r="D721" s="118">
        <v>0</v>
      </c>
      <c r="E721" s="118">
        <v>1.1635021317476606</v>
      </c>
      <c r="F721" s="84" t="s">
        <v>2455</v>
      </c>
      <c r="G721" s="84" t="b">
        <v>1</v>
      </c>
      <c r="H721" s="84" t="b">
        <v>0</v>
      </c>
      <c r="I721" s="84" t="b">
        <v>0</v>
      </c>
      <c r="J721" s="84" t="b">
        <v>1</v>
      </c>
      <c r="K721" s="84" t="b">
        <v>0</v>
      </c>
      <c r="L721" s="84" t="b">
        <v>0</v>
      </c>
    </row>
    <row r="722" spans="1:12" ht="15">
      <c r="A722" s="84" t="s">
        <v>3019</v>
      </c>
      <c r="B722" s="84" t="s">
        <v>3020</v>
      </c>
      <c r="C722" s="84">
        <v>7</v>
      </c>
      <c r="D722" s="118">
        <v>0</v>
      </c>
      <c r="E722" s="118">
        <v>1.1635021317476606</v>
      </c>
      <c r="F722" s="84" t="s">
        <v>2455</v>
      </c>
      <c r="G722" s="84" t="b">
        <v>1</v>
      </c>
      <c r="H722" s="84" t="b">
        <v>0</v>
      </c>
      <c r="I722" s="84" t="b">
        <v>0</v>
      </c>
      <c r="J722" s="84" t="b">
        <v>0</v>
      </c>
      <c r="K722" s="84" t="b">
        <v>0</v>
      </c>
      <c r="L722" s="84" t="b">
        <v>0</v>
      </c>
    </row>
    <row r="723" spans="1:12" ht="15">
      <c r="A723" s="84" t="s">
        <v>230</v>
      </c>
      <c r="B723" s="84" t="s">
        <v>2622</v>
      </c>
      <c r="C723" s="84">
        <v>6</v>
      </c>
      <c r="D723" s="118">
        <v>0.003685144383336508</v>
      </c>
      <c r="E723" s="118">
        <v>1.2304489213782739</v>
      </c>
      <c r="F723" s="84" t="s">
        <v>2455</v>
      </c>
      <c r="G723" s="84" t="b">
        <v>0</v>
      </c>
      <c r="H723" s="84" t="b">
        <v>0</v>
      </c>
      <c r="I723" s="84" t="b">
        <v>0</v>
      </c>
      <c r="J723" s="84" t="b">
        <v>0</v>
      </c>
      <c r="K723" s="84" t="b">
        <v>0</v>
      </c>
      <c r="L723" s="84" t="b">
        <v>0</v>
      </c>
    </row>
    <row r="724" spans="1:12" ht="15">
      <c r="A724" s="84" t="s">
        <v>3020</v>
      </c>
      <c r="B724" s="84" t="s">
        <v>3061</v>
      </c>
      <c r="C724" s="84">
        <v>5</v>
      </c>
      <c r="D724" s="118">
        <v>0.006703120902671469</v>
      </c>
      <c r="E724" s="118">
        <v>1.1635021317476606</v>
      </c>
      <c r="F724" s="84" t="s">
        <v>2455</v>
      </c>
      <c r="G724" s="84" t="b">
        <v>0</v>
      </c>
      <c r="H724" s="84" t="b">
        <v>0</v>
      </c>
      <c r="I724" s="84" t="b">
        <v>0</v>
      </c>
      <c r="J724" s="84" t="b">
        <v>0</v>
      </c>
      <c r="K724" s="84" t="b">
        <v>0</v>
      </c>
      <c r="L724" s="84" t="b">
        <v>0</v>
      </c>
    </row>
    <row r="725" spans="1:12" ht="15">
      <c r="A725" s="84" t="s">
        <v>3046</v>
      </c>
      <c r="B725" s="84" t="s">
        <v>3047</v>
      </c>
      <c r="C725" s="84">
        <v>5</v>
      </c>
      <c r="D725" s="118">
        <v>0.003770535526077372</v>
      </c>
      <c r="E725" s="118">
        <v>1.2966651902615312</v>
      </c>
      <c r="F725" s="84" t="s">
        <v>2456</v>
      </c>
      <c r="G725" s="84" t="b">
        <v>0</v>
      </c>
      <c r="H725" s="84" t="b">
        <v>0</v>
      </c>
      <c r="I725" s="84" t="b">
        <v>0</v>
      </c>
      <c r="J725" s="84" t="b">
        <v>1</v>
      </c>
      <c r="K725" s="84" t="b">
        <v>0</v>
      </c>
      <c r="L725" s="84" t="b">
        <v>0</v>
      </c>
    </row>
    <row r="726" spans="1:12" ht="15">
      <c r="A726" s="84" t="s">
        <v>3047</v>
      </c>
      <c r="B726" s="84" t="s">
        <v>2982</v>
      </c>
      <c r="C726" s="84">
        <v>5</v>
      </c>
      <c r="D726" s="118">
        <v>0.003770535526077372</v>
      </c>
      <c r="E726" s="118">
        <v>0.8195439355418687</v>
      </c>
      <c r="F726" s="84" t="s">
        <v>2456</v>
      </c>
      <c r="G726" s="84" t="b">
        <v>1</v>
      </c>
      <c r="H726" s="84" t="b">
        <v>0</v>
      </c>
      <c r="I726" s="84" t="b">
        <v>0</v>
      </c>
      <c r="J726" s="84" t="b">
        <v>0</v>
      </c>
      <c r="K726" s="84" t="b">
        <v>0</v>
      </c>
      <c r="L726" s="84" t="b">
        <v>0</v>
      </c>
    </row>
    <row r="727" spans="1:12" ht="15">
      <c r="A727" s="84" t="s">
        <v>2982</v>
      </c>
      <c r="B727" s="84" t="s">
        <v>3004</v>
      </c>
      <c r="C727" s="84">
        <v>5</v>
      </c>
      <c r="D727" s="118">
        <v>0.003770535526077372</v>
      </c>
      <c r="E727" s="118">
        <v>0.8195439355418687</v>
      </c>
      <c r="F727" s="84" t="s">
        <v>2456</v>
      </c>
      <c r="G727" s="84" t="b">
        <v>0</v>
      </c>
      <c r="H727" s="84" t="b">
        <v>0</v>
      </c>
      <c r="I727" s="84" t="b">
        <v>0</v>
      </c>
      <c r="J727" s="84" t="b">
        <v>0</v>
      </c>
      <c r="K727" s="84" t="b">
        <v>0</v>
      </c>
      <c r="L727" s="84" t="b">
        <v>0</v>
      </c>
    </row>
    <row r="728" spans="1:12" ht="15">
      <c r="A728" s="84" t="s">
        <v>3004</v>
      </c>
      <c r="B728" s="84" t="s">
        <v>2982</v>
      </c>
      <c r="C728" s="84">
        <v>5</v>
      </c>
      <c r="D728" s="118">
        <v>0.003770535526077372</v>
      </c>
      <c r="E728" s="118">
        <v>0.8195439355418687</v>
      </c>
      <c r="F728" s="84" t="s">
        <v>2456</v>
      </c>
      <c r="G728" s="84" t="b">
        <v>0</v>
      </c>
      <c r="H728" s="84" t="b">
        <v>0</v>
      </c>
      <c r="I728" s="84" t="b">
        <v>0</v>
      </c>
      <c r="J728" s="84" t="b">
        <v>0</v>
      </c>
      <c r="K728" s="84" t="b">
        <v>0</v>
      </c>
      <c r="L728" s="84" t="b">
        <v>0</v>
      </c>
    </row>
    <row r="729" spans="1:12" ht="15">
      <c r="A729" s="84" t="s">
        <v>2982</v>
      </c>
      <c r="B729" s="84" t="s">
        <v>2982</v>
      </c>
      <c r="C729" s="84">
        <v>5</v>
      </c>
      <c r="D729" s="118">
        <v>0.003770535526077372</v>
      </c>
      <c r="E729" s="118">
        <v>0.34242268082220617</v>
      </c>
      <c r="F729" s="84" t="s">
        <v>2456</v>
      </c>
      <c r="G729" s="84" t="b">
        <v>0</v>
      </c>
      <c r="H729" s="84" t="b">
        <v>0</v>
      </c>
      <c r="I729" s="84" t="b">
        <v>0</v>
      </c>
      <c r="J729" s="84" t="b">
        <v>0</v>
      </c>
      <c r="K729" s="84" t="b">
        <v>0</v>
      </c>
      <c r="L729" s="84" t="b">
        <v>0</v>
      </c>
    </row>
    <row r="730" spans="1:12" ht="15">
      <c r="A730" s="84" t="s">
        <v>2982</v>
      </c>
      <c r="B730" s="84" t="s">
        <v>3048</v>
      </c>
      <c r="C730" s="84">
        <v>5</v>
      </c>
      <c r="D730" s="118">
        <v>0.003770535526077372</v>
      </c>
      <c r="E730" s="118">
        <v>0.8195439355418687</v>
      </c>
      <c r="F730" s="84" t="s">
        <v>2456</v>
      </c>
      <c r="G730" s="84" t="b">
        <v>0</v>
      </c>
      <c r="H730" s="84" t="b">
        <v>0</v>
      </c>
      <c r="I730" s="84" t="b">
        <v>0</v>
      </c>
      <c r="J730" s="84" t="b">
        <v>0</v>
      </c>
      <c r="K730" s="84" t="b">
        <v>0</v>
      </c>
      <c r="L730" s="84" t="b">
        <v>0</v>
      </c>
    </row>
    <row r="731" spans="1:12" ht="15">
      <c r="A731" s="84" t="s">
        <v>3048</v>
      </c>
      <c r="B731" s="84" t="s">
        <v>3026</v>
      </c>
      <c r="C731" s="84">
        <v>5</v>
      </c>
      <c r="D731" s="118">
        <v>0.003770535526077372</v>
      </c>
      <c r="E731" s="118">
        <v>1.2174839442139063</v>
      </c>
      <c r="F731" s="84" t="s">
        <v>2456</v>
      </c>
      <c r="G731" s="84" t="b">
        <v>0</v>
      </c>
      <c r="H731" s="84" t="b">
        <v>0</v>
      </c>
      <c r="I731" s="84" t="b">
        <v>0</v>
      </c>
      <c r="J731" s="84" t="b">
        <v>0</v>
      </c>
      <c r="K731" s="84" t="b">
        <v>0</v>
      </c>
      <c r="L731" s="84" t="b">
        <v>0</v>
      </c>
    </row>
    <row r="732" spans="1:12" ht="15">
      <c r="A732" s="84" t="s">
        <v>3026</v>
      </c>
      <c r="B732" s="84" t="s">
        <v>3049</v>
      </c>
      <c r="C732" s="84">
        <v>5</v>
      </c>
      <c r="D732" s="118">
        <v>0.003770535526077372</v>
      </c>
      <c r="E732" s="118">
        <v>1.2174839442139063</v>
      </c>
      <c r="F732" s="84" t="s">
        <v>2456</v>
      </c>
      <c r="G732" s="84" t="b">
        <v>0</v>
      </c>
      <c r="H732" s="84" t="b">
        <v>0</v>
      </c>
      <c r="I732" s="84" t="b">
        <v>0</v>
      </c>
      <c r="J732" s="84" t="b">
        <v>0</v>
      </c>
      <c r="K732" s="84" t="b">
        <v>0</v>
      </c>
      <c r="L732" s="84" t="b">
        <v>0</v>
      </c>
    </row>
    <row r="733" spans="1:12" ht="15">
      <c r="A733" s="84" t="s">
        <v>3049</v>
      </c>
      <c r="B733" s="84" t="s">
        <v>3050</v>
      </c>
      <c r="C733" s="84">
        <v>5</v>
      </c>
      <c r="D733" s="118">
        <v>0.003770535526077372</v>
      </c>
      <c r="E733" s="118">
        <v>1.2966651902615312</v>
      </c>
      <c r="F733" s="84" t="s">
        <v>2456</v>
      </c>
      <c r="G733" s="84" t="b">
        <v>0</v>
      </c>
      <c r="H733" s="84" t="b">
        <v>0</v>
      </c>
      <c r="I733" s="84" t="b">
        <v>0</v>
      </c>
      <c r="J733" s="84" t="b">
        <v>0</v>
      </c>
      <c r="K733" s="84" t="b">
        <v>0</v>
      </c>
      <c r="L733" s="84" t="b">
        <v>0</v>
      </c>
    </row>
    <row r="734" spans="1:12" ht="15">
      <c r="A734" s="84" t="s">
        <v>3050</v>
      </c>
      <c r="B734" s="84" t="s">
        <v>3051</v>
      </c>
      <c r="C734" s="84">
        <v>5</v>
      </c>
      <c r="D734" s="118">
        <v>0.003770535526077372</v>
      </c>
      <c r="E734" s="118">
        <v>1.2966651902615312</v>
      </c>
      <c r="F734" s="84" t="s">
        <v>2456</v>
      </c>
      <c r="G734" s="84" t="b">
        <v>0</v>
      </c>
      <c r="H734" s="84" t="b">
        <v>0</v>
      </c>
      <c r="I734" s="84" t="b">
        <v>0</v>
      </c>
      <c r="J734" s="84" t="b">
        <v>0</v>
      </c>
      <c r="K734" s="84" t="b">
        <v>0</v>
      </c>
      <c r="L734" s="84" t="b">
        <v>0</v>
      </c>
    </row>
    <row r="735" spans="1:12" ht="15">
      <c r="A735" s="84" t="s">
        <v>3051</v>
      </c>
      <c r="B735" s="84" t="s">
        <v>3052</v>
      </c>
      <c r="C735" s="84">
        <v>5</v>
      </c>
      <c r="D735" s="118">
        <v>0.003770535526077372</v>
      </c>
      <c r="E735" s="118">
        <v>1.2966651902615312</v>
      </c>
      <c r="F735" s="84" t="s">
        <v>2456</v>
      </c>
      <c r="G735" s="84" t="b">
        <v>0</v>
      </c>
      <c r="H735" s="84" t="b">
        <v>0</v>
      </c>
      <c r="I735" s="84" t="b">
        <v>0</v>
      </c>
      <c r="J735" s="84" t="b">
        <v>0</v>
      </c>
      <c r="K735" s="84" t="b">
        <v>0</v>
      </c>
      <c r="L735" s="84" t="b">
        <v>0</v>
      </c>
    </row>
    <row r="736" spans="1:12" ht="15">
      <c r="A736" s="84" t="s">
        <v>3052</v>
      </c>
      <c r="B736" s="84" t="s">
        <v>3053</v>
      </c>
      <c r="C736" s="84">
        <v>5</v>
      </c>
      <c r="D736" s="118">
        <v>0.003770535526077372</v>
      </c>
      <c r="E736" s="118">
        <v>1.2966651902615312</v>
      </c>
      <c r="F736" s="84" t="s">
        <v>2456</v>
      </c>
      <c r="G736" s="84" t="b">
        <v>0</v>
      </c>
      <c r="H736" s="84" t="b">
        <v>0</v>
      </c>
      <c r="I736" s="84" t="b">
        <v>0</v>
      </c>
      <c r="J736" s="84" t="b">
        <v>0</v>
      </c>
      <c r="K736" s="84" t="b">
        <v>0</v>
      </c>
      <c r="L736" s="84" t="b">
        <v>0</v>
      </c>
    </row>
    <row r="737" spans="1:12" ht="15">
      <c r="A737" s="84" t="s">
        <v>3053</v>
      </c>
      <c r="B737" s="84" t="s">
        <v>3054</v>
      </c>
      <c r="C737" s="84">
        <v>5</v>
      </c>
      <c r="D737" s="118">
        <v>0.003770535526077372</v>
      </c>
      <c r="E737" s="118">
        <v>1.2966651902615312</v>
      </c>
      <c r="F737" s="84" t="s">
        <v>2456</v>
      </c>
      <c r="G737" s="84" t="b">
        <v>0</v>
      </c>
      <c r="H737" s="84" t="b">
        <v>0</v>
      </c>
      <c r="I737" s="84" t="b">
        <v>0</v>
      </c>
      <c r="J737" s="84" t="b">
        <v>0</v>
      </c>
      <c r="K737" s="84" t="b">
        <v>0</v>
      </c>
      <c r="L737" s="84" t="b">
        <v>0</v>
      </c>
    </row>
    <row r="738" spans="1:12" ht="15">
      <c r="A738" s="84" t="s">
        <v>279</v>
      </c>
      <c r="B738" s="84" t="s">
        <v>3046</v>
      </c>
      <c r="C738" s="84">
        <v>4</v>
      </c>
      <c r="D738" s="118">
        <v>0.0067082384402164285</v>
      </c>
      <c r="E738" s="118">
        <v>1.3935752032695876</v>
      </c>
      <c r="F738" s="84" t="s">
        <v>2456</v>
      </c>
      <c r="G738" s="84" t="b">
        <v>0</v>
      </c>
      <c r="H738" s="84" t="b">
        <v>0</v>
      </c>
      <c r="I738" s="84" t="b">
        <v>0</v>
      </c>
      <c r="J738" s="84" t="b">
        <v>0</v>
      </c>
      <c r="K738" s="84" t="b">
        <v>0</v>
      </c>
      <c r="L738" s="84" t="b">
        <v>0</v>
      </c>
    </row>
    <row r="739" spans="1:12" ht="15">
      <c r="A739" s="84" t="s">
        <v>3054</v>
      </c>
      <c r="B739" s="84" t="s">
        <v>3070</v>
      </c>
      <c r="C739" s="84">
        <v>4</v>
      </c>
      <c r="D739" s="118">
        <v>0.0067082384402164285</v>
      </c>
      <c r="E739" s="118">
        <v>1.2966651902615312</v>
      </c>
      <c r="F739" s="84" t="s">
        <v>2456</v>
      </c>
      <c r="G739" s="84" t="b">
        <v>0</v>
      </c>
      <c r="H739" s="84" t="b">
        <v>0</v>
      </c>
      <c r="I739" s="84" t="b">
        <v>0</v>
      </c>
      <c r="J739" s="84" t="b">
        <v>0</v>
      </c>
      <c r="K739" s="84" t="b">
        <v>0</v>
      </c>
      <c r="L739" s="84" t="b">
        <v>0</v>
      </c>
    </row>
    <row r="740" spans="1:12" ht="15">
      <c r="A740" s="84" t="s">
        <v>3007</v>
      </c>
      <c r="B740" s="84" t="s">
        <v>3007</v>
      </c>
      <c r="C740" s="84">
        <v>2</v>
      </c>
      <c r="D740" s="118">
        <v>0.014821928578736071</v>
      </c>
      <c r="E740" s="118">
        <v>1.5185139398778875</v>
      </c>
      <c r="F740" s="84" t="s">
        <v>2456</v>
      </c>
      <c r="G740" s="84" t="b">
        <v>0</v>
      </c>
      <c r="H740" s="84" t="b">
        <v>0</v>
      </c>
      <c r="I740" s="84" t="b">
        <v>0</v>
      </c>
      <c r="J740" s="84" t="b">
        <v>0</v>
      </c>
      <c r="K740" s="84" t="b">
        <v>0</v>
      </c>
      <c r="L740" s="84" t="b">
        <v>0</v>
      </c>
    </row>
    <row r="741" spans="1:12" ht="15">
      <c r="A741" s="84" t="s">
        <v>2566</v>
      </c>
      <c r="B741" s="84" t="s">
        <v>2568</v>
      </c>
      <c r="C741" s="84">
        <v>3</v>
      </c>
      <c r="D741" s="118">
        <v>0</v>
      </c>
      <c r="E741" s="118">
        <v>1.1139433523068367</v>
      </c>
      <c r="F741" s="84" t="s">
        <v>2457</v>
      </c>
      <c r="G741" s="84" t="b">
        <v>0</v>
      </c>
      <c r="H741" s="84" t="b">
        <v>0</v>
      </c>
      <c r="I741" s="84" t="b">
        <v>0</v>
      </c>
      <c r="J741" s="84" t="b">
        <v>0</v>
      </c>
      <c r="K741" s="84" t="b">
        <v>0</v>
      </c>
      <c r="L741" s="84" t="b">
        <v>0</v>
      </c>
    </row>
    <row r="742" spans="1:12" ht="15">
      <c r="A742" s="84" t="s">
        <v>2568</v>
      </c>
      <c r="B742" s="84" t="s">
        <v>3008</v>
      </c>
      <c r="C742" s="84">
        <v>3</v>
      </c>
      <c r="D742" s="118">
        <v>0</v>
      </c>
      <c r="E742" s="118">
        <v>1.1139433523068367</v>
      </c>
      <c r="F742" s="84" t="s">
        <v>2457</v>
      </c>
      <c r="G742" s="84" t="b">
        <v>0</v>
      </c>
      <c r="H742" s="84" t="b">
        <v>0</v>
      </c>
      <c r="I742" s="84" t="b">
        <v>0</v>
      </c>
      <c r="J742" s="84" t="b">
        <v>0</v>
      </c>
      <c r="K742" s="84" t="b">
        <v>0</v>
      </c>
      <c r="L742" s="84" t="b">
        <v>0</v>
      </c>
    </row>
    <row r="743" spans="1:12" ht="15">
      <c r="A743" s="84" t="s">
        <v>3008</v>
      </c>
      <c r="B743" s="84" t="s">
        <v>3102</v>
      </c>
      <c r="C743" s="84">
        <v>3</v>
      </c>
      <c r="D743" s="118">
        <v>0</v>
      </c>
      <c r="E743" s="118">
        <v>1.1139433523068367</v>
      </c>
      <c r="F743" s="84" t="s">
        <v>2457</v>
      </c>
      <c r="G743" s="84" t="b">
        <v>0</v>
      </c>
      <c r="H743" s="84" t="b">
        <v>0</v>
      </c>
      <c r="I743" s="84" t="b">
        <v>0</v>
      </c>
      <c r="J743" s="84" t="b">
        <v>0</v>
      </c>
      <c r="K743" s="84" t="b">
        <v>0</v>
      </c>
      <c r="L743" s="84" t="b">
        <v>0</v>
      </c>
    </row>
    <row r="744" spans="1:12" ht="15">
      <c r="A744" s="84" t="s">
        <v>3102</v>
      </c>
      <c r="B744" s="84" t="s">
        <v>3005</v>
      </c>
      <c r="C744" s="84">
        <v>3</v>
      </c>
      <c r="D744" s="118">
        <v>0</v>
      </c>
      <c r="E744" s="118">
        <v>1.1139433523068367</v>
      </c>
      <c r="F744" s="84" t="s">
        <v>2457</v>
      </c>
      <c r="G744" s="84" t="b">
        <v>0</v>
      </c>
      <c r="H744" s="84" t="b">
        <v>0</v>
      </c>
      <c r="I744" s="84" t="b">
        <v>0</v>
      </c>
      <c r="J744" s="84" t="b">
        <v>0</v>
      </c>
      <c r="K744" s="84" t="b">
        <v>1</v>
      </c>
      <c r="L744" s="84" t="b">
        <v>0</v>
      </c>
    </row>
    <row r="745" spans="1:12" ht="15">
      <c r="A745" s="84" t="s">
        <v>3005</v>
      </c>
      <c r="B745" s="84" t="s">
        <v>1047</v>
      </c>
      <c r="C745" s="84">
        <v>3</v>
      </c>
      <c r="D745" s="118">
        <v>0</v>
      </c>
      <c r="E745" s="118">
        <v>1.1139433523068367</v>
      </c>
      <c r="F745" s="84" t="s">
        <v>2457</v>
      </c>
      <c r="G745" s="84" t="b">
        <v>0</v>
      </c>
      <c r="H745" s="84" t="b">
        <v>1</v>
      </c>
      <c r="I745" s="84" t="b">
        <v>0</v>
      </c>
      <c r="J745" s="84" t="b">
        <v>0</v>
      </c>
      <c r="K745" s="84" t="b">
        <v>0</v>
      </c>
      <c r="L745" s="84" t="b">
        <v>0</v>
      </c>
    </row>
    <row r="746" spans="1:12" ht="15">
      <c r="A746" s="84" t="s">
        <v>1047</v>
      </c>
      <c r="B746" s="84" t="s">
        <v>3103</v>
      </c>
      <c r="C746" s="84">
        <v>3</v>
      </c>
      <c r="D746" s="118">
        <v>0</v>
      </c>
      <c r="E746" s="118">
        <v>1.1139433523068367</v>
      </c>
      <c r="F746" s="84" t="s">
        <v>2457</v>
      </c>
      <c r="G746" s="84" t="b">
        <v>0</v>
      </c>
      <c r="H746" s="84" t="b">
        <v>0</v>
      </c>
      <c r="I746" s="84" t="b">
        <v>0</v>
      </c>
      <c r="J746" s="84" t="b">
        <v>0</v>
      </c>
      <c r="K746" s="84" t="b">
        <v>0</v>
      </c>
      <c r="L746" s="84" t="b">
        <v>0</v>
      </c>
    </row>
    <row r="747" spans="1:12" ht="15">
      <c r="A747" s="84" t="s">
        <v>3103</v>
      </c>
      <c r="B747" s="84" t="s">
        <v>3104</v>
      </c>
      <c r="C747" s="84">
        <v>3</v>
      </c>
      <c r="D747" s="118">
        <v>0</v>
      </c>
      <c r="E747" s="118">
        <v>1.1139433523068367</v>
      </c>
      <c r="F747" s="84" t="s">
        <v>2457</v>
      </c>
      <c r="G747" s="84" t="b">
        <v>0</v>
      </c>
      <c r="H747" s="84" t="b">
        <v>0</v>
      </c>
      <c r="I747" s="84" t="b">
        <v>0</v>
      </c>
      <c r="J747" s="84" t="b">
        <v>0</v>
      </c>
      <c r="K747" s="84" t="b">
        <v>0</v>
      </c>
      <c r="L747" s="84" t="b">
        <v>0</v>
      </c>
    </row>
    <row r="748" spans="1:12" ht="15">
      <c r="A748" s="84" t="s">
        <v>3104</v>
      </c>
      <c r="B748" s="84" t="s">
        <v>3105</v>
      </c>
      <c r="C748" s="84">
        <v>3</v>
      </c>
      <c r="D748" s="118">
        <v>0</v>
      </c>
      <c r="E748" s="118">
        <v>1.1139433523068367</v>
      </c>
      <c r="F748" s="84" t="s">
        <v>2457</v>
      </c>
      <c r="G748" s="84" t="b">
        <v>0</v>
      </c>
      <c r="H748" s="84" t="b">
        <v>0</v>
      </c>
      <c r="I748" s="84" t="b">
        <v>0</v>
      </c>
      <c r="J748" s="84" t="b">
        <v>0</v>
      </c>
      <c r="K748" s="84" t="b">
        <v>0</v>
      </c>
      <c r="L748" s="84" t="b">
        <v>0</v>
      </c>
    </row>
    <row r="749" spans="1:12" ht="15">
      <c r="A749" s="84" t="s">
        <v>3105</v>
      </c>
      <c r="B749" s="84" t="s">
        <v>3106</v>
      </c>
      <c r="C749" s="84">
        <v>3</v>
      </c>
      <c r="D749" s="118">
        <v>0</v>
      </c>
      <c r="E749" s="118">
        <v>1.1139433523068367</v>
      </c>
      <c r="F749" s="84" t="s">
        <v>2457</v>
      </c>
      <c r="G749" s="84" t="b">
        <v>0</v>
      </c>
      <c r="H749" s="84" t="b">
        <v>0</v>
      </c>
      <c r="I749" s="84" t="b">
        <v>0</v>
      </c>
      <c r="J749" s="84" t="b">
        <v>0</v>
      </c>
      <c r="K749" s="84" t="b">
        <v>0</v>
      </c>
      <c r="L749" s="84" t="b">
        <v>0</v>
      </c>
    </row>
    <row r="750" spans="1:12" ht="15">
      <c r="A750" s="84" t="s">
        <v>3106</v>
      </c>
      <c r="B750" s="84" t="s">
        <v>3107</v>
      </c>
      <c r="C750" s="84">
        <v>3</v>
      </c>
      <c r="D750" s="118">
        <v>0</v>
      </c>
      <c r="E750" s="118">
        <v>1.1139433523068367</v>
      </c>
      <c r="F750" s="84" t="s">
        <v>2457</v>
      </c>
      <c r="G750" s="84" t="b">
        <v>0</v>
      </c>
      <c r="H750" s="84" t="b">
        <v>0</v>
      </c>
      <c r="I750" s="84" t="b">
        <v>0</v>
      </c>
      <c r="J750" s="84" t="b">
        <v>0</v>
      </c>
      <c r="K750" s="84" t="b">
        <v>0</v>
      </c>
      <c r="L750" s="84" t="b">
        <v>0</v>
      </c>
    </row>
    <row r="751" spans="1:12" ht="15">
      <c r="A751" s="84" t="s">
        <v>274</v>
      </c>
      <c r="B751" s="84" t="s">
        <v>2566</v>
      </c>
      <c r="C751" s="84">
        <v>2</v>
      </c>
      <c r="D751" s="118">
        <v>0.008385298050270535</v>
      </c>
      <c r="E751" s="118">
        <v>1.290034611362518</v>
      </c>
      <c r="F751" s="84" t="s">
        <v>2457</v>
      </c>
      <c r="G751" s="84" t="b">
        <v>0</v>
      </c>
      <c r="H751" s="84" t="b">
        <v>0</v>
      </c>
      <c r="I751" s="84" t="b">
        <v>0</v>
      </c>
      <c r="J751" s="84" t="b">
        <v>0</v>
      </c>
      <c r="K751" s="84" t="b">
        <v>0</v>
      </c>
      <c r="L751" s="84" t="b">
        <v>0</v>
      </c>
    </row>
    <row r="752" spans="1:12" ht="15">
      <c r="A752" s="84" t="s">
        <v>3107</v>
      </c>
      <c r="B752" s="84" t="s">
        <v>3038</v>
      </c>
      <c r="C752" s="84">
        <v>2</v>
      </c>
      <c r="D752" s="118">
        <v>0.008385298050270535</v>
      </c>
      <c r="E752" s="118">
        <v>1.1139433523068367</v>
      </c>
      <c r="F752" s="84" t="s">
        <v>2457</v>
      </c>
      <c r="G752" s="84" t="b">
        <v>0</v>
      </c>
      <c r="H752" s="84" t="b">
        <v>0</v>
      </c>
      <c r="I752" s="84" t="b">
        <v>0</v>
      </c>
      <c r="J752" s="84" t="b">
        <v>0</v>
      </c>
      <c r="K752" s="84" t="b">
        <v>0</v>
      </c>
      <c r="L752" s="84" t="b">
        <v>0</v>
      </c>
    </row>
    <row r="753" spans="1:12" ht="15">
      <c r="A753" s="84" t="s">
        <v>2580</v>
      </c>
      <c r="B753" s="84" t="s">
        <v>3126</v>
      </c>
      <c r="C753" s="84">
        <v>3</v>
      </c>
      <c r="D753" s="118">
        <v>0.005766403228075382</v>
      </c>
      <c r="E753" s="118">
        <v>1.3082085802911045</v>
      </c>
      <c r="F753" s="84" t="s">
        <v>2458</v>
      </c>
      <c r="G753" s="84" t="b">
        <v>0</v>
      </c>
      <c r="H753" s="84" t="b">
        <v>0</v>
      </c>
      <c r="I753" s="84" t="b">
        <v>0</v>
      </c>
      <c r="J753" s="84" t="b">
        <v>0</v>
      </c>
      <c r="K753" s="84" t="b">
        <v>0</v>
      </c>
      <c r="L753" s="84" t="b">
        <v>0</v>
      </c>
    </row>
    <row r="754" spans="1:12" ht="15">
      <c r="A754" s="84" t="s">
        <v>3126</v>
      </c>
      <c r="B754" s="84" t="s">
        <v>3127</v>
      </c>
      <c r="C754" s="84">
        <v>3</v>
      </c>
      <c r="D754" s="118">
        <v>0.005766403228075382</v>
      </c>
      <c r="E754" s="118">
        <v>1.3082085802911045</v>
      </c>
      <c r="F754" s="84" t="s">
        <v>2458</v>
      </c>
      <c r="G754" s="84" t="b">
        <v>0</v>
      </c>
      <c r="H754" s="84" t="b">
        <v>0</v>
      </c>
      <c r="I754" s="84" t="b">
        <v>0</v>
      </c>
      <c r="J754" s="84" t="b">
        <v>0</v>
      </c>
      <c r="K754" s="84" t="b">
        <v>0</v>
      </c>
      <c r="L754" s="84" t="b">
        <v>0</v>
      </c>
    </row>
    <row r="755" spans="1:12" ht="15">
      <c r="A755" s="84" t="s">
        <v>3127</v>
      </c>
      <c r="B755" s="84" t="s">
        <v>3128</v>
      </c>
      <c r="C755" s="84">
        <v>3</v>
      </c>
      <c r="D755" s="118">
        <v>0.005766403228075382</v>
      </c>
      <c r="E755" s="118">
        <v>1.3082085802911045</v>
      </c>
      <c r="F755" s="84" t="s">
        <v>2458</v>
      </c>
      <c r="G755" s="84" t="b">
        <v>0</v>
      </c>
      <c r="H755" s="84" t="b">
        <v>0</v>
      </c>
      <c r="I755" s="84" t="b">
        <v>0</v>
      </c>
      <c r="J755" s="84" t="b">
        <v>0</v>
      </c>
      <c r="K755" s="84" t="b">
        <v>0</v>
      </c>
      <c r="L755" s="84" t="b">
        <v>0</v>
      </c>
    </row>
    <row r="756" spans="1:12" ht="15">
      <c r="A756" s="84" t="s">
        <v>3128</v>
      </c>
      <c r="B756" s="84" t="s">
        <v>2577</v>
      </c>
      <c r="C756" s="84">
        <v>3</v>
      </c>
      <c r="D756" s="118">
        <v>0.005766403228075382</v>
      </c>
      <c r="E756" s="118">
        <v>1.3082085802911045</v>
      </c>
      <c r="F756" s="84" t="s">
        <v>2458</v>
      </c>
      <c r="G756" s="84" t="b">
        <v>0</v>
      </c>
      <c r="H756" s="84" t="b">
        <v>0</v>
      </c>
      <c r="I756" s="84" t="b">
        <v>0</v>
      </c>
      <c r="J756" s="84" t="b">
        <v>0</v>
      </c>
      <c r="K756" s="84" t="b">
        <v>0</v>
      </c>
      <c r="L756" s="84" t="b">
        <v>0</v>
      </c>
    </row>
    <row r="757" spans="1:12" ht="15">
      <c r="A757" s="84" t="s">
        <v>2577</v>
      </c>
      <c r="B757" s="84" t="s">
        <v>2581</v>
      </c>
      <c r="C757" s="84">
        <v>3</v>
      </c>
      <c r="D757" s="118">
        <v>0.005766403228075382</v>
      </c>
      <c r="E757" s="118">
        <v>1.3082085802911045</v>
      </c>
      <c r="F757" s="84" t="s">
        <v>2458</v>
      </c>
      <c r="G757" s="84" t="b">
        <v>0</v>
      </c>
      <c r="H757" s="84" t="b">
        <v>0</v>
      </c>
      <c r="I757" s="84" t="b">
        <v>0</v>
      </c>
      <c r="J757" s="84" t="b">
        <v>0</v>
      </c>
      <c r="K757" s="84" t="b">
        <v>0</v>
      </c>
      <c r="L757" s="84" t="b">
        <v>0</v>
      </c>
    </row>
    <row r="758" spans="1:12" ht="15">
      <c r="A758" s="84" t="s">
        <v>2581</v>
      </c>
      <c r="B758" s="84" t="s">
        <v>2997</v>
      </c>
      <c r="C758" s="84">
        <v>3</v>
      </c>
      <c r="D758" s="118">
        <v>0.005766403228075382</v>
      </c>
      <c r="E758" s="118">
        <v>1.3082085802911045</v>
      </c>
      <c r="F758" s="84" t="s">
        <v>2458</v>
      </c>
      <c r="G758" s="84" t="b">
        <v>0</v>
      </c>
      <c r="H758" s="84" t="b">
        <v>0</v>
      </c>
      <c r="I758" s="84" t="b">
        <v>0</v>
      </c>
      <c r="J758" s="84" t="b">
        <v>0</v>
      </c>
      <c r="K758" s="84" t="b">
        <v>0</v>
      </c>
      <c r="L758" s="84" t="b">
        <v>0</v>
      </c>
    </row>
    <row r="759" spans="1:12" ht="15">
      <c r="A759" s="84" t="s">
        <v>2997</v>
      </c>
      <c r="B759" s="84" t="s">
        <v>3004</v>
      </c>
      <c r="C759" s="84">
        <v>3</v>
      </c>
      <c r="D759" s="118">
        <v>0.005766403228075382</v>
      </c>
      <c r="E759" s="118">
        <v>1.3082085802911045</v>
      </c>
      <c r="F759" s="84" t="s">
        <v>2458</v>
      </c>
      <c r="G759" s="84" t="b">
        <v>0</v>
      </c>
      <c r="H759" s="84" t="b">
        <v>0</v>
      </c>
      <c r="I759" s="84" t="b">
        <v>0</v>
      </c>
      <c r="J759" s="84" t="b">
        <v>0</v>
      </c>
      <c r="K759" s="84" t="b">
        <v>0</v>
      </c>
      <c r="L759" s="84" t="b">
        <v>0</v>
      </c>
    </row>
    <row r="760" spans="1:12" ht="15">
      <c r="A760" s="84" t="s">
        <v>3004</v>
      </c>
      <c r="B760" s="84" t="s">
        <v>3129</v>
      </c>
      <c r="C760" s="84">
        <v>3</v>
      </c>
      <c r="D760" s="118">
        <v>0.005766403228075382</v>
      </c>
      <c r="E760" s="118">
        <v>1.3082085802911045</v>
      </c>
      <c r="F760" s="84" t="s">
        <v>2458</v>
      </c>
      <c r="G760" s="84" t="b">
        <v>0</v>
      </c>
      <c r="H760" s="84" t="b">
        <v>0</v>
      </c>
      <c r="I760" s="84" t="b">
        <v>0</v>
      </c>
      <c r="J760" s="84" t="b">
        <v>0</v>
      </c>
      <c r="K760" s="84" t="b">
        <v>0</v>
      </c>
      <c r="L760" s="84" t="b">
        <v>0</v>
      </c>
    </row>
    <row r="761" spans="1:12" ht="15">
      <c r="A761" s="84" t="s">
        <v>3129</v>
      </c>
      <c r="B761" s="84" t="s">
        <v>3130</v>
      </c>
      <c r="C761" s="84">
        <v>3</v>
      </c>
      <c r="D761" s="118">
        <v>0.005766403228075382</v>
      </c>
      <c r="E761" s="118">
        <v>1.3082085802911045</v>
      </c>
      <c r="F761" s="84" t="s">
        <v>2458</v>
      </c>
      <c r="G761" s="84" t="b">
        <v>0</v>
      </c>
      <c r="H761" s="84" t="b">
        <v>0</v>
      </c>
      <c r="I761" s="84" t="b">
        <v>0</v>
      </c>
      <c r="J761" s="84" t="b">
        <v>0</v>
      </c>
      <c r="K761" s="84" t="b">
        <v>0</v>
      </c>
      <c r="L761" s="84" t="b">
        <v>0</v>
      </c>
    </row>
    <row r="762" spans="1:12" ht="15">
      <c r="A762" s="84" t="s">
        <v>3130</v>
      </c>
      <c r="B762" s="84" t="s">
        <v>3131</v>
      </c>
      <c r="C762" s="84">
        <v>3</v>
      </c>
      <c r="D762" s="118">
        <v>0.005766403228075382</v>
      </c>
      <c r="E762" s="118">
        <v>1.3082085802911045</v>
      </c>
      <c r="F762" s="84" t="s">
        <v>2458</v>
      </c>
      <c r="G762" s="84" t="b">
        <v>0</v>
      </c>
      <c r="H762" s="84" t="b">
        <v>0</v>
      </c>
      <c r="I762" s="84" t="b">
        <v>0</v>
      </c>
      <c r="J762" s="84" t="b">
        <v>0</v>
      </c>
      <c r="K762" s="84" t="b">
        <v>0</v>
      </c>
      <c r="L762" s="84" t="b">
        <v>0</v>
      </c>
    </row>
    <row r="763" spans="1:12" ht="15">
      <c r="A763" s="84" t="s">
        <v>3131</v>
      </c>
      <c r="B763" s="84" t="s">
        <v>2568</v>
      </c>
      <c r="C763" s="84">
        <v>3</v>
      </c>
      <c r="D763" s="118">
        <v>0.005766403228075382</v>
      </c>
      <c r="E763" s="118">
        <v>1.3082085802911045</v>
      </c>
      <c r="F763" s="84" t="s">
        <v>2458</v>
      </c>
      <c r="G763" s="84" t="b">
        <v>0</v>
      </c>
      <c r="H763" s="84" t="b">
        <v>0</v>
      </c>
      <c r="I763" s="84" t="b">
        <v>0</v>
      </c>
      <c r="J763" s="84" t="b">
        <v>0</v>
      </c>
      <c r="K763" s="84" t="b">
        <v>0</v>
      </c>
      <c r="L763" s="84" t="b">
        <v>0</v>
      </c>
    </row>
    <row r="764" spans="1:12" ht="15">
      <c r="A764" s="84" t="s">
        <v>2568</v>
      </c>
      <c r="B764" s="84" t="s">
        <v>3006</v>
      </c>
      <c r="C764" s="84">
        <v>3</v>
      </c>
      <c r="D764" s="118">
        <v>0.005766403228075382</v>
      </c>
      <c r="E764" s="118">
        <v>1.3082085802911045</v>
      </c>
      <c r="F764" s="84" t="s">
        <v>2458</v>
      </c>
      <c r="G764" s="84" t="b">
        <v>0</v>
      </c>
      <c r="H764" s="84" t="b">
        <v>0</v>
      </c>
      <c r="I764" s="84" t="b">
        <v>0</v>
      </c>
      <c r="J764" s="84" t="b">
        <v>0</v>
      </c>
      <c r="K764" s="84" t="b">
        <v>0</v>
      </c>
      <c r="L764" s="84" t="b">
        <v>0</v>
      </c>
    </row>
    <row r="765" spans="1:12" ht="15">
      <c r="A765" s="84" t="s">
        <v>3006</v>
      </c>
      <c r="B765" s="84" t="s">
        <v>3132</v>
      </c>
      <c r="C765" s="84">
        <v>3</v>
      </c>
      <c r="D765" s="118">
        <v>0.005766403228075382</v>
      </c>
      <c r="E765" s="118">
        <v>1.3082085802911045</v>
      </c>
      <c r="F765" s="84" t="s">
        <v>2458</v>
      </c>
      <c r="G765" s="84" t="b">
        <v>0</v>
      </c>
      <c r="H765" s="84" t="b">
        <v>0</v>
      </c>
      <c r="I765" s="84" t="b">
        <v>0</v>
      </c>
      <c r="J765" s="84" t="b">
        <v>0</v>
      </c>
      <c r="K765" s="84" t="b">
        <v>0</v>
      </c>
      <c r="L765" s="84" t="b">
        <v>0</v>
      </c>
    </row>
    <row r="766" spans="1:12" ht="15">
      <c r="A766" s="84" t="s">
        <v>213</v>
      </c>
      <c r="B766" s="84" t="s">
        <v>2580</v>
      </c>
      <c r="C766" s="84">
        <v>2</v>
      </c>
      <c r="D766" s="118">
        <v>0.009262461405045577</v>
      </c>
      <c r="E766" s="118">
        <v>1.4842998393467859</v>
      </c>
      <c r="F766" s="84" t="s">
        <v>2458</v>
      </c>
      <c r="G766" s="84" t="b">
        <v>0</v>
      </c>
      <c r="H766" s="84" t="b">
        <v>0</v>
      </c>
      <c r="I766" s="84" t="b">
        <v>0</v>
      </c>
      <c r="J766" s="84" t="b">
        <v>0</v>
      </c>
      <c r="K766" s="84" t="b">
        <v>0</v>
      </c>
      <c r="L766" s="84" t="b">
        <v>0</v>
      </c>
    </row>
    <row r="767" spans="1:12" ht="15">
      <c r="A767" s="84" t="s">
        <v>3177</v>
      </c>
      <c r="B767" s="84" t="s">
        <v>3111</v>
      </c>
      <c r="C767" s="84">
        <v>2</v>
      </c>
      <c r="D767" s="118">
        <v>0</v>
      </c>
      <c r="E767" s="118">
        <v>1.1139433523068367</v>
      </c>
      <c r="F767" s="84" t="s">
        <v>2459</v>
      </c>
      <c r="G767" s="84" t="b">
        <v>0</v>
      </c>
      <c r="H767" s="84" t="b">
        <v>0</v>
      </c>
      <c r="I767" s="84" t="b">
        <v>0</v>
      </c>
      <c r="J767" s="84" t="b">
        <v>0</v>
      </c>
      <c r="K767" s="84" t="b">
        <v>0</v>
      </c>
      <c r="L767" s="84" t="b">
        <v>0</v>
      </c>
    </row>
    <row r="768" spans="1:12" ht="15">
      <c r="A768" s="84" t="s">
        <v>3111</v>
      </c>
      <c r="B768" s="84" t="s">
        <v>2996</v>
      </c>
      <c r="C768" s="84">
        <v>2</v>
      </c>
      <c r="D768" s="118">
        <v>0</v>
      </c>
      <c r="E768" s="118">
        <v>0.8129133566428556</v>
      </c>
      <c r="F768" s="84" t="s">
        <v>2459</v>
      </c>
      <c r="G768" s="84" t="b">
        <v>0</v>
      </c>
      <c r="H768" s="84" t="b">
        <v>0</v>
      </c>
      <c r="I768" s="84" t="b">
        <v>0</v>
      </c>
      <c r="J768" s="84" t="b">
        <v>0</v>
      </c>
      <c r="K768" s="84" t="b">
        <v>0</v>
      </c>
      <c r="L768" s="84" t="b">
        <v>0</v>
      </c>
    </row>
    <row r="769" spans="1:12" ht="15">
      <c r="A769" s="84" t="s">
        <v>2996</v>
      </c>
      <c r="B769" s="84" t="s">
        <v>3022</v>
      </c>
      <c r="C769" s="84">
        <v>2</v>
      </c>
      <c r="D769" s="118">
        <v>0</v>
      </c>
      <c r="E769" s="118">
        <v>0.8129133566428556</v>
      </c>
      <c r="F769" s="84" t="s">
        <v>2459</v>
      </c>
      <c r="G769" s="84" t="b">
        <v>0</v>
      </c>
      <c r="H769" s="84" t="b">
        <v>0</v>
      </c>
      <c r="I769" s="84" t="b">
        <v>0</v>
      </c>
      <c r="J769" s="84" t="b">
        <v>0</v>
      </c>
      <c r="K769" s="84" t="b">
        <v>0</v>
      </c>
      <c r="L769" s="84" t="b">
        <v>0</v>
      </c>
    </row>
    <row r="770" spans="1:12" ht="15">
      <c r="A770" s="84" t="s">
        <v>3022</v>
      </c>
      <c r="B770" s="84" t="s">
        <v>3178</v>
      </c>
      <c r="C770" s="84">
        <v>2</v>
      </c>
      <c r="D770" s="118">
        <v>0</v>
      </c>
      <c r="E770" s="118">
        <v>1.1139433523068367</v>
      </c>
      <c r="F770" s="84" t="s">
        <v>2459</v>
      </c>
      <c r="G770" s="84" t="b">
        <v>0</v>
      </c>
      <c r="H770" s="84" t="b">
        <v>0</v>
      </c>
      <c r="I770" s="84" t="b">
        <v>0</v>
      </c>
      <c r="J770" s="84" t="b">
        <v>0</v>
      </c>
      <c r="K770" s="84" t="b">
        <v>0</v>
      </c>
      <c r="L770" s="84" t="b">
        <v>0</v>
      </c>
    </row>
    <row r="771" spans="1:12" ht="15">
      <c r="A771" s="84" t="s">
        <v>3178</v>
      </c>
      <c r="B771" s="84" t="s">
        <v>3179</v>
      </c>
      <c r="C771" s="84">
        <v>2</v>
      </c>
      <c r="D771" s="118">
        <v>0</v>
      </c>
      <c r="E771" s="118">
        <v>1.1139433523068367</v>
      </c>
      <c r="F771" s="84" t="s">
        <v>2459</v>
      </c>
      <c r="G771" s="84" t="b">
        <v>0</v>
      </c>
      <c r="H771" s="84" t="b">
        <v>0</v>
      </c>
      <c r="I771" s="84" t="b">
        <v>0</v>
      </c>
      <c r="J771" s="84" t="b">
        <v>0</v>
      </c>
      <c r="K771" s="84" t="b">
        <v>0</v>
      </c>
      <c r="L771" s="84" t="b">
        <v>0</v>
      </c>
    </row>
    <row r="772" spans="1:12" ht="15">
      <c r="A772" s="84" t="s">
        <v>3179</v>
      </c>
      <c r="B772" s="84" t="s">
        <v>3112</v>
      </c>
      <c r="C772" s="84">
        <v>2</v>
      </c>
      <c r="D772" s="118">
        <v>0</v>
      </c>
      <c r="E772" s="118">
        <v>1.1139433523068367</v>
      </c>
      <c r="F772" s="84" t="s">
        <v>2459</v>
      </c>
      <c r="G772" s="84" t="b">
        <v>0</v>
      </c>
      <c r="H772" s="84" t="b">
        <v>0</v>
      </c>
      <c r="I772" s="84" t="b">
        <v>0</v>
      </c>
      <c r="J772" s="84" t="b">
        <v>0</v>
      </c>
      <c r="K772" s="84" t="b">
        <v>0</v>
      </c>
      <c r="L772" s="84" t="b">
        <v>0</v>
      </c>
    </row>
    <row r="773" spans="1:12" ht="15">
      <c r="A773" s="84" t="s">
        <v>3112</v>
      </c>
      <c r="B773" s="84" t="s">
        <v>3001</v>
      </c>
      <c r="C773" s="84">
        <v>2</v>
      </c>
      <c r="D773" s="118">
        <v>0</v>
      </c>
      <c r="E773" s="118">
        <v>1.1139433523068367</v>
      </c>
      <c r="F773" s="84" t="s">
        <v>2459</v>
      </c>
      <c r="G773" s="84" t="b">
        <v>0</v>
      </c>
      <c r="H773" s="84" t="b">
        <v>0</v>
      </c>
      <c r="I773" s="84" t="b">
        <v>0</v>
      </c>
      <c r="J773" s="84" t="b">
        <v>0</v>
      </c>
      <c r="K773" s="84" t="b">
        <v>0</v>
      </c>
      <c r="L773" s="84" t="b">
        <v>0</v>
      </c>
    </row>
    <row r="774" spans="1:12" ht="15">
      <c r="A774" s="84" t="s">
        <v>3001</v>
      </c>
      <c r="B774" s="84" t="s">
        <v>350</v>
      </c>
      <c r="C774" s="84">
        <v>2</v>
      </c>
      <c r="D774" s="118">
        <v>0</v>
      </c>
      <c r="E774" s="118">
        <v>1.1139433523068367</v>
      </c>
      <c r="F774" s="84" t="s">
        <v>2459</v>
      </c>
      <c r="G774" s="84" t="b">
        <v>0</v>
      </c>
      <c r="H774" s="84" t="b">
        <v>0</v>
      </c>
      <c r="I774" s="84" t="b">
        <v>0</v>
      </c>
      <c r="J774" s="84" t="b">
        <v>0</v>
      </c>
      <c r="K774" s="84" t="b">
        <v>0</v>
      </c>
      <c r="L774" s="84" t="b">
        <v>0</v>
      </c>
    </row>
    <row r="775" spans="1:12" ht="15">
      <c r="A775" s="84" t="s">
        <v>350</v>
      </c>
      <c r="B775" s="84" t="s">
        <v>2996</v>
      </c>
      <c r="C775" s="84">
        <v>2</v>
      </c>
      <c r="D775" s="118">
        <v>0</v>
      </c>
      <c r="E775" s="118">
        <v>0.8129133566428556</v>
      </c>
      <c r="F775" s="84" t="s">
        <v>2459</v>
      </c>
      <c r="G775" s="84" t="b">
        <v>0</v>
      </c>
      <c r="H775" s="84" t="b">
        <v>0</v>
      </c>
      <c r="I775" s="84" t="b">
        <v>0</v>
      </c>
      <c r="J775" s="84" t="b">
        <v>0</v>
      </c>
      <c r="K775" s="84" t="b">
        <v>0</v>
      </c>
      <c r="L775" s="84" t="b">
        <v>0</v>
      </c>
    </row>
    <row r="776" spans="1:12" ht="15">
      <c r="A776" s="84" t="s">
        <v>2996</v>
      </c>
      <c r="B776" s="84" t="s">
        <v>366</v>
      </c>
      <c r="C776" s="84">
        <v>2</v>
      </c>
      <c r="D776" s="118">
        <v>0</v>
      </c>
      <c r="E776" s="118">
        <v>0.8129133566428556</v>
      </c>
      <c r="F776" s="84" t="s">
        <v>2459</v>
      </c>
      <c r="G776" s="84" t="b">
        <v>0</v>
      </c>
      <c r="H776" s="84" t="b">
        <v>0</v>
      </c>
      <c r="I776" s="84" t="b">
        <v>0</v>
      </c>
      <c r="J776" s="84" t="b">
        <v>0</v>
      </c>
      <c r="K776" s="84" t="b">
        <v>0</v>
      </c>
      <c r="L776" s="84" t="b">
        <v>0</v>
      </c>
    </row>
    <row r="777" spans="1:12" ht="15">
      <c r="A777" s="84" t="s">
        <v>366</v>
      </c>
      <c r="B777" s="84" t="s">
        <v>3180</v>
      </c>
      <c r="C777" s="84">
        <v>2</v>
      </c>
      <c r="D777" s="118">
        <v>0</v>
      </c>
      <c r="E777" s="118">
        <v>1.1139433523068367</v>
      </c>
      <c r="F777" s="84" t="s">
        <v>2459</v>
      </c>
      <c r="G777" s="84" t="b">
        <v>0</v>
      </c>
      <c r="H777" s="84" t="b">
        <v>0</v>
      </c>
      <c r="I777" s="84" t="b">
        <v>0</v>
      </c>
      <c r="J777" s="84" t="b">
        <v>0</v>
      </c>
      <c r="K777" s="84" t="b">
        <v>0</v>
      </c>
      <c r="L777" s="84" t="b">
        <v>0</v>
      </c>
    </row>
    <row r="778" spans="1:12" ht="15">
      <c r="A778" s="84" t="s">
        <v>3180</v>
      </c>
      <c r="B778" s="84" t="s">
        <v>365</v>
      </c>
      <c r="C778" s="84">
        <v>2</v>
      </c>
      <c r="D778" s="118">
        <v>0</v>
      </c>
      <c r="E778" s="118">
        <v>1.1139433523068367</v>
      </c>
      <c r="F778" s="84" t="s">
        <v>2459</v>
      </c>
      <c r="G778" s="84" t="b">
        <v>0</v>
      </c>
      <c r="H778" s="84" t="b">
        <v>0</v>
      </c>
      <c r="I778" s="84" t="b">
        <v>0</v>
      </c>
      <c r="J778" s="84" t="b">
        <v>0</v>
      </c>
      <c r="K778" s="84" t="b">
        <v>0</v>
      </c>
      <c r="L778" s="84" t="b">
        <v>0</v>
      </c>
    </row>
    <row r="779" spans="1:12" ht="15">
      <c r="A779" s="84" t="s">
        <v>365</v>
      </c>
      <c r="B779" s="84" t="s">
        <v>297</v>
      </c>
      <c r="C779" s="84">
        <v>2</v>
      </c>
      <c r="D779" s="118">
        <v>0</v>
      </c>
      <c r="E779" s="118">
        <v>1.1139433523068367</v>
      </c>
      <c r="F779" s="84" t="s">
        <v>2459</v>
      </c>
      <c r="G779" s="84" t="b">
        <v>0</v>
      </c>
      <c r="H779" s="84" t="b">
        <v>0</v>
      </c>
      <c r="I779" s="84" t="b">
        <v>0</v>
      </c>
      <c r="J779" s="84" t="b">
        <v>0</v>
      </c>
      <c r="K779" s="84" t="b">
        <v>0</v>
      </c>
      <c r="L779" s="84" t="b">
        <v>0</v>
      </c>
    </row>
    <row r="780" spans="1:12" ht="15">
      <c r="A780" s="84" t="s">
        <v>3062</v>
      </c>
      <c r="B780" s="84" t="s">
        <v>3055</v>
      </c>
      <c r="C780" s="84">
        <v>2</v>
      </c>
      <c r="D780" s="118">
        <v>0</v>
      </c>
      <c r="E780" s="118">
        <v>0.39794000867203755</v>
      </c>
      <c r="F780" s="84" t="s">
        <v>2460</v>
      </c>
      <c r="G780" s="84" t="b">
        <v>0</v>
      </c>
      <c r="H780" s="84" t="b">
        <v>0</v>
      </c>
      <c r="I780" s="84" t="b">
        <v>0</v>
      </c>
      <c r="J780" s="84" t="b">
        <v>0</v>
      </c>
      <c r="K780" s="84" t="b">
        <v>0</v>
      </c>
      <c r="L780" s="84" t="b">
        <v>0</v>
      </c>
    </row>
    <row r="781" spans="1:12" ht="15">
      <c r="A781" s="84" t="s">
        <v>3055</v>
      </c>
      <c r="B781" s="84" t="s">
        <v>3166</v>
      </c>
      <c r="C781" s="84">
        <v>2</v>
      </c>
      <c r="D781" s="118">
        <v>0</v>
      </c>
      <c r="E781" s="118">
        <v>0.39794000867203755</v>
      </c>
      <c r="F781" s="84" t="s">
        <v>2460</v>
      </c>
      <c r="G781" s="84" t="b">
        <v>0</v>
      </c>
      <c r="H781" s="84" t="b">
        <v>0</v>
      </c>
      <c r="I781" s="84" t="b">
        <v>0</v>
      </c>
      <c r="J781" s="84" t="b">
        <v>0</v>
      </c>
      <c r="K781" s="84" t="b">
        <v>0</v>
      </c>
      <c r="L78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3254</v>
      </c>
      <c r="B2" s="122" t="s">
        <v>3255</v>
      </c>
      <c r="C2" s="119" t="s">
        <v>3256</v>
      </c>
    </row>
    <row r="3" spans="1:3" ht="15">
      <c r="A3" s="121" t="s">
        <v>2446</v>
      </c>
      <c r="B3" s="121" t="s">
        <v>2446</v>
      </c>
      <c r="C3" s="34">
        <v>100</v>
      </c>
    </row>
    <row r="4" spans="1:3" ht="15">
      <c r="A4" s="121" t="s">
        <v>2446</v>
      </c>
      <c r="B4" s="121" t="s">
        <v>2447</v>
      </c>
      <c r="C4" s="34">
        <v>16</v>
      </c>
    </row>
    <row r="5" spans="1:3" ht="15">
      <c r="A5" s="121" t="s">
        <v>2446</v>
      </c>
      <c r="B5" s="121" t="s">
        <v>2454</v>
      </c>
      <c r="C5" s="34">
        <v>2</v>
      </c>
    </row>
    <row r="6" spans="1:3" ht="15">
      <c r="A6" s="121" t="s">
        <v>2446</v>
      </c>
      <c r="B6" s="121" t="s">
        <v>2458</v>
      </c>
      <c r="C6" s="34">
        <v>1</v>
      </c>
    </row>
    <row r="7" spans="1:3" ht="15">
      <c r="A7" s="121" t="s">
        <v>2447</v>
      </c>
      <c r="B7" s="121" t="s">
        <v>2446</v>
      </c>
      <c r="C7" s="34">
        <v>24</v>
      </c>
    </row>
    <row r="8" spans="1:3" ht="15">
      <c r="A8" s="121" t="s">
        <v>2447</v>
      </c>
      <c r="B8" s="121" t="s">
        <v>2447</v>
      </c>
      <c r="C8" s="34">
        <v>58</v>
      </c>
    </row>
    <row r="9" spans="1:3" ht="15">
      <c r="A9" s="121" t="s">
        <v>2447</v>
      </c>
      <c r="B9" s="121" t="s">
        <v>2449</v>
      </c>
      <c r="C9" s="34">
        <v>2</v>
      </c>
    </row>
    <row r="10" spans="1:3" ht="15">
      <c r="A10" s="121" t="s">
        <v>2447</v>
      </c>
      <c r="B10" s="121" t="s">
        <v>2450</v>
      </c>
      <c r="C10" s="34">
        <v>1</v>
      </c>
    </row>
    <row r="11" spans="1:3" ht="15">
      <c r="A11" s="121" t="s">
        <v>2447</v>
      </c>
      <c r="B11" s="121" t="s">
        <v>2452</v>
      </c>
      <c r="C11" s="34">
        <v>1</v>
      </c>
    </row>
    <row r="12" spans="1:3" ht="15">
      <c r="A12" s="121" t="s">
        <v>2447</v>
      </c>
      <c r="B12" s="121" t="s">
        <v>2454</v>
      </c>
      <c r="C12" s="34">
        <v>3</v>
      </c>
    </row>
    <row r="13" spans="1:3" ht="15">
      <c r="A13" s="121" t="s">
        <v>2448</v>
      </c>
      <c r="B13" s="121" t="s">
        <v>2446</v>
      </c>
      <c r="C13" s="34">
        <v>1</v>
      </c>
    </row>
    <row r="14" spans="1:3" ht="15">
      <c r="A14" s="121" t="s">
        <v>2448</v>
      </c>
      <c r="B14" s="121" t="s">
        <v>2448</v>
      </c>
      <c r="C14" s="34">
        <v>19</v>
      </c>
    </row>
    <row r="15" spans="1:3" ht="15">
      <c r="A15" s="121" t="s">
        <v>2449</v>
      </c>
      <c r="B15" s="121" t="s">
        <v>2446</v>
      </c>
      <c r="C15" s="34">
        <v>6</v>
      </c>
    </row>
    <row r="16" spans="1:3" ht="15">
      <c r="A16" s="121" t="s">
        <v>2449</v>
      </c>
      <c r="B16" s="121" t="s">
        <v>2447</v>
      </c>
      <c r="C16" s="34">
        <v>2</v>
      </c>
    </row>
    <row r="17" spans="1:3" ht="15">
      <c r="A17" s="121" t="s">
        <v>2449</v>
      </c>
      <c r="B17" s="121" t="s">
        <v>2449</v>
      </c>
      <c r="C17" s="34">
        <v>16</v>
      </c>
    </row>
    <row r="18" spans="1:3" ht="15">
      <c r="A18" s="121" t="s">
        <v>2450</v>
      </c>
      <c r="B18" s="121" t="s">
        <v>2446</v>
      </c>
      <c r="C18" s="34">
        <v>8</v>
      </c>
    </row>
    <row r="19" spans="1:3" ht="15">
      <c r="A19" s="121" t="s">
        <v>2450</v>
      </c>
      <c r="B19" s="121" t="s">
        <v>2450</v>
      </c>
      <c r="C19" s="34">
        <v>27</v>
      </c>
    </row>
    <row r="20" spans="1:3" ht="15">
      <c r="A20" s="121" t="s">
        <v>2451</v>
      </c>
      <c r="B20" s="121" t="s">
        <v>2446</v>
      </c>
      <c r="C20" s="34">
        <v>3</v>
      </c>
    </row>
    <row r="21" spans="1:3" ht="15">
      <c r="A21" s="121" t="s">
        <v>2451</v>
      </c>
      <c r="B21" s="121" t="s">
        <v>2447</v>
      </c>
      <c r="C21" s="34">
        <v>6</v>
      </c>
    </row>
    <row r="22" spans="1:3" ht="15">
      <c r="A22" s="121" t="s">
        <v>2451</v>
      </c>
      <c r="B22" s="121" t="s">
        <v>2451</v>
      </c>
      <c r="C22" s="34">
        <v>57</v>
      </c>
    </row>
    <row r="23" spans="1:3" ht="15">
      <c r="A23" s="121" t="s">
        <v>2452</v>
      </c>
      <c r="B23" s="121" t="s">
        <v>2446</v>
      </c>
      <c r="C23" s="34">
        <v>1</v>
      </c>
    </row>
    <row r="24" spans="1:3" ht="15">
      <c r="A24" s="121" t="s">
        <v>2452</v>
      </c>
      <c r="B24" s="121" t="s">
        <v>2452</v>
      </c>
      <c r="C24" s="34">
        <v>19</v>
      </c>
    </row>
    <row r="25" spans="1:3" ht="15">
      <c r="A25" s="121" t="s">
        <v>2453</v>
      </c>
      <c r="B25" s="121" t="s">
        <v>2446</v>
      </c>
      <c r="C25" s="34">
        <v>1</v>
      </c>
    </row>
    <row r="26" spans="1:3" ht="15">
      <c r="A26" s="121" t="s">
        <v>2453</v>
      </c>
      <c r="B26" s="121" t="s">
        <v>2452</v>
      </c>
      <c r="C26" s="34">
        <v>1</v>
      </c>
    </row>
    <row r="27" spans="1:3" ht="15">
      <c r="A27" s="121" t="s">
        <v>2453</v>
      </c>
      <c r="B27" s="121" t="s">
        <v>2453</v>
      </c>
      <c r="C27" s="34">
        <v>13</v>
      </c>
    </row>
    <row r="28" spans="1:3" ht="15">
      <c r="A28" s="121" t="s">
        <v>2454</v>
      </c>
      <c r="B28" s="121" t="s">
        <v>2446</v>
      </c>
      <c r="C28" s="34">
        <v>6</v>
      </c>
    </row>
    <row r="29" spans="1:3" ht="15">
      <c r="A29" s="121" t="s">
        <v>2454</v>
      </c>
      <c r="B29" s="121" t="s">
        <v>2447</v>
      </c>
      <c r="C29" s="34">
        <v>1</v>
      </c>
    </row>
    <row r="30" spans="1:3" ht="15">
      <c r="A30" s="121" t="s">
        <v>2454</v>
      </c>
      <c r="B30" s="121" t="s">
        <v>2454</v>
      </c>
      <c r="C30" s="34">
        <v>8</v>
      </c>
    </row>
    <row r="31" spans="1:3" ht="15">
      <c r="A31" s="121" t="s">
        <v>2455</v>
      </c>
      <c r="B31" s="121" t="s">
        <v>2446</v>
      </c>
      <c r="C31" s="34">
        <v>1</v>
      </c>
    </row>
    <row r="32" spans="1:3" ht="15">
      <c r="A32" s="121" t="s">
        <v>2455</v>
      </c>
      <c r="B32" s="121" t="s">
        <v>2455</v>
      </c>
      <c r="C32" s="34">
        <v>7</v>
      </c>
    </row>
    <row r="33" spans="1:3" ht="15">
      <c r="A33" s="121" t="s">
        <v>2456</v>
      </c>
      <c r="B33" s="121" t="s">
        <v>2446</v>
      </c>
      <c r="C33" s="34">
        <v>2</v>
      </c>
    </row>
    <row r="34" spans="1:3" ht="15">
      <c r="A34" s="121" t="s">
        <v>2456</v>
      </c>
      <c r="B34" s="121" t="s">
        <v>2456</v>
      </c>
      <c r="C34" s="34">
        <v>4</v>
      </c>
    </row>
    <row r="35" spans="1:3" ht="15">
      <c r="A35" s="121" t="s">
        <v>2457</v>
      </c>
      <c r="B35" s="121" t="s">
        <v>2446</v>
      </c>
      <c r="C35" s="34">
        <v>1</v>
      </c>
    </row>
    <row r="36" spans="1:3" ht="15">
      <c r="A36" s="121" t="s">
        <v>2457</v>
      </c>
      <c r="B36" s="121" t="s">
        <v>2457</v>
      </c>
      <c r="C36" s="34">
        <v>5</v>
      </c>
    </row>
    <row r="37" spans="1:3" ht="15">
      <c r="A37" s="121" t="s">
        <v>2458</v>
      </c>
      <c r="B37" s="121" t="s">
        <v>2446</v>
      </c>
      <c r="C37" s="34">
        <v>2</v>
      </c>
    </row>
    <row r="38" spans="1:3" ht="15">
      <c r="A38" s="121" t="s">
        <v>2458</v>
      </c>
      <c r="B38" s="121" t="s">
        <v>2458</v>
      </c>
      <c r="C38" s="34">
        <v>5</v>
      </c>
    </row>
    <row r="39" spans="1:3" ht="15">
      <c r="A39" s="121" t="s">
        <v>2459</v>
      </c>
      <c r="B39" s="121" t="s">
        <v>2446</v>
      </c>
      <c r="C39" s="34">
        <v>2</v>
      </c>
    </row>
    <row r="40" spans="1:3" ht="15">
      <c r="A40" s="121" t="s">
        <v>2459</v>
      </c>
      <c r="B40" s="121" t="s">
        <v>2459</v>
      </c>
      <c r="C40" s="34">
        <v>4</v>
      </c>
    </row>
    <row r="41" spans="1:3" ht="15">
      <c r="A41" s="121" t="s">
        <v>2460</v>
      </c>
      <c r="B41" s="121" t="s">
        <v>2460</v>
      </c>
      <c r="C41" s="34">
        <v>2</v>
      </c>
    </row>
    <row r="42" spans="1:3" ht="15">
      <c r="A42" s="121" t="s">
        <v>2461</v>
      </c>
      <c r="B42" s="121" t="s">
        <v>2461</v>
      </c>
      <c r="C42" s="34">
        <v>1</v>
      </c>
    </row>
    <row r="43" spans="1:3" ht="15">
      <c r="A43" s="121" t="s">
        <v>2462</v>
      </c>
      <c r="B43" s="121" t="s">
        <v>2462</v>
      </c>
      <c r="C43"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3271</v>
      </c>
      <c r="B1" s="13" t="s">
        <v>17</v>
      </c>
    </row>
    <row r="2" spans="1:2" ht="15">
      <c r="A2" s="78" t="s">
        <v>3272</v>
      </c>
      <c r="B2" s="78" t="s">
        <v>3278</v>
      </c>
    </row>
    <row r="3" spans="1:2" ht="15">
      <c r="A3" s="78" t="s">
        <v>3273</v>
      </c>
      <c r="B3" s="78" t="s">
        <v>3279</v>
      </c>
    </row>
    <row r="4" spans="1:2" ht="15">
      <c r="A4" s="78" t="s">
        <v>3274</v>
      </c>
      <c r="B4" s="78" t="s">
        <v>3280</v>
      </c>
    </row>
    <row r="5" spans="1:2" ht="15">
      <c r="A5" s="78" t="s">
        <v>3275</v>
      </c>
      <c r="B5" s="78" t="s">
        <v>3281</v>
      </c>
    </row>
    <row r="6" spans="1:2" ht="15">
      <c r="A6" s="78" t="s">
        <v>3276</v>
      </c>
      <c r="B6" s="78" t="s">
        <v>3282</v>
      </c>
    </row>
    <row r="7" spans="1:2" ht="15">
      <c r="A7" s="78" t="s">
        <v>3277</v>
      </c>
      <c r="B7" s="78" t="s">
        <v>3279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2445</v>
      </c>
      <c r="BB2" s="13" t="s">
        <v>2477</v>
      </c>
      <c r="BC2" s="13" t="s">
        <v>2478</v>
      </c>
      <c r="BD2" s="119" t="s">
        <v>3243</v>
      </c>
      <c r="BE2" s="119" t="s">
        <v>3244</v>
      </c>
      <c r="BF2" s="119" t="s">
        <v>3245</v>
      </c>
      <c r="BG2" s="119" t="s">
        <v>3246</v>
      </c>
      <c r="BH2" s="119" t="s">
        <v>3247</v>
      </c>
      <c r="BI2" s="119" t="s">
        <v>3248</v>
      </c>
      <c r="BJ2" s="119" t="s">
        <v>3249</v>
      </c>
      <c r="BK2" s="119" t="s">
        <v>3250</v>
      </c>
      <c r="BL2" s="119" t="s">
        <v>3251</v>
      </c>
    </row>
    <row r="3" spans="1:64" ht="15" customHeight="1">
      <c r="A3" s="64" t="s">
        <v>212</v>
      </c>
      <c r="B3" s="64" t="s">
        <v>305</v>
      </c>
      <c r="C3" s="65"/>
      <c r="D3" s="66"/>
      <c r="E3" s="67"/>
      <c r="F3" s="68"/>
      <c r="G3" s="65"/>
      <c r="H3" s="69"/>
      <c r="I3" s="70"/>
      <c r="J3" s="70"/>
      <c r="K3" s="34" t="s">
        <v>65</v>
      </c>
      <c r="L3" s="71">
        <v>3</v>
      </c>
      <c r="M3" s="71"/>
      <c r="N3" s="72"/>
      <c r="O3" s="78" t="s">
        <v>407</v>
      </c>
      <c r="P3" s="80">
        <v>43364.78398148148</v>
      </c>
      <c r="Q3" s="78" t="s">
        <v>409</v>
      </c>
      <c r="R3" s="78"/>
      <c r="S3" s="78"/>
      <c r="T3" s="78"/>
      <c r="U3" s="83" t="s">
        <v>597</v>
      </c>
      <c r="V3" s="83" t="s">
        <v>597</v>
      </c>
      <c r="W3" s="80">
        <v>43364.78398148148</v>
      </c>
      <c r="X3" s="83" t="s">
        <v>704</v>
      </c>
      <c r="Y3" s="78"/>
      <c r="Z3" s="78"/>
      <c r="AA3" s="84" t="s">
        <v>848</v>
      </c>
      <c r="AB3" s="78"/>
      <c r="AC3" s="78" t="b">
        <v>0</v>
      </c>
      <c r="AD3" s="78">
        <v>3</v>
      </c>
      <c r="AE3" s="84" t="s">
        <v>995</v>
      </c>
      <c r="AF3" s="78" t="b">
        <v>0</v>
      </c>
      <c r="AG3" s="78" t="s">
        <v>1009</v>
      </c>
      <c r="AH3" s="78"/>
      <c r="AI3" s="84" t="s">
        <v>995</v>
      </c>
      <c r="AJ3" s="78" t="b">
        <v>0</v>
      </c>
      <c r="AK3" s="78">
        <v>2</v>
      </c>
      <c r="AL3" s="84" t="s">
        <v>995</v>
      </c>
      <c r="AM3" s="78" t="s">
        <v>1019</v>
      </c>
      <c r="AN3" s="78" t="b">
        <v>0</v>
      </c>
      <c r="AO3" s="84" t="s">
        <v>848</v>
      </c>
      <c r="AP3" s="78" t="s">
        <v>1032</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306</v>
      </c>
      <c r="C4" s="65"/>
      <c r="D4" s="66"/>
      <c r="E4" s="67"/>
      <c r="F4" s="68"/>
      <c r="G4" s="65"/>
      <c r="H4" s="69"/>
      <c r="I4" s="70"/>
      <c r="J4" s="70"/>
      <c r="K4" s="34" t="s">
        <v>65</v>
      </c>
      <c r="L4" s="77">
        <v>4</v>
      </c>
      <c r="M4" s="77"/>
      <c r="N4" s="72"/>
      <c r="O4" s="79" t="s">
        <v>407</v>
      </c>
      <c r="P4" s="81">
        <v>43731.604166666664</v>
      </c>
      <c r="Q4" s="79" t="s">
        <v>410</v>
      </c>
      <c r="R4" s="82" t="s">
        <v>508</v>
      </c>
      <c r="S4" s="79" t="s">
        <v>538</v>
      </c>
      <c r="T4" s="79" t="s">
        <v>556</v>
      </c>
      <c r="U4" s="79"/>
      <c r="V4" s="82" t="s">
        <v>620</v>
      </c>
      <c r="W4" s="81">
        <v>43731.604166666664</v>
      </c>
      <c r="X4" s="82" t="s">
        <v>705</v>
      </c>
      <c r="Y4" s="79"/>
      <c r="Z4" s="79"/>
      <c r="AA4" s="85" t="s">
        <v>849</v>
      </c>
      <c r="AB4" s="79"/>
      <c r="AC4" s="79" t="b">
        <v>0</v>
      </c>
      <c r="AD4" s="79">
        <v>3</v>
      </c>
      <c r="AE4" s="85" t="s">
        <v>995</v>
      </c>
      <c r="AF4" s="79" t="b">
        <v>0</v>
      </c>
      <c r="AG4" s="79" t="s">
        <v>1009</v>
      </c>
      <c r="AH4" s="79"/>
      <c r="AI4" s="85" t="s">
        <v>995</v>
      </c>
      <c r="AJ4" s="79" t="b">
        <v>0</v>
      </c>
      <c r="AK4" s="79">
        <v>3</v>
      </c>
      <c r="AL4" s="85" t="s">
        <v>995</v>
      </c>
      <c r="AM4" s="79" t="s">
        <v>1020</v>
      </c>
      <c r="AN4" s="79" t="b">
        <v>0</v>
      </c>
      <c r="AO4" s="85" t="s">
        <v>849</v>
      </c>
      <c r="AP4" s="79" t="s">
        <v>1032</v>
      </c>
      <c r="AQ4" s="79">
        <v>0</v>
      </c>
      <c r="AR4" s="79">
        <v>0</v>
      </c>
      <c r="AS4" s="79"/>
      <c r="AT4" s="79"/>
      <c r="AU4" s="79"/>
      <c r="AV4" s="79"/>
      <c r="AW4" s="79"/>
      <c r="AX4" s="79"/>
      <c r="AY4" s="79"/>
      <c r="AZ4" s="79"/>
      <c r="BA4">
        <v>1</v>
      </c>
      <c r="BB4" s="78" t="str">
        <f>REPLACE(INDEX(GroupVertices[Group],MATCH(Edges25[[#This Row],[Vertex 1]],GroupVertices[Vertex],0)),1,1,"")</f>
        <v>13</v>
      </c>
      <c r="BC4" s="78" t="str">
        <f>REPLACE(INDEX(GroupVertices[Group],MATCH(Edges25[[#This Row],[Vertex 2]],GroupVertices[Vertex],0)),1,1,"")</f>
        <v>13</v>
      </c>
      <c r="BD4" s="48"/>
      <c r="BE4" s="49"/>
      <c r="BF4" s="48"/>
      <c r="BG4" s="49"/>
      <c r="BH4" s="48"/>
      <c r="BI4" s="49"/>
      <c r="BJ4" s="48"/>
      <c r="BK4" s="49"/>
      <c r="BL4" s="48"/>
    </row>
    <row r="5" spans="1:64" ht="15">
      <c r="A5" s="64" t="s">
        <v>214</v>
      </c>
      <c r="B5" s="64" t="s">
        <v>287</v>
      </c>
      <c r="C5" s="65"/>
      <c r="D5" s="66"/>
      <c r="E5" s="67"/>
      <c r="F5" s="68"/>
      <c r="G5" s="65"/>
      <c r="H5" s="69"/>
      <c r="I5" s="70"/>
      <c r="J5" s="70"/>
      <c r="K5" s="34" t="s">
        <v>65</v>
      </c>
      <c r="L5" s="77">
        <v>5</v>
      </c>
      <c r="M5" s="77"/>
      <c r="N5" s="72"/>
      <c r="O5" s="79" t="s">
        <v>407</v>
      </c>
      <c r="P5" s="81">
        <v>43733.433483796296</v>
      </c>
      <c r="Q5" s="79" t="s">
        <v>411</v>
      </c>
      <c r="R5" s="79"/>
      <c r="S5" s="79"/>
      <c r="T5" s="79" t="s">
        <v>557</v>
      </c>
      <c r="U5" s="79"/>
      <c r="V5" s="82" t="s">
        <v>621</v>
      </c>
      <c r="W5" s="81">
        <v>43733.433483796296</v>
      </c>
      <c r="X5" s="82" t="s">
        <v>706</v>
      </c>
      <c r="Y5" s="79"/>
      <c r="Z5" s="79"/>
      <c r="AA5" s="85" t="s">
        <v>850</v>
      </c>
      <c r="AB5" s="79"/>
      <c r="AC5" s="79" t="b">
        <v>0</v>
      </c>
      <c r="AD5" s="79">
        <v>0</v>
      </c>
      <c r="AE5" s="85" t="s">
        <v>995</v>
      </c>
      <c r="AF5" s="79" t="b">
        <v>1</v>
      </c>
      <c r="AG5" s="79" t="s">
        <v>1009</v>
      </c>
      <c r="AH5" s="79"/>
      <c r="AI5" s="85" t="s">
        <v>1011</v>
      </c>
      <c r="AJ5" s="79" t="b">
        <v>0</v>
      </c>
      <c r="AK5" s="79">
        <v>5</v>
      </c>
      <c r="AL5" s="85" t="s">
        <v>935</v>
      </c>
      <c r="AM5" s="79" t="s">
        <v>1021</v>
      </c>
      <c r="AN5" s="79" t="b">
        <v>0</v>
      </c>
      <c r="AO5" s="85" t="s">
        <v>935</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0</v>
      </c>
      <c r="BE5" s="49">
        <v>0</v>
      </c>
      <c r="BF5" s="48">
        <v>0</v>
      </c>
      <c r="BG5" s="49">
        <v>0</v>
      </c>
      <c r="BH5" s="48">
        <v>0</v>
      </c>
      <c r="BI5" s="49">
        <v>0</v>
      </c>
      <c r="BJ5" s="48">
        <v>21</v>
      </c>
      <c r="BK5" s="49">
        <v>100</v>
      </c>
      <c r="BL5" s="48">
        <v>21</v>
      </c>
    </row>
    <row r="6" spans="1:64" ht="15">
      <c r="A6" s="64" t="s">
        <v>215</v>
      </c>
      <c r="B6" s="64" t="s">
        <v>297</v>
      </c>
      <c r="C6" s="65"/>
      <c r="D6" s="66"/>
      <c r="E6" s="67"/>
      <c r="F6" s="68"/>
      <c r="G6" s="65"/>
      <c r="H6" s="69"/>
      <c r="I6" s="70"/>
      <c r="J6" s="70"/>
      <c r="K6" s="34" t="s">
        <v>65</v>
      </c>
      <c r="L6" s="77">
        <v>6</v>
      </c>
      <c r="M6" s="77"/>
      <c r="N6" s="72"/>
      <c r="O6" s="79" t="s">
        <v>407</v>
      </c>
      <c r="P6" s="81">
        <v>43733.43377314815</v>
      </c>
      <c r="Q6" s="79" t="s">
        <v>412</v>
      </c>
      <c r="R6" s="79"/>
      <c r="S6" s="79"/>
      <c r="T6" s="79" t="s">
        <v>558</v>
      </c>
      <c r="U6" s="79"/>
      <c r="V6" s="82" t="s">
        <v>622</v>
      </c>
      <c r="W6" s="81">
        <v>43733.43377314815</v>
      </c>
      <c r="X6" s="82" t="s">
        <v>707</v>
      </c>
      <c r="Y6" s="79"/>
      <c r="Z6" s="79"/>
      <c r="AA6" s="85" t="s">
        <v>851</v>
      </c>
      <c r="AB6" s="79"/>
      <c r="AC6" s="79" t="b">
        <v>0</v>
      </c>
      <c r="AD6" s="79">
        <v>0</v>
      </c>
      <c r="AE6" s="85" t="s">
        <v>995</v>
      </c>
      <c r="AF6" s="79" t="b">
        <v>0</v>
      </c>
      <c r="AG6" s="79" t="s">
        <v>1009</v>
      </c>
      <c r="AH6" s="79"/>
      <c r="AI6" s="85" t="s">
        <v>995</v>
      </c>
      <c r="AJ6" s="79" t="b">
        <v>0</v>
      </c>
      <c r="AK6" s="79">
        <v>4</v>
      </c>
      <c r="AL6" s="85" t="s">
        <v>858</v>
      </c>
      <c r="AM6" s="79" t="s">
        <v>1022</v>
      </c>
      <c r="AN6" s="79" t="b">
        <v>0</v>
      </c>
      <c r="AO6" s="85" t="s">
        <v>858</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1</v>
      </c>
      <c r="BD6" s="48"/>
      <c r="BE6" s="49"/>
      <c r="BF6" s="48"/>
      <c r="BG6" s="49"/>
      <c r="BH6" s="48"/>
      <c r="BI6" s="49"/>
      <c r="BJ6" s="48"/>
      <c r="BK6" s="49"/>
      <c r="BL6" s="48"/>
    </row>
    <row r="7" spans="1:64" ht="15">
      <c r="A7" s="64" t="s">
        <v>216</v>
      </c>
      <c r="B7" s="64" t="s">
        <v>287</v>
      </c>
      <c r="C7" s="65"/>
      <c r="D7" s="66"/>
      <c r="E7" s="67"/>
      <c r="F7" s="68"/>
      <c r="G7" s="65"/>
      <c r="H7" s="69"/>
      <c r="I7" s="70"/>
      <c r="J7" s="70"/>
      <c r="K7" s="34" t="s">
        <v>65</v>
      </c>
      <c r="L7" s="77">
        <v>8</v>
      </c>
      <c r="M7" s="77"/>
      <c r="N7" s="72"/>
      <c r="O7" s="79" t="s">
        <v>407</v>
      </c>
      <c r="P7" s="81">
        <v>43733.56649305556</v>
      </c>
      <c r="Q7" s="79" t="s">
        <v>411</v>
      </c>
      <c r="R7" s="79"/>
      <c r="S7" s="79"/>
      <c r="T7" s="79" t="s">
        <v>557</v>
      </c>
      <c r="U7" s="79"/>
      <c r="V7" s="82" t="s">
        <v>623</v>
      </c>
      <c r="W7" s="81">
        <v>43733.56649305556</v>
      </c>
      <c r="X7" s="82" t="s">
        <v>708</v>
      </c>
      <c r="Y7" s="79"/>
      <c r="Z7" s="79"/>
      <c r="AA7" s="85" t="s">
        <v>852</v>
      </c>
      <c r="AB7" s="79"/>
      <c r="AC7" s="79" t="b">
        <v>0</v>
      </c>
      <c r="AD7" s="79">
        <v>0</v>
      </c>
      <c r="AE7" s="85" t="s">
        <v>995</v>
      </c>
      <c r="AF7" s="79" t="b">
        <v>1</v>
      </c>
      <c r="AG7" s="79" t="s">
        <v>1009</v>
      </c>
      <c r="AH7" s="79"/>
      <c r="AI7" s="85" t="s">
        <v>1011</v>
      </c>
      <c r="AJ7" s="79" t="b">
        <v>0</v>
      </c>
      <c r="AK7" s="79">
        <v>6</v>
      </c>
      <c r="AL7" s="85" t="s">
        <v>935</v>
      </c>
      <c r="AM7" s="79" t="s">
        <v>1021</v>
      </c>
      <c r="AN7" s="79" t="b">
        <v>0</v>
      </c>
      <c r="AO7" s="85" t="s">
        <v>935</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v>0</v>
      </c>
      <c r="BE7" s="49">
        <v>0</v>
      </c>
      <c r="BF7" s="48">
        <v>0</v>
      </c>
      <c r="BG7" s="49">
        <v>0</v>
      </c>
      <c r="BH7" s="48">
        <v>0</v>
      </c>
      <c r="BI7" s="49">
        <v>0</v>
      </c>
      <c r="BJ7" s="48">
        <v>21</v>
      </c>
      <c r="BK7" s="49">
        <v>100</v>
      </c>
      <c r="BL7" s="48">
        <v>21</v>
      </c>
    </row>
    <row r="8" spans="1:64" ht="15">
      <c r="A8" s="64" t="s">
        <v>217</v>
      </c>
      <c r="B8" s="64" t="s">
        <v>307</v>
      </c>
      <c r="C8" s="65"/>
      <c r="D8" s="66"/>
      <c r="E8" s="67"/>
      <c r="F8" s="68"/>
      <c r="G8" s="65"/>
      <c r="H8" s="69"/>
      <c r="I8" s="70"/>
      <c r="J8" s="70"/>
      <c r="K8" s="34" t="s">
        <v>65</v>
      </c>
      <c r="L8" s="77">
        <v>9</v>
      </c>
      <c r="M8" s="77"/>
      <c r="N8" s="72"/>
      <c r="O8" s="79" t="s">
        <v>407</v>
      </c>
      <c r="P8" s="81">
        <v>43733.56930555555</v>
      </c>
      <c r="Q8" s="79" t="s">
        <v>413</v>
      </c>
      <c r="R8" s="82" t="s">
        <v>509</v>
      </c>
      <c r="S8" s="79" t="s">
        <v>539</v>
      </c>
      <c r="T8" s="79" t="s">
        <v>559</v>
      </c>
      <c r="U8" s="79"/>
      <c r="V8" s="82" t="s">
        <v>624</v>
      </c>
      <c r="W8" s="81">
        <v>43733.56930555555</v>
      </c>
      <c r="X8" s="82" t="s">
        <v>709</v>
      </c>
      <c r="Y8" s="79"/>
      <c r="Z8" s="79"/>
      <c r="AA8" s="85" t="s">
        <v>853</v>
      </c>
      <c r="AB8" s="79"/>
      <c r="AC8" s="79" t="b">
        <v>0</v>
      </c>
      <c r="AD8" s="79">
        <v>1</v>
      </c>
      <c r="AE8" s="85" t="s">
        <v>995</v>
      </c>
      <c r="AF8" s="79" t="b">
        <v>1</v>
      </c>
      <c r="AG8" s="79" t="s">
        <v>1009</v>
      </c>
      <c r="AH8" s="79"/>
      <c r="AI8" s="85" t="s">
        <v>1012</v>
      </c>
      <c r="AJ8" s="79" t="b">
        <v>0</v>
      </c>
      <c r="AK8" s="79">
        <v>0</v>
      </c>
      <c r="AL8" s="85" t="s">
        <v>995</v>
      </c>
      <c r="AM8" s="79" t="s">
        <v>1023</v>
      </c>
      <c r="AN8" s="79" t="b">
        <v>0</v>
      </c>
      <c r="AO8" s="85" t="s">
        <v>853</v>
      </c>
      <c r="AP8" s="79" t="s">
        <v>176</v>
      </c>
      <c r="AQ8" s="79">
        <v>0</v>
      </c>
      <c r="AR8" s="79">
        <v>0</v>
      </c>
      <c r="AS8" s="79"/>
      <c r="AT8" s="79"/>
      <c r="AU8" s="79"/>
      <c r="AV8" s="79"/>
      <c r="AW8" s="79"/>
      <c r="AX8" s="79"/>
      <c r="AY8" s="79"/>
      <c r="AZ8" s="79"/>
      <c r="BA8">
        <v>1</v>
      </c>
      <c r="BB8" s="78" t="str">
        <f>REPLACE(INDEX(GroupVertices[Group],MATCH(Edges25[[#This Row],[Vertex 1]],GroupVertices[Vertex],0)),1,1,"")</f>
        <v>17</v>
      </c>
      <c r="BC8" s="78" t="str">
        <f>REPLACE(INDEX(GroupVertices[Group],MATCH(Edges25[[#This Row],[Vertex 2]],GroupVertices[Vertex],0)),1,1,"")</f>
        <v>17</v>
      </c>
      <c r="BD8" s="48">
        <v>3</v>
      </c>
      <c r="BE8" s="49">
        <v>7.5</v>
      </c>
      <c r="BF8" s="48">
        <v>0</v>
      </c>
      <c r="BG8" s="49">
        <v>0</v>
      </c>
      <c r="BH8" s="48">
        <v>0</v>
      </c>
      <c r="BI8" s="49">
        <v>0</v>
      </c>
      <c r="BJ8" s="48">
        <v>37</v>
      </c>
      <c r="BK8" s="49">
        <v>92.5</v>
      </c>
      <c r="BL8" s="48">
        <v>40</v>
      </c>
    </row>
    <row r="9" spans="1:64" ht="15">
      <c r="A9" s="64" t="s">
        <v>218</v>
      </c>
      <c r="B9" s="64" t="s">
        <v>308</v>
      </c>
      <c r="C9" s="65"/>
      <c r="D9" s="66"/>
      <c r="E9" s="67"/>
      <c r="F9" s="68"/>
      <c r="G9" s="65"/>
      <c r="H9" s="69"/>
      <c r="I9" s="70"/>
      <c r="J9" s="70"/>
      <c r="K9" s="34" t="s">
        <v>65</v>
      </c>
      <c r="L9" s="77">
        <v>10</v>
      </c>
      <c r="M9" s="77"/>
      <c r="N9" s="72"/>
      <c r="O9" s="79" t="s">
        <v>407</v>
      </c>
      <c r="P9" s="81">
        <v>43733.79493055555</v>
      </c>
      <c r="Q9" s="79" t="s">
        <v>414</v>
      </c>
      <c r="R9" s="79"/>
      <c r="S9" s="79"/>
      <c r="T9" s="79"/>
      <c r="U9" s="79"/>
      <c r="V9" s="82" t="s">
        <v>625</v>
      </c>
      <c r="W9" s="81">
        <v>43733.79493055555</v>
      </c>
      <c r="X9" s="82" t="s">
        <v>710</v>
      </c>
      <c r="Y9" s="79"/>
      <c r="Z9" s="79"/>
      <c r="AA9" s="85" t="s">
        <v>854</v>
      </c>
      <c r="AB9" s="79"/>
      <c r="AC9" s="79" t="b">
        <v>0</v>
      </c>
      <c r="AD9" s="79">
        <v>0</v>
      </c>
      <c r="AE9" s="85" t="s">
        <v>996</v>
      </c>
      <c r="AF9" s="79" t="b">
        <v>0</v>
      </c>
      <c r="AG9" s="79" t="s">
        <v>1009</v>
      </c>
      <c r="AH9" s="79"/>
      <c r="AI9" s="85" t="s">
        <v>995</v>
      </c>
      <c r="AJ9" s="79" t="b">
        <v>0</v>
      </c>
      <c r="AK9" s="79">
        <v>0</v>
      </c>
      <c r="AL9" s="85" t="s">
        <v>995</v>
      </c>
      <c r="AM9" s="79" t="s">
        <v>1023</v>
      </c>
      <c r="AN9" s="79" t="b">
        <v>0</v>
      </c>
      <c r="AO9" s="85" t="s">
        <v>854</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213</v>
      </c>
      <c r="C10" s="65"/>
      <c r="D10" s="66"/>
      <c r="E10" s="67"/>
      <c r="F10" s="68"/>
      <c r="G10" s="65"/>
      <c r="H10" s="69"/>
      <c r="I10" s="70"/>
      <c r="J10" s="70"/>
      <c r="K10" s="34" t="s">
        <v>65</v>
      </c>
      <c r="L10" s="77">
        <v>14</v>
      </c>
      <c r="M10" s="77"/>
      <c r="N10" s="72"/>
      <c r="O10" s="79" t="s">
        <v>407</v>
      </c>
      <c r="P10" s="81">
        <v>43733.88417824074</v>
      </c>
      <c r="Q10" s="79" t="s">
        <v>415</v>
      </c>
      <c r="R10" s="79"/>
      <c r="S10" s="79"/>
      <c r="T10" s="79"/>
      <c r="U10" s="79"/>
      <c r="V10" s="82" t="s">
        <v>626</v>
      </c>
      <c r="W10" s="81">
        <v>43733.88417824074</v>
      </c>
      <c r="X10" s="82" t="s">
        <v>711</v>
      </c>
      <c r="Y10" s="79"/>
      <c r="Z10" s="79"/>
      <c r="AA10" s="85" t="s">
        <v>855</v>
      </c>
      <c r="AB10" s="79"/>
      <c r="AC10" s="79" t="b">
        <v>0</v>
      </c>
      <c r="AD10" s="79">
        <v>0</v>
      </c>
      <c r="AE10" s="85" t="s">
        <v>995</v>
      </c>
      <c r="AF10" s="79" t="b">
        <v>0</v>
      </c>
      <c r="AG10" s="79" t="s">
        <v>1009</v>
      </c>
      <c r="AH10" s="79"/>
      <c r="AI10" s="85" t="s">
        <v>995</v>
      </c>
      <c r="AJ10" s="79" t="b">
        <v>0</v>
      </c>
      <c r="AK10" s="79">
        <v>2</v>
      </c>
      <c r="AL10" s="85" t="s">
        <v>849</v>
      </c>
      <c r="AM10" s="79" t="s">
        <v>1021</v>
      </c>
      <c r="AN10" s="79" t="b">
        <v>0</v>
      </c>
      <c r="AO10" s="85" t="s">
        <v>849</v>
      </c>
      <c r="AP10" s="79" t="s">
        <v>176</v>
      </c>
      <c r="AQ10" s="79">
        <v>0</v>
      </c>
      <c r="AR10" s="79">
        <v>0</v>
      </c>
      <c r="AS10" s="79"/>
      <c r="AT10" s="79"/>
      <c r="AU10" s="79"/>
      <c r="AV10" s="79"/>
      <c r="AW10" s="79"/>
      <c r="AX10" s="79"/>
      <c r="AY10" s="79"/>
      <c r="AZ10" s="79"/>
      <c r="BA10">
        <v>1</v>
      </c>
      <c r="BB10" s="78" t="str">
        <f>REPLACE(INDEX(GroupVertices[Group],MATCH(Edges25[[#This Row],[Vertex 1]],GroupVertices[Vertex],0)),1,1,"")</f>
        <v>13</v>
      </c>
      <c r="BC10" s="78" t="str">
        <f>REPLACE(INDEX(GroupVertices[Group],MATCH(Edges25[[#This Row],[Vertex 2]],GroupVertices[Vertex],0)),1,1,"")</f>
        <v>13</v>
      </c>
      <c r="BD10" s="48">
        <v>0</v>
      </c>
      <c r="BE10" s="49">
        <v>0</v>
      </c>
      <c r="BF10" s="48">
        <v>0</v>
      </c>
      <c r="BG10" s="49">
        <v>0</v>
      </c>
      <c r="BH10" s="48">
        <v>0</v>
      </c>
      <c r="BI10" s="49">
        <v>0</v>
      </c>
      <c r="BJ10" s="48">
        <v>25</v>
      </c>
      <c r="BK10" s="49">
        <v>100</v>
      </c>
      <c r="BL10" s="48">
        <v>25</v>
      </c>
    </row>
    <row r="11" spans="1:64" ht="15">
      <c r="A11" s="64" t="s">
        <v>219</v>
      </c>
      <c r="B11" s="64" t="s">
        <v>311</v>
      </c>
      <c r="C11" s="65"/>
      <c r="D11" s="66"/>
      <c r="E11" s="67"/>
      <c r="F11" s="68"/>
      <c r="G11" s="65"/>
      <c r="H11" s="69"/>
      <c r="I11" s="70"/>
      <c r="J11" s="70"/>
      <c r="K11" s="34" t="s">
        <v>65</v>
      </c>
      <c r="L11" s="77">
        <v>15</v>
      </c>
      <c r="M11" s="77"/>
      <c r="N11" s="72"/>
      <c r="O11" s="79" t="s">
        <v>407</v>
      </c>
      <c r="P11" s="81">
        <v>43733.8846412037</v>
      </c>
      <c r="Q11" s="79" t="s">
        <v>416</v>
      </c>
      <c r="R11" s="79"/>
      <c r="S11" s="79"/>
      <c r="T11" s="79" t="s">
        <v>560</v>
      </c>
      <c r="U11" s="79"/>
      <c r="V11" s="82" t="s">
        <v>626</v>
      </c>
      <c r="W11" s="81">
        <v>43733.8846412037</v>
      </c>
      <c r="X11" s="82" t="s">
        <v>712</v>
      </c>
      <c r="Y11" s="79"/>
      <c r="Z11" s="79"/>
      <c r="AA11" s="85" t="s">
        <v>856</v>
      </c>
      <c r="AB11" s="79"/>
      <c r="AC11" s="79" t="b">
        <v>0</v>
      </c>
      <c r="AD11" s="79">
        <v>0</v>
      </c>
      <c r="AE11" s="85" t="s">
        <v>995</v>
      </c>
      <c r="AF11" s="79" t="b">
        <v>0</v>
      </c>
      <c r="AG11" s="79" t="s">
        <v>1009</v>
      </c>
      <c r="AH11" s="79"/>
      <c r="AI11" s="85" t="s">
        <v>995</v>
      </c>
      <c r="AJ11" s="79" t="b">
        <v>0</v>
      </c>
      <c r="AK11" s="79">
        <v>10</v>
      </c>
      <c r="AL11" s="85" t="s">
        <v>952</v>
      </c>
      <c r="AM11" s="79" t="s">
        <v>1021</v>
      </c>
      <c r="AN11" s="79" t="b">
        <v>0</v>
      </c>
      <c r="AO11" s="85" t="s">
        <v>952</v>
      </c>
      <c r="AP11" s="79" t="s">
        <v>176</v>
      </c>
      <c r="AQ11" s="79">
        <v>0</v>
      </c>
      <c r="AR11" s="79">
        <v>0</v>
      </c>
      <c r="AS11" s="79"/>
      <c r="AT11" s="79"/>
      <c r="AU11" s="79"/>
      <c r="AV11" s="79"/>
      <c r="AW11" s="79"/>
      <c r="AX11" s="79"/>
      <c r="AY11" s="79"/>
      <c r="AZ11" s="79"/>
      <c r="BA11">
        <v>1</v>
      </c>
      <c r="BB11" s="78" t="str">
        <f>REPLACE(INDEX(GroupVertices[Group],MATCH(Edges25[[#This Row],[Vertex 1]],GroupVertices[Vertex],0)),1,1,"")</f>
        <v>13</v>
      </c>
      <c r="BC11" s="78" t="str">
        <f>REPLACE(INDEX(GroupVertices[Group],MATCH(Edges25[[#This Row],[Vertex 2]],GroupVertices[Vertex],0)),1,1,"")</f>
        <v>13</v>
      </c>
      <c r="BD11" s="48">
        <v>0</v>
      </c>
      <c r="BE11" s="49">
        <v>0</v>
      </c>
      <c r="BF11" s="48">
        <v>0</v>
      </c>
      <c r="BG11" s="49">
        <v>0</v>
      </c>
      <c r="BH11" s="48">
        <v>0</v>
      </c>
      <c r="BI11" s="49">
        <v>0</v>
      </c>
      <c r="BJ11" s="48">
        <v>15</v>
      </c>
      <c r="BK11" s="49">
        <v>100</v>
      </c>
      <c r="BL11" s="48">
        <v>15</v>
      </c>
    </row>
    <row r="12" spans="1:64" ht="15">
      <c r="A12" s="64" t="s">
        <v>220</v>
      </c>
      <c r="B12" s="64" t="s">
        <v>297</v>
      </c>
      <c r="C12" s="65"/>
      <c r="D12" s="66"/>
      <c r="E12" s="67"/>
      <c r="F12" s="68"/>
      <c r="G12" s="65"/>
      <c r="H12" s="69"/>
      <c r="I12" s="70"/>
      <c r="J12" s="70"/>
      <c r="K12" s="34" t="s">
        <v>65</v>
      </c>
      <c r="L12" s="77">
        <v>17</v>
      </c>
      <c r="M12" s="77"/>
      <c r="N12" s="72"/>
      <c r="O12" s="79" t="s">
        <v>407</v>
      </c>
      <c r="P12" s="81">
        <v>43734.02856481481</v>
      </c>
      <c r="Q12" s="79" t="s">
        <v>417</v>
      </c>
      <c r="R12" s="79"/>
      <c r="S12" s="79"/>
      <c r="T12" s="79"/>
      <c r="U12" s="79"/>
      <c r="V12" s="82" t="s">
        <v>627</v>
      </c>
      <c r="W12" s="81">
        <v>43734.02856481481</v>
      </c>
      <c r="X12" s="82" t="s">
        <v>713</v>
      </c>
      <c r="Y12" s="79"/>
      <c r="Z12" s="79"/>
      <c r="AA12" s="85" t="s">
        <v>857</v>
      </c>
      <c r="AB12" s="79"/>
      <c r="AC12" s="79" t="b">
        <v>0</v>
      </c>
      <c r="AD12" s="79">
        <v>0</v>
      </c>
      <c r="AE12" s="85" t="s">
        <v>995</v>
      </c>
      <c r="AF12" s="79" t="b">
        <v>0</v>
      </c>
      <c r="AG12" s="79" t="s">
        <v>1009</v>
      </c>
      <c r="AH12" s="79"/>
      <c r="AI12" s="85" t="s">
        <v>995</v>
      </c>
      <c r="AJ12" s="79" t="b">
        <v>0</v>
      </c>
      <c r="AK12" s="79">
        <v>17</v>
      </c>
      <c r="AL12" s="85" t="s">
        <v>990</v>
      </c>
      <c r="AM12" s="79" t="s">
        <v>1022</v>
      </c>
      <c r="AN12" s="79" t="b">
        <v>0</v>
      </c>
      <c r="AO12" s="85" t="s">
        <v>990</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2</v>
      </c>
      <c r="BE12" s="49">
        <v>10.526315789473685</v>
      </c>
      <c r="BF12" s="48">
        <v>0</v>
      </c>
      <c r="BG12" s="49">
        <v>0</v>
      </c>
      <c r="BH12" s="48">
        <v>0</v>
      </c>
      <c r="BI12" s="49">
        <v>0</v>
      </c>
      <c r="BJ12" s="48">
        <v>17</v>
      </c>
      <c r="BK12" s="49">
        <v>89.47368421052632</v>
      </c>
      <c r="BL12" s="48">
        <v>19</v>
      </c>
    </row>
    <row r="13" spans="1:64" ht="15">
      <c r="A13" s="64" t="s">
        <v>221</v>
      </c>
      <c r="B13" s="64" t="s">
        <v>312</v>
      </c>
      <c r="C13" s="65"/>
      <c r="D13" s="66"/>
      <c r="E13" s="67"/>
      <c r="F13" s="68"/>
      <c r="G13" s="65"/>
      <c r="H13" s="69"/>
      <c r="I13" s="70"/>
      <c r="J13" s="70"/>
      <c r="K13" s="34" t="s">
        <v>65</v>
      </c>
      <c r="L13" s="77">
        <v>18</v>
      </c>
      <c r="M13" s="77"/>
      <c r="N13" s="72"/>
      <c r="O13" s="79" t="s">
        <v>407</v>
      </c>
      <c r="P13" s="81">
        <v>43732.546168981484</v>
      </c>
      <c r="Q13" s="79" t="s">
        <v>418</v>
      </c>
      <c r="R13" s="79"/>
      <c r="S13" s="79"/>
      <c r="T13" s="79" t="s">
        <v>558</v>
      </c>
      <c r="U13" s="82" t="s">
        <v>598</v>
      </c>
      <c r="V13" s="82" t="s">
        <v>598</v>
      </c>
      <c r="W13" s="81">
        <v>43732.546168981484</v>
      </c>
      <c r="X13" s="82" t="s">
        <v>714</v>
      </c>
      <c r="Y13" s="79"/>
      <c r="Z13" s="79"/>
      <c r="AA13" s="85" t="s">
        <v>858</v>
      </c>
      <c r="AB13" s="79"/>
      <c r="AC13" s="79" t="b">
        <v>0</v>
      </c>
      <c r="AD13" s="79">
        <v>12</v>
      </c>
      <c r="AE13" s="85" t="s">
        <v>995</v>
      </c>
      <c r="AF13" s="79" t="b">
        <v>0</v>
      </c>
      <c r="AG13" s="79" t="s">
        <v>1009</v>
      </c>
      <c r="AH13" s="79"/>
      <c r="AI13" s="85" t="s">
        <v>995</v>
      </c>
      <c r="AJ13" s="79" t="b">
        <v>0</v>
      </c>
      <c r="AK13" s="79">
        <v>5</v>
      </c>
      <c r="AL13" s="85" t="s">
        <v>995</v>
      </c>
      <c r="AM13" s="79" t="s">
        <v>1022</v>
      </c>
      <c r="AN13" s="79" t="b">
        <v>0</v>
      </c>
      <c r="AO13" s="85" t="s">
        <v>858</v>
      </c>
      <c r="AP13" s="79" t="s">
        <v>1032</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2</v>
      </c>
      <c r="BE13" s="49">
        <v>6.25</v>
      </c>
      <c r="BF13" s="48">
        <v>0</v>
      </c>
      <c r="BG13" s="49">
        <v>0</v>
      </c>
      <c r="BH13" s="48">
        <v>0</v>
      </c>
      <c r="BI13" s="49">
        <v>0</v>
      </c>
      <c r="BJ13" s="48">
        <v>30</v>
      </c>
      <c r="BK13" s="49">
        <v>93.75</v>
      </c>
      <c r="BL13" s="48">
        <v>32</v>
      </c>
    </row>
    <row r="14" spans="1:64" ht="15">
      <c r="A14" s="64" t="s">
        <v>222</v>
      </c>
      <c r="B14" s="64" t="s">
        <v>221</v>
      </c>
      <c r="C14" s="65"/>
      <c r="D14" s="66"/>
      <c r="E14" s="67"/>
      <c r="F14" s="68"/>
      <c r="G14" s="65"/>
      <c r="H14" s="69"/>
      <c r="I14" s="70"/>
      <c r="J14" s="70"/>
      <c r="K14" s="34" t="s">
        <v>65</v>
      </c>
      <c r="L14" s="77">
        <v>21</v>
      </c>
      <c r="M14" s="77"/>
      <c r="N14" s="72"/>
      <c r="O14" s="79" t="s">
        <v>407</v>
      </c>
      <c r="P14" s="81">
        <v>43734.378541666665</v>
      </c>
      <c r="Q14" s="79" t="s">
        <v>412</v>
      </c>
      <c r="R14" s="79"/>
      <c r="S14" s="79"/>
      <c r="T14" s="79" t="s">
        <v>558</v>
      </c>
      <c r="U14" s="79"/>
      <c r="V14" s="82" t="s">
        <v>628</v>
      </c>
      <c r="W14" s="81">
        <v>43734.378541666665</v>
      </c>
      <c r="X14" s="82" t="s">
        <v>715</v>
      </c>
      <c r="Y14" s="79"/>
      <c r="Z14" s="79"/>
      <c r="AA14" s="85" t="s">
        <v>859</v>
      </c>
      <c r="AB14" s="79"/>
      <c r="AC14" s="79" t="b">
        <v>0</v>
      </c>
      <c r="AD14" s="79">
        <v>0</v>
      </c>
      <c r="AE14" s="85" t="s">
        <v>995</v>
      </c>
      <c r="AF14" s="79" t="b">
        <v>0</v>
      </c>
      <c r="AG14" s="79" t="s">
        <v>1009</v>
      </c>
      <c r="AH14" s="79"/>
      <c r="AI14" s="85" t="s">
        <v>995</v>
      </c>
      <c r="AJ14" s="79" t="b">
        <v>0</v>
      </c>
      <c r="AK14" s="79">
        <v>5</v>
      </c>
      <c r="AL14" s="85" t="s">
        <v>858</v>
      </c>
      <c r="AM14" s="79" t="s">
        <v>1023</v>
      </c>
      <c r="AN14" s="79" t="b">
        <v>0</v>
      </c>
      <c r="AO14" s="85" t="s">
        <v>858</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223</v>
      </c>
      <c r="B15" s="64" t="s">
        <v>236</v>
      </c>
      <c r="C15" s="65"/>
      <c r="D15" s="66"/>
      <c r="E15" s="67"/>
      <c r="F15" s="68"/>
      <c r="G15" s="65"/>
      <c r="H15" s="69"/>
      <c r="I15" s="70"/>
      <c r="J15" s="70"/>
      <c r="K15" s="34" t="s">
        <v>65</v>
      </c>
      <c r="L15" s="77">
        <v>23</v>
      </c>
      <c r="M15" s="77"/>
      <c r="N15" s="72"/>
      <c r="O15" s="79" t="s">
        <v>407</v>
      </c>
      <c r="P15" s="81">
        <v>43734.54076388889</v>
      </c>
      <c r="Q15" s="79" t="s">
        <v>419</v>
      </c>
      <c r="R15" s="79"/>
      <c r="S15" s="79"/>
      <c r="T15" s="79" t="s">
        <v>561</v>
      </c>
      <c r="U15" s="79"/>
      <c r="V15" s="82" t="s">
        <v>629</v>
      </c>
      <c r="W15" s="81">
        <v>43734.54076388889</v>
      </c>
      <c r="X15" s="82" t="s">
        <v>716</v>
      </c>
      <c r="Y15" s="79"/>
      <c r="Z15" s="79"/>
      <c r="AA15" s="85" t="s">
        <v>860</v>
      </c>
      <c r="AB15" s="79"/>
      <c r="AC15" s="79" t="b">
        <v>0</v>
      </c>
      <c r="AD15" s="79">
        <v>0</v>
      </c>
      <c r="AE15" s="85" t="s">
        <v>995</v>
      </c>
      <c r="AF15" s="79" t="b">
        <v>0</v>
      </c>
      <c r="AG15" s="79" t="s">
        <v>1009</v>
      </c>
      <c r="AH15" s="79"/>
      <c r="AI15" s="85" t="s">
        <v>995</v>
      </c>
      <c r="AJ15" s="79" t="b">
        <v>0</v>
      </c>
      <c r="AK15" s="79">
        <v>1</v>
      </c>
      <c r="AL15" s="85" t="s">
        <v>873</v>
      </c>
      <c r="AM15" s="79" t="s">
        <v>1022</v>
      </c>
      <c r="AN15" s="79" t="b">
        <v>0</v>
      </c>
      <c r="AO15" s="85" t="s">
        <v>873</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224</v>
      </c>
      <c r="B16" s="64" t="s">
        <v>236</v>
      </c>
      <c r="C16" s="65"/>
      <c r="D16" s="66"/>
      <c r="E16" s="67"/>
      <c r="F16" s="68"/>
      <c r="G16" s="65"/>
      <c r="H16" s="69"/>
      <c r="I16" s="70"/>
      <c r="J16" s="70"/>
      <c r="K16" s="34" t="s">
        <v>65</v>
      </c>
      <c r="L16" s="77">
        <v>24</v>
      </c>
      <c r="M16" s="77"/>
      <c r="N16" s="72"/>
      <c r="O16" s="79" t="s">
        <v>407</v>
      </c>
      <c r="P16" s="81">
        <v>43734.55478009259</v>
      </c>
      <c r="Q16" s="79" t="s">
        <v>420</v>
      </c>
      <c r="R16" s="79"/>
      <c r="S16" s="79"/>
      <c r="T16" s="79"/>
      <c r="U16" s="79"/>
      <c r="V16" s="82" t="s">
        <v>630</v>
      </c>
      <c r="W16" s="81">
        <v>43734.55478009259</v>
      </c>
      <c r="X16" s="82" t="s">
        <v>717</v>
      </c>
      <c r="Y16" s="79"/>
      <c r="Z16" s="79"/>
      <c r="AA16" s="85" t="s">
        <v>861</v>
      </c>
      <c r="AB16" s="79"/>
      <c r="AC16" s="79" t="b">
        <v>0</v>
      </c>
      <c r="AD16" s="79">
        <v>0</v>
      </c>
      <c r="AE16" s="85" t="s">
        <v>995</v>
      </c>
      <c r="AF16" s="79" t="b">
        <v>0</v>
      </c>
      <c r="AG16" s="79" t="s">
        <v>1009</v>
      </c>
      <c r="AH16" s="79"/>
      <c r="AI16" s="85" t="s">
        <v>995</v>
      </c>
      <c r="AJ16" s="79" t="b">
        <v>0</v>
      </c>
      <c r="AK16" s="79">
        <v>2</v>
      </c>
      <c r="AL16" s="85" t="s">
        <v>874</v>
      </c>
      <c r="AM16" s="79" t="s">
        <v>1023</v>
      </c>
      <c r="AN16" s="79" t="b">
        <v>0</v>
      </c>
      <c r="AO16" s="85" t="s">
        <v>874</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27</v>
      </c>
      <c r="BK16" s="49">
        <v>100</v>
      </c>
      <c r="BL16" s="48">
        <v>27</v>
      </c>
    </row>
    <row r="17" spans="1:64" ht="15">
      <c r="A17" s="64" t="s">
        <v>225</v>
      </c>
      <c r="B17" s="64" t="s">
        <v>236</v>
      </c>
      <c r="C17" s="65"/>
      <c r="D17" s="66"/>
      <c r="E17" s="67"/>
      <c r="F17" s="68"/>
      <c r="G17" s="65"/>
      <c r="H17" s="69"/>
      <c r="I17" s="70"/>
      <c r="J17" s="70"/>
      <c r="K17" s="34" t="s">
        <v>65</v>
      </c>
      <c r="L17" s="77">
        <v>25</v>
      </c>
      <c r="M17" s="77"/>
      <c r="N17" s="72"/>
      <c r="O17" s="79" t="s">
        <v>407</v>
      </c>
      <c r="P17" s="81">
        <v>43734.56707175926</v>
      </c>
      <c r="Q17" s="79" t="s">
        <v>420</v>
      </c>
      <c r="R17" s="79"/>
      <c r="S17" s="79"/>
      <c r="T17" s="79"/>
      <c r="U17" s="79"/>
      <c r="V17" s="82" t="s">
        <v>631</v>
      </c>
      <c r="W17" s="81">
        <v>43734.56707175926</v>
      </c>
      <c r="X17" s="82" t="s">
        <v>718</v>
      </c>
      <c r="Y17" s="79"/>
      <c r="Z17" s="79"/>
      <c r="AA17" s="85" t="s">
        <v>862</v>
      </c>
      <c r="AB17" s="79"/>
      <c r="AC17" s="79" t="b">
        <v>0</v>
      </c>
      <c r="AD17" s="79">
        <v>0</v>
      </c>
      <c r="AE17" s="85" t="s">
        <v>995</v>
      </c>
      <c r="AF17" s="79" t="b">
        <v>0</v>
      </c>
      <c r="AG17" s="79" t="s">
        <v>1009</v>
      </c>
      <c r="AH17" s="79"/>
      <c r="AI17" s="85" t="s">
        <v>995</v>
      </c>
      <c r="AJ17" s="79" t="b">
        <v>0</v>
      </c>
      <c r="AK17" s="79">
        <v>5</v>
      </c>
      <c r="AL17" s="85" t="s">
        <v>874</v>
      </c>
      <c r="AM17" s="79" t="s">
        <v>1022</v>
      </c>
      <c r="AN17" s="79" t="b">
        <v>0</v>
      </c>
      <c r="AO17" s="85" t="s">
        <v>874</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27</v>
      </c>
      <c r="BK17" s="49">
        <v>100</v>
      </c>
      <c r="BL17" s="48">
        <v>27</v>
      </c>
    </row>
    <row r="18" spans="1:64" ht="15">
      <c r="A18" s="64" t="s">
        <v>226</v>
      </c>
      <c r="B18" s="64" t="s">
        <v>236</v>
      </c>
      <c r="C18" s="65"/>
      <c r="D18" s="66"/>
      <c r="E18" s="67"/>
      <c r="F18" s="68"/>
      <c r="G18" s="65"/>
      <c r="H18" s="69"/>
      <c r="I18" s="70"/>
      <c r="J18" s="70"/>
      <c r="K18" s="34" t="s">
        <v>65</v>
      </c>
      <c r="L18" s="77">
        <v>26</v>
      </c>
      <c r="M18" s="77"/>
      <c r="N18" s="72"/>
      <c r="O18" s="79" t="s">
        <v>407</v>
      </c>
      <c r="P18" s="81">
        <v>43734.63859953704</v>
      </c>
      <c r="Q18" s="79" t="s">
        <v>420</v>
      </c>
      <c r="R18" s="79"/>
      <c r="S18" s="79"/>
      <c r="T18" s="79"/>
      <c r="U18" s="79"/>
      <c r="V18" s="82" t="s">
        <v>632</v>
      </c>
      <c r="W18" s="81">
        <v>43734.63859953704</v>
      </c>
      <c r="X18" s="82" t="s">
        <v>719</v>
      </c>
      <c r="Y18" s="79"/>
      <c r="Z18" s="79"/>
      <c r="AA18" s="85" t="s">
        <v>863</v>
      </c>
      <c r="AB18" s="79"/>
      <c r="AC18" s="79" t="b">
        <v>0</v>
      </c>
      <c r="AD18" s="79">
        <v>0</v>
      </c>
      <c r="AE18" s="85" t="s">
        <v>995</v>
      </c>
      <c r="AF18" s="79" t="b">
        <v>0</v>
      </c>
      <c r="AG18" s="79" t="s">
        <v>1009</v>
      </c>
      <c r="AH18" s="79"/>
      <c r="AI18" s="85" t="s">
        <v>995</v>
      </c>
      <c r="AJ18" s="79" t="b">
        <v>0</v>
      </c>
      <c r="AK18" s="79">
        <v>5</v>
      </c>
      <c r="AL18" s="85" t="s">
        <v>874</v>
      </c>
      <c r="AM18" s="79" t="s">
        <v>1021</v>
      </c>
      <c r="AN18" s="79" t="b">
        <v>0</v>
      </c>
      <c r="AO18" s="85" t="s">
        <v>874</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27</v>
      </c>
      <c r="BK18" s="49">
        <v>100</v>
      </c>
      <c r="BL18" s="48">
        <v>27</v>
      </c>
    </row>
    <row r="19" spans="1:64" ht="15">
      <c r="A19" s="64" t="s">
        <v>227</v>
      </c>
      <c r="B19" s="64" t="s">
        <v>297</v>
      </c>
      <c r="C19" s="65"/>
      <c r="D19" s="66"/>
      <c r="E19" s="67"/>
      <c r="F19" s="68"/>
      <c r="G19" s="65"/>
      <c r="H19" s="69"/>
      <c r="I19" s="70"/>
      <c r="J19" s="70"/>
      <c r="K19" s="34" t="s">
        <v>65</v>
      </c>
      <c r="L19" s="77">
        <v>27</v>
      </c>
      <c r="M19" s="77"/>
      <c r="N19" s="72"/>
      <c r="O19" s="79" t="s">
        <v>407</v>
      </c>
      <c r="P19" s="81">
        <v>43734.723599537036</v>
      </c>
      <c r="Q19" s="79" t="s">
        <v>421</v>
      </c>
      <c r="R19" s="79"/>
      <c r="S19" s="79"/>
      <c r="T19" s="79" t="s">
        <v>562</v>
      </c>
      <c r="U19" s="79"/>
      <c r="V19" s="82" t="s">
        <v>633</v>
      </c>
      <c r="W19" s="81">
        <v>43734.723599537036</v>
      </c>
      <c r="X19" s="82" t="s">
        <v>720</v>
      </c>
      <c r="Y19" s="79"/>
      <c r="Z19" s="79"/>
      <c r="AA19" s="85" t="s">
        <v>864</v>
      </c>
      <c r="AB19" s="79"/>
      <c r="AC19" s="79" t="b">
        <v>0</v>
      </c>
      <c r="AD19" s="79">
        <v>0</v>
      </c>
      <c r="AE19" s="85" t="s">
        <v>995</v>
      </c>
      <c r="AF19" s="79" t="b">
        <v>0</v>
      </c>
      <c r="AG19" s="79" t="s">
        <v>1009</v>
      </c>
      <c r="AH19" s="79"/>
      <c r="AI19" s="85" t="s">
        <v>995</v>
      </c>
      <c r="AJ19" s="79" t="b">
        <v>0</v>
      </c>
      <c r="AK19" s="79">
        <v>10</v>
      </c>
      <c r="AL19" s="85" t="s">
        <v>951</v>
      </c>
      <c r="AM19" s="79" t="s">
        <v>1021</v>
      </c>
      <c r="AN19" s="79" t="b">
        <v>0</v>
      </c>
      <c r="AO19" s="85" t="s">
        <v>951</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313</v>
      </c>
      <c r="C20" s="65"/>
      <c r="D20" s="66"/>
      <c r="E20" s="67"/>
      <c r="F20" s="68"/>
      <c r="G20" s="65"/>
      <c r="H20" s="69"/>
      <c r="I20" s="70"/>
      <c r="J20" s="70"/>
      <c r="K20" s="34" t="s">
        <v>65</v>
      </c>
      <c r="L20" s="77">
        <v>29</v>
      </c>
      <c r="M20" s="77"/>
      <c r="N20" s="72"/>
      <c r="O20" s="79" t="s">
        <v>408</v>
      </c>
      <c r="P20" s="81">
        <v>43734.74438657407</v>
      </c>
      <c r="Q20" s="79" t="s">
        <v>422</v>
      </c>
      <c r="R20" s="82" t="s">
        <v>510</v>
      </c>
      <c r="S20" s="79" t="s">
        <v>539</v>
      </c>
      <c r="T20" s="79" t="s">
        <v>563</v>
      </c>
      <c r="U20" s="79"/>
      <c r="V20" s="82" t="s">
        <v>634</v>
      </c>
      <c r="W20" s="81">
        <v>43734.74438657407</v>
      </c>
      <c r="X20" s="82" t="s">
        <v>721</v>
      </c>
      <c r="Y20" s="79"/>
      <c r="Z20" s="79"/>
      <c r="AA20" s="85" t="s">
        <v>865</v>
      </c>
      <c r="AB20" s="79"/>
      <c r="AC20" s="79" t="b">
        <v>0</v>
      </c>
      <c r="AD20" s="79">
        <v>0</v>
      </c>
      <c r="AE20" s="85" t="s">
        <v>997</v>
      </c>
      <c r="AF20" s="79" t="b">
        <v>1</v>
      </c>
      <c r="AG20" s="79" t="s">
        <v>1010</v>
      </c>
      <c r="AH20" s="79"/>
      <c r="AI20" s="85" t="s">
        <v>1013</v>
      </c>
      <c r="AJ20" s="79" t="b">
        <v>0</v>
      </c>
      <c r="AK20" s="79">
        <v>0</v>
      </c>
      <c r="AL20" s="85" t="s">
        <v>995</v>
      </c>
      <c r="AM20" s="79" t="s">
        <v>1023</v>
      </c>
      <c r="AN20" s="79" t="b">
        <v>0</v>
      </c>
      <c r="AO20" s="85" t="s">
        <v>865</v>
      </c>
      <c r="AP20" s="79" t="s">
        <v>176</v>
      </c>
      <c r="AQ20" s="79">
        <v>0</v>
      </c>
      <c r="AR20" s="79">
        <v>0</v>
      </c>
      <c r="AS20" s="79"/>
      <c r="AT20" s="79"/>
      <c r="AU20" s="79"/>
      <c r="AV20" s="79"/>
      <c r="AW20" s="79"/>
      <c r="AX20" s="79"/>
      <c r="AY20" s="79"/>
      <c r="AZ20" s="79"/>
      <c r="BA20">
        <v>1</v>
      </c>
      <c r="BB20" s="78" t="str">
        <f>REPLACE(INDEX(GroupVertices[Group],MATCH(Edges25[[#This Row],[Vertex 1]],GroupVertices[Vertex],0)),1,1,"")</f>
        <v>16</v>
      </c>
      <c r="BC20" s="78" t="str">
        <f>REPLACE(INDEX(GroupVertices[Group],MATCH(Edges25[[#This Row],[Vertex 2]],GroupVertices[Vertex],0)),1,1,"")</f>
        <v>16</v>
      </c>
      <c r="BD20" s="48">
        <v>0</v>
      </c>
      <c r="BE20" s="49">
        <v>0</v>
      </c>
      <c r="BF20" s="48">
        <v>0</v>
      </c>
      <c r="BG20" s="49">
        <v>0</v>
      </c>
      <c r="BH20" s="48">
        <v>0</v>
      </c>
      <c r="BI20" s="49">
        <v>0</v>
      </c>
      <c r="BJ20" s="48">
        <v>4</v>
      </c>
      <c r="BK20" s="49">
        <v>100</v>
      </c>
      <c r="BL20" s="48">
        <v>4</v>
      </c>
    </row>
    <row r="21" spans="1:64" ht="15">
      <c r="A21" s="64" t="s">
        <v>229</v>
      </c>
      <c r="B21" s="64" t="s">
        <v>230</v>
      </c>
      <c r="C21" s="65"/>
      <c r="D21" s="66"/>
      <c r="E21" s="67"/>
      <c r="F21" s="68"/>
      <c r="G21" s="65"/>
      <c r="H21" s="69"/>
      <c r="I21" s="70"/>
      <c r="J21" s="70"/>
      <c r="K21" s="34" t="s">
        <v>65</v>
      </c>
      <c r="L21" s="77">
        <v>30</v>
      </c>
      <c r="M21" s="77"/>
      <c r="N21" s="72"/>
      <c r="O21" s="79" t="s">
        <v>407</v>
      </c>
      <c r="P21" s="81">
        <v>43734.797951388886</v>
      </c>
      <c r="Q21" s="79" t="s">
        <v>423</v>
      </c>
      <c r="R21" s="79"/>
      <c r="S21" s="79"/>
      <c r="T21" s="79"/>
      <c r="U21" s="79"/>
      <c r="V21" s="82" t="s">
        <v>635</v>
      </c>
      <c r="W21" s="81">
        <v>43734.797951388886</v>
      </c>
      <c r="X21" s="82" t="s">
        <v>722</v>
      </c>
      <c r="Y21" s="79"/>
      <c r="Z21" s="79"/>
      <c r="AA21" s="85" t="s">
        <v>866</v>
      </c>
      <c r="AB21" s="79"/>
      <c r="AC21" s="79" t="b">
        <v>0</v>
      </c>
      <c r="AD21" s="79">
        <v>0</v>
      </c>
      <c r="AE21" s="85" t="s">
        <v>995</v>
      </c>
      <c r="AF21" s="79" t="b">
        <v>0</v>
      </c>
      <c r="AG21" s="79" t="s">
        <v>1009</v>
      </c>
      <c r="AH21" s="79"/>
      <c r="AI21" s="85" t="s">
        <v>995</v>
      </c>
      <c r="AJ21" s="79" t="b">
        <v>0</v>
      </c>
      <c r="AK21" s="79">
        <v>5</v>
      </c>
      <c r="AL21" s="85" t="s">
        <v>867</v>
      </c>
      <c r="AM21" s="79" t="s">
        <v>1024</v>
      </c>
      <c r="AN21" s="79" t="b">
        <v>0</v>
      </c>
      <c r="AO21" s="85" t="s">
        <v>867</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3</v>
      </c>
      <c r="BE21" s="49">
        <v>15</v>
      </c>
      <c r="BF21" s="48">
        <v>0</v>
      </c>
      <c r="BG21" s="49">
        <v>0</v>
      </c>
      <c r="BH21" s="48">
        <v>0</v>
      </c>
      <c r="BI21" s="49">
        <v>0</v>
      </c>
      <c r="BJ21" s="48">
        <v>17</v>
      </c>
      <c r="BK21" s="49">
        <v>85</v>
      </c>
      <c r="BL21" s="48">
        <v>20</v>
      </c>
    </row>
    <row r="22" spans="1:64" ht="15">
      <c r="A22" s="64" t="s">
        <v>230</v>
      </c>
      <c r="B22" s="64" t="s">
        <v>231</v>
      </c>
      <c r="C22" s="65"/>
      <c r="D22" s="66"/>
      <c r="E22" s="67"/>
      <c r="F22" s="68"/>
      <c r="G22" s="65"/>
      <c r="H22" s="69"/>
      <c r="I22" s="70"/>
      <c r="J22" s="70"/>
      <c r="K22" s="34" t="s">
        <v>66</v>
      </c>
      <c r="L22" s="77">
        <v>31</v>
      </c>
      <c r="M22" s="77"/>
      <c r="N22" s="72"/>
      <c r="O22" s="79" t="s">
        <v>407</v>
      </c>
      <c r="P22" s="81">
        <v>43734.795266203706</v>
      </c>
      <c r="Q22" s="79" t="s">
        <v>424</v>
      </c>
      <c r="R22" s="82" t="s">
        <v>511</v>
      </c>
      <c r="S22" s="79" t="s">
        <v>540</v>
      </c>
      <c r="T22" s="79" t="s">
        <v>564</v>
      </c>
      <c r="U22" s="82" t="s">
        <v>599</v>
      </c>
      <c r="V22" s="82" t="s">
        <v>599</v>
      </c>
      <c r="W22" s="81">
        <v>43734.795266203706</v>
      </c>
      <c r="X22" s="82" t="s">
        <v>723</v>
      </c>
      <c r="Y22" s="79"/>
      <c r="Z22" s="79"/>
      <c r="AA22" s="85" t="s">
        <v>867</v>
      </c>
      <c r="AB22" s="79"/>
      <c r="AC22" s="79" t="b">
        <v>0</v>
      </c>
      <c r="AD22" s="79">
        <v>12</v>
      </c>
      <c r="AE22" s="85" t="s">
        <v>995</v>
      </c>
      <c r="AF22" s="79" t="b">
        <v>0</v>
      </c>
      <c r="AG22" s="79" t="s">
        <v>1009</v>
      </c>
      <c r="AH22" s="79"/>
      <c r="AI22" s="85" t="s">
        <v>995</v>
      </c>
      <c r="AJ22" s="79" t="b">
        <v>0</v>
      </c>
      <c r="AK22" s="79">
        <v>5</v>
      </c>
      <c r="AL22" s="85" t="s">
        <v>995</v>
      </c>
      <c r="AM22" s="79" t="s">
        <v>1025</v>
      </c>
      <c r="AN22" s="79" t="b">
        <v>0</v>
      </c>
      <c r="AO22" s="85" t="s">
        <v>867</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5</v>
      </c>
      <c r="BE22" s="49">
        <v>16.129032258064516</v>
      </c>
      <c r="BF22" s="48">
        <v>0</v>
      </c>
      <c r="BG22" s="49">
        <v>0</v>
      </c>
      <c r="BH22" s="48">
        <v>0</v>
      </c>
      <c r="BI22" s="49">
        <v>0</v>
      </c>
      <c r="BJ22" s="48">
        <v>26</v>
      </c>
      <c r="BK22" s="49">
        <v>83.87096774193549</v>
      </c>
      <c r="BL22" s="48">
        <v>31</v>
      </c>
    </row>
    <row r="23" spans="1:64" ht="15">
      <c r="A23" s="64" t="s">
        <v>231</v>
      </c>
      <c r="B23" s="64" t="s">
        <v>230</v>
      </c>
      <c r="C23" s="65"/>
      <c r="D23" s="66"/>
      <c r="E23" s="67"/>
      <c r="F23" s="68"/>
      <c r="G23" s="65"/>
      <c r="H23" s="69"/>
      <c r="I23" s="70"/>
      <c r="J23" s="70"/>
      <c r="K23" s="34" t="s">
        <v>66</v>
      </c>
      <c r="L23" s="77">
        <v>32</v>
      </c>
      <c r="M23" s="77"/>
      <c r="N23" s="72"/>
      <c r="O23" s="79" t="s">
        <v>407</v>
      </c>
      <c r="P23" s="81">
        <v>43734.842361111114</v>
      </c>
      <c r="Q23" s="79" t="s">
        <v>423</v>
      </c>
      <c r="R23" s="79"/>
      <c r="S23" s="79"/>
      <c r="T23" s="79"/>
      <c r="U23" s="79"/>
      <c r="V23" s="82" t="s">
        <v>636</v>
      </c>
      <c r="W23" s="81">
        <v>43734.842361111114</v>
      </c>
      <c r="X23" s="82" t="s">
        <v>724</v>
      </c>
      <c r="Y23" s="79"/>
      <c r="Z23" s="79"/>
      <c r="AA23" s="85" t="s">
        <v>868</v>
      </c>
      <c r="AB23" s="79"/>
      <c r="AC23" s="79" t="b">
        <v>0</v>
      </c>
      <c r="AD23" s="79">
        <v>0</v>
      </c>
      <c r="AE23" s="85" t="s">
        <v>995</v>
      </c>
      <c r="AF23" s="79" t="b">
        <v>0</v>
      </c>
      <c r="AG23" s="79" t="s">
        <v>1009</v>
      </c>
      <c r="AH23" s="79"/>
      <c r="AI23" s="85" t="s">
        <v>995</v>
      </c>
      <c r="AJ23" s="79" t="b">
        <v>0</v>
      </c>
      <c r="AK23" s="79">
        <v>5</v>
      </c>
      <c r="AL23" s="85" t="s">
        <v>867</v>
      </c>
      <c r="AM23" s="79" t="s">
        <v>1026</v>
      </c>
      <c r="AN23" s="79" t="b">
        <v>0</v>
      </c>
      <c r="AO23" s="85" t="s">
        <v>867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3</v>
      </c>
      <c r="BE23" s="49">
        <v>15</v>
      </c>
      <c r="BF23" s="48">
        <v>0</v>
      </c>
      <c r="BG23" s="49">
        <v>0</v>
      </c>
      <c r="BH23" s="48">
        <v>0</v>
      </c>
      <c r="BI23" s="49">
        <v>0</v>
      </c>
      <c r="BJ23" s="48">
        <v>17</v>
      </c>
      <c r="BK23" s="49">
        <v>85</v>
      </c>
      <c r="BL23" s="48">
        <v>20</v>
      </c>
    </row>
    <row r="24" spans="1:64" ht="15">
      <c r="A24" s="64" t="s">
        <v>232</v>
      </c>
      <c r="B24" s="64" t="s">
        <v>230</v>
      </c>
      <c r="C24" s="65"/>
      <c r="D24" s="66"/>
      <c r="E24" s="67"/>
      <c r="F24" s="68"/>
      <c r="G24" s="65"/>
      <c r="H24" s="69"/>
      <c r="I24" s="70"/>
      <c r="J24" s="70"/>
      <c r="K24" s="34" t="s">
        <v>65</v>
      </c>
      <c r="L24" s="77">
        <v>33</v>
      </c>
      <c r="M24" s="77"/>
      <c r="N24" s="72"/>
      <c r="O24" s="79" t="s">
        <v>407</v>
      </c>
      <c r="P24" s="81">
        <v>43734.846967592595</v>
      </c>
      <c r="Q24" s="79" t="s">
        <v>423</v>
      </c>
      <c r="R24" s="79"/>
      <c r="S24" s="79"/>
      <c r="T24" s="79"/>
      <c r="U24" s="79"/>
      <c r="V24" s="82" t="s">
        <v>637</v>
      </c>
      <c r="W24" s="81">
        <v>43734.846967592595</v>
      </c>
      <c r="X24" s="82" t="s">
        <v>725</v>
      </c>
      <c r="Y24" s="79"/>
      <c r="Z24" s="79"/>
      <c r="AA24" s="85" t="s">
        <v>869</v>
      </c>
      <c r="AB24" s="79"/>
      <c r="AC24" s="79" t="b">
        <v>0</v>
      </c>
      <c r="AD24" s="79">
        <v>0</v>
      </c>
      <c r="AE24" s="85" t="s">
        <v>995</v>
      </c>
      <c r="AF24" s="79" t="b">
        <v>0</v>
      </c>
      <c r="AG24" s="79" t="s">
        <v>1009</v>
      </c>
      <c r="AH24" s="79"/>
      <c r="AI24" s="85" t="s">
        <v>995</v>
      </c>
      <c r="AJ24" s="79" t="b">
        <v>0</v>
      </c>
      <c r="AK24" s="79">
        <v>5</v>
      </c>
      <c r="AL24" s="85" t="s">
        <v>867</v>
      </c>
      <c r="AM24" s="79" t="s">
        <v>1022</v>
      </c>
      <c r="AN24" s="79" t="b">
        <v>0</v>
      </c>
      <c r="AO24" s="85" t="s">
        <v>867</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v>3</v>
      </c>
      <c r="BE24" s="49">
        <v>15</v>
      </c>
      <c r="BF24" s="48">
        <v>0</v>
      </c>
      <c r="BG24" s="49">
        <v>0</v>
      </c>
      <c r="BH24" s="48">
        <v>0</v>
      </c>
      <c r="BI24" s="49">
        <v>0</v>
      </c>
      <c r="BJ24" s="48">
        <v>17</v>
      </c>
      <c r="BK24" s="49">
        <v>85</v>
      </c>
      <c r="BL24" s="48">
        <v>20</v>
      </c>
    </row>
    <row r="25" spans="1:64" ht="15">
      <c r="A25" s="64" t="s">
        <v>233</v>
      </c>
      <c r="B25" s="64" t="s">
        <v>230</v>
      </c>
      <c r="C25" s="65"/>
      <c r="D25" s="66"/>
      <c r="E25" s="67"/>
      <c r="F25" s="68"/>
      <c r="G25" s="65"/>
      <c r="H25" s="69"/>
      <c r="I25" s="70"/>
      <c r="J25" s="70"/>
      <c r="K25" s="34" t="s">
        <v>65</v>
      </c>
      <c r="L25" s="77">
        <v>34</v>
      </c>
      <c r="M25" s="77"/>
      <c r="N25" s="72"/>
      <c r="O25" s="79" t="s">
        <v>407</v>
      </c>
      <c r="P25" s="81">
        <v>43734.87225694444</v>
      </c>
      <c r="Q25" s="79" t="s">
        <v>423</v>
      </c>
      <c r="R25" s="79"/>
      <c r="S25" s="79"/>
      <c r="T25" s="79"/>
      <c r="U25" s="79"/>
      <c r="V25" s="82" t="s">
        <v>638</v>
      </c>
      <c r="W25" s="81">
        <v>43734.87225694444</v>
      </c>
      <c r="X25" s="82" t="s">
        <v>726</v>
      </c>
      <c r="Y25" s="79"/>
      <c r="Z25" s="79"/>
      <c r="AA25" s="85" t="s">
        <v>870</v>
      </c>
      <c r="AB25" s="79"/>
      <c r="AC25" s="79" t="b">
        <v>0</v>
      </c>
      <c r="AD25" s="79">
        <v>0</v>
      </c>
      <c r="AE25" s="85" t="s">
        <v>995</v>
      </c>
      <c r="AF25" s="79" t="b">
        <v>0</v>
      </c>
      <c r="AG25" s="79" t="s">
        <v>1009</v>
      </c>
      <c r="AH25" s="79"/>
      <c r="AI25" s="85" t="s">
        <v>995</v>
      </c>
      <c r="AJ25" s="79" t="b">
        <v>0</v>
      </c>
      <c r="AK25" s="79">
        <v>5</v>
      </c>
      <c r="AL25" s="85" t="s">
        <v>867</v>
      </c>
      <c r="AM25" s="79" t="s">
        <v>1023</v>
      </c>
      <c r="AN25" s="79" t="b">
        <v>0</v>
      </c>
      <c r="AO25" s="85" t="s">
        <v>867</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10</v>
      </c>
      <c r="BD25" s="48">
        <v>3</v>
      </c>
      <c r="BE25" s="49">
        <v>15</v>
      </c>
      <c r="BF25" s="48">
        <v>0</v>
      </c>
      <c r="BG25" s="49">
        <v>0</v>
      </c>
      <c r="BH25" s="48">
        <v>0</v>
      </c>
      <c r="BI25" s="49">
        <v>0</v>
      </c>
      <c r="BJ25" s="48">
        <v>17</v>
      </c>
      <c r="BK25" s="49">
        <v>85</v>
      </c>
      <c r="BL25" s="48">
        <v>20</v>
      </c>
    </row>
    <row r="26" spans="1:64" ht="15">
      <c r="A26" s="64" t="s">
        <v>234</v>
      </c>
      <c r="B26" s="64" t="s">
        <v>230</v>
      </c>
      <c r="C26" s="65"/>
      <c r="D26" s="66"/>
      <c r="E26" s="67"/>
      <c r="F26" s="68"/>
      <c r="G26" s="65"/>
      <c r="H26" s="69"/>
      <c r="I26" s="70"/>
      <c r="J26" s="70"/>
      <c r="K26" s="34" t="s">
        <v>65</v>
      </c>
      <c r="L26" s="77">
        <v>35</v>
      </c>
      <c r="M26" s="77"/>
      <c r="N26" s="72"/>
      <c r="O26" s="79" t="s">
        <v>407</v>
      </c>
      <c r="P26" s="81">
        <v>43734.88761574074</v>
      </c>
      <c r="Q26" s="79" t="s">
        <v>423</v>
      </c>
      <c r="R26" s="79"/>
      <c r="S26" s="79"/>
      <c r="T26" s="79"/>
      <c r="U26" s="79"/>
      <c r="V26" s="82" t="s">
        <v>639</v>
      </c>
      <c r="W26" s="81">
        <v>43734.88761574074</v>
      </c>
      <c r="X26" s="82" t="s">
        <v>727</v>
      </c>
      <c r="Y26" s="79"/>
      <c r="Z26" s="79"/>
      <c r="AA26" s="85" t="s">
        <v>871</v>
      </c>
      <c r="AB26" s="79"/>
      <c r="AC26" s="79" t="b">
        <v>0</v>
      </c>
      <c r="AD26" s="79">
        <v>0</v>
      </c>
      <c r="AE26" s="85" t="s">
        <v>995</v>
      </c>
      <c r="AF26" s="79" t="b">
        <v>0</v>
      </c>
      <c r="AG26" s="79" t="s">
        <v>1009</v>
      </c>
      <c r="AH26" s="79"/>
      <c r="AI26" s="85" t="s">
        <v>995</v>
      </c>
      <c r="AJ26" s="79" t="b">
        <v>0</v>
      </c>
      <c r="AK26" s="79">
        <v>5</v>
      </c>
      <c r="AL26" s="85" t="s">
        <v>867</v>
      </c>
      <c r="AM26" s="79" t="s">
        <v>1021</v>
      </c>
      <c r="AN26" s="79" t="b">
        <v>0</v>
      </c>
      <c r="AO26" s="85" t="s">
        <v>867</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3</v>
      </c>
      <c r="BE26" s="49">
        <v>15</v>
      </c>
      <c r="BF26" s="48">
        <v>0</v>
      </c>
      <c r="BG26" s="49">
        <v>0</v>
      </c>
      <c r="BH26" s="48">
        <v>0</v>
      </c>
      <c r="BI26" s="49">
        <v>0</v>
      </c>
      <c r="BJ26" s="48">
        <v>17</v>
      </c>
      <c r="BK26" s="49">
        <v>85</v>
      </c>
      <c r="BL26" s="48">
        <v>20</v>
      </c>
    </row>
    <row r="27" spans="1:64" ht="15">
      <c r="A27" s="64" t="s">
        <v>235</v>
      </c>
      <c r="B27" s="64" t="s">
        <v>297</v>
      </c>
      <c r="C27" s="65"/>
      <c r="D27" s="66"/>
      <c r="E27" s="67"/>
      <c r="F27" s="68"/>
      <c r="G27" s="65"/>
      <c r="H27" s="69"/>
      <c r="I27" s="70"/>
      <c r="J27" s="70"/>
      <c r="K27" s="34" t="s">
        <v>65</v>
      </c>
      <c r="L27" s="77">
        <v>36</v>
      </c>
      <c r="M27" s="77"/>
      <c r="N27" s="72"/>
      <c r="O27" s="79" t="s">
        <v>408</v>
      </c>
      <c r="P27" s="81">
        <v>43735.635625</v>
      </c>
      <c r="Q27" s="79" t="s">
        <v>425</v>
      </c>
      <c r="R27" s="79"/>
      <c r="S27" s="79"/>
      <c r="T27" s="79"/>
      <c r="U27" s="79"/>
      <c r="V27" s="82" t="s">
        <v>640</v>
      </c>
      <c r="W27" s="81">
        <v>43735.635625</v>
      </c>
      <c r="X27" s="82" t="s">
        <v>728</v>
      </c>
      <c r="Y27" s="79"/>
      <c r="Z27" s="79"/>
      <c r="AA27" s="85" t="s">
        <v>872</v>
      </c>
      <c r="AB27" s="85" t="s">
        <v>992</v>
      </c>
      <c r="AC27" s="79" t="b">
        <v>0</v>
      </c>
      <c r="AD27" s="79">
        <v>0</v>
      </c>
      <c r="AE27" s="85" t="s">
        <v>998</v>
      </c>
      <c r="AF27" s="79" t="b">
        <v>0</v>
      </c>
      <c r="AG27" s="79" t="s">
        <v>1009</v>
      </c>
      <c r="AH27" s="79"/>
      <c r="AI27" s="85" t="s">
        <v>995</v>
      </c>
      <c r="AJ27" s="79" t="b">
        <v>0</v>
      </c>
      <c r="AK27" s="79">
        <v>0</v>
      </c>
      <c r="AL27" s="85" t="s">
        <v>995</v>
      </c>
      <c r="AM27" s="79" t="s">
        <v>1022</v>
      </c>
      <c r="AN27" s="79" t="b">
        <v>0</v>
      </c>
      <c r="AO27" s="85" t="s">
        <v>992</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1.8181818181818181</v>
      </c>
      <c r="BF27" s="48">
        <v>3</v>
      </c>
      <c r="BG27" s="49">
        <v>5.454545454545454</v>
      </c>
      <c r="BH27" s="48">
        <v>0</v>
      </c>
      <c r="BI27" s="49">
        <v>0</v>
      </c>
      <c r="BJ27" s="48">
        <v>51</v>
      </c>
      <c r="BK27" s="49">
        <v>92.72727272727273</v>
      </c>
      <c r="BL27" s="48">
        <v>55</v>
      </c>
    </row>
    <row r="28" spans="1:64" ht="15">
      <c r="A28" s="64" t="s">
        <v>236</v>
      </c>
      <c r="B28" s="64" t="s">
        <v>314</v>
      </c>
      <c r="C28" s="65"/>
      <c r="D28" s="66"/>
      <c r="E28" s="67"/>
      <c r="F28" s="68"/>
      <c r="G28" s="65"/>
      <c r="H28" s="69"/>
      <c r="I28" s="70"/>
      <c r="J28" s="70"/>
      <c r="K28" s="34" t="s">
        <v>65</v>
      </c>
      <c r="L28" s="77">
        <v>37</v>
      </c>
      <c r="M28" s="77"/>
      <c r="N28" s="72"/>
      <c r="O28" s="79" t="s">
        <v>407</v>
      </c>
      <c r="P28" s="81">
        <v>43734.52888888889</v>
      </c>
      <c r="Q28" s="79" t="s">
        <v>426</v>
      </c>
      <c r="R28" s="79"/>
      <c r="S28" s="79"/>
      <c r="T28" s="79" t="s">
        <v>565</v>
      </c>
      <c r="U28" s="82" t="s">
        <v>600</v>
      </c>
      <c r="V28" s="82" t="s">
        <v>600</v>
      </c>
      <c r="W28" s="81">
        <v>43734.52888888889</v>
      </c>
      <c r="X28" s="82" t="s">
        <v>729</v>
      </c>
      <c r="Y28" s="79"/>
      <c r="Z28" s="79"/>
      <c r="AA28" s="85" t="s">
        <v>873</v>
      </c>
      <c r="AB28" s="79"/>
      <c r="AC28" s="79" t="b">
        <v>0</v>
      </c>
      <c r="AD28" s="79">
        <v>3</v>
      </c>
      <c r="AE28" s="85" t="s">
        <v>995</v>
      </c>
      <c r="AF28" s="79" t="b">
        <v>0</v>
      </c>
      <c r="AG28" s="79" t="s">
        <v>1009</v>
      </c>
      <c r="AH28" s="79"/>
      <c r="AI28" s="85" t="s">
        <v>995</v>
      </c>
      <c r="AJ28" s="79" t="b">
        <v>0</v>
      </c>
      <c r="AK28" s="79">
        <v>1</v>
      </c>
      <c r="AL28" s="85" t="s">
        <v>995</v>
      </c>
      <c r="AM28" s="79" t="s">
        <v>1022</v>
      </c>
      <c r="AN28" s="79" t="b">
        <v>0</v>
      </c>
      <c r="AO28" s="85" t="s">
        <v>873</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c r="BE28" s="49"/>
      <c r="BF28" s="48"/>
      <c r="BG28" s="49"/>
      <c r="BH28" s="48"/>
      <c r="BI28" s="49"/>
      <c r="BJ28" s="48"/>
      <c r="BK28" s="49"/>
      <c r="BL28" s="48"/>
    </row>
    <row r="29" spans="1:64" ht="15">
      <c r="A29" s="64" t="s">
        <v>236</v>
      </c>
      <c r="B29" s="64" t="s">
        <v>317</v>
      </c>
      <c r="C29" s="65"/>
      <c r="D29" s="66"/>
      <c r="E29" s="67"/>
      <c r="F29" s="68"/>
      <c r="G29" s="65"/>
      <c r="H29" s="69"/>
      <c r="I29" s="70"/>
      <c r="J29" s="70"/>
      <c r="K29" s="34" t="s">
        <v>65</v>
      </c>
      <c r="L29" s="77">
        <v>40</v>
      </c>
      <c r="M29" s="77"/>
      <c r="N29" s="72"/>
      <c r="O29" s="79" t="s">
        <v>407</v>
      </c>
      <c r="P29" s="81">
        <v>43734.5521875</v>
      </c>
      <c r="Q29" s="79" t="s">
        <v>427</v>
      </c>
      <c r="R29" s="79"/>
      <c r="S29" s="79"/>
      <c r="T29" s="79" t="s">
        <v>566</v>
      </c>
      <c r="U29" s="79"/>
      <c r="V29" s="82" t="s">
        <v>641</v>
      </c>
      <c r="W29" s="81">
        <v>43734.5521875</v>
      </c>
      <c r="X29" s="82" t="s">
        <v>730</v>
      </c>
      <c r="Y29" s="79"/>
      <c r="Z29" s="79"/>
      <c r="AA29" s="85" t="s">
        <v>874</v>
      </c>
      <c r="AB29" s="79"/>
      <c r="AC29" s="79" t="b">
        <v>0</v>
      </c>
      <c r="AD29" s="79">
        <v>5</v>
      </c>
      <c r="AE29" s="85" t="s">
        <v>995</v>
      </c>
      <c r="AF29" s="79" t="b">
        <v>0</v>
      </c>
      <c r="AG29" s="79" t="s">
        <v>1009</v>
      </c>
      <c r="AH29" s="79"/>
      <c r="AI29" s="85" t="s">
        <v>995</v>
      </c>
      <c r="AJ29" s="79" t="b">
        <v>0</v>
      </c>
      <c r="AK29" s="79">
        <v>2</v>
      </c>
      <c r="AL29" s="85" t="s">
        <v>995</v>
      </c>
      <c r="AM29" s="79" t="s">
        <v>1022</v>
      </c>
      <c r="AN29" s="79" t="b">
        <v>0</v>
      </c>
      <c r="AO29" s="85" t="s">
        <v>874</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c r="BE29" s="49"/>
      <c r="BF29" s="48"/>
      <c r="BG29" s="49"/>
      <c r="BH29" s="48"/>
      <c r="BI29" s="49"/>
      <c r="BJ29" s="48"/>
      <c r="BK29" s="49"/>
      <c r="BL29" s="48"/>
    </row>
    <row r="30" spans="1:64" ht="15">
      <c r="A30" s="64" t="s">
        <v>236</v>
      </c>
      <c r="B30" s="64" t="s">
        <v>312</v>
      </c>
      <c r="C30" s="65"/>
      <c r="D30" s="66"/>
      <c r="E30" s="67"/>
      <c r="F30" s="68"/>
      <c r="G30" s="65"/>
      <c r="H30" s="69"/>
      <c r="I30" s="70"/>
      <c r="J30" s="70"/>
      <c r="K30" s="34" t="s">
        <v>65</v>
      </c>
      <c r="L30" s="77">
        <v>43</v>
      </c>
      <c r="M30" s="77"/>
      <c r="N30" s="72"/>
      <c r="O30" s="79" t="s">
        <v>407</v>
      </c>
      <c r="P30" s="81">
        <v>43735.77118055556</v>
      </c>
      <c r="Q30" s="79" t="s">
        <v>428</v>
      </c>
      <c r="R30" s="79"/>
      <c r="S30" s="79"/>
      <c r="T30" s="79" t="s">
        <v>567</v>
      </c>
      <c r="U30" s="82" t="s">
        <v>601</v>
      </c>
      <c r="V30" s="82" t="s">
        <v>601</v>
      </c>
      <c r="W30" s="81">
        <v>43735.77118055556</v>
      </c>
      <c r="X30" s="82" t="s">
        <v>731</v>
      </c>
      <c r="Y30" s="79"/>
      <c r="Z30" s="79"/>
      <c r="AA30" s="85" t="s">
        <v>875</v>
      </c>
      <c r="AB30" s="79"/>
      <c r="AC30" s="79" t="b">
        <v>0</v>
      </c>
      <c r="AD30" s="79">
        <v>3</v>
      </c>
      <c r="AE30" s="85" t="s">
        <v>999</v>
      </c>
      <c r="AF30" s="79" t="b">
        <v>0</v>
      </c>
      <c r="AG30" s="79" t="s">
        <v>1009</v>
      </c>
      <c r="AH30" s="79"/>
      <c r="AI30" s="85" t="s">
        <v>995</v>
      </c>
      <c r="AJ30" s="79" t="b">
        <v>0</v>
      </c>
      <c r="AK30" s="79">
        <v>0</v>
      </c>
      <c r="AL30" s="85" t="s">
        <v>995</v>
      </c>
      <c r="AM30" s="79" t="s">
        <v>1022</v>
      </c>
      <c r="AN30" s="79" t="b">
        <v>0</v>
      </c>
      <c r="AO30" s="85" t="s">
        <v>875</v>
      </c>
      <c r="AP30" s="79" t="s">
        <v>176</v>
      </c>
      <c r="AQ30" s="79">
        <v>0</v>
      </c>
      <c r="AR30" s="79">
        <v>0</v>
      </c>
      <c r="AS30" s="79" t="s">
        <v>1033</v>
      </c>
      <c r="AT30" s="79"/>
      <c r="AU30" s="79"/>
      <c r="AV30" s="79" t="s">
        <v>1040</v>
      </c>
      <c r="AW30" s="79" t="s">
        <v>1042</v>
      </c>
      <c r="AX30" s="79" t="s">
        <v>1040</v>
      </c>
      <c r="AY30" s="79" t="s">
        <v>1046</v>
      </c>
      <c r="AZ30" s="82" t="s">
        <v>1049</v>
      </c>
      <c r="BA30">
        <v>3</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237</v>
      </c>
      <c r="B31" s="64" t="s">
        <v>279</v>
      </c>
      <c r="C31" s="65"/>
      <c r="D31" s="66"/>
      <c r="E31" s="67"/>
      <c r="F31" s="68"/>
      <c r="G31" s="65"/>
      <c r="H31" s="69"/>
      <c r="I31" s="70"/>
      <c r="J31" s="70"/>
      <c r="K31" s="34" t="s">
        <v>65</v>
      </c>
      <c r="L31" s="77">
        <v>46</v>
      </c>
      <c r="M31" s="77"/>
      <c r="N31" s="72"/>
      <c r="O31" s="79" t="s">
        <v>407</v>
      </c>
      <c r="P31" s="81">
        <v>43736.02769675926</v>
      </c>
      <c r="Q31" s="79" t="s">
        <v>429</v>
      </c>
      <c r="R31" s="79"/>
      <c r="S31" s="79"/>
      <c r="T31" s="79"/>
      <c r="U31" s="79"/>
      <c r="V31" s="82" t="s">
        <v>642</v>
      </c>
      <c r="W31" s="81">
        <v>43736.02769675926</v>
      </c>
      <c r="X31" s="82" t="s">
        <v>732</v>
      </c>
      <c r="Y31" s="79"/>
      <c r="Z31" s="79"/>
      <c r="AA31" s="85" t="s">
        <v>876</v>
      </c>
      <c r="AB31" s="79"/>
      <c r="AC31" s="79" t="b">
        <v>0</v>
      </c>
      <c r="AD31" s="79">
        <v>0</v>
      </c>
      <c r="AE31" s="85" t="s">
        <v>995</v>
      </c>
      <c r="AF31" s="79" t="b">
        <v>0</v>
      </c>
      <c r="AG31" s="79" t="s">
        <v>1009</v>
      </c>
      <c r="AH31" s="79"/>
      <c r="AI31" s="85" t="s">
        <v>995</v>
      </c>
      <c r="AJ31" s="79" t="b">
        <v>0</v>
      </c>
      <c r="AK31" s="79">
        <v>4</v>
      </c>
      <c r="AL31" s="85" t="s">
        <v>925</v>
      </c>
      <c r="AM31" s="79" t="s">
        <v>1021</v>
      </c>
      <c r="AN31" s="79" t="b">
        <v>0</v>
      </c>
      <c r="AO31" s="85" t="s">
        <v>925</v>
      </c>
      <c r="AP31" s="79" t="s">
        <v>176</v>
      </c>
      <c r="AQ31" s="79">
        <v>0</v>
      </c>
      <c r="AR31" s="79">
        <v>0</v>
      </c>
      <c r="AS31" s="79"/>
      <c r="AT31" s="79"/>
      <c r="AU31" s="79"/>
      <c r="AV31" s="79"/>
      <c r="AW31" s="79"/>
      <c r="AX31" s="79"/>
      <c r="AY31" s="79"/>
      <c r="AZ31" s="79"/>
      <c r="BA31">
        <v>1</v>
      </c>
      <c r="BB31" s="78" t="str">
        <f>REPLACE(INDEX(GroupVertices[Group],MATCH(Edges25[[#This Row],[Vertex 1]],GroupVertices[Vertex],0)),1,1,"")</f>
        <v>11</v>
      </c>
      <c r="BC31" s="78" t="str">
        <f>REPLACE(INDEX(GroupVertices[Group],MATCH(Edges25[[#This Row],[Vertex 2]],GroupVertices[Vertex],0)),1,1,"")</f>
        <v>11</v>
      </c>
      <c r="BD31" s="48">
        <v>1</v>
      </c>
      <c r="BE31" s="49">
        <v>4.3478260869565215</v>
      </c>
      <c r="BF31" s="48">
        <v>0</v>
      </c>
      <c r="BG31" s="49">
        <v>0</v>
      </c>
      <c r="BH31" s="48">
        <v>0</v>
      </c>
      <c r="BI31" s="49">
        <v>0</v>
      </c>
      <c r="BJ31" s="48">
        <v>22</v>
      </c>
      <c r="BK31" s="49">
        <v>95.65217391304348</v>
      </c>
      <c r="BL31" s="48">
        <v>23</v>
      </c>
    </row>
    <row r="32" spans="1:64" ht="15">
      <c r="A32" s="64" t="s">
        <v>238</v>
      </c>
      <c r="B32" s="64" t="s">
        <v>320</v>
      </c>
      <c r="C32" s="65"/>
      <c r="D32" s="66"/>
      <c r="E32" s="67"/>
      <c r="F32" s="68"/>
      <c r="G32" s="65"/>
      <c r="H32" s="69"/>
      <c r="I32" s="70"/>
      <c r="J32" s="70"/>
      <c r="K32" s="34" t="s">
        <v>65</v>
      </c>
      <c r="L32" s="77">
        <v>48</v>
      </c>
      <c r="M32" s="77"/>
      <c r="N32" s="72"/>
      <c r="O32" s="79" t="s">
        <v>407</v>
      </c>
      <c r="P32" s="81">
        <v>43736.50347222222</v>
      </c>
      <c r="Q32" s="79" t="s">
        <v>430</v>
      </c>
      <c r="R32" s="79"/>
      <c r="S32" s="79"/>
      <c r="T32" s="79"/>
      <c r="U32" s="79"/>
      <c r="V32" s="82" t="s">
        <v>643</v>
      </c>
      <c r="W32" s="81">
        <v>43736.50347222222</v>
      </c>
      <c r="X32" s="82" t="s">
        <v>733</v>
      </c>
      <c r="Y32" s="79"/>
      <c r="Z32" s="79"/>
      <c r="AA32" s="85" t="s">
        <v>877</v>
      </c>
      <c r="AB32" s="79"/>
      <c r="AC32" s="79" t="b">
        <v>0</v>
      </c>
      <c r="AD32" s="79">
        <v>0</v>
      </c>
      <c r="AE32" s="85" t="s">
        <v>995</v>
      </c>
      <c r="AF32" s="79" t="b">
        <v>0</v>
      </c>
      <c r="AG32" s="79" t="s">
        <v>1009</v>
      </c>
      <c r="AH32" s="79"/>
      <c r="AI32" s="85" t="s">
        <v>995</v>
      </c>
      <c r="AJ32" s="79" t="b">
        <v>0</v>
      </c>
      <c r="AK32" s="79">
        <v>2</v>
      </c>
      <c r="AL32" s="85" t="s">
        <v>848</v>
      </c>
      <c r="AM32" s="79" t="s">
        <v>1022</v>
      </c>
      <c r="AN32" s="79" t="b">
        <v>0</v>
      </c>
      <c r="AO32" s="85" t="s">
        <v>848</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c r="BE32" s="49"/>
      <c r="BF32" s="48"/>
      <c r="BG32" s="49"/>
      <c r="BH32" s="48"/>
      <c r="BI32" s="49"/>
      <c r="BJ32" s="48"/>
      <c r="BK32" s="49"/>
      <c r="BL32" s="48"/>
    </row>
    <row r="33" spans="1:64" ht="15">
      <c r="A33" s="64" t="s">
        <v>239</v>
      </c>
      <c r="B33" s="64" t="s">
        <v>279</v>
      </c>
      <c r="C33" s="65"/>
      <c r="D33" s="66"/>
      <c r="E33" s="67"/>
      <c r="F33" s="68"/>
      <c r="G33" s="65"/>
      <c r="H33" s="69"/>
      <c r="I33" s="70"/>
      <c r="J33" s="70"/>
      <c r="K33" s="34" t="s">
        <v>65</v>
      </c>
      <c r="L33" s="77">
        <v>52</v>
      </c>
      <c r="M33" s="77"/>
      <c r="N33" s="72"/>
      <c r="O33" s="79" t="s">
        <v>407</v>
      </c>
      <c r="P33" s="81">
        <v>43736.75643518518</v>
      </c>
      <c r="Q33" s="79" t="s">
        <v>429</v>
      </c>
      <c r="R33" s="79"/>
      <c r="S33" s="79"/>
      <c r="T33" s="79"/>
      <c r="U33" s="79"/>
      <c r="V33" s="82" t="s">
        <v>644</v>
      </c>
      <c r="W33" s="81">
        <v>43736.75643518518</v>
      </c>
      <c r="X33" s="82" t="s">
        <v>734</v>
      </c>
      <c r="Y33" s="79"/>
      <c r="Z33" s="79"/>
      <c r="AA33" s="85" t="s">
        <v>878</v>
      </c>
      <c r="AB33" s="79"/>
      <c r="AC33" s="79" t="b">
        <v>0</v>
      </c>
      <c r="AD33" s="79">
        <v>0</v>
      </c>
      <c r="AE33" s="85" t="s">
        <v>995</v>
      </c>
      <c r="AF33" s="79" t="b">
        <v>0</v>
      </c>
      <c r="AG33" s="79" t="s">
        <v>1009</v>
      </c>
      <c r="AH33" s="79"/>
      <c r="AI33" s="85" t="s">
        <v>995</v>
      </c>
      <c r="AJ33" s="79" t="b">
        <v>0</v>
      </c>
      <c r="AK33" s="79">
        <v>4</v>
      </c>
      <c r="AL33" s="85" t="s">
        <v>925</v>
      </c>
      <c r="AM33" s="79" t="s">
        <v>1021</v>
      </c>
      <c r="AN33" s="79" t="b">
        <v>0</v>
      </c>
      <c r="AO33" s="85" t="s">
        <v>925</v>
      </c>
      <c r="AP33" s="79" t="s">
        <v>176</v>
      </c>
      <c r="AQ33" s="79">
        <v>0</v>
      </c>
      <c r="AR33" s="79">
        <v>0</v>
      </c>
      <c r="AS33" s="79"/>
      <c r="AT33" s="79"/>
      <c r="AU33" s="79"/>
      <c r="AV33" s="79"/>
      <c r="AW33" s="79"/>
      <c r="AX33" s="79"/>
      <c r="AY33" s="79"/>
      <c r="AZ33" s="79"/>
      <c r="BA33">
        <v>1</v>
      </c>
      <c r="BB33" s="78" t="str">
        <f>REPLACE(INDEX(GroupVertices[Group],MATCH(Edges25[[#This Row],[Vertex 1]],GroupVertices[Vertex],0)),1,1,"")</f>
        <v>11</v>
      </c>
      <c r="BC33" s="78" t="str">
        <f>REPLACE(INDEX(GroupVertices[Group],MATCH(Edges25[[#This Row],[Vertex 2]],GroupVertices[Vertex],0)),1,1,"")</f>
        <v>11</v>
      </c>
      <c r="BD33" s="48">
        <v>1</v>
      </c>
      <c r="BE33" s="49">
        <v>4.3478260869565215</v>
      </c>
      <c r="BF33" s="48">
        <v>0</v>
      </c>
      <c r="BG33" s="49">
        <v>0</v>
      </c>
      <c r="BH33" s="48">
        <v>0</v>
      </c>
      <c r="BI33" s="49">
        <v>0</v>
      </c>
      <c r="BJ33" s="48">
        <v>22</v>
      </c>
      <c r="BK33" s="49">
        <v>95.65217391304348</v>
      </c>
      <c r="BL33" s="48">
        <v>23</v>
      </c>
    </row>
    <row r="34" spans="1:64" ht="15">
      <c r="A34" s="64" t="s">
        <v>240</v>
      </c>
      <c r="B34" s="64" t="s">
        <v>279</v>
      </c>
      <c r="C34" s="65"/>
      <c r="D34" s="66"/>
      <c r="E34" s="67"/>
      <c r="F34" s="68"/>
      <c r="G34" s="65"/>
      <c r="H34" s="69"/>
      <c r="I34" s="70"/>
      <c r="J34" s="70"/>
      <c r="K34" s="34" t="s">
        <v>65</v>
      </c>
      <c r="L34" s="77">
        <v>53</v>
      </c>
      <c r="M34" s="77"/>
      <c r="N34" s="72"/>
      <c r="O34" s="79" t="s">
        <v>407</v>
      </c>
      <c r="P34" s="81">
        <v>43737.47965277778</v>
      </c>
      <c r="Q34" s="79" t="s">
        <v>429</v>
      </c>
      <c r="R34" s="79"/>
      <c r="S34" s="79"/>
      <c r="T34" s="79"/>
      <c r="U34" s="79"/>
      <c r="V34" s="82" t="s">
        <v>645</v>
      </c>
      <c r="W34" s="81">
        <v>43737.47965277778</v>
      </c>
      <c r="X34" s="82" t="s">
        <v>735</v>
      </c>
      <c r="Y34" s="79"/>
      <c r="Z34" s="79"/>
      <c r="AA34" s="85" t="s">
        <v>879</v>
      </c>
      <c r="AB34" s="79"/>
      <c r="AC34" s="79" t="b">
        <v>0</v>
      </c>
      <c r="AD34" s="79">
        <v>0</v>
      </c>
      <c r="AE34" s="85" t="s">
        <v>995</v>
      </c>
      <c r="AF34" s="79" t="b">
        <v>0</v>
      </c>
      <c r="AG34" s="79" t="s">
        <v>1009</v>
      </c>
      <c r="AH34" s="79"/>
      <c r="AI34" s="85" t="s">
        <v>995</v>
      </c>
      <c r="AJ34" s="79" t="b">
        <v>0</v>
      </c>
      <c r="AK34" s="79">
        <v>4</v>
      </c>
      <c r="AL34" s="85" t="s">
        <v>925</v>
      </c>
      <c r="AM34" s="79" t="s">
        <v>1021</v>
      </c>
      <c r="AN34" s="79" t="b">
        <v>0</v>
      </c>
      <c r="AO34" s="85" t="s">
        <v>925</v>
      </c>
      <c r="AP34" s="79" t="s">
        <v>176</v>
      </c>
      <c r="AQ34" s="79">
        <v>0</v>
      </c>
      <c r="AR34" s="79">
        <v>0</v>
      </c>
      <c r="AS34" s="79"/>
      <c r="AT34" s="79"/>
      <c r="AU34" s="79"/>
      <c r="AV34" s="79"/>
      <c r="AW34" s="79"/>
      <c r="AX34" s="79"/>
      <c r="AY34" s="79"/>
      <c r="AZ34" s="79"/>
      <c r="BA34">
        <v>1</v>
      </c>
      <c r="BB34" s="78" t="str">
        <f>REPLACE(INDEX(GroupVertices[Group],MATCH(Edges25[[#This Row],[Vertex 1]],GroupVertices[Vertex],0)),1,1,"")</f>
        <v>11</v>
      </c>
      <c r="BC34" s="78" t="str">
        <f>REPLACE(INDEX(GroupVertices[Group],MATCH(Edges25[[#This Row],[Vertex 2]],GroupVertices[Vertex],0)),1,1,"")</f>
        <v>11</v>
      </c>
      <c r="BD34" s="48">
        <v>1</v>
      </c>
      <c r="BE34" s="49">
        <v>4.3478260869565215</v>
      </c>
      <c r="BF34" s="48">
        <v>0</v>
      </c>
      <c r="BG34" s="49">
        <v>0</v>
      </c>
      <c r="BH34" s="48">
        <v>0</v>
      </c>
      <c r="BI34" s="49">
        <v>0</v>
      </c>
      <c r="BJ34" s="48">
        <v>22</v>
      </c>
      <c r="BK34" s="49">
        <v>95.65217391304348</v>
      </c>
      <c r="BL34" s="48">
        <v>23</v>
      </c>
    </row>
    <row r="35" spans="1:64" ht="15">
      <c r="A35" s="64" t="s">
        <v>241</v>
      </c>
      <c r="B35" s="64" t="s">
        <v>321</v>
      </c>
      <c r="C35" s="65"/>
      <c r="D35" s="66"/>
      <c r="E35" s="67"/>
      <c r="F35" s="68"/>
      <c r="G35" s="65"/>
      <c r="H35" s="69"/>
      <c r="I35" s="70"/>
      <c r="J35" s="70"/>
      <c r="K35" s="34" t="s">
        <v>65</v>
      </c>
      <c r="L35" s="77">
        <v>54</v>
      </c>
      <c r="M35" s="77"/>
      <c r="N35" s="72"/>
      <c r="O35" s="79" t="s">
        <v>407</v>
      </c>
      <c r="P35" s="81">
        <v>43738.26311342593</v>
      </c>
      <c r="Q35" s="79" t="s">
        <v>431</v>
      </c>
      <c r="R35" s="79"/>
      <c r="S35" s="79"/>
      <c r="T35" s="79" t="s">
        <v>568</v>
      </c>
      <c r="U35" s="82" t="s">
        <v>602</v>
      </c>
      <c r="V35" s="82" t="s">
        <v>602</v>
      </c>
      <c r="W35" s="81">
        <v>43738.26311342593</v>
      </c>
      <c r="X35" s="82" t="s">
        <v>736</v>
      </c>
      <c r="Y35" s="79"/>
      <c r="Z35" s="79"/>
      <c r="AA35" s="85" t="s">
        <v>880</v>
      </c>
      <c r="AB35" s="79"/>
      <c r="AC35" s="79" t="b">
        <v>0</v>
      </c>
      <c r="AD35" s="79">
        <v>4</v>
      </c>
      <c r="AE35" s="85" t="s">
        <v>995</v>
      </c>
      <c r="AF35" s="79" t="b">
        <v>0</v>
      </c>
      <c r="AG35" s="79" t="s">
        <v>1009</v>
      </c>
      <c r="AH35" s="79"/>
      <c r="AI35" s="85" t="s">
        <v>995</v>
      </c>
      <c r="AJ35" s="79" t="b">
        <v>0</v>
      </c>
      <c r="AK35" s="79">
        <v>3</v>
      </c>
      <c r="AL35" s="85" t="s">
        <v>995</v>
      </c>
      <c r="AM35" s="79" t="s">
        <v>1021</v>
      </c>
      <c r="AN35" s="79" t="b">
        <v>0</v>
      </c>
      <c r="AO35" s="85" t="s">
        <v>880</v>
      </c>
      <c r="AP35" s="79" t="s">
        <v>176</v>
      </c>
      <c r="AQ35" s="79">
        <v>0</v>
      </c>
      <c r="AR35" s="79">
        <v>0</v>
      </c>
      <c r="AS35" s="79" t="s">
        <v>1034</v>
      </c>
      <c r="AT35" s="79" t="s">
        <v>1036</v>
      </c>
      <c r="AU35" s="79" t="s">
        <v>1038</v>
      </c>
      <c r="AV35" s="79" t="s">
        <v>1036</v>
      </c>
      <c r="AW35" s="79" t="s">
        <v>1043</v>
      </c>
      <c r="AX35" s="79" t="s">
        <v>1036</v>
      </c>
      <c r="AY35" s="79" t="s">
        <v>1047</v>
      </c>
      <c r="AZ35" s="82" t="s">
        <v>1050</v>
      </c>
      <c r="BA35">
        <v>1</v>
      </c>
      <c r="BB35" s="78" t="str">
        <f>REPLACE(INDEX(GroupVertices[Group],MATCH(Edges25[[#This Row],[Vertex 1]],GroupVertices[Vertex],0)),1,1,"")</f>
        <v>8</v>
      </c>
      <c r="BC35" s="78" t="str">
        <f>REPLACE(INDEX(GroupVertices[Group],MATCH(Edges25[[#This Row],[Vertex 2]],GroupVertices[Vertex],0)),1,1,"")</f>
        <v>8</v>
      </c>
      <c r="BD35" s="48"/>
      <c r="BE35" s="49"/>
      <c r="BF35" s="48"/>
      <c r="BG35" s="49"/>
      <c r="BH35" s="48"/>
      <c r="BI35" s="49"/>
      <c r="BJ35" s="48"/>
      <c r="BK35" s="49"/>
      <c r="BL35" s="48"/>
    </row>
    <row r="36" spans="1:64" ht="15">
      <c r="A36" s="64" t="s">
        <v>242</v>
      </c>
      <c r="B36" s="64" t="s">
        <v>326</v>
      </c>
      <c r="C36" s="65"/>
      <c r="D36" s="66"/>
      <c r="E36" s="67"/>
      <c r="F36" s="68"/>
      <c r="G36" s="65"/>
      <c r="H36" s="69"/>
      <c r="I36" s="70"/>
      <c r="J36" s="70"/>
      <c r="K36" s="34" t="s">
        <v>65</v>
      </c>
      <c r="L36" s="77">
        <v>59</v>
      </c>
      <c r="M36" s="77"/>
      <c r="N36" s="72"/>
      <c r="O36" s="79" t="s">
        <v>407</v>
      </c>
      <c r="P36" s="81">
        <v>43738.30013888889</v>
      </c>
      <c r="Q36" s="79" t="s">
        <v>432</v>
      </c>
      <c r="R36" s="79"/>
      <c r="S36" s="79"/>
      <c r="T36" s="79" t="s">
        <v>568</v>
      </c>
      <c r="U36" s="79"/>
      <c r="V36" s="82" t="s">
        <v>646</v>
      </c>
      <c r="W36" s="81">
        <v>43738.30013888889</v>
      </c>
      <c r="X36" s="82" t="s">
        <v>737</v>
      </c>
      <c r="Y36" s="79"/>
      <c r="Z36" s="79"/>
      <c r="AA36" s="85" t="s">
        <v>881</v>
      </c>
      <c r="AB36" s="79"/>
      <c r="AC36" s="79" t="b">
        <v>0</v>
      </c>
      <c r="AD36" s="79">
        <v>0</v>
      </c>
      <c r="AE36" s="85" t="s">
        <v>995</v>
      </c>
      <c r="AF36" s="79" t="b">
        <v>0</v>
      </c>
      <c r="AG36" s="79" t="s">
        <v>1009</v>
      </c>
      <c r="AH36" s="79"/>
      <c r="AI36" s="85" t="s">
        <v>995</v>
      </c>
      <c r="AJ36" s="79" t="b">
        <v>0</v>
      </c>
      <c r="AK36" s="79">
        <v>3</v>
      </c>
      <c r="AL36" s="85" t="s">
        <v>880</v>
      </c>
      <c r="AM36" s="79" t="s">
        <v>1022</v>
      </c>
      <c r="AN36" s="79" t="b">
        <v>0</v>
      </c>
      <c r="AO36" s="85" t="s">
        <v>880</v>
      </c>
      <c r="AP36" s="79" t="s">
        <v>176</v>
      </c>
      <c r="AQ36" s="79">
        <v>0</v>
      </c>
      <c r="AR36" s="79">
        <v>0</v>
      </c>
      <c r="AS36" s="79"/>
      <c r="AT36" s="79"/>
      <c r="AU36" s="79"/>
      <c r="AV36" s="79"/>
      <c r="AW36" s="79"/>
      <c r="AX36" s="79"/>
      <c r="AY36" s="79"/>
      <c r="AZ36" s="79"/>
      <c r="BA36">
        <v>1</v>
      </c>
      <c r="BB36" s="78" t="str">
        <f>REPLACE(INDEX(GroupVertices[Group],MATCH(Edges25[[#This Row],[Vertex 1]],GroupVertices[Vertex],0)),1,1,"")</f>
        <v>8</v>
      </c>
      <c r="BC36" s="78" t="str">
        <f>REPLACE(INDEX(GroupVertices[Group],MATCH(Edges25[[#This Row],[Vertex 2]],GroupVertices[Vertex],0)),1,1,"")</f>
        <v>8</v>
      </c>
      <c r="BD36" s="48">
        <v>0</v>
      </c>
      <c r="BE36" s="49">
        <v>0</v>
      </c>
      <c r="BF36" s="48">
        <v>0</v>
      </c>
      <c r="BG36" s="49">
        <v>0</v>
      </c>
      <c r="BH36" s="48">
        <v>0</v>
      </c>
      <c r="BI36" s="49">
        <v>0</v>
      </c>
      <c r="BJ36" s="48">
        <v>21</v>
      </c>
      <c r="BK36" s="49">
        <v>100</v>
      </c>
      <c r="BL36" s="48">
        <v>21</v>
      </c>
    </row>
    <row r="37" spans="1:64" ht="15">
      <c r="A37" s="64" t="s">
        <v>243</v>
      </c>
      <c r="B37" s="64" t="s">
        <v>326</v>
      </c>
      <c r="C37" s="65"/>
      <c r="D37" s="66"/>
      <c r="E37" s="67"/>
      <c r="F37" s="68"/>
      <c r="G37" s="65"/>
      <c r="H37" s="69"/>
      <c r="I37" s="70"/>
      <c r="J37" s="70"/>
      <c r="K37" s="34" t="s">
        <v>65</v>
      </c>
      <c r="L37" s="77">
        <v>61</v>
      </c>
      <c r="M37" s="77"/>
      <c r="N37" s="72"/>
      <c r="O37" s="79" t="s">
        <v>407</v>
      </c>
      <c r="P37" s="81">
        <v>43738.32790509259</v>
      </c>
      <c r="Q37" s="79" t="s">
        <v>432</v>
      </c>
      <c r="R37" s="79"/>
      <c r="S37" s="79"/>
      <c r="T37" s="79" t="s">
        <v>568</v>
      </c>
      <c r="U37" s="79"/>
      <c r="V37" s="82" t="s">
        <v>647</v>
      </c>
      <c r="W37" s="81">
        <v>43738.32790509259</v>
      </c>
      <c r="X37" s="82" t="s">
        <v>738</v>
      </c>
      <c r="Y37" s="79"/>
      <c r="Z37" s="79"/>
      <c r="AA37" s="85" t="s">
        <v>882</v>
      </c>
      <c r="AB37" s="79"/>
      <c r="AC37" s="79" t="b">
        <v>0</v>
      </c>
      <c r="AD37" s="79">
        <v>0</v>
      </c>
      <c r="AE37" s="85" t="s">
        <v>995</v>
      </c>
      <c r="AF37" s="79" t="b">
        <v>0</v>
      </c>
      <c r="AG37" s="79" t="s">
        <v>1009</v>
      </c>
      <c r="AH37" s="79"/>
      <c r="AI37" s="85" t="s">
        <v>995</v>
      </c>
      <c r="AJ37" s="79" t="b">
        <v>0</v>
      </c>
      <c r="AK37" s="79">
        <v>3</v>
      </c>
      <c r="AL37" s="85" t="s">
        <v>880</v>
      </c>
      <c r="AM37" s="79" t="s">
        <v>1021</v>
      </c>
      <c r="AN37" s="79" t="b">
        <v>0</v>
      </c>
      <c r="AO37" s="85" t="s">
        <v>880</v>
      </c>
      <c r="AP37" s="79" t="s">
        <v>176</v>
      </c>
      <c r="AQ37" s="79">
        <v>0</v>
      </c>
      <c r="AR37" s="79">
        <v>0</v>
      </c>
      <c r="AS37" s="79"/>
      <c r="AT37" s="79"/>
      <c r="AU37" s="79"/>
      <c r="AV37" s="79"/>
      <c r="AW37" s="79"/>
      <c r="AX37" s="79"/>
      <c r="AY37" s="79"/>
      <c r="AZ37" s="79"/>
      <c r="BA37">
        <v>1</v>
      </c>
      <c r="BB37" s="78" t="str">
        <f>REPLACE(INDEX(GroupVertices[Group],MATCH(Edges25[[#This Row],[Vertex 1]],GroupVertices[Vertex],0)),1,1,"")</f>
        <v>8</v>
      </c>
      <c r="BC37" s="78" t="str">
        <f>REPLACE(INDEX(GroupVertices[Group],MATCH(Edges25[[#This Row],[Vertex 2]],GroupVertices[Vertex],0)),1,1,"")</f>
        <v>8</v>
      </c>
      <c r="BD37" s="48"/>
      <c r="BE37" s="49"/>
      <c r="BF37" s="48"/>
      <c r="BG37" s="49"/>
      <c r="BH37" s="48"/>
      <c r="BI37" s="49"/>
      <c r="BJ37" s="48"/>
      <c r="BK37" s="49"/>
      <c r="BL37" s="48"/>
    </row>
    <row r="38" spans="1:64" ht="15">
      <c r="A38" s="64" t="s">
        <v>244</v>
      </c>
      <c r="B38" s="64" t="s">
        <v>326</v>
      </c>
      <c r="C38" s="65"/>
      <c r="D38" s="66"/>
      <c r="E38" s="67"/>
      <c r="F38" s="68"/>
      <c r="G38" s="65"/>
      <c r="H38" s="69"/>
      <c r="I38" s="70"/>
      <c r="J38" s="70"/>
      <c r="K38" s="34" t="s">
        <v>65</v>
      </c>
      <c r="L38" s="77">
        <v>64</v>
      </c>
      <c r="M38" s="77"/>
      <c r="N38" s="72"/>
      <c r="O38" s="79" t="s">
        <v>407</v>
      </c>
      <c r="P38" s="81">
        <v>43738.39160879629</v>
      </c>
      <c r="Q38" s="79" t="s">
        <v>432</v>
      </c>
      <c r="R38" s="79"/>
      <c r="S38" s="79"/>
      <c r="T38" s="79" t="s">
        <v>568</v>
      </c>
      <c r="U38" s="79"/>
      <c r="V38" s="82" t="s">
        <v>648</v>
      </c>
      <c r="W38" s="81">
        <v>43738.39160879629</v>
      </c>
      <c r="X38" s="82" t="s">
        <v>739</v>
      </c>
      <c r="Y38" s="79"/>
      <c r="Z38" s="79"/>
      <c r="AA38" s="85" t="s">
        <v>883</v>
      </c>
      <c r="AB38" s="79"/>
      <c r="AC38" s="79" t="b">
        <v>0</v>
      </c>
      <c r="AD38" s="79">
        <v>0</v>
      </c>
      <c r="AE38" s="85" t="s">
        <v>995</v>
      </c>
      <c r="AF38" s="79" t="b">
        <v>0</v>
      </c>
      <c r="AG38" s="79" t="s">
        <v>1009</v>
      </c>
      <c r="AH38" s="79"/>
      <c r="AI38" s="85" t="s">
        <v>995</v>
      </c>
      <c r="AJ38" s="79" t="b">
        <v>0</v>
      </c>
      <c r="AK38" s="79">
        <v>3</v>
      </c>
      <c r="AL38" s="85" t="s">
        <v>880</v>
      </c>
      <c r="AM38" s="79" t="s">
        <v>1023</v>
      </c>
      <c r="AN38" s="79" t="b">
        <v>0</v>
      </c>
      <c r="AO38" s="85" t="s">
        <v>880</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c r="BE38" s="49"/>
      <c r="BF38" s="48"/>
      <c r="BG38" s="49"/>
      <c r="BH38" s="48"/>
      <c r="BI38" s="49"/>
      <c r="BJ38" s="48"/>
      <c r="BK38" s="49"/>
      <c r="BL38" s="48"/>
    </row>
    <row r="39" spans="1:64" ht="15">
      <c r="A39" s="64" t="s">
        <v>245</v>
      </c>
      <c r="B39" s="64" t="s">
        <v>328</v>
      </c>
      <c r="C39" s="65"/>
      <c r="D39" s="66"/>
      <c r="E39" s="67"/>
      <c r="F39" s="68"/>
      <c r="G39" s="65"/>
      <c r="H39" s="69"/>
      <c r="I39" s="70"/>
      <c r="J39" s="70"/>
      <c r="K39" s="34" t="s">
        <v>65</v>
      </c>
      <c r="L39" s="77">
        <v>69</v>
      </c>
      <c r="M39" s="77"/>
      <c r="N39" s="72"/>
      <c r="O39" s="79" t="s">
        <v>407</v>
      </c>
      <c r="P39" s="81">
        <v>43738.97721064815</v>
      </c>
      <c r="Q39" s="79" t="s">
        <v>433</v>
      </c>
      <c r="R39" s="82" t="s">
        <v>512</v>
      </c>
      <c r="S39" s="79" t="s">
        <v>541</v>
      </c>
      <c r="T39" s="79"/>
      <c r="U39" s="79"/>
      <c r="V39" s="82" t="s">
        <v>649</v>
      </c>
      <c r="W39" s="81">
        <v>43738.97721064815</v>
      </c>
      <c r="X39" s="82" t="s">
        <v>740</v>
      </c>
      <c r="Y39" s="79"/>
      <c r="Z39" s="79"/>
      <c r="AA39" s="85" t="s">
        <v>884</v>
      </c>
      <c r="AB39" s="79"/>
      <c r="AC39" s="79" t="b">
        <v>0</v>
      </c>
      <c r="AD39" s="79">
        <v>0</v>
      </c>
      <c r="AE39" s="85" t="s">
        <v>995</v>
      </c>
      <c r="AF39" s="79" t="b">
        <v>0</v>
      </c>
      <c r="AG39" s="79" t="s">
        <v>1009</v>
      </c>
      <c r="AH39" s="79"/>
      <c r="AI39" s="85" t="s">
        <v>995</v>
      </c>
      <c r="AJ39" s="79" t="b">
        <v>0</v>
      </c>
      <c r="AK39" s="79">
        <v>0</v>
      </c>
      <c r="AL39" s="85" t="s">
        <v>995</v>
      </c>
      <c r="AM39" s="79" t="s">
        <v>1022</v>
      </c>
      <c r="AN39" s="79" t="b">
        <v>0</v>
      </c>
      <c r="AO39" s="85" t="s">
        <v>884</v>
      </c>
      <c r="AP39" s="79" t="s">
        <v>176</v>
      </c>
      <c r="AQ39" s="79">
        <v>0</v>
      </c>
      <c r="AR39" s="79">
        <v>0</v>
      </c>
      <c r="AS39" s="79" t="s">
        <v>1035</v>
      </c>
      <c r="AT39" s="79" t="s">
        <v>1037</v>
      </c>
      <c r="AU39" s="79" t="s">
        <v>1039</v>
      </c>
      <c r="AV39" s="79" t="s">
        <v>1041</v>
      </c>
      <c r="AW39" s="79" t="s">
        <v>1044</v>
      </c>
      <c r="AX39" s="79" t="s">
        <v>1045</v>
      </c>
      <c r="AY39" s="79" t="s">
        <v>1048</v>
      </c>
      <c r="AZ39" s="82" t="s">
        <v>1051</v>
      </c>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246</v>
      </c>
      <c r="B40" s="64" t="s">
        <v>230</v>
      </c>
      <c r="C40" s="65"/>
      <c r="D40" s="66"/>
      <c r="E40" s="67"/>
      <c r="F40" s="68"/>
      <c r="G40" s="65"/>
      <c r="H40" s="69"/>
      <c r="I40" s="70"/>
      <c r="J40" s="70"/>
      <c r="K40" s="34" t="s">
        <v>65</v>
      </c>
      <c r="L40" s="77">
        <v>90</v>
      </c>
      <c r="M40" s="77"/>
      <c r="N40" s="72"/>
      <c r="O40" s="79" t="s">
        <v>407</v>
      </c>
      <c r="P40" s="81">
        <v>43739.006516203706</v>
      </c>
      <c r="Q40" s="79" t="s">
        <v>434</v>
      </c>
      <c r="R40" s="79"/>
      <c r="S40" s="79"/>
      <c r="T40" s="79"/>
      <c r="U40" s="79"/>
      <c r="V40" s="82" t="s">
        <v>650</v>
      </c>
      <c r="W40" s="81">
        <v>43739.006516203706</v>
      </c>
      <c r="X40" s="82" t="s">
        <v>741</v>
      </c>
      <c r="Y40" s="79"/>
      <c r="Z40" s="79"/>
      <c r="AA40" s="85" t="s">
        <v>885</v>
      </c>
      <c r="AB40" s="79"/>
      <c r="AC40" s="79" t="b">
        <v>0</v>
      </c>
      <c r="AD40" s="79">
        <v>0</v>
      </c>
      <c r="AE40" s="85" t="s">
        <v>995</v>
      </c>
      <c r="AF40" s="79" t="b">
        <v>0</v>
      </c>
      <c r="AG40" s="79" t="s">
        <v>1009</v>
      </c>
      <c r="AH40" s="79"/>
      <c r="AI40" s="85" t="s">
        <v>995</v>
      </c>
      <c r="AJ40" s="79" t="b">
        <v>0</v>
      </c>
      <c r="AK40" s="79">
        <v>6</v>
      </c>
      <c r="AL40" s="85" t="s">
        <v>867</v>
      </c>
      <c r="AM40" s="79" t="s">
        <v>1023</v>
      </c>
      <c r="AN40" s="79" t="b">
        <v>0</v>
      </c>
      <c r="AO40" s="85" t="s">
        <v>867</v>
      </c>
      <c r="AP40" s="79" t="s">
        <v>176</v>
      </c>
      <c r="AQ40" s="79">
        <v>0</v>
      </c>
      <c r="AR40" s="79">
        <v>0</v>
      </c>
      <c r="AS40" s="79"/>
      <c r="AT40" s="79"/>
      <c r="AU40" s="79"/>
      <c r="AV40" s="79"/>
      <c r="AW40" s="79"/>
      <c r="AX40" s="79"/>
      <c r="AY40" s="79"/>
      <c r="AZ40" s="79"/>
      <c r="BA40">
        <v>1</v>
      </c>
      <c r="BB40" s="78" t="str">
        <f>REPLACE(INDEX(GroupVertices[Group],MATCH(Edges25[[#This Row],[Vertex 1]],GroupVertices[Vertex],0)),1,1,"")</f>
        <v>10</v>
      </c>
      <c r="BC40" s="78" t="str">
        <f>REPLACE(INDEX(GroupVertices[Group],MATCH(Edges25[[#This Row],[Vertex 2]],GroupVertices[Vertex],0)),1,1,"")</f>
        <v>10</v>
      </c>
      <c r="BD40" s="48">
        <v>3</v>
      </c>
      <c r="BE40" s="49">
        <v>14.285714285714286</v>
      </c>
      <c r="BF40" s="48">
        <v>0</v>
      </c>
      <c r="BG40" s="49">
        <v>0</v>
      </c>
      <c r="BH40" s="48">
        <v>0</v>
      </c>
      <c r="BI40" s="49">
        <v>0</v>
      </c>
      <c r="BJ40" s="48">
        <v>18</v>
      </c>
      <c r="BK40" s="49">
        <v>85.71428571428571</v>
      </c>
      <c r="BL40" s="48">
        <v>21</v>
      </c>
    </row>
    <row r="41" spans="1:64" ht="15">
      <c r="A41" s="64" t="s">
        <v>247</v>
      </c>
      <c r="B41" s="64" t="s">
        <v>213</v>
      </c>
      <c r="C41" s="65"/>
      <c r="D41" s="66"/>
      <c r="E41" s="67"/>
      <c r="F41" s="68"/>
      <c r="G41" s="65"/>
      <c r="H41" s="69"/>
      <c r="I41" s="70"/>
      <c r="J41" s="70"/>
      <c r="K41" s="34" t="s">
        <v>65</v>
      </c>
      <c r="L41" s="77">
        <v>93</v>
      </c>
      <c r="M41" s="77"/>
      <c r="N41" s="72"/>
      <c r="O41" s="79" t="s">
        <v>407</v>
      </c>
      <c r="P41" s="81">
        <v>43739.42196759259</v>
      </c>
      <c r="Q41" s="79" t="s">
        <v>435</v>
      </c>
      <c r="R41" s="79"/>
      <c r="S41" s="79"/>
      <c r="T41" s="79"/>
      <c r="U41" s="79"/>
      <c r="V41" s="82" t="s">
        <v>651</v>
      </c>
      <c r="W41" s="81">
        <v>43739.42196759259</v>
      </c>
      <c r="X41" s="82" t="s">
        <v>742</v>
      </c>
      <c r="Y41" s="79"/>
      <c r="Z41" s="79"/>
      <c r="AA41" s="85" t="s">
        <v>886</v>
      </c>
      <c r="AB41" s="79"/>
      <c r="AC41" s="79" t="b">
        <v>0</v>
      </c>
      <c r="AD41" s="79">
        <v>0</v>
      </c>
      <c r="AE41" s="85" t="s">
        <v>995</v>
      </c>
      <c r="AF41" s="79" t="b">
        <v>0</v>
      </c>
      <c r="AG41" s="79" t="s">
        <v>1009</v>
      </c>
      <c r="AH41" s="79"/>
      <c r="AI41" s="85" t="s">
        <v>995</v>
      </c>
      <c r="AJ41" s="79" t="b">
        <v>0</v>
      </c>
      <c r="AK41" s="79">
        <v>3</v>
      </c>
      <c r="AL41" s="85" t="s">
        <v>849</v>
      </c>
      <c r="AM41" s="79" t="s">
        <v>1021</v>
      </c>
      <c r="AN41" s="79" t="b">
        <v>0</v>
      </c>
      <c r="AO41" s="85" t="s">
        <v>849</v>
      </c>
      <c r="AP41" s="79" t="s">
        <v>176</v>
      </c>
      <c r="AQ41" s="79">
        <v>0</v>
      </c>
      <c r="AR41" s="79">
        <v>0</v>
      </c>
      <c r="AS41" s="79"/>
      <c r="AT41" s="79"/>
      <c r="AU41" s="79"/>
      <c r="AV41" s="79"/>
      <c r="AW41" s="79"/>
      <c r="AX41" s="79"/>
      <c r="AY41" s="79"/>
      <c r="AZ41" s="79"/>
      <c r="BA41">
        <v>1</v>
      </c>
      <c r="BB41" s="78" t="str">
        <f>REPLACE(INDEX(GroupVertices[Group],MATCH(Edges25[[#This Row],[Vertex 1]],GroupVertices[Vertex],0)),1,1,"")</f>
        <v>13</v>
      </c>
      <c r="BC41" s="78" t="str">
        <f>REPLACE(INDEX(GroupVertices[Group],MATCH(Edges25[[#This Row],[Vertex 2]],GroupVertices[Vertex],0)),1,1,"")</f>
        <v>13</v>
      </c>
      <c r="BD41" s="48">
        <v>0</v>
      </c>
      <c r="BE41" s="49">
        <v>0</v>
      </c>
      <c r="BF41" s="48">
        <v>0</v>
      </c>
      <c r="BG41" s="49">
        <v>0</v>
      </c>
      <c r="BH41" s="48">
        <v>0</v>
      </c>
      <c r="BI41" s="49">
        <v>0</v>
      </c>
      <c r="BJ41" s="48">
        <v>25</v>
      </c>
      <c r="BK41" s="49">
        <v>100</v>
      </c>
      <c r="BL41" s="48">
        <v>25</v>
      </c>
    </row>
    <row r="42" spans="1:64" ht="15">
      <c r="A42" s="64" t="s">
        <v>248</v>
      </c>
      <c r="B42" s="64" t="s">
        <v>297</v>
      </c>
      <c r="C42" s="65"/>
      <c r="D42" s="66"/>
      <c r="E42" s="67"/>
      <c r="F42" s="68"/>
      <c r="G42" s="65"/>
      <c r="H42" s="69"/>
      <c r="I42" s="70"/>
      <c r="J42" s="70"/>
      <c r="K42" s="34" t="s">
        <v>65</v>
      </c>
      <c r="L42" s="77">
        <v>94</v>
      </c>
      <c r="M42" s="77"/>
      <c r="N42" s="72"/>
      <c r="O42" s="79" t="s">
        <v>407</v>
      </c>
      <c r="P42" s="81">
        <v>43739.474340277775</v>
      </c>
      <c r="Q42" s="79" t="s">
        <v>436</v>
      </c>
      <c r="R42" s="82" t="s">
        <v>513</v>
      </c>
      <c r="S42" s="79" t="s">
        <v>542</v>
      </c>
      <c r="T42" s="79" t="s">
        <v>569</v>
      </c>
      <c r="U42" s="82" t="s">
        <v>603</v>
      </c>
      <c r="V42" s="82" t="s">
        <v>603</v>
      </c>
      <c r="W42" s="81">
        <v>43739.474340277775</v>
      </c>
      <c r="X42" s="82" t="s">
        <v>743</v>
      </c>
      <c r="Y42" s="79"/>
      <c r="Z42" s="79"/>
      <c r="AA42" s="85" t="s">
        <v>887</v>
      </c>
      <c r="AB42" s="79"/>
      <c r="AC42" s="79" t="b">
        <v>0</v>
      </c>
      <c r="AD42" s="79">
        <v>1</v>
      </c>
      <c r="AE42" s="85" t="s">
        <v>995</v>
      </c>
      <c r="AF42" s="79" t="b">
        <v>0</v>
      </c>
      <c r="AG42" s="79" t="s">
        <v>1009</v>
      </c>
      <c r="AH42" s="79"/>
      <c r="AI42" s="85" t="s">
        <v>995</v>
      </c>
      <c r="AJ42" s="79" t="b">
        <v>0</v>
      </c>
      <c r="AK42" s="79">
        <v>0</v>
      </c>
      <c r="AL42" s="85" t="s">
        <v>995</v>
      </c>
      <c r="AM42" s="79" t="s">
        <v>1027</v>
      </c>
      <c r="AN42" s="79" t="b">
        <v>0</v>
      </c>
      <c r="AO42" s="85" t="s">
        <v>887</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2</v>
      </c>
      <c r="BE42" s="49">
        <v>18.181818181818183</v>
      </c>
      <c r="BF42" s="48">
        <v>0</v>
      </c>
      <c r="BG42" s="49">
        <v>0</v>
      </c>
      <c r="BH42" s="48">
        <v>0</v>
      </c>
      <c r="BI42" s="49">
        <v>0</v>
      </c>
      <c r="BJ42" s="48">
        <v>9</v>
      </c>
      <c r="BK42" s="49">
        <v>81.81818181818181</v>
      </c>
      <c r="BL42" s="48">
        <v>11</v>
      </c>
    </row>
    <row r="43" spans="1:64" ht="15">
      <c r="A43" s="64" t="s">
        <v>249</v>
      </c>
      <c r="B43" s="64" t="s">
        <v>347</v>
      </c>
      <c r="C43" s="65"/>
      <c r="D43" s="66"/>
      <c r="E43" s="67"/>
      <c r="F43" s="68"/>
      <c r="G43" s="65"/>
      <c r="H43" s="69"/>
      <c r="I43" s="70"/>
      <c r="J43" s="70"/>
      <c r="K43" s="34" t="s">
        <v>65</v>
      </c>
      <c r="L43" s="77">
        <v>95</v>
      </c>
      <c r="M43" s="77"/>
      <c r="N43" s="72"/>
      <c r="O43" s="79" t="s">
        <v>407</v>
      </c>
      <c r="P43" s="81">
        <v>43733.80743055556</v>
      </c>
      <c r="Q43" s="79" t="s">
        <v>437</v>
      </c>
      <c r="R43" s="79"/>
      <c r="S43" s="79"/>
      <c r="T43" s="79" t="s">
        <v>570</v>
      </c>
      <c r="U43" s="79"/>
      <c r="V43" s="82" t="s">
        <v>652</v>
      </c>
      <c r="W43" s="81">
        <v>43733.80743055556</v>
      </c>
      <c r="X43" s="82" t="s">
        <v>744</v>
      </c>
      <c r="Y43" s="79"/>
      <c r="Z43" s="79"/>
      <c r="AA43" s="85" t="s">
        <v>888</v>
      </c>
      <c r="AB43" s="79"/>
      <c r="AC43" s="79" t="b">
        <v>0</v>
      </c>
      <c r="AD43" s="79">
        <v>2</v>
      </c>
      <c r="AE43" s="85" t="s">
        <v>995</v>
      </c>
      <c r="AF43" s="79" t="b">
        <v>0</v>
      </c>
      <c r="AG43" s="79" t="s">
        <v>1009</v>
      </c>
      <c r="AH43" s="79"/>
      <c r="AI43" s="85" t="s">
        <v>995</v>
      </c>
      <c r="AJ43" s="79" t="b">
        <v>0</v>
      </c>
      <c r="AK43" s="79">
        <v>0</v>
      </c>
      <c r="AL43" s="85" t="s">
        <v>995</v>
      </c>
      <c r="AM43" s="79" t="s">
        <v>1022</v>
      </c>
      <c r="AN43" s="79" t="b">
        <v>0</v>
      </c>
      <c r="AO43" s="85" t="s">
        <v>888</v>
      </c>
      <c r="AP43" s="79" t="s">
        <v>176</v>
      </c>
      <c r="AQ43" s="79">
        <v>0</v>
      </c>
      <c r="AR43" s="79">
        <v>0</v>
      </c>
      <c r="AS43" s="79"/>
      <c r="AT43" s="79"/>
      <c r="AU43" s="79"/>
      <c r="AV43" s="79"/>
      <c r="AW43" s="79"/>
      <c r="AX43" s="79"/>
      <c r="AY43" s="79"/>
      <c r="AZ43" s="79"/>
      <c r="BA43">
        <v>1</v>
      </c>
      <c r="BB43" s="78" t="str">
        <f>REPLACE(INDEX(GroupVertices[Group],MATCH(Edges25[[#This Row],[Vertex 1]],GroupVertices[Vertex],0)),1,1,"")</f>
        <v>9</v>
      </c>
      <c r="BC43" s="78" t="str">
        <f>REPLACE(INDEX(GroupVertices[Group],MATCH(Edges25[[#This Row],[Vertex 2]],GroupVertices[Vertex],0)),1,1,"")</f>
        <v>9</v>
      </c>
      <c r="BD43" s="48"/>
      <c r="BE43" s="49"/>
      <c r="BF43" s="48"/>
      <c r="BG43" s="49"/>
      <c r="BH43" s="48"/>
      <c r="BI43" s="49"/>
      <c r="BJ43" s="48"/>
      <c r="BK43" s="49"/>
      <c r="BL43" s="48"/>
    </row>
    <row r="44" spans="1:64" ht="15">
      <c r="A44" s="64" t="s">
        <v>249</v>
      </c>
      <c r="B44" s="64" t="s">
        <v>348</v>
      </c>
      <c r="C44" s="65"/>
      <c r="D44" s="66"/>
      <c r="E44" s="67"/>
      <c r="F44" s="68"/>
      <c r="G44" s="65"/>
      <c r="H44" s="69"/>
      <c r="I44" s="70"/>
      <c r="J44" s="70"/>
      <c r="K44" s="34" t="s">
        <v>65</v>
      </c>
      <c r="L44" s="77">
        <v>96</v>
      </c>
      <c r="M44" s="77"/>
      <c r="N44" s="72"/>
      <c r="O44" s="79" t="s">
        <v>407</v>
      </c>
      <c r="P44" s="81">
        <v>43739.72771990741</v>
      </c>
      <c r="Q44" s="79" t="s">
        <v>438</v>
      </c>
      <c r="R44" s="79"/>
      <c r="S44" s="79"/>
      <c r="T44" s="79"/>
      <c r="U44" s="82" t="s">
        <v>604</v>
      </c>
      <c r="V44" s="82" t="s">
        <v>604</v>
      </c>
      <c r="W44" s="81">
        <v>43739.72771990741</v>
      </c>
      <c r="X44" s="82" t="s">
        <v>745</v>
      </c>
      <c r="Y44" s="79"/>
      <c r="Z44" s="79"/>
      <c r="AA44" s="85" t="s">
        <v>889</v>
      </c>
      <c r="AB44" s="79"/>
      <c r="AC44" s="79" t="b">
        <v>0</v>
      </c>
      <c r="AD44" s="79">
        <v>2</v>
      </c>
      <c r="AE44" s="85" t="s">
        <v>995</v>
      </c>
      <c r="AF44" s="79" t="b">
        <v>0</v>
      </c>
      <c r="AG44" s="79" t="s">
        <v>1009</v>
      </c>
      <c r="AH44" s="79"/>
      <c r="AI44" s="85" t="s">
        <v>995</v>
      </c>
      <c r="AJ44" s="79" t="b">
        <v>0</v>
      </c>
      <c r="AK44" s="79">
        <v>1</v>
      </c>
      <c r="AL44" s="85" t="s">
        <v>995</v>
      </c>
      <c r="AM44" s="79" t="s">
        <v>1022</v>
      </c>
      <c r="AN44" s="79" t="b">
        <v>0</v>
      </c>
      <c r="AO44" s="85" t="s">
        <v>889</v>
      </c>
      <c r="AP44" s="79" t="s">
        <v>176</v>
      </c>
      <c r="AQ44" s="79">
        <v>0</v>
      </c>
      <c r="AR44" s="79">
        <v>0</v>
      </c>
      <c r="AS44" s="79"/>
      <c r="AT44" s="79"/>
      <c r="AU44" s="79"/>
      <c r="AV44" s="79"/>
      <c r="AW44" s="79"/>
      <c r="AX44" s="79"/>
      <c r="AY44" s="79"/>
      <c r="AZ44" s="79"/>
      <c r="BA44">
        <v>1</v>
      </c>
      <c r="BB44" s="78" t="str">
        <f>REPLACE(INDEX(GroupVertices[Group],MATCH(Edges25[[#This Row],[Vertex 1]],GroupVertices[Vertex],0)),1,1,"")</f>
        <v>9</v>
      </c>
      <c r="BC44" s="78" t="str">
        <f>REPLACE(INDEX(GroupVertices[Group],MATCH(Edges25[[#This Row],[Vertex 2]],GroupVertices[Vertex],0)),1,1,"")</f>
        <v>9</v>
      </c>
      <c r="BD44" s="48"/>
      <c r="BE44" s="49"/>
      <c r="BF44" s="48"/>
      <c r="BG44" s="49"/>
      <c r="BH44" s="48"/>
      <c r="BI44" s="49"/>
      <c r="BJ44" s="48"/>
      <c r="BK44" s="49"/>
      <c r="BL44" s="48"/>
    </row>
    <row r="45" spans="1:64" ht="15">
      <c r="A45" s="64" t="s">
        <v>250</v>
      </c>
      <c r="B45" s="64" t="s">
        <v>253</v>
      </c>
      <c r="C45" s="65"/>
      <c r="D45" s="66"/>
      <c r="E45" s="67"/>
      <c r="F45" s="68"/>
      <c r="G45" s="65"/>
      <c r="H45" s="69"/>
      <c r="I45" s="70"/>
      <c r="J45" s="70"/>
      <c r="K45" s="34" t="s">
        <v>65</v>
      </c>
      <c r="L45" s="77">
        <v>99</v>
      </c>
      <c r="M45" s="77"/>
      <c r="N45" s="72"/>
      <c r="O45" s="79" t="s">
        <v>407</v>
      </c>
      <c r="P45" s="81">
        <v>43739.736909722225</v>
      </c>
      <c r="Q45" s="79" t="s">
        <v>439</v>
      </c>
      <c r="R45" s="79"/>
      <c r="S45" s="79"/>
      <c r="T45" s="79"/>
      <c r="U45" s="79"/>
      <c r="V45" s="82" t="s">
        <v>653</v>
      </c>
      <c r="W45" s="81">
        <v>43739.736909722225</v>
      </c>
      <c r="X45" s="82" t="s">
        <v>746</v>
      </c>
      <c r="Y45" s="79"/>
      <c r="Z45" s="79"/>
      <c r="AA45" s="85" t="s">
        <v>890</v>
      </c>
      <c r="AB45" s="79"/>
      <c r="AC45" s="79" t="b">
        <v>0</v>
      </c>
      <c r="AD45" s="79">
        <v>0</v>
      </c>
      <c r="AE45" s="85" t="s">
        <v>995</v>
      </c>
      <c r="AF45" s="79" t="b">
        <v>0</v>
      </c>
      <c r="AG45" s="79" t="s">
        <v>1009</v>
      </c>
      <c r="AH45" s="79"/>
      <c r="AI45" s="85" t="s">
        <v>995</v>
      </c>
      <c r="AJ45" s="79" t="b">
        <v>0</v>
      </c>
      <c r="AK45" s="79">
        <v>1</v>
      </c>
      <c r="AL45" s="85" t="s">
        <v>889</v>
      </c>
      <c r="AM45" s="79" t="s">
        <v>1021</v>
      </c>
      <c r="AN45" s="79" t="b">
        <v>0</v>
      </c>
      <c r="AO45" s="85" t="s">
        <v>889</v>
      </c>
      <c r="AP45" s="79" t="s">
        <v>176</v>
      </c>
      <c r="AQ45" s="79">
        <v>0</v>
      </c>
      <c r="AR45" s="79">
        <v>0</v>
      </c>
      <c r="AS45" s="79"/>
      <c r="AT45" s="79"/>
      <c r="AU45" s="79"/>
      <c r="AV45" s="79"/>
      <c r="AW45" s="79"/>
      <c r="AX45" s="79"/>
      <c r="AY45" s="79"/>
      <c r="AZ45" s="79"/>
      <c r="BA45">
        <v>1</v>
      </c>
      <c r="BB45" s="78" t="str">
        <f>REPLACE(INDEX(GroupVertices[Group],MATCH(Edges25[[#This Row],[Vertex 1]],GroupVertices[Vertex],0)),1,1,"")</f>
        <v>9</v>
      </c>
      <c r="BC45" s="78" t="str">
        <f>REPLACE(INDEX(GroupVertices[Group],MATCH(Edges25[[#This Row],[Vertex 2]],GroupVertices[Vertex],0)),1,1,"")</f>
        <v>1</v>
      </c>
      <c r="BD45" s="48">
        <v>1</v>
      </c>
      <c r="BE45" s="49">
        <v>4.166666666666667</v>
      </c>
      <c r="BF45" s="48">
        <v>0</v>
      </c>
      <c r="BG45" s="49">
        <v>0</v>
      </c>
      <c r="BH45" s="48">
        <v>0</v>
      </c>
      <c r="BI45" s="49">
        <v>0</v>
      </c>
      <c r="BJ45" s="48">
        <v>23</v>
      </c>
      <c r="BK45" s="49">
        <v>95.83333333333333</v>
      </c>
      <c r="BL45" s="48">
        <v>24</v>
      </c>
    </row>
    <row r="46" spans="1:64" ht="15">
      <c r="A46" s="64" t="s">
        <v>249</v>
      </c>
      <c r="B46" s="64" t="s">
        <v>350</v>
      </c>
      <c r="C46" s="65"/>
      <c r="D46" s="66"/>
      <c r="E46" s="67"/>
      <c r="F46" s="68"/>
      <c r="G46" s="65"/>
      <c r="H46" s="69"/>
      <c r="I46" s="70"/>
      <c r="J46" s="70"/>
      <c r="K46" s="34" t="s">
        <v>65</v>
      </c>
      <c r="L46" s="77">
        <v>101</v>
      </c>
      <c r="M46" s="77"/>
      <c r="N46" s="72"/>
      <c r="O46" s="79" t="s">
        <v>407</v>
      </c>
      <c r="P46" s="81">
        <v>43739.093981481485</v>
      </c>
      <c r="Q46" s="79" t="s">
        <v>440</v>
      </c>
      <c r="R46" s="82" t="s">
        <v>514</v>
      </c>
      <c r="S46" s="79" t="s">
        <v>543</v>
      </c>
      <c r="T46" s="79"/>
      <c r="U46" s="79"/>
      <c r="V46" s="82" t="s">
        <v>652</v>
      </c>
      <c r="W46" s="81">
        <v>43739.093981481485</v>
      </c>
      <c r="X46" s="82" t="s">
        <v>747</v>
      </c>
      <c r="Y46" s="79"/>
      <c r="Z46" s="79"/>
      <c r="AA46" s="85" t="s">
        <v>891</v>
      </c>
      <c r="AB46" s="79"/>
      <c r="AC46" s="79" t="b">
        <v>0</v>
      </c>
      <c r="AD46" s="79">
        <v>0</v>
      </c>
      <c r="AE46" s="85" t="s">
        <v>1000</v>
      </c>
      <c r="AF46" s="79" t="b">
        <v>0</v>
      </c>
      <c r="AG46" s="79" t="s">
        <v>1010</v>
      </c>
      <c r="AH46" s="79"/>
      <c r="AI46" s="85" t="s">
        <v>995</v>
      </c>
      <c r="AJ46" s="79" t="b">
        <v>0</v>
      </c>
      <c r="AK46" s="79">
        <v>0</v>
      </c>
      <c r="AL46" s="85" t="s">
        <v>995</v>
      </c>
      <c r="AM46" s="79" t="s">
        <v>1022</v>
      </c>
      <c r="AN46" s="79" t="b">
        <v>0</v>
      </c>
      <c r="AO46" s="85" t="s">
        <v>891</v>
      </c>
      <c r="AP46" s="79" t="s">
        <v>176</v>
      </c>
      <c r="AQ46" s="79">
        <v>0</v>
      </c>
      <c r="AR46" s="79">
        <v>0</v>
      </c>
      <c r="AS46" s="79"/>
      <c r="AT46" s="79"/>
      <c r="AU46" s="79"/>
      <c r="AV46" s="79"/>
      <c r="AW46" s="79"/>
      <c r="AX46" s="79"/>
      <c r="AY46" s="79"/>
      <c r="AZ46" s="79"/>
      <c r="BA46">
        <v>1</v>
      </c>
      <c r="BB46" s="78" t="str">
        <f>REPLACE(INDEX(GroupVertices[Group],MATCH(Edges25[[#This Row],[Vertex 1]],GroupVertices[Vertex],0)),1,1,"")</f>
        <v>9</v>
      </c>
      <c r="BC46" s="78" t="str">
        <f>REPLACE(INDEX(GroupVertices[Group],MATCH(Edges25[[#This Row],[Vertex 2]],GroupVertices[Vertex],0)),1,1,"")</f>
        <v>9</v>
      </c>
      <c r="BD46" s="48"/>
      <c r="BE46" s="49"/>
      <c r="BF46" s="48"/>
      <c r="BG46" s="49"/>
      <c r="BH46" s="48"/>
      <c r="BI46" s="49"/>
      <c r="BJ46" s="48"/>
      <c r="BK46" s="49"/>
      <c r="BL46" s="48"/>
    </row>
    <row r="47" spans="1:64" ht="15">
      <c r="A47" s="64" t="s">
        <v>251</v>
      </c>
      <c r="B47" s="64" t="s">
        <v>350</v>
      </c>
      <c r="C47" s="65"/>
      <c r="D47" s="66"/>
      <c r="E47" s="67"/>
      <c r="F47" s="68"/>
      <c r="G47" s="65"/>
      <c r="H47" s="69"/>
      <c r="I47" s="70"/>
      <c r="J47" s="70"/>
      <c r="K47" s="34" t="s">
        <v>65</v>
      </c>
      <c r="L47" s="77">
        <v>102</v>
      </c>
      <c r="M47" s="77"/>
      <c r="N47" s="72"/>
      <c r="O47" s="79" t="s">
        <v>407</v>
      </c>
      <c r="P47" s="81">
        <v>43739.7465625</v>
      </c>
      <c r="Q47" s="79" t="s">
        <v>441</v>
      </c>
      <c r="R47" s="82" t="s">
        <v>514</v>
      </c>
      <c r="S47" s="79" t="s">
        <v>543</v>
      </c>
      <c r="T47" s="79"/>
      <c r="U47" s="79"/>
      <c r="V47" s="82" t="s">
        <v>654</v>
      </c>
      <c r="W47" s="81">
        <v>43739.7465625</v>
      </c>
      <c r="X47" s="82" t="s">
        <v>748</v>
      </c>
      <c r="Y47" s="79"/>
      <c r="Z47" s="79"/>
      <c r="AA47" s="85" t="s">
        <v>892</v>
      </c>
      <c r="AB47" s="79"/>
      <c r="AC47" s="79" t="b">
        <v>0</v>
      </c>
      <c r="AD47" s="79">
        <v>0</v>
      </c>
      <c r="AE47" s="85" t="s">
        <v>995</v>
      </c>
      <c r="AF47" s="79" t="b">
        <v>0</v>
      </c>
      <c r="AG47" s="79" t="s">
        <v>1010</v>
      </c>
      <c r="AH47" s="79"/>
      <c r="AI47" s="85" t="s">
        <v>995</v>
      </c>
      <c r="AJ47" s="79" t="b">
        <v>0</v>
      </c>
      <c r="AK47" s="79">
        <v>2</v>
      </c>
      <c r="AL47" s="85" t="s">
        <v>891</v>
      </c>
      <c r="AM47" s="79" t="s">
        <v>1023</v>
      </c>
      <c r="AN47" s="79" t="b">
        <v>0</v>
      </c>
      <c r="AO47" s="85" t="s">
        <v>891</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9</v>
      </c>
      <c r="BD47" s="48"/>
      <c r="BE47" s="49"/>
      <c r="BF47" s="48"/>
      <c r="BG47" s="49"/>
      <c r="BH47" s="48"/>
      <c r="BI47" s="49"/>
      <c r="BJ47" s="48"/>
      <c r="BK47" s="49"/>
      <c r="BL47" s="48"/>
    </row>
    <row r="48" spans="1:64" ht="15">
      <c r="A48" s="64" t="s">
        <v>252</v>
      </c>
      <c r="B48" s="64" t="s">
        <v>297</v>
      </c>
      <c r="C48" s="65"/>
      <c r="D48" s="66"/>
      <c r="E48" s="67"/>
      <c r="F48" s="68"/>
      <c r="G48" s="65"/>
      <c r="H48" s="69"/>
      <c r="I48" s="70"/>
      <c r="J48" s="70"/>
      <c r="K48" s="34" t="s">
        <v>65</v>
      </c>
      <c r="L48" s="77">
        <v>105</v>
      </c>
      <c r="M48" s="77"/>
      <c r="N48" s="72"/>
      <c r="O48" s="79" t="s">
        <v>407</v>
      </c>
      <c r="P48" s="81">
        <v>43739.86483796296</v>
      </c>
      <c r="Q48" s="79" t="s">
        <v>442</v>
      </c>
      <c r="R48" s="79"/>
      <c r="S48" s="79"/>
      <c r="T48" s="79" t="s">
        <v>562</v>
      </c>
      <c r="U48" s="79"/>
      <c r="V48" s="82" t="s">
        <v>655</v>
      </c>
      <c r="W48" s="81">
        <v>43739.86483796296</v>
      </c>
      <c r="X48" s="82" t="s">
        <v>749</v>
      </c>
      <c r="Y48" s="79"/>
      <c r="Z48" s="79"/>
      <c r="AA48" s="85" t="s">
        <v>893</v>
      </c>
      <c r="AB48" s="79"/>
      <c r="AC48" s="79" t="b">
        <v>0</v>
      </c>
      <c r="AD48" s="79">
        <v>0</v>
      </c>
      <c r="AE48" s="85" t="s">
        <v>995</v>
      </c>
      <c r="AF48" s="79" t="b">
        <v>1</v>
      </c>
      <c r="AG48" s="79" t="s">
        <v>1009</v>
      </c>
      <c r="AH48" s="79"/>
      <c r="AI48" s="85" t="s">
        <v>970</v>
      </c>
      <c r="AJ48" s="79" t="b">
        <v>0</v>
      </c>
      <c r="AK48" s="79">
        <v>4</v>
      </c>
      <c r="AL48" s="85" t="s">
        <v>991</v>
      </c>
      <c r="AM48" s="79" t="s">
        <v>1028</v>
      </c>
      <c r="AN48" s="79" t="b">
        <v>0</v>
      </c>
      <c r="AO48" s="85" t="s">
        <v>991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6.25</v>
      </c>
      <c r="BF48" s="48">
        <v>0</v>
      </c>
      <c r="BG48" s="49">
        <v>0</v>
      </c>
      <c r="BH48" s="48">
        <v>0</v>
      </c>
      <c r="BI48" s="49">
        <v>0</v>
      </c>
      <c r="BJ48" s="48">
        <v>15</v>
      </c>
      <c r="BK48" s="49">
        <v>93.75</v>
      </c>
      <c r="BL48" s="48">
        <v>16</v>
      </c>
    </row>
    <row r="49" spans="1:64" ht="15">
      <c r="A49" s="64" t="s">
        <v>253</v>
      </c>
      <c r="B49" s="64" t="s">
        <v>352</v>
      </c>
      <c r="C49" s="65"/>
      <c r="D49" s="66"/>
      <c r="E49" s="67"/>
      <c r="F49" s="68"/>
      <c r="G49" s="65"/>
      <c r="H49" s="69"/>
      <c r="I49" s="70"/>
      <c r="J49" s="70"/>
      <c r="K49" s="34" t="s">
        <v>65</v>
      </c>
      <c r="L49" s="77">
        <v>107</v>
      </c>
      <c r="M49" s="77"/>
      <c r="N49" s="72"/>
      <c r="O49" s="79" t="s">
        <v>407</v>
      </c>
      <c r="P49" s="81">
        <v>43739.668912037036</v>
      </c>
      <c r="Q49" s="79" t="s">
        <v>443</v>
      </c>
      <c r="R49" s="82" t="s">
        <v>515</v>
      </c>
      <c r="S49" s="79" t="s">
        <v>539</v>
      </c>
      <c r="T49" s="79" t="s">
        <v>571</v>
      </c>
      <c r="U49" s="79"/>
      <c r="V49" s="82" t="s">
        <v>656</v>
      </c>
      <c r="W49" s="81">
        <v>43739.668912037036</v>
      </c>
      <c r="X49" s="82" t="s">
        <v>750</v>
      </c>
      <c r="Y49" s="79"/>
      <c r="Z49" s="79"/>
      <c r="AA49" s="85" t="s">
        <v>894</v>
      </c>
      <c r="AB49" s="79"/>
      <c r="AC49" s="79" t="b">
        <v>0</v>
      </c>
      <c r="AD49" s="79">
        <v>5</v>
      </c>
      <c r="AE49" s="85" t="s">
        <v>995</v>
      </c>
      <c r="AF49" s="79" t="b">
        <v>1</v>
      </c>
      <c r="AG49" s="79" t="s">
        <v>1009</v>
      </c>
      <c r="AH49" s="79"/>
      <c r="AI49" s="85" t="s">
        <v>1014</v>
      </c>
      <c r="AJ49" s="79" t="b">
        <v>0</v>
      </c>
      <c r="AK49" s="79">
        <v>0</v>
      </c>
      <c r="AL49" s="85" t="s">
        <v>995</v>
      </c>
      <c r="AM49" s="79" t="s">
        <v>1021</v>
      </c>
      <c r="AN49" s="79" t="b">
        <v>0</v>
      </c>
      <c r="AO49" s="85" t="s">
        <v>894</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9</v>
      </c>
      <c r="BD49" s="48"/>
      <c r="BE49" s="49"/>
      <c r="BF49" s="48"/>
      <c r="BG49" s="49"/>
      <c r="BH49" s="48"/>
      <c r="BI49" s="49"/>
      <c r="BJ49" s="48"/>
      <c r="BK49" s="49"/>
      <c r="BL49" s="48"/>
    </row>
    <row r="50" spans="1:64" ht="15">
      <c r="A50" s="64" t="s">
        <v>253</v>
      </c>
      <c r="B50" s="64" t="s">
        <v>355</v>
      </c>
      <c r="C50" s="65"/>
      <c r="D50" s="66"/>
      <c r="E50" s="67"/>
      <c r="F50" s="68"/>
      <c r="G50" s="65"/>
      <c r="H50" s="69"/>
      <c r="I50" s="70"/>
      <c r="J50" s="70"/>
      <c r="K50" s="34" t="s">
        <v>65</v>
      </c>
      <c r="L50" s="77">
        <v>120</v>
      </c>
      <c r="M50" s="77"/>
      <c r="N50" s="72"/>
      <c r="O50" s="79" t="s">
        <v>407</v>
      </c>
      <c r="P50" s="81">
        <v>43739.87417824074</v>
      </c>
      <c r="Q50" s="79" t="s">
        <v>444</v>
      </c>
      <c r="R50" s="79"/>
      <c r="S50" s="79"/>
      <c r="T50" s="79" t="s">
        <v>572</v>
      </c>
      <c r="U50" s="79"/>
      <c r="V50" s="82" t="s">
        <v>656</v>
      </c>
      <c r="W50" s="81">
        <v>43739.87417824074</v>
      </c>
      <c r="X50" s="82" t="s">
        <v>751</v>
      </c>
      <c r="Y50" s="79"/>
      <c r="Z50" s="79"/>
      <c r="AA50" s="85" t="s">
        <v>895</v>
      </c>
      <c r="AB50" s="85" t="s">
        <v>991</v>
      </c>
      <c r="AC50" s="79" t="b">
        <v>0</v>
      </c>
      <c r="AD50" s="79">
        <v>2</v>
      </c>
      <c r="AE50" s="85" t="s">
        <v>998</v>
      </c>
      <c r="AF50" s="79" t="b">
        <v>0</v>
      </c>
      <c r="AG50" s="79" t="s">
        <v>1009</v>
      </c>
      <c r="AH50" s="79"/>
      <c r="AI50" s="85" t="s">
        <v>995</v>
      </c>
      <c r="AJ50" s="79" t="b">
        <v>0</v>
      </c>
      <c r="AK50" s="79">
        <v>0</v>
      </c>
      <c r="AL50" s="85" t="s">
        <v>995</v>
      </c>
      <c r="AM50" s="79" t="s">
        <v>1021</v>
      </c>
      <c r="AN50" s="79" t="b">
        <v>0</v>
      </c>
      <c r="AO50" s="85" t="s">
        <v>991</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254</v>
      </c>
      <c r="B51" s="64" t="s">
        <v>357</v>
      </c>
      <c r="C51" s="65"/>
      <c r="D51" s="66"/>
      <c r="E51" s="67"/>
      <c r="F51" s="68"/>
      <c r="G51" s="65"/>
      <c r="H51" s="69"/>
      <c r="I51" s="70"/>
      <c r="J51" s="70"/>
      <c r="K51" s="34" t="s">
        <v>65</v>
      </c>
      <c r="L51" s="77">
        <v>125</v>
      </c>
      <c r="M51" s="77"/>
      <c r="N51" s="72"/>
      <c r="O51" s="79" t="s">
        <v>407</v>
      </c>
      <c r="P51" s="81">
        <v>43739.895682870374</v>
      </c>
      <c r="Q51" s="79" t="s">
        <v>445</v>
      </c>
      <c r="R51" s="79"/>
      <c r="S51" s="79"/>
      <c r="T51" s="79"/>
      <c r="U51" s="79"/>
      <c r="V51" s="82" t="s">
        <v>657</v>
      </c>
      <c r="W51" s="81">
        <v>43739.895682870374</v>
      </c>
      <c r="X51" s="82" t="s">
        <v>752</v>
      </c>
      <c r="Y51" s="79"/>
      <c r="Z51" s="79"/>
      <c r="AA51" s="85" t="s">
        <v>896</v>
      </c>
      <c r="AB51" s="79"/>
      <c r="AC51" s="79" t="b">
        <v>0</v>
      </c>
      <c r="AD51" s="79">
        <v>0</v>
      </c>
      <c r="AE51" s="85" t="s">
        <v>995</v>
      </c>
      <c r="AF51" s="79" t="b">
        <v>0</v>
      </c>
      <c r="AG51" s="79" t="s">
        <v>1009</v>
      </c>
      <c r="AH51" s="79"/>
      <c r="AI51" s="85" t="s">
        <v>995</v>
      </c>
      <c r="AJ51" s="79" t="b">
        <v>0</v>
      </c>
      <c r="AK51" s="79">
        <v>2</v>
      </c>
      <c r="AL51" s="85" t="s">
        <v>898</v>
      </c>
      <c r="AM51" s="79" t="s">
        <v>1022</v>
      </c>
      <c r="AN51" s="79" t="b">
        <v>0</v>
      </c>
      <c r="AO51" s="85" t="s">
        <v>898</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255</v>
      </c>
      <c r="B52" s="64" t="s">
        <v>304</v>
      </c>
      <c r="C52" s="65"/>
      <c r="D52" s="66"/>
      <c r="E52" s="67"/>
      <c r="F52" s="68"/>
      <c r="G52" s="65"/>
      <c r="H52" s="69"/>
      <c r="I52" s="70"/>
      <c r="J52" s="70"/>
      <c r="K52" s="34" t="s">
        <v>65</v>
      </c>
      <c r="L52" s="77">
        <v>134</v>
      </c>
      <c r="M52" s="77"/>
      <c r="N52" s="72"/>
      <c r="O52" s="79" t="s">
        <v>407</v>
      </c>
      <c r="P52" s="81">
        <v>43740.11415509259</v>
      </c>
      <c r="Q52" s="79" t="s">
        <v>446</v>
      </c>
      <c r="R52" s="79"/>
      <c r="S52" s="79"/>
      <c r="T52" s="79" t="s">
        <v>573</v>
      </c>
      <c r="U52" s="79"/>
      <c r="V52" s="82" t="s">
        <v>658</v>
      </c>
      <c r="W52" s="81">
        <v>43740.11415509259</v>
      </c>
      <c r="X52" s="82" t="s">
        <v>753</v>
      </c>
      <c r="Y52" s="79"/>
      <c r="Z52" s="79"/>
      <c r="AA52" s="85" t="s">
        <v>897</v>
      </c>
      <c r="AB52" s="79"/>
      <c r="AC52" s="79" t="b">
        <v>0</v>
      </c>
      <c r="AD52" s="79">
        <v>0</v>
      </c>
      <c r="AE52" s="85" t="s">
        <v>995</v>
      </c>
      <c r="AF52" s="79" t="b">
        <v>1</v>
      </c>
      <c r="AG52" s="79" t="s">
        <v>1009</v>
      </c>
      <c r="AH52" s="79"/>
      <c r="AI52" s="85" t="s">
        <v>963</v>
      </c>
      <c r="AJ52" s="79" t="b">
        <v>0</v>
      </c>
      <c r="AK52" s="79">
        <v>1</v>
      </c>
      <c r="AL52" s="85" t="s">
        <v>967</v>
      </c>
      <c r="AM52" s="79" t="s">
        <v>1021</v>
      </c>
      <c r="AN52" s="79" t="b">
        <v>0</v>
      </c>
      <c r="AO52" s="85" t="s">
        <v>967</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256</v>
      </c>
      <c r="B53" s="64" t="s">
        <v>363</v>
      </c>
      <c r="C53" s="65"/>
      <c r="D53" s="66"/>
      <c r="E53" s="67"/>
      <c r="F53" s="68"/>
      <c r="G53" s="65"/>
      <c r="H53" s="69"/>
      <c r="I53" s="70"/>
      <c r="J53" s="70"/>
      <c r="K53" s="34" t="s">
        <v>65</v>
      </c>
      <c r="L53" s="77">
        <v>137</v>
      </c>
      <c r="M53" s="77"/>
      <c r="N53" s="72"/>
      <c r="O53" s="79" t="s">
        <v>407</v>
      </c>
      <c r="P53" s="81">
        <v>43739.87815972222</v>
      </c>
      <c r="Q53" s="79" t="s">
        <v>447</v>
      </c>
      <c r="R53" s="82" t="s">
        <v>516</v>
      </c>
      <c r="S53" s="79" t="s">
        <v>544</v>
      </c>
      <c r="T53" s="79"/>
      <c r="U53" s="79"/>
      <c r="V53" s="82" t="s">
        <v>659</v>
      </c>
      <c r="W53" s="81">
        <v>43739.87815972222</v>
      </c>
      <c r="X53" s="82" t="s">
        <v>754</v>
      </c>
      <c r="Y53" s="79"/>
      <c r="Z53" s="79"/>
      <c r="AA53" s="85" t="s">
        <v>898</v>
      </c>
      <c r="AB53" s="85" t="s">
        <v>993</v>
      </c>
      <c r="AC53" s="79" t="b">
        <v>0</v>
      </c>
      <c r="AD53" s="79">
        <v>2</v>
      </c>
      <c r="AE53" s="85" t="s">
        <v>1001</v>
      </c>
      <c r="AF53" s="79" t="b">
        <v>0</v>
      </c>
      <c r="AG53" s="79" t="s">
        <v>1009</v>
      </c>
      <c r="AH53" s="79"/>
      <c r="AI53" s="85" t="s">
        <v>995</v>
      </c>
      <c r="AJ53" s="79" t="b">
        <v>0</v>
      </c>
      <c r="AK53" s="79">
        <v>2</v>
      </c>
      <c r="AL53" s="85" t="s">
        <v>995</v>
      </c>
      <c r="AM53" s="79" t="s">
        <v>1021</v>
      </c>
      <c r="AN53" s="79" t="b">
        <v>0</v>
      </c>
      <c r="AO53" s="85" t="s">
        <v>993</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c r="BE53" s="49"/>
      <c r="BF53" s="48"/>
      <c r="BG53" s="49"/>
      <c r="BH53" s="48"/>
      <c r="BI53" s="49"/>
      <c r="BJ53" s="48"/>
      <c r="BK53" s="49"/>
      <c r="BL53" s="48"/>
    </row>
    <row r="54" spans="1:64" ht="15">
      <c r="A54" s="64" t="s">
        <v>257</v>
      </c>
      <c r="B54" s="64" t="s">
        <v>363</v>
      </c>
      <c r="C54" s="65"/>
      <c r="D54" s="66"/>
      <c r="E54" s="67"/>
      <c r="F54" s="68"/>
      <c r="G54" s="65"/>
      <c r="H54" s="69"/>
      <c r="I54" s="70"/>
      <c r="J54" s="70"/>
      <c r="K54" s="34" t="s">
        <v>65</v>
      </c>
      <c r="L54" s="77">
        <v>138</v>
      </c>
      <c r="M54" s="77"/>
      <c r="N54" s="72"/>
      <c r="O54" s="79" t="s">
        <v>407</v>
      </c>
      <c r="P54" s="81">
        <v>43740.247777777775</v>
      </c>
      <c r="Q54" s="79" t="s">
        <v>448</v>
      </c>
      <c r="R54" s="79"/>
      <c r="S54" s="79"/>
      <c r="T54" s="79"/>
      <c r="U54" s="79"/>
      <c r="V54" s="82" t="s">
        <v>660</v>
      </c>
      <c r="W54" s="81">
        <v>43740.247777777775</v>
      </c>
      <c r="X54" s="82" t="s">
        <v>755</v>
      </c>
      <c r="Y54" s="79"/>
      <c r="Z54" s="79"/>
      <c r="AA54" s="85" t="s">
        <v>899</v>
      </c>
      <c r="AB54" s="85" t="s">
        <v>898</v>
      </c>
      <c r="AC54" s="79" t="b">
        <v>0</v>
      </c>
      <c r="AD54" s="79">
        <v>4</v>
      </c>
      <c r="AE54" s="85" t="s">
        <v>1002</v>
      </c>
      <c r="AF54" s="79" t="b">
        <v>0</v>
      </c>
      <c r="AG54" s="79" t="s">
        <v>1009</v>
      </c>
      <c r="AH54" s="79"/>
      <c r="AI54" s="85" t="s">
        <v>995</v>
      </c>
      <c r="AJ54" s="79" t="b">
        <v>0</v>
      </c>
      <c r="AK54" s="79">
        <v>1</v>
      </c>
      <c r="AL54" s="85" t="s">
        <v>995</v>
      </c>
      <c r="AM54" s="79" t="s">
        <v>1022</v>
      </c>
      <c r="AN54" s="79" t="b">
        <v>0</v>
      </c>
      <c r="AO54" s="85" t="s">
        <v>898</v>
      </c>
      <c r="AP54" s="79" t="s">
        <v>176</v>
      </c>
      <c r="AQ54" s="79">
        <v>0</v>
      </c>
      <c r="AR54" s="79">
        <v>0</v>
      </c>
      <c r="AS54" s="79"/>
      <c r="AT54" s="79"/>
      <c r="AU54" s="79"/>
      <c r="AV54" s="79"/>
      <c r="AW54" s="79"/>
      <c r="AX54" s="79"/>
      <c r="AY54" s="79"/>
      <c r="AZ54" s="79"/>
      <c r="BA54">
        <v>1</v>
      </c>
      <c r="BB54" s="78" t="str">
        <f>REPLACE(INDEX(GroupVertices[Group],MATCH(Edges25[[#This Row],[Vertex 1]],GroupVertices[Vertex],0)),1,1,"")</f>
        <v>6</v>
      </c>
      <c r="BC54" s="78" t="str">
        <f>REPLACE(INDEX(GroupVertices[Group],MATCH(Edges25[[#This Row],[Vertex 2]],GroupVertices[Vertex],0)),1,1,"")</f>
        <v>6</v>
      </c>
      <c r="BD54" s="48"/>
      <c r="BE54" s="49"/>
      <c r="BF54" s="48"/>
      <c r="BG54" s="49"/>
      <c r="BH54" s="48"/>
      <c r="BI54" s="49"/>
      <c r="BJ54" s="48"/>
      <c r="BK54" s="49"/>
      <c r="BL54" s="48"/>
    </row>
    <row r="55" spans="1:64" ht="15">
      <c r="A55" s="64" t="s">
        <v>258</v>
      </c>
      <c r="B55" s="64" t="s">
        <v>363</v>
      </c>
      <c r="C55" s="65"/>
      <c r="D55" s="66"/>
      <c r="E55" s="67"/>
      <c r="F55" s="68"/>
      <c r="G55" s="65"/>
      <c r="H55" s="69"/>
      <c r="I55" s="70"/>
      <c r="J55" s="70"/>
      <c r="K55" s="34" t="s">
        <v>65</v>
      </c>
      <c r="L55" s="77">
        <v>139</v>
      </c>
      <c r="M55" s="77"/>
      <c r="N55" s="72"/>
      <c r="O55" s="79" t="s">
        <v>407</v>
      </c>
      <c r="P55" s="81">
        <v>43740.25267361111</v>
      </c>
      <c r="Q55" s="79" t="s">
        <v>449</v>
      </c>
      <c r="R55" s="79"/>
      <c r="S55" s="79"/>
      <c r="T55" s="79"/>
      <c r="U55" s="79"/>
      <c r="V55" s="82" t="s">
        <v>661</v>
      </c>
      <c r="W55" s="81">
        <v>43740.25267361111</v>
      </c>
      <c r="X55" s="82" t="s">
        <v>756</v>
      </c>
      <c r="Y55" s="79"/>
      <c r="Z55" s="79"/>
      <c r="AA55" s="85" t="s">
        <v>900</v>
      </c>
      <c r="AB55" s="85" t="s">
        <v>899</v>
      </c>
      <c r="AC55" s="79" t="b">
        <v>0</v>
      </c>
      <c r="AD55" s="79">
        <v>0</v>
      </c>
      <c r="AE55" s="85" t="s">
        <v>1003</v>
      </c>
      <c r="AF55" s="79" t="b">
        <v>0</v>
      </c>
      <c r="AG55" s="79" t="s">
        <v>1009</v>
      </c>
      <c r="AH55" s="79"/>
      <c r="AI55" s="85" t="s">
        <v>995</v>
      </c>
      <c r="AJ55" s="79" t="b">
        <v>0</v>
      </c>
      <c r="AK55" s="79">
        <v>0</v>
      </c>
      <c r="AL55" s="85" t="s">
        <v>995</v>
      </c>
      <c r="AM55" s="79" t="s">
        <v>1022</v>
      </c>
      <c r="AN55" s="79" t="b">
        <v>0</v>
      </c>
      <c r="AO55" s="85" t="s">
        <v>899</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c r="BE55" s="49"/>
      <c r="BF55" s="48"/>
      <c r="BG55" s="49"/>
      <c r="BH55" s="48"/>
      <c r="BI55" s="49"/>
      <c r="BJ55" s="48"/>
      <c r="BK55" s="49"/>
      <c r="BL55" s="48"/>
    </row>
    <row r="56" spans="1:64" ht="15">
      <c r="A56" s="64" t="s">
        <v>259</v>
      </c>
      <c r="B56" s="64" t="s">
        <v>357</v>
      </c>
      <c r="C56" s="65"/>
      <c r="D56" s="66"/>
      <c r="E56" s="67"/>
      <c r="F56" s="68"/>
      <c r="G56" s="65"/>
      <c r="H56" s="69"/>
      <c r="I56" s="70"/>
      <c r="J56" s="70"/>
      <c r="K56" s="34" t="s">
        <v>65</v>
      </c>
      <c r="L56" s="77">
        <v>144</v>
      </c>
      <c r="M56" s="77"/>
      <c r="N56" s="72"/>
      <c r="O56" s="79" t="s">
        <v>407</v>
      </c>
      <c r="P56" s="81">
        <v>43739.89686342593</v>
      </c>
      <c r="Q56" s="79" t="s">
        <v>445</v>
      </c>
      <c r="R56" s="79"/>
      <c r="S56" s="79"/>
      <c r="T56" s="79"/>
      <c r="U56" s="79"/>
      <c r="V56" s="82" t="s">
        <v>662</v>
      </c>
      <c r="W56" s="81">
        <v>43739.89686342593</v>
      </c>
      <c r="X56" s="82" t="s">
        <v>757</v>
      </c>
      <c r="Y56" s="79"/>
      <c r="Z56" s="79"/>
      <c r="AA56" s="85" t="s">
        <v>901</v>
      </c>
      <c r="AB56" s="79"/>
      <c r="AC56" s="79" t="b">
        <v>0</v>
      </c>
      <c r="AD56" s="79">
        <v>0</v>
      </c>
      <c r="AE56" s="85" t="s">
        <v>995</v>
      </c>
      <c r="AF56" s="79" t="b">
        <v>0</v>
      </c>
      <c r="AG56" s="79" t="s">
        <v>1009</v>
      </c>
      <c r="AH56" s="79"/>
      <c r="AI56" s="85" t="s">
        <v>995</v>
      </c>
      <c r="AJ56" s="79" t="b">
        <v>0</v>
      </c>
      <c r="AK56" s="79">
        <v>2</v>
      </c>
      <c r="AL56" s="85" t="s">
        <v>898</v>
      </c>
      <c r="AM56" s="79" t="s">
        <v>1022</v>
      </c>
      <c r="AN56" s="79" t="b">
        <v>0</v>
      </c>
      <c r="AO56" s="85" t="s">
        <v>898</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c r="BE56" s="49"/>
      <c r="BF56" s="48"/>
      <c r="BG56" s="49"/>
      <c r="BH56" s="48"/>
      <c r="BI56" s="49"/>
      <c r="BJ56" s="48"/>
      <c r="BK56" s="49"/>
      <c r="BL56" s="48"/>
    </row>
    <row r="57" spans="1:64" ht="15">
      <c r="A57" s="64" t="s">
        <v>260</v>
      </c>
      <c r="B57" s="64" t="s">
        <v>357</v>
      </c>
      <c r="C57" s="65"/>
      <c r="D57" s="66"/>
      <c r="E57" s="67"/>
      <c r="F57" s="68"/>
      <c r="G57" s="65"/>
      <c r="H57" s="69"/>
      <c r="I57" s="70"/>
      <c r="J57" s="70"/>
      <c r="K57" s="34" t="s">
        <v>65</v>
      </c>
      <c r="L57" s="77">
        <v>158</v>
      </c>
      <c r="M57" s="77"/>
      <c r="N57" s="72"/>
      <c r="O57" s="79" t="s">
        <v>407</v>
      </c>
      <c r="P57" s="81">
        <v>43740.344513888886</v>
      </c>
      <c r="Q57" s="79" t="s">
        <v>450</v>
      </c>
      <c r="R57" s="79"/>
      <c r="S57" s="79"/>
      <c r="T57" s="79"/>
      <c r="U57" s="79"/>
      <c r="V57" s="82" t="s">
        <v>663</v>
      </c>
      <c r="W57" s="81">
        <v>43740.344513888886</v>
      </c>
      <c r="X57" s="82" t="s">
        <v>758</v>
      </c>
      <c r="Y57" s="79"/>
      <c r="Z57" s="79"/>
      <c r="AA57" s="85" t="s">
        <v>902</v>
      </c>
      <c r="AB57" s="79"/>
      <c r="AC57" s="79" t="b">
        <v>0</v>
      </c>
      <c r="AD57" s="79">
        <v>0</v>
      </c>
      <c r="AE57" s="85" t="s">
        <v>995</v>
      </c>
      <c r="AF57" s="79" t="b">
        <v>0</v>
      </c>
      <c r="AG57" s="79" t="s">
        <v>1009</v>
      </c>
      <c r="AH57" s="79"/>
      <c r="AI57" s="85" t="s">
        <v>995</v>
      </c>
      <c r="AJ57" s="79" t="b">
        <v>0</v>
      </c>
      <c r="AK57" s="79">
        <v>1</v>
      </c>
      <c r="AL57" s="85" t="s">
        <v>899</v>
      </c>
      <c r="AM57" s="79" t="s">
        <v>1021</v>
      </c>
      <c r="AN57" s="79" t="b">
        <v>0</v>
      </c>
      <c r="AO57" s="85" t="s">
        <v>899</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c r="BE57" s="49"/>
      <c r="BF57" s="48"/>
      <c r="BG57" s="49"/>
      <c r="BH57" s="48"/>
      <c r="BI57" s="49"/>
      <c r="BJ57" s="48"/>
      <c r="BK57" s="49"/>
      <c r="BL57" s="48"/>
    </row>
    <row r="58" spans="1:64" ht="15">
      <c r="A58" s="64" t="s">
        <v>261</v>
      </c>
      <c r="B58" s="64" t="s">
        <v>354</v>
      </c>
      <c r="C58" s="65"/>
      <c r="D58" s="66"/>
      <c r="E58" s="67"/>
      <c r="F58" s="68"/>
      <c r="G58" s="65"/>
      <c r="H58" s="69"/>
      <c r="I58" s="70"/>
      <c r="J58" s="70"/>
      <c r="K58" s="34" t="s">
        <v>65</v>
      </c>
      <c r="L58" s="77">
        <v>194</v>
      </c>
      <c r="M58" s="77"/>
      <c r="N58" s="72"/>
      <c r="O58" s="79" t="s">
        <v>407</v>
      </c>
      <c r="P58" s="81">
        <v>43740.56674768519</v>
      </c>
      <c r="Q58" s="79" t="s">
        <v>451</v>
      </c>
      <c r="R58" s="82" t="s">
        <v>517</v>
      </c>
      <c r="S58" s="79" t="s">
        <v>539</v>
      </c>
      <c r="T58" s="79" t="s">
        <v>574</v>
      </c>
      <c r="U58" s="79"/>
      <c r="V58" s="82" t="s">
        <v>664</v>
      </c>
      <c r="W58" s="81">
        <v>43740.56674768519</v>
      </c>
      <c r="X58" s="82" t="s">
        <v>759</v>
      </c>
      <c r="Y58" s="79"/>
      <c r="Z58" s="79"/>
      <c r="AA58" s="85" t="s">
        <v>903</v>
      </c>
      <c r="AB58" s="79"/>
      <c r="AC58" s="79" t="b">
        <v>0</v>
      </c>
      <c r="AD58" s="79">
        <v>3</v>
      </c>
      <c r="AE58" s="85" t="s">
        <v>995</v>
      </c>
      <c r="AF58" s="79" t="b">
        <v>0</v>
      </c>
      <c r="AG58" s="79" t="s">
        <v>1009</v>
      </c>
      <c r="AH58" s="79"/>
      <c r="AI58" s="85" t="s">
        <v>995</v>
      </c>
      <c r="AJ58" s="79" t="b">
        <v>0</v>
      </c>
      <c r="AK58" s="79">
        <v>1</v>
      </c>
      <c r="AL58" s="85" t="s">
        <v>995</v>
      </c>
      <c r="AM58" s="79" t="s">
        <v>1025</v>
      </c>
      <c r="AN58" s="79" t="b">
        <v>0</v>
      </c>
      <c r="AO58" s="85" t="s">
        <v>903</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262</v>
      </c>
      <c r="B59" s="64" t="s">
        <v>287</v>
      </c>
      <c r="C59" s="65"/>
      <c r="D59" s="66"/>
      <c r="E59" s="67"/>
      <c r="F59" s="68"/>
      <c r="G59" s="65"/>
      <c r="H59" s="69"/>
      <c r="I59" s="70"/>
      <c r="J59" s="70"/>
      <c r="K59" s="34" t="s">
        <v>65</v>
      </c>
      <c r="L59" s="77">
        <v>195</v>
      </c>
      <c r="M59" s="77"/>
      <c r="N59" s="72"/>
      <c r="O59" s="79" t="s">
        <v>407</v>
      </c>
      <c r="P59" s="81">
        <v>43741.152766203704</v>
      </c>
      <c r="Q59" s="79" t="s">
        <v>452</v>
      </c>
      <c r="R59" s="79"/>
      <c r="S59" s="79"/>
      <c r="T59" s="79" t="s">
        <v>575</v>
      </c>
      <c r="U59" s="79"/>
      <c r="V59" s="82" t="s">
        <v>665</v>
      </c>
      <c r="W59" s="81">
        <v>43741.152766203704</v>
      </c>
      <c r="X59" s="82" t="s">
        <v>760</v>
      </c>
      <c r="Y59" s="79"/>
      <c r="Z59" s="79"/>
      <c r="AA59" s="85" t="s">
        <v>904</v>
      </c>
      <c r="AB59" s="79"/>
      <c r="AC59" s="79" t="b">
        <v>0</v>
      </c>
      <c r="AD59" s="79">
        <v>0</v>
      </c>
      <c r="AE59" s="85" t="s">
        <v>995</v>
      </c>
      <c r="AF59" s="79" t="b">
        <v>1</v>
      </c>
      <c r="AG59" s="79" t="s">
        <v>1009</v>
      </c>
      <c r="AH59" s="79"/>
      <c r="AI59" s="85" t="s">
        <v>1015</v>
      </c>
      <c r="AJ59" s="79" t="b">
        <v>0</v>
      </c>
      <c r="AK59" s="79">
        <v>3</v>
      </c>
      <c r="AL59" s="85" t="s">
        <v>980</v>
      </c>
      <c r="AM59" s="79" t="s">
        <v>1021</v>
      </c>
      <c r="AN59" s="79" t="b">
        <v>0</v>
      </c>
      <c r="AO59" s="85" t="s">
        <v>980</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0</v>
      </c>
      <c r="BE59" s="49">
        <v>0</v>
      </c>
      <c r="BF59" s="48">
        <v>1</v>
      </c>
      <c r="BG59" s="49">
        <v>4.3478260869565215</v>
      </c>
      <c r="BH59" s="48">
        <v>0</v>
      </c>
      <c r="BI59" s="49">
        <v>0</v>
      </c>
      <c r="BJ59" s="48">
        <v>22</v>
      </c>
      <c r="BK59" s="49">
        <v>95.65217391304348</v>
      </c>
      <c r="BL59" s="48">
        <v>23</v>
      </c>
    </row>
    <row r="60" spans="1:64" ht="15">
      <c r="A60" s="64" t="s">
        <v>263</v>
      </c>
      <c r="B60" s="64" t="s">
        <v>365</v>
      </c>
      <c r="C60" s="65"/>
      <c r="D60" s="66"/>
      <c r="E60" s="67"/>
      <c r="F60" s="68"/>
      <c r="G60" s="65"/>
      <c r="H60" s="69"/>
      <c r="I60" s="70"/>
      <c r="J60" s="70"/>
      <c r="K60" s="34" t="s">
        <v>65</v>
      </c>
      <c r="L60" s="77">
        <v>196</v>
      </c>
      <c r="M60" s="77"/>
      <c r="N60" s="72"/>
      <c r="O60" s="79" t="s">
        <v>407</v>
      </c>
      <c r="P60" s="81">
        <v>43740.92710648148</v>
      </c>
      <c r="Q60" s="79" t="s">
        <v>453</v>
      </c>
      <c r="R60" s="79" t="s">
        <v>518</v>
      </c>
      <c r="S60" s="79" t="s">
        <v>545</v>
      </c>
      <c r="T60" s="79"/>
      <c r="U60" s="82" t="s">
        <v>605</v>
      </c>
      <c r="V60" s="82" t="s">
        <v>605</v>
      </c>
      <c r="W60" s="81">
        <v>43740.92710648148</v>
      </c>
      <c r="X60" s="82" t="s">
        <v>761</v>
      </c>
      <c r="Y60" s="79"/>
      <c r="Z60" s="79"/>
      <c r="AA60" s="85" t="s">
        <v>905</v>
      </c>
      <c r="AB60" s="79"/>
      <c r="AC60" s="79" t="b">
        <v>0</v>
      </c>
      <c r="AD60" s="79">
        <v>2</v>
      </c>
      <c r="AE60" s="85" t="s">
        <v>995</v>
      </c>
      <c r="AF60" s="79" t="b">
        <v>0</v>
      </c>
      <c r="AG60" s="79" t="s">
        <v>1009</v>
      </c>
      <c r="AH60" s="79"/>
      <c r="AI60" s="85" t="s">
        <v>995</v>
      </c>
      <c r="AJ60" s="79" t="b">
        <v>0</v>
      </c>
      <c r="AK60" s="79">
        <v>0</v>
      </c>
      <c r="AL60" s="85" t="s">
        <v>995</v>
      </c>
      <c r="AM60" s="79" t="s">
        <v>1026</v>
      </c>
      <c r="AN60" s="79" t="b">
        <v>0</v>
      </c>
      <c r="AO60" s="85" t="s">
        <v>905</v>
      </c>
      <c r="AP60" s="79" t="s">
        <v>176</v>
      </c>
      <c r="AQ60" s="79">
        <v>0</v>
      </c>
      <c r="AR60" s="79">
        <v>0</v>
      </c>
      <c r="AS60" s="79"/>
      <c r="AT60" s="79"/>
      <c r="AU60" s="79"/>
      <c r="AV60" s="79"/>
      <c r="AW60" s="79"/>
      <c r="AX60" s="79"/>
      <c r="AY60" s="79"/>
      <c r="AZ60" s="79"/>
      <c r="BA60">
        <v>2</v>
      </c>
      <c r="BB60" s="78" t="str">
        <f>REPLACE(INDEX(GroupVertices[Group],MATCH(Edges25[[#This Row],[Vertex 1]],GroupVertices[Vertex],0)),1,1,"")</f>
        <v>14</v>
      </c>
      <c r="BC60" s="78" t="str">
        <f>REPLACE(INDEX(GroupVertices[Group],MATCH(Edges25[[#This Row],[Vertex 2]],GroupVertices[Vertex],0)),1,1,"")</f>
        <v>14</v>
      </c>
      <c r="BD60" s="48"/>
      <c r="BE60" s="49"/>
      <c r="BF60" s="48"/>
      <c r="BG60" s="49"/>
      <c r="BH60" s="48"/>
      <c r="BI60" s="49"/>
      <c r="BJ60" s="48"/>
      <c r="BK60" s="49"/>
      <c r="BL60" s="48"/>
    </row>
    <row r="61" spans="1:64" ht="15">
      <c r="A61" s="64" t="s">
        <v>263</v>
      </c>
      <c r="B61" s="64" t="s">
        <v>365</v>
      </c>
      <c r="C61" s="65"/>
      <c r="D61" s="66"/>
      <c r="E61" s="67"/>
      <c r="F61" s="68"/>
      <c r="G61" s="65"/>
      <c r="H61" s="69"/>
      <c r="I61" s="70"/>
      <c r="J61" s="70"/>
      <c r="K61" s="34" t="s">
        <v>65</v>
      </c>
      <c r="L61" s="77">
        <v>197</v>
      </c>
      <c r="M61" s="77"/>
      <c r="N61" s="72"/>
      <c r="O61" s="79" t="s">
        <v>407</v>
      </c>
      <c r="P61" s="81">
        <v>43741.375706018516</v>
      </c>
      <c r="Q61" s="79" t="s">
        <v>454</v>
      </c>
      <c r="R61" s="79" t="s">
        <v>518</v>
      </c>
      <c r="S61" s="79" t="s">
        <v>545</v>
      </c>
      <c r="T61" s="79"/>
      <c r="U61" s="82" t="s">
        <v>606</v>
      </c>
      <c r="V61" s="82" t="s">
        <v>606</v>
      </c>
      <c r="W61" s="81">
        <v>43741.375706018516</v>
      </c>
      <c r="X61" s="82" t="s">
        <v>762</v>
      </c>
      <c r="Y61" s="79"/>
      <c r="Z61" s="79"/>
      <c r="AA61" s="85" t="s">
        <v>906</v>
      </c>
      <c r="AB61" s="79"/>
      <c r="AC61" s="79" t="b">
        <v>0</v>
      </c>
      <c r="AD61" s="79">
        <v>0</v>
      </c>
      <c r="AE61" s="85" t="s">
        <v>995</v>
      </c>
      <c r="AF61" s="79" t="b">
        <v>0</v>
      </c>
      <c r="AG61" s="79" t="s">
        <v>1009</v>
      </c>
      <c r="AH61" s="79"/>
      <c r="AI61" s="85" t="s">
        <v>995</v>
      </c>
      <c r="AJ61" s="79" t="b">
        <v>0</v>
      </c>
      <c r="AK61" s="79">
        <v>0</v>
      </c>
      <c r="AL61" s="85" t="s">
        <v>995</v>
      </c>
      <c r="AM61" s="79" t="s">
        <v>1026</v>
      </c>
      <c r="AN61" s="79" t="b">
        <v>0</v>
      </c>
      <c r="AO61" s="85" t="s">
        <v>906</v>
      </c>
      <c r="AP61" s="79" t="s">
        <v>176</v>
      </c>
      <c r="AQ61" s="79">
        <v>0</v>
      </c>
      <c r="AR61" s="79">
        <v>0</v>
      </c>
      <c r="AS61" s="79"/>
      <c r="AT61" s="79"/>
      <c r="AU61" s="79"/>
      <c r="AV61" s="79"/>
      <c r="AW61" s="79"/>
      <c r="AX61" s="79"/>
      <c r="AY61" s="79"/>
      <c r="AZ61" s="79"/>
      <c r="BA61">
        <v>2</v>
      </c>
      <c r="BB61" s="78" t="str">
        <f>REPLACE(INDEX(GroupVertices[Group],MATCH(Edges25[[#This Row],[Vertex 1]],GroupVertices[Vertex],0)),1,1,"")</f>
        <v>14</v>
      </c>
      <c r="BC61" s="78" t="str">
        <f>REPLACE(INDEX(GroupVertices[Group],MATCH(Edges25[[#This Row],[Vertex 2]],GroupVertices[Vertex],0)),1,1,"")</f>
        <v>14</v>
      </c>
      <c r="BD61" s="48"/>
      <c r="BE61" s="49"/>
      <c r="BF61" s="48"/>
      <c r="BG61" s="49"/>
      <c r="BH61" s="48"/>
      <c r="BI61" s="49"/>
      <c r="BJ61" s="48"/>
      <c r="BK61" s="49"/>
      <c r="BL61" s="48"/>
    </row>
    <row r="62" spans="1:64" ht="15">
      <c r="A62" s="64" t="s">
        <v>264</v>
      </c>
      <c r="B62" s="64" t="s">
        <v>297</v>
      </c>
      <c r="C62" s="65"/>
      <c r="D62" s="66"/>
      <c r="E62" s="67"/>
      <c r="F62" s="68"/>
      <c r="G62" s="65"/>
      <c r="H62" s="69"/>
      <c r="I62" s="70"/>
      <c r="J62" s="70"/>
      <c r="K62" s="34" t="s">
        <v>65</v>
      </c>
      <c r="L62" s="77">
        <v>202</v>
      </c>
      <c r="M62" s="77"/>
      <c r="N62" s="72"/>
      <c r="O62" s="79" t="s">
        <v>407</v>
      </c>
      <c r="P62" s="81">
        <v>43741.41502314815</v>
      </c>
      <c r="Q62" s="79" t="s">
        <v>442</v>
      </c>
      <c r="R62" s="79"/>
      <c r="S62" s="79"/>
      <c r="T62" s="79" t="s">
        <v>562</v>
      </c>
      <c r="U62" s="79"/>
      <c r="V62" s="82" t="s">
        <v>666</v>
      </c>
      <c r="W62" s="81">
        <v>43741.41502314815</v>
      </c>
      <c r="X62" s="82" t="s">
        <v>763</v>
      </c>
      <c r="Y62" s="79"/>
      <c r="Z62" s="79"/>
      <c r="AA62" s="85" t="s">
        <v>907</v>
      </c>
      <c r="AB62" s="79"/>
      <c r="AC62" s="79" t="b">
        <v>0</v>
      </c>
      <c r="AD62" s="79">
        <v>0</v>
      </c>
      <c r="AE62" s="85" t="s">
        <v>995</v>
      </c>
      <c r="AF62" s="79" t="b">
        <v>1</v>
      </c>
      <c r="AG62" s="79" t="s">
        <v>1009</v>
      </c>
      <c r="AH62" s="79"/>
      <c r="AI62" s="85" t="s">
        <v>970</v>
      </c>
      <c r="AJ62" s="79" t="b">
        <v>0</v>
      </c>
      <c r="AK62" s="79">
        <v>4</v>
      </c>
      <c r="AL62" s="85" t="s">
        <v>991</v>
      </c>
      <c r="AM62" s="79" t="s">
        <v>1023</v>
      </c>
      <c r="AN62" s="79" t="b">
        <v>0</v>
      </c>
      <c r="AO62" s="85" t="s">
        <v>991</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6.25</v>
      </c>
      <c r="BF62" s="48">
        <v>0</v>
      </c>
      <c r="BG62" s="49">
        <v>0</v>
      </c>
      <c r="BH62" s="48">
        <v>0</v>
      </c>
      <c r="BI62" s="49">
        <v>0</v>
      </c>
      <c r="BJ62" s="48">
        <v>15</v>
      </c>
      <c r="BK62" s="49">
        <v>93.75</v>
      </c>
      <c r="BL62" s="48">
        <v>16</v>
      </c>
    </row>
    <row r="63" spans="1:64" ht="15">
      <c r="A63" s="64" t="s">
        <v>264</v>
      </c>
      <c r="B63" s="64" t="s">
        <v>304</v>
      </c>
      <c r="C63" s="65"/>
      <c r="D63" s="66"/>
      <c r="E63" s="67"/>
      <c r="F63" s="68"/>
      <c r="G63" s="65"/>
      <c r="H63" s="69"/>
      <c r="I63" s="70"/>
      <c r="J63" s="70"/>
      <c r="K63" s="34" t="s">
        <v>65</v>
      </c>
      <c r="L63" s="77">
        <v>203</v>
      </c>
      <c r="M63" s="77"/>
      <c r="N63" s="72"/>
      <c r="O63" s="79" t="s">
        <v>407</v>
      </c>
      <c r="P63" s="81">
        <v>43741.415358796294</v>
      </c>
      <c r="Q63" s="79" t="s">
        <v>446</v>
      </c>
      <c r="R63" s="79"/>
      <c r="S63" s="79"/>
      <c r="T63" s="79" t="s">
        <v>573</v>
      </c>
      <c r="U63" s="79"/>
      <c r="V63" s="82" t="s">
        <v>666</v>
      </c>
      <c r="W63" s="81">
        <v>43741.415358796294</v>
      </c>
      <c r="X63" s="82" t="s">
        <v>764</v>
      </c>
      <c r="Y63" s="79"/>
      <c r="Z63" s="79"/>
      <c r="AA63" s="85" t="s">
        <v>908</v>
      </c>
      <c r="AB63" s="79"/>
      <c r="AC63" s="79" t="b">
        <v>0</v>
      </c>
      <c r="AD63" s="79">
        <v>0</v>
      </c>
      <c r="AE63" s="85" t="s">
        <v>995</v>
      </c>
      <c r="AF63" s="79" t="b">
        <v>1</v>
      </c>
      <c r="AG63" s="79" t="s">
        <v>1009</v>
      </c>
      <c r="AH63" s="79"/>
      <c r="AI63" s="85" t="s">
        <v>963</v>
      </c>
      <c r="AJ63" s="79" t="b">
        <v>0</v>
      </c>
      <c r="AK63" s="79">
        <v>4</v>
      </c>
      <c r="AL63" s="85" t="s">
        <v>967</v>
      </c>
      <c r="AM63" s="79" t="s">
        <v>1023</v>
      </c>
      <c r="AN63" s="79" t="b">
        <v>0</v>
      </c>
      <c r="AO63" s="85" t="s">
        <v>967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265</v>
      </c>
      <c r="B64" s="64" t="s">
        <v>287</v>
      </c>
      <c r="C64" s="65"/>
      <c r="D64" s="66"/>
      <c r="E64" s="67"/>
      <c r="F64" s="68"/>
      <c r="G64" s="65"/>
      <c r="H64" s="69"/>
      <c r="I64" s="70"/>
      <c r="J64" s="70"/>
      <c r="K64" s="34" t="s">
        <v>65</v>
      </c>
      <c r="L64" s="77">
        <v>206</v>
      </c>
      <c r="M64" s="77"/>
      <c r="N64" s="72"/>
      <c r="O64" s="79" t="s">
        <v>407</v>
      </c>
      <c r="P64" s="81">
        <v>43741.48359953704</v>
      </c>
      <c r="Q64" s="79" t="s">
        <v>452</v>
      </c>
      <c r="R64" s="79"/>
      <c r="S64" s="79"/>
      <c r="T64" s="79" t="s">
        <v>575</v>
      </c>
      <c r="U64" s="79"/>
      <c r="V64" s="82" t="s">
        <v>667</v>
      </c>
      <c r="W64" s="81">
        <v>43741.48359953704</v>
      </c>
      <c r="X64" s="82" t="s">
        <v>765</v>
      </c>
      <c r="Y64" s="79"/>
      <c r="Z64" s="79"/>
      <c r="AA64" s="85" t="s">
        <v>909</v>
      </c>
      <c r="AB64" s="79"/>
      <c r="AC64" s="79" t="b">
        <v>0</v>
      </c>
      <c r="AD64" s="79">
        <v>0</v>
      </c>
      <c r="AE64" s="85" t="s">
        <v>995</v>
      </c>
      <c r="AF64" s="79" t="b">
        <v>1</v>
      </c>
      <c r="AG64" s="79" t="s">
        <v>1009</v>
      </c>
      <c r="AH64" s="79"/>
      <c r="AI64" s="85" t="s">
        <v>1015</v>
      </c>
      <c r="AJ64" s="79" t="b">
        <v>0</v>
      </c>
      <c r="AK64" s="79">
        <v>3</v>
      </c>
      <c r="AL64" s="85" t="s">
        <v>980</v>
      </c>
      <c r="AM64" s="79" t="s">
        <v>1021</v>
      </c>
      <c r="AN64" s="79" t="b">
        <v>0</v>
      </c>
      <c r="AO64" s="85" t="s">
        <v>980</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1</v>
      </c>
      <c r="BG64" s="49">
        <v>4.3478260869565215</v>
      </c>
      <c r="BH64" s="48">
        <v>0</v>
      </c>
      <c r="BI64" s="49">
        <v>0</v>
      </c>
      <c r="BJ64" s="48">
        <v>22</v>
      </c>
      <c r="BK64" s="49">
        <v>95.65217391304348</v>
      </c>
      <c r="BL64" s="48">
        <v>23</v>
      </c>
    </row>
    <row r="65" spans="1:64" ht="15">
      <c r="A65" s="64" t="s">
        <v>266</v>
      </c>
      <c r="B65" s="64" t="s">
        <v>367</v>
      </c>
      <c r="C65" s="65"/>
      <c r="D65" s="66"/>
      <c r="E65" s="67"/>
      <c r="F65" s="68"/>
      <c r="G65" s="65"/>
      <c r="H65" s="69"/>
      <c r="I65" s="70"/>
      <c r="J65" s="70"/>
      <c r="K65" s="34" t="s">
        <v>65</v>
      </c>
      <c r="L65" s="77">
        <v>207</v>
      </c>
      <c r="M65" s="77"/>
      <c r="N65" s="72"/>
      <c r="O65" s="79" t="s">
        <v>407</v>
      </c>
      <c r="P65" s="81">
        <v>43742.02806712963</v>
      </c>
      <c r="Q65" s="79" t="s">
        <v>455</v>
      </c>
      <c r="R65" s="79"/>
      <c r="S65" s="79"/>
      <c r="T65" s="79"/>
      <c r="U65" s="79"/>
      <c r="V65" s="82" t="s">
        <v>668</v>
      </c>
      <c r="W65" s="81">
        <v>43742.02806712963</v>
      </c>
      <c r="X65" s="82" t="s">
        <v>766</v>
      </c>
      <c r="Y65" s="79"/>
      <c r="Z65" s="79"/>
      <c r="AA65" s="85" t="s">
        <v>910</v>
      </c>
      <c r="AB65" s="79"/>
      <c r="AC65" s="79" t="b">
        <v>0</v>
      </c>
      <c r="AD65" s="79">
        <v>0</v>
      </c>
      <c r="AE65" s="85" t="s">
        <v>995</v>
      </c>
      <c r="AF65" s="79" t="b">
        <v>0</v>
      </c>
      <c r="AG65" s="79" t="s">
        <v>1009</v>
      </c>
      <c r="AH65" s="79"/>
      <c r="AI65" s="85" t="s">
        <v>995</v>
      </c>
      <c r="AJ65" s="79" t="b">
        <v>0</v>
      </c>
      <c r="AK65" s="79">
        <v>5</v>
      </c>
      <c r="AL65" s="85" t="s">
        <v>937</v>
      </c>
      <c r="AM65" s="79" t="s">
        <v>1021</v>
      </c>
      <c r="AN65" s="79" t="b">
        <v>0</v>
      </c>
      <c r="AO65" s="85" t="s">
        <v>937</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267</v>
      </c>
      <c r="B66" s="64" t="s">
        <v>236</v>
      </c>
      <c r="C66" s="65"/>
      <c r="D66" s="66"/>
      <c r="E66" s="67"/>
      <c r="F66" s="68"/>
      <c r="G66" s="65"/>
      <c r="H66" s="69"/>
      <c r="I66" s="70"/>
      <c r="J66" s="70"/>
      <c r="K66" s="34" t="s">
        <v>66</v>
      </c>
      <c r="L66" s="77">
        <v>215</v>
      </c>
      <c r="M66" s="77"/>
      <c r="N66" s="72"/>
      <c r="O66" s="79" t="s">
        <v>407</v>
      </c>
      <c r="P66" s="81">
        <v>43734.55243055556</v>
      </c>
      <c r="Q66" s="79" t="s">
        <v>420</v>
      </c>
      <c r="R66" s="79"/>
      <c r="S66" s="79"/>
      <c r="T66" s="79"/>
      <c r="U66" s="79"/>
      <c r="V66" s="82" t="s">
        <v>669</v>
      </c>
      <c r="W66" s="81">
        <v>43734.55243055556</v>
      </c>
      <c r="X66" s="82" t="s">
        <v>767</v>
      </c>
      <c r="Y66" s="79"/>
      <c r="Z66" s="79"/>
      <c r="AA66" s="85" t="s">
        <v>911</v>
      </c>
      <c r="AB66" s="79"/>
      <c r="AC66" s="79" t="b">
        <v>0</v>
      </c>
      <c r="AD66" s="79">
        <v>0</v>
      </c>
      <c r="AE66" s="85" t="s">
        <v>995</v>
      </c>
      <c r="AF66" s="79" t="b">
        <v>0</v>
      </c>
      <c r="AG66" s="79" t="s">
        <v>1009</v>
      </c>
      <c r="AH66" s="79"/>
      <c r="AI66" s="85" t="s">
        <v>995</v>
      </c>
      <c r="AJ66" s="79" t="b">
        <v>0</v>
      </c>
      <c r="AK66" s="79">
        <v>2</v>
      </c>
      <c r="AL66" s="85" t="s">
        <v>874</v>
      </c>
      <c r="AM66" s="79" t="s">
        <v>1023</v>
      </c>
      <c r="AN66" s="79" t="b">
        <v>0</v>
      </c>
      <c r="AO66" s="85" t="s">
        <v>874</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4</v>
      </c>
      <c r="BD66" s="48">
        <v>0</v>
      </c>
      <c r="BE66" s="49">
        <v>0</v>
      </c>
      <c r="BF66" s="48">
        <v>0</v>
      </c>
      <c r="BG66" s="49">
        <v>0</v>
      </c>
      <c r="BH66" s="48">
        <v>0</v>
      </c>
      <c r="BI66" s="49">
        <v>0</v>
      </c>
      <c r="BJ66" s="48">
        <v>27</v>
      </c>
      <c r="BK66" s="49">
        <v>100</v>
      </c>
      <c r="BL66" s="48">
        <v>27</v>
      </c>
    </row>
    <row r="67" spans="1:64" ht="15">
      <c r="A67" s="64" t="s">
        <v>267</v>
      </c>
      <c r="B67" s="64" t="s">
        <v>367</v>
      </c>
      <c r="C67" s="65"/>
      <c r="D67" s="66"/>
      <c r="E67" s="67"/>
      <c r="F67" s="68"/>
      <c r="G67" s="65"/>
      <c r="H67" s="69"/>
      <c r="I67" s="70"/>
      <c r="J67" s="70"/>
      <c r="K67" s="34" t="s">
        <v>65</v>
      </c>
      <c r="L67" s="77">
        <v>216</v>
      </c>
      <c r="M67" s="77"/>
      <c r="N67" s="72"/>
      <c r="O67" s="79" t="s">
        <v>407</v>
      </c>
      <c r="P67" s="81">
        <v>43742.15326388889</v>
      </c>
      <c r="Q67" s="79" t="s">
        <v>455</v>
      </c>
      <c r="R67" s="79"/>
      <c r="S67" s="79"/>
      <c r="T67" s="79"/>
      <c r="U67" s="79"/>
      <c r="V67" s="82" t="s">
        <v>669</v>
      </c>
      <c r="W67" s="81">
        <v>43742.15326388889</v>
      </c>
      <c r="X67" s="82" t="s">
        <v>768</v>
      </c>
      <c r="Y67" s="79"/>
      <c r="Z67" s="79"/>
      <c r="AA67" s="85" t="s">
        <v>912</v>
      </c>
      <c r="AB67" s="79"/>
      <c r="AC67" s="79" t="b">
        <v>0</v>
      </c>
      <c r="AD67" s="79">
        <v>0</v>
      </c>
      <c r="AE67" s="85" t="s">
        <v>995</v>
      </c>
      <c r="AF67" s="79" t="b">
        <v>0</v>
      </c>
      <c r="AG67" s="79" t="s">
        <v>1009</v>
      </c>
      <c r="AH67" s="79"/>
      <c r="AI67" s="85" t="s">
        <v>995</v>
      </c>
      <c r="AJ67" s="79" t="b">
        <v>0</v>
      </c>
      <c r="AK67" s="79">
        <v>5</v>
      </c>
      <c r="AL67" s="85" t="s">
        <v>937</v>
      </c>
      <c r="AM67" s="79" t="s">
        <v>1021</v>
      </c>
      <c r="AN67" s="79" t="b">
        <v>0</v>
      </c>
      <c r="AO67" s="85" t="s">
        <v>937</v>
      </c>
      <c r="AP67" s="79" t="s">
        <v>176</v>
      </c>
      <c r="AQ67" s="79">
        <v>0</v>
      </c>
      <c r="AR67" s="79">
        <v>0</v>
      </c>
      <c r="AS67" s="79"/>
      <c r="AT67" s="79"/>
      <c r="AU67" s="79"/>
      <c r="AV67" s="79"/>
      <c r="AW67" s="79"/>
      <c r="AX67" s="79"/>
      <c r="AY67" s="79"/>
      <c r="AZ67" s="79"/>
      <c r="BA67">
        <v>1</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268</v>
      </c>
      <c r="B68" s="64" t="s">
        <v>267</v>
      </c>
      <c r="C68" s="65"/>
      <c r="D68" s="66"/>
      <c r="E68" s="67"/>
      <c r="F68" s="68"/>
      <c r="G68" s="65"/>
      <c r="H68" s="69"/>
      <c r="I68" s="70"/>
      <c r="J68" s="70"/>
      <c r="K68" s="34" t="s">
        <v>65</v>
      </c>
      <c r="L68" s="77">
        <v>223</v>
      </c>
      <c r="M68" s="77"/>
      <c r="N68" s="72"/>
      <c r="O68" s="79" t="s">
        <v>407</v>
      </c>
      <c r="P68" s="81">
        <v>43742.20832175926</v>
      </c>
      <c r="Q68" s="79" t="s">
        <v>456</v>
      </c>
      <c r="R68" s="79"/>
      <c r="S68" s="79"/>
      <c r="T68" s="79"/>
      <c r="U68" s="79"/>
      <c r="V68" s="82" t="s">
        <v>670</v>
      </c>
      <c r="W68" s="81">
        <v>43742.20832175926</v>
      </c>
      <c r="X68" s="82" t="s">
        <v>769</v>
      </c>
      <c r="Y68" s="79"/>
      <c r="Z68" s="79"/>
      <c r="AA68" s="85" t="s">
        <v>913</v>
      </c>
      <c r="AB68" s="85" t="s">
        <v>937</v>
      </c>
      <c r="AC68" s="79" t="b">
        <v>0</v>
      </c>
      <c r="AD68" s="79">
        <v>0</v>
      </c>
      <c r="AE68" s="85" t="s">
        <v>1004</v>
      </c>
      <c r="AF68" s="79" t="b">
        <v>0</v>
      </c>
      <c r="AG68" s="79" t="s">
        <v>1009</v>
      </c>
      <c r="AH68" s="79"/>
      <c r="AI68" s="85" t="s">
        <v>995</v>
      </c>
      <c r="AJ68" s="79" t="b">
        <v>0</v>
      </c>
      <c r="AK68" s="79">
        <v>0</v>
      </c>
      <c r="AL68" s="85" t="s">
        <v>995</v>
      </c>
      <c r="AM68" s="79" t="s">
        <v>1023</v>
      </c>
      <c r="AN68" s="79" t="b">
        <v>0</v>
      </c>
      <c r="AO68" s="85" t="s">
        <v>937</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269</v>
      </c>
      <c r="B69" s="64" t="s">
        <v>236</v>
      </c>
      <c r="C69" s="65"/>
      <c r="D69" s="66"/>
      <c r="E69" s="67"/>
      <c r="F69" s="68"/>
      <c r="G69" s="65"/>
      <c r="H69" s="69"/>
      <c r="I69" s="70"/>
      <c r="J69" s="70"/>
      <c r="K69" s="34" t="s">
        <v>65</v>
      </c>
      <c r="L69" s="77">
        <v>234</v>
      </c>
      <c r="M69" s="77"/>
      <c r="N69" s="72"/>
      <c r="O69" s="79" t="s">
        <v>407</v>
      </c>
      <c r="P69" s="81">
        <v>43734.75407407407</v>
      </c>
      <c r="Q69" s="79" t="s">
        <v>420</v>
      </c>
      <c r="R69" s="79"/>
      <c r="S69" s="79"/>
      <c r="T69" s="79"/>
      <c r="U69" s="79"/>
      <c r="V69" s="82" t="s">
        <v>671</v>
      </c>
      <c r="W69" s="81">
        <v>43734.75407407407</v>
      </c>
      <c r="X69" s="82" t="s">
        <v>770</v>
      </c>
      <c r="Y69" s="79"/>
      <c r="Z69" s="79"/>
      <c r="AA69" s="85" t="s">
        <v>914</v>
      </c>
      <c r="AB69" s="79"/>
      <c r="AC69" s="79" t="b">
        <v>0</v>
      </c>
      <c r="AD69" s="79">
        <v>0</v>
      </c>
      <c r="AE69" s="85" t="s">
        <v>995</v>
      </c>
      <c r="AF69" s="79" t="b">
        <v>0</v>
      </c>
      <c r="AG69" s="79" t="s">
        <v>1009</v>
      </c>
      <c r="AH69" s="79"/>
      <c r="AI69" s="85" t="s">
        <v>995</v>
      </c>
      <c r="AJ69" s="79" t="b">
        <v>0</v>
      </c>
      <c r="AK69" s="79">
        <v>5</v>
      </c>
      <c r="AL69" s="85" t="s">
        <v>874</v>
      </c>
      <c r="AM69" s="79" t="s">
        <v>1022</v>
      </c>
      <c r="AN69" s="79" t="b">
        <v>0</v>
      </c>
      <c r="AO69" s="85" t="s">
        <v>874</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4</v>
      </c>
      <c r="BD69" s="48">
        <v>0</v>
      </c>
      <c r="BE69" s="49">
        <v>0</v>
      </c>
      <c r="BF69" s="48">
        <v>0</v>
      </c>
      <c r="BG69" s="49">
        <v>0</v>
      </c>
      <c r="BH69" s="48">
        <v>0</v>
      </c>
      <c r="BI69" s="49">
        <v>0</v>
      </c>
      <c r="BJ69" s="48">
        <v>27</v>
      </c>
      <c r="BK69" s="49">
        <v>100</v>
      </c>
      <c r="BL69" s="48">
        <v>27</v>
      </c>
    </row>
    <row r="70" spans="1:64" ht="15">
      <c r="A70" s="64" t="s">
        <v>269</v>
      </c>
      <c r="B70" s="64" t="s">
        <v>367</v>
      </c>
      <c r="C70" s="65"/>
      <c r="D70" s="66"/>
      <c r="E70" s="67"/>
      <c r="F70" s="68"/>
      <c r="G70" s="65"/>
      <c r="H70" s="69"/>
      <c r="I70" s="70"/>
      <c r="J70" s="70"/>
      <c r="K70" s="34" t="s">
        <v>65</v>
      </c>
      <c r="L70" s="77">
        <v>235</v>
      </c>
      <c r="M70" s="77"/>
      <c r="N70" s="72"/>
      <c r="O70" s="79" t="s">
        <v>407</v>
      </c>
      <c r="P70" s="81">
        <v>43742.28664351852</v>
      </c>
      <c r="Q70" s="79" t="s">
        <v>455</v>
      </c>
      <c r="R70" s="79"/>
      <c r="S70" s="79"/>
      <c r="T70" s="79"/>
      <c r="U70" s="79"/>
      <c r="V70" s="82" t="s">
        <v>671</v>
      </c>
      <c r="W70" s="81">
        <v>43742.28664351852</v>
      </c>
      <c r="X70" s="82" t="s">
        <v>771</v>
      </c>
      <c r="Y70" s="79"/>
      <c r="Z70" s="79"/>
      <c r="AA70" s="85" t="s">
        <v>915</v>
      </c>
      <c r="AB70" s="79"/>
      <c r="AC70" s="79" t="b">
        <v>0</v>
      </c>
      <c r="AD70" s="79">
        <v>0</v>
      </c>
      <c r="AE70" s="85" t="s">
        <v>995</v>
      </c>
      <c r="AF70" s="79" t="b">
        <v>0</v>
      </c>
      <c r="AG70" s="79" t="s">
        <v>1009</v>
      </c>
      <c r="AH70" s="79"/>
      <c r="AI70" s="85" t="s">
        <v>995</v>
      </c>
      <c r="AJ70" s="79" t="b">
        <v>0</v>
      </c>
      <c r="AK70" s="79">
        <v>5</v>
      </c>
      <c r="AL70" s="85" t="s">
        <v>937</v>
      </c>
      <c r="AM70" s="79" t="s">
        <v>1022</v>
      </c>
      <c r="AN70" s="79" t="b">
        <v>0</v>
      </c>
      <c r="AO70" s="85" t="s">
        <v>937</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270</v>
      </c>
      <c r="B71" s="64" t="s">
        <v>297</v>
      </c>
      <c r="C71" s="65"/>
      <c r="D71" s="66"/>
      <c r="E71" s="67"/>
      <c r="F71" s="68"/>
      <c r="G71" s="65"/>
      <c r="H71" s="69"/>
      <c r="I71" s="70"/>
      <c r="J71" s="70"/>
      <c r="K71" s="34" t="s">
        <v>65</v>
      </c>
      <c r="L71" s="77">
        <v>242</v>
      </c>
      <c r="M71" s="77"/>
      <c r="N71" s="72"/>
      <c r="O71" s="79" t="s">
        <v>407</v>
      </c>
      <c r="P71" s="81">
        <v>43742.63459490741</v>
      </c>
      <c r="Q71" s="79" t="s">
        <v>457</v>
      </c>
      <c r="R71" s="79"/>
      <c r="S71" s="79"/>
      <c r="T71" s="79"/>
      <c r="U71" s="79"/>
      <c r="V71" s="82" t="s">
        <v>672</v>
      </c>
      <c r="W71" s="81">
        <v>43742.63459490741</v>
      </c>
      <c r="X71" s="82" t="s">
        <v>772</v>
      </c>
      <c r="Y71" s="79"/>
      <c r="Z71" s="79"/>
      <c r="AA71" s="85" t="s">
        <v>916</v>
      </c>
      <c r="AB71" s="79"/>
      <c r="AC71" s="79" t="b">
        <v>0</v>
      </c>
      <c r="AD71" s="79">
        <v>0</v>
      </c>
      <c r="AE71" s="85" t="s">
        <v>995</v>
      </c>
      <c r="AF71" s="79" t="b">
        <v>1</v>
      </c>
      <c r="AG71" s="79" t="s">
        <v>1009</v>
      </c>
      <c r="AH71" s="79"/>
      <c r="AI71" s="85" t="s">
        <v>1016</v>
      </c>
      <c r="AJ71" s="79" t="b">
        <v>0</v>
      </c>
      <c r="AK71" s="79">
        <v>2</v>
      </c>
      <c r="AL71" s="85" t="s">
        <v>981</v>
      </c>
      <c r="AM71" s="79" t="s">
        <v>1021</v>
      </c>
      <c r="AN71" s="79" t="b">
        <v>0</v>
      </c>
      <c r="AO71" s="85" t="s">
        <v>981</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1</v>
      </c>
      <c r="BD71" s="48"/>
      <c r="BE71" s="49"/>
      <c r="BF71" s="48"/>
      <c r="BG71" s="49"/>
      <c r="BH71" s="48"/>
      <c r="BI71" s="49"/>
      <c r="BJ71" s="48"/>
      <c r="BK71" s="49"/>
      <c r="BL71" s="48"/>
    </row>
    <row r="72" spans="1:64" ht="15">
      <c r="A72" s="64" t="s">
        <v>271</v>
      </c>
      <c r="B72" s="64" t="s">
        <v>367</v>
      </c>
      <c r="C72" s="65"/>
      <c r="D72" s="66"/>
      <c r="E72" s="67"/>
      <c r="F72" s="68"/>
      <c r="G72" s="65"/>
      <c r="H72" s="69"/>
      <c r="I72" s="70"/>
      <c r="J72" s="70"/>
      <c r="K72" s="34" t="s">
        <v>65</v>
      </c>
      <c r="L72" s="77">
        <v>244</v>
      </c>
      <c r="M72" s="77"/>
      <c r="N72" s="72"/>
      <c r="O72" s="79" t="s">
        <v>407</v>
      </c>
      <c r="P72" s="81">
        <v>43742.63930555555</v>
      </c>
      <c r="Q72" s="79" t="s">
        <v>455</v>
      </c>
      <c r="R72" s="79"/>
      <c r="S72" s="79"/>
      <c r="T72" s="79"/>
      <c r="U72" s="79"/>
      <c r="V72" s="82" t="s">
        <v>673</v>
      </c>
      <c r="W72" s="81">
        <v>43742.63930555555</v>
      </c>
      <c r="X72" s="82" t="s">
        <v>773</v>
      </c>
      <c r="Y72" s="79"/>
      <c r="Z72" s="79"/>
      <c r="AA72" s="85" t="s">
        <v>917</v>
      </c>
      <c r="AB72" s="79"/>
      <c r="AC72" s="79" t="b">
        <v>0</v>
      </c>
      <c r="AD72" s="79">
        <v>0</v>
      </c>
      <c r="AE72" s="85" t="s">
        <v>995</v>
      </c>
      <c r="AF72" s="79" t="b">
        <v>0</v>
      </c>
      <c r="AG72" s="79" t="s">
        <v>1009</v>
      </c>
      <c r="AH72" s="79"/>
      <c r="AI72" s="85" t="s">
        <v>995</v>
      </c>
      <c r="AJ72" s="79" t="b">
        <v>0</v>
      </c>
      <c r="AK72" s="79">
        <v>5</v>
      </c>
      <c r="AL72" s="85" t="s">
        <v>937</v>
      </c>
      <c r="AM72" s="79" t="s">
        <v>1021</v>
      </c>
      <c r="AN72" s="79" t="b">
        <v>0</v>
      </c>
      <c r="AO72" s="85" t="s">
        <v>937</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272</v>
      </c>
      <c r="B73" s="64" t="s">
        <v>356</v>
      </c>
      <c r="C73" s="65"/>
      <c r="D73" s="66"/>
      <c r="E73" s="67"/>
      <c r="F73" s="68"/>
      <c r="G73" s="65"/>
      <c r="H73" s="69"/>
      <c r="I73" s="70"/>
      <c r="J73" s="70"/>
      <c r="K73" s="34" t="s">
        <v>65</v>
      </c>
      <c r="L73" s="77">
        <v>251</v>
      </c>
      <c r="M73" s="77"/>
      <c r="N73" s="72"/>
      <c r="O73" s="79" t="s">
        <v>407</v>
      </c>
      <c r="P73" s="81">
        <v>43718.857094907406</v>
      </c>
      <c r="Q73" s="79" t="s">
        <v>458</v>
      </c>
      <c r="R73" s="82" t="s">
        <v>519</v>
      </c>
      <c r="S73" s="79" t="s">
        <v>539</v>
      </c>
      <c r="T73" s="79" t="s">
        <v>576</v>
      </c>
      <c r="U73" s="79"/>
      <c r="V73" s="82" t="s">
        <v>674</v>
      </c>
      <c r="W73" s="81">
        <v>43718.857094907406</v>
      </c>
      <c r="X73" s="82" t="s">
        <v>774</v>
      </c>
      <c r="Y73" s="79"/>
      <c r="Z73" s="79"/>
      <c r="AA73" s="85" t="s">
        <v>918</v>
      </c>
      <c r="AB73" s="79"/>
      <c r="AC73" s="79" t="b">
        <v>0</v>
      </c>
      <c r="AD73" s="79">
        <v>8</v>
      </c>
      <c r="AE73" s="85" t="s">
        <v>995</v>
      </c>
      <c r="AF73" s="79" t="b">
        <v>1</v>
      </c>
      <c r="AG73" s="79" t="s">
        <v>1009</v>
      </c>
      <c r="AH73" s="79"/>
      <c r="AI73" s="85" t="s">
        <v>1017</v>
      </c>
      <c r="AJ73" s="79" t="b">
        <v>0</v>
      </c>
      <c r="AK73" s="79">
        <v>5</v>
      </c>
      <c r="AL73" s="85" t="s">
        <v>995</v>
      </c>
      <c r="AM73" s="79" t="s">
        <v>1023</v>
      </c>
      <c r="AN73" s="79" t="b">
        <v>0</v>
      </c>
      <c r="AO73" s="85" t="s">
        <v>918</v>
      </c>
      <c r="AP73" s="79" t="s">
        <v>1032</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273</v>
      </c>
      <c r="B74" s="64" t="s">
        <v>272</v>
      </c>
      <c r="C74" s="65"/>
      <c r="D74" s="66"/>
      <c r="E74" s="67"/>
      <c r="F74" s="68"/>
      <c r="G74" s="65"/>
      <c r="H74" s="69"/>
      <c r="I74" s="70"/>
      <c r="J74" s="70"/>
      <c r="K74" s="34" t="s">
        <v>65</v>
      </c>
      <c r="L74" s="77">
        <v>254</v>
      </c>
      <c r="M74" s="77"/>
      <c r="N74" s="72"/>
      <c r="O74" s="79" t="s">
        <v>407</v>
      </c>
      <c r="P74" s="81">
        <v>43743.71774305555</v>
      </c>
      <c r="Q74" s="79" t="s">
        <v>459</v>
      </c>
      <c r="R74" s="79"/>
      <c r="S74" s="79"/>
      <c r="T74" s="79" t="s">
        <v>577</v>
      </c>
      <c r="U74" s="79"/>
      <c r="V74" s="82" t="s">
        <v>675</v>
      </c>
      <c r="W74" s="81">
        <v>43743.71774305555</v>
      </c>
      <c r="X74" s="82" t="s">
        <v>775</v>
      </c>
      <c r="Y74" s="79"/>
      <c r="Z74" s="79"/>
      <c r="AA74" s="85" t="s">
        <v>919</v>
      </c>
      <c r="AB74" s="79"/>
      <c r="AC74" s="79" t="b">
        <v>0</v>
      </c>
      <c r="AD74" s="79">
        <v>0</v>
      </c>
      <c r="AE74" s="85" t="s">
        <v>995</v>
      </c>
      <c r="AF74" s="79" t="b">
        <v>1</v>
      </c>
      <c r="AG74" s="79" t="s">
        <v>1009</v>
      </c>
      <c r="AH74" s="79"/>
      <c r="AI74" s="85" t="s">
        <v>1017</v>
      </c>
      <c r="AJ74" s="79" t="b">
        <v>0</v>
      </c>
      <c r="AK74" s="79">
        <v>5</v>
      </c>
      <c r="AL74" s="85" t="s">
        <v>918</v>
      </c>
      <c r="AM74" s="79" t="s">
        <v>1029</v>
      </c>
      <c r="AN74" s="79" t="b">
        <v>0</v>
      </c>
      <c r="AO74" s="85" t="s">
        <v>918</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274</v>
      </c>
      <c r="B75" s="64" t="s">
        <v>371</v>
      </c>
      <c r="C75" s="65"/>
      <c r="D75" s="66"/>
      <c r="E75" s="67"/>
      <c r="F75" s="68"/>
      <c r="G75" s="65"/>
      <c r="H75" s="69"/>
      <c r="I75" s="70"/>
      <c r="J75" s="70"/>
      <c r="K75" s="34" t="s">
        <v>65</v>
      </c>
      <c r="L75" s="77">
        <v>256</v>
      </c>
      <c r="M75" s="77"/>
      <c r="N75" s="72"/>
      <c r="O75" s="79" t="s">
        <v>407</v>
      </c>
      <c r="P75" s="81">
        <v>43744.11502314815</v>
      </c>
      <c r="Q75" s="79" t="s">
        <v>460</v>
      </c>
      <c r="R75" s="82" t="s">
        <v>520</v>
      </c>
      <c r="S75" s="79" t="s">
        <v>546</v>
      </c>
      <c r="T75" s="79"/>
      <c r="U75" s="79"/>
      <c r="V75" s="82" t="s">
        <v>676</v>
      </c>
      <c r="W75" s="81">
        <v>43744.11502314815</v>
      </c>
      <c r="X75" s="82" t="s">
        <v>776</v>
      </c>
      <c r="Y75" s="79"/>
      <c r="Z75" s="79"/>
      <c r="AA75" s="85" t="s">
        <v>920</v>
      </c>
      <c r="AB75" s="79"/>
      <c r="AC75" s="79" t="b">
        <v>0</v>
      </c>
      <c r="AD75" s="79">
        <v>0</v>
      </c>
      <c r="AE75" s="85" t="s">
        <v>995</v>
      </c>
      <c r="AF75" s="79" t="b">
        <v>0</v>
      </c>
      <c r="AG75" s="79" t="s">
        <v>1009</v>
      </c>
      <c r="AH75" s="79"/>
      <c r="AI75" s="85" t="s">
        <v>995</v>
      </c>
      <c r="AJ75" s="79" t="b">
        <v>0</v>
      </c>
      <c r="AK75" s="79">
        <v>1</v>
      </c>
      <c r="AL75" s="85" t="s">
        <v>995</v>
      </c>
      <c r="AM75" s="79" t="s">
        <v>1021</v>
      </c>
      <c r="AN75" s="79" t="b">
        <v>0</v>
      </c>
      <c r="AO75" s="85" t="s">
        <v>920</v>
      </c>
      <c r="AP75" s="79" t="s">
        <v>176</v>
      </c>
      <c r="AQ75" s="79">
        <v>0</v>
      </c>
      <c r="AR75" s="79">
        <v>0</v>
      </c>
      <c r="AS75" s="79"/>
      <c r="AT75" s="79"/>
      <c r="AU75" s="79"/>
      <c r="AV75" s="79"/>
      <c r="AW75" s="79"/>
      <c r="AX75" s="79"/>
      <c r="AY75" s="79"/>
      <c r="AZ75" s="79"/>
      <c r="BA75">
        <v>1</v>
      </c>
      <c r="BB75" s="78" t="str">
        <f>REPLACE(INDEX(GroupVertices[Group],MATCH(Edges25[[#This Row],[Vertex 1]],GroupVertices[Vertex],0)),1,1,"")</f>
        <v>12</v>
      </c>
      <c r="BC75" s="78" t="str">
        <f>REPLACE(INDEX(GroupVertices[Group],MATCH(Edges25[[#This Row],[Vertex 2]],GroupVertices[Vertex],0)),1,1,"")</f>
        <v>12</v>
      </c>
      <c r="BD75" s="48"/>
      <c r="BE75" s="49"/>
      <c r="BF75" s="48"/>
      <c r="BG75" s="49"/>
      <c r="BH75" s="48"/>
      <c r="BI75" s="49"/>
      <c r="BJ75" s="48"/>
      <c r="BK75" s="49"/>
      <c r="BL75" s="48"/>
    </row>
    <row r="76" spans="1:64" ht="15">
      <c r="A76" s="64" t="s">
        <v>275</v>
      </c>
      <c r="B76" s="64" t="s">
        <v>274</v>
      </c>
      <c r="C76" s="65"/>
      <c r="D76" s="66"/>
      <c r="E76" s="67"/>
      <c r="F76" s="68"/>
      <c r="G76" s="65"/>
      <c r="H76" s="69"/>
      <c r="I76" s="70"/>
      <c r="J76" s="70"/>
      <c r="K76" s="34" t="s">
        <v>65</v>
      </c>
      <c r="L76" s="77">
        <v>258</v>
      </c>
      <c r="M76" s="77"/>
      <c r="N76" s="72"/>
      <c r="O76" s="79" t="s">
        <v>407</v>
      </c>
      <c r="P76" s="81">
        <v>43744.13958333333</v>
      </c>
      <c r="Q76" s="79" t="s">
        <v>461</v>
      </c>
      <c r="R76" s="79"/>
      <c r="S76" s="79"/>
      <c r="T76" s="79"/>
      <c r="U76" s="79"/>
      <c r="V76" s="82" t="s">
        <v>677</v>
      </c>
      <c r="W76" s="81">
        <v>43744.13958333333</v>
      </c>
      <c r="X76" s="82" t="s">
        <v>777</v>
      </c>
      <c r="Y76" s="79"/>
      <c r="Z76" s="79"/>
      <c r="AA76" s="85" t="s">
        <v>921</v>
      </c>
      <c r="AB76" s="79"/>
      <c r="AC76" s="79" t="b">
        <v>0</v>
      </c>
      <c r="AD76" s="79">
        <v>0</v>
      </c>
      <c r="AE76" s="85" t="s">
        <v>995</v>
      </c>
      <c r="AF76" s="79" t="b">
        <v>0</v>
      </c>
      <c r="AG76" s="79" t="s">
        <v>1009</v>
      </c>
      <c r="AH76" s="79"/>
      <c r="AI76" s="85" t="s">
        <v>995</v>
      </c>
      <c r="AJ76" s="79" t="b">
        <v>0</v>
      </c>
      <c r="AK76" s="79">
        <v>1</v>
      </c>
      <c r="AL76" s="85" t="s">
        <v>920</v>
      </c>
      <c r="AM76" s="79" t="s">
        <v>1030</v>
      </c>
      <c r="AN76" s="79" t="b">
        <v>0</v>
      </c>
      <c r="AO76" s="85" t="s">
        <v>920</v>
      </c>
      <c r="AP76" s="79" t="s">
        <v>176</v>
      </c>
      <c r="AQ76" s="79">
        <v>0</v>
      </c>
      <c r="AR76" s="79">
        <v>0</v>
      </c>
      <c r="AS76" s="79"/>
      <c r="AT76" s="79"/>
      <c r="AU76" s="79"/>
      <c r="AV76" s="79"/>
      <c r="AW76" s="79"/>
      <c r="AX76" s="79"/>
      <c r="AY76" s="79"/>
      <c r="AZ76" s="79"/>
      <c r="BA76">
        <v>1</v>
      </c>
      <c r="BB76" s="78" t="str">
        <f>REPLACE(INDEX(GroupVertices[Group],MATCH(Edges25[[#This Row],[Vertex 1]],GroupVertices[Vertex],0)),1,1,"")</f>
        <v>12</v>
      </c>
      <c r="BC76" s="78" t="str">
        <f>REPLACE(INDEX(GroupVertices[Group],MATCH(Edges25[[#This Row],[Vertex 2]],GroupVertices[Vertex],0)),1,1,"")</f>
        <v>12</v>
      </c>
      <c r="BD76" s="48">
        <v>0</v>
      </c>
      <c r="BE76" s="49">
        <v>0</v>
      </c>
      <c r="BF76" s="48">
        <v>1</v>
      </c>
      <c r="BG76" s="49">
        <v>4.3478260869565215</v>
      </c>
      <c r="BH76" s="48">
        <v>0</v>
      </c>
      <c r="BI76" s="49">
        <v>0</v>
      </c>
      <c r="BJ76" s="48">
        <v>22</v>
      </c>
      <c r="BK76" s="49">
        <v>95.65217391304348</v>
      </c>
      <c r="BL76" s="48">
        <v>23</v>
      </c>
    </row>
    <row r="77" spans="1:64" ht="15">
      <c r="A77" s="64" t="s">
        <v>276</v>
      </c>
      <c r="B77" s="64" t="s">
        <v>276</v>
      </c>
      <c r="C77" s="65"/>
      <c r="D77" s="66"/>
      <c r="E77" s="67"/>
      <c r="F77" s="68"/>
      <c r="G77" s="65"/>
      <c r="H77" s="69"/>
      <c r="I77" s="70"/>
      <c r="J77" s="70"/>
      <c r="K77" s="34" t="s">
        <v>65</v>
      </c>
      <c r="L77" s="77">
        <v>259</v>
      </c>
      <c r="M77" s="77"/>
      <c r="N77" s="72"/>
      <c r="O77" s="79" t="s">
        <v>176</v>
      </c>
      <c r="P77" s="81">
        <v>43718.76875</v>
      </c>
      <c r="Q77" s="79" t="s">
        <v>462</v>
      </c>
      <c r="R77" s="82" t="s">
        <v>521</v>
      </c>
      <c r="S77" s="79" t="s">
        <v>547</v>
      </c>
      <c r="T77" s="79" t="s">
        <v>578</v>
      </c>
      <c r="U77" s="79"/>
      <c r="V77" s="82" t="s">
        <v>678</v>
      </c>
      <c r="W77" s="81">
        <v>43718.76875</v>
      </c>
      <c r="X77" s="82" t="s">
        <v>778</v>
      </c>
      <c r="Y77" s="79"/>
      <c r="Z77" s="79"/>
      <c r="AA77" s="85" t="s">
        <v>922</v>
      </c>
      <c r="AB77" s="79"/>
      <c r="AC77" s="79" t="b">
        <v>0</v>
      </c>
      <c r="AD77" s="79">
        <v>2</v>
      </c>
      <c r="AE77" s="85" t="s">
        <v>995</v>
      </c>
      <c r="AF77" s="79" t="b">
        <v>0</v>
      </c>
      <c r="AG77" s="79" t="s">
        <v>1009</v>
      </c>
      <c r="AH77" s="79"/>
      <c r="AI77" s="85" t="s">
        <v>995</v>
      </c>
      <c r="AJ77" s="79" t="b">
        <v>0</v>
      </c>
      <c r="AK77" s="79">
        <v>1</v>
      </c>
      <c r="AL77" s="85" t="s">
        <v>995</v>
      </c>
      <c r="AM77" s="79" t="s">
        <v>1021</v>
      </c>
      <c r="AN77" s="79" t="b">
        <v>0</v>
      </c>
      <c r="AO77" s="85" t="s">
        <v>922</v>
      </c>
      <c r="AP77" s="79" t="s">
        <v>1032</v>
      </c>
      <c r="AQ77" s="79">
        <v>0</v>
      </c>
      <c r="AR77" s="79">
        <v>0</v>
      </c>
      <c r="AS77" s="79"/>
      <c r="AT77" s="79"/>
      <c r="AU77" s="79"/>
      <c r="AV77" s="79"/>
      <c r="AW77" s="79"/>
      <c r="AX77" s="79"/>
      <c r="AY77" s="79"/>
      <c r="AZ77" s="79"/>
      <c r="BA77">
        <v>1</v>
      </c>
      <c r="BB77" s="78" t="str">
        <f>REPLACE(INDEX(GroupVertices[Group],MATCH(Edges25[[#This Row],[Vertex 1]],GroupVertices[Vertex],0)),1,1,"")</f>
        <v>15</v>
      </c>
      <c r="BC77" s="78" t="str">
        <f>REPLACE(INDEX(GroupVertices[Group],MATCH(Edges25[[#This Row],[Vertex 2]],GroupVertices[Vertex],0)),1,1,"")</f>
        <v>15</v>
      </c>
      <c r="BD77" s="48">
        <v>0</v>
      </c>
      <c r="BE77" s="49">
        <v>0</v>
      </c>
      <c r="BF77" s="48">
        <v>0</v>
      </c>
      <c r="BG77" s="49">
        <v>0</v>
      </c>
      <c r="BH77" s="48">
        <v>0</v>
      </c>
      <c r="BI77" s="49">
        <v>0</v>
      </c>
      <c r="BJ77" s="48">
        <v>6</v>
      </c>
      <c r="BK77" s="49">
        <v>100</v>
      </c>
      <c r="BL77" s="48">
        <v>6</v>
      </c>
    </row>
    <row r="78" spans="1:64" ht="15">
      <c r="A78" s="64" t="s">
        <v>277</v>
      </c>
      <c r="B78" s="64" t="s">
        <v>276</v>
      </c>
      <c r="C78" s="65"/>
      <c r="D78" s="66"/>
      <c r="E78" s="67"/>
      <c r="F78" s="68"/>
      <c r="G78" s="65"/>
      <c r="H78" s="69"/>
      <c r="I78" s="70"/>
      <c r="J78" s="70"/>
      <c r="K78" s="34" t="s">
        <v>65</v>
      </c>
      <c r="L78" s="77">
        <v>260</v>
      </c>
      <c r="M78" s="77"/>
      <c r="N78" s="72"/>
      <c r="O78" s="79" t="s">
        <v>407</v>
      </c>
      <c r="P78" s="81">
        <v>43744.804768518516</v>
      </c>
      <c r="Q78" s="79" t="s">
        <v>463</v>
      </c>
      <c r="R78" s="82" t="s">
        <v>521</v>
      </c>
      <c r="S78" s="79" t="s">
        <v>547</v>
      </c>
      <c r="T78" s="79" t="s">
        <v>578</v>
      </c>
      <c r="U78" s="79"/>
      <c r="V78" s="82" t="s">
        <v>679</v>
      </c>
      <c r="W78" s="81">
        <v>43744.804768518516</v>
      </c>
      <c r="X78" s="82" t="s">
        <v>779</v>
      </c>
      <c r="Y78" s="79"/>
      <c r="Z78" s="79"/>
      <c r="AA78" s="85" t="s">
        <v>923</v>
      </c>
      <c r="AB78" s="79"/>
      <c r="AC78" s="79" t="b">
        <v>0</v>
      </c>
      <c r="AD78" s="79">
        <v>0</v>
      </c>
      <c r="AE78" s="85" t="s">
        <v>995</v>
      </c>
      <c r="AF78" s="79" t="b">
        <v>0</v>
      </c>
      <c r="AG78" s="79" t="s">
        <v>1009</v>
      </c>
      <c r="AH78" s="79"/>
      <c r="AI78" s="85" t="s">
        <v>995</v>
      </c>
      <c r="AJ78" s="79" t="b">
        <v>0</v>
      </c>
      <c r="AK78" s="79">
        <v>1</v>
      </c>
      <c r="AL78" s="85" t="s">
        <v>922</v>
      </c>
      <c r="AM78" s="79" t="s">
        <v>1023</v>
      </c>
      <c r="AN78" s="79" t="b">
        <v>0</v>
      </c>
      <c r="AO78" s="85" t="s">
        <v>922</v>
      </c>
      <c r="AP78" s="79" t="s">
        <v>176</v>
      </c>
      <c r="AQ78" s="79">
        <v>0</v>
      </c>
      <c r="AR78" s="79">
        <v>0</v>
      </c>
      <c r="AS78" s="79"/>
      <c r="AT78" s="79"/>
      <c r="AU78" s="79"/>
      <c r="AV78" s="79"/>
      <c r="AW78" s="79"/>
      <c r="AX78" s="79"/>
      <c r="AY78" s="79"/>
      <c r="AZ78" s="79"/>
      <c r="BA78">
        <v>1</v>
      </c>
      <c r="BB78" s="78" t="str">
        <f>REPLACE(INDEX(GroupVertices[Group],MATCH(Edges25[[#This Row],[Vertex 1]],GroupVertices[Vertex],0)),1,1,"")</f>
        <v>15</v>
      </c>
      <c r="BC78" s="78" t="str">
        <f>REPLACE(INDEX(GroupVertices[Group],MATCH(Edges25[[#This Row],[Vertex 2]],GroupVertices[Vertex],0)),1,1,"")</f>
        <v>15</v>
      </c>
      <c r="BD78" s="48">
        <v>0</v>
      </c>
      <c r="BE78" s="49">
        <v>0</v>
      </c>
      <c r="BF78" s="48">
        <v>0</v>
      </c>
      <c r="BG78" s="49">
        <v>0</v>
      </c>
      <c r="BH78" s="48">
        <v>0</v>
      </c>
      <c r="BI78" s="49">
        <v>0</v>
      </c>
      <c r="BJ78" s="48">
        <v>8</v>
      </c>
      <c r="BK78" s="49">
        <v>100</v>
      </c>
      <c r="BL78" s="48">
        <v>8</v>
      </c>
    </row>
    <row r="79" spans="1:64" ht="15">
      <c r="A79" s="64" t="s">
        <v>278</v>
      </c>
      <c r="B79" s="64" t="s">
        <v>274</v>
      </c>
      <c r="C79" s="65"/>
      <c r="D79" s="66"/>
      <c r="E79" s="67"/>
      <c r="F79" s="68"/>
      <c r="G79" s="65"/>
      <c r="H79" s="69"/>
      <c r="I79" s="70"/>
      <c r="J79" s="70"/>
      <c r="K79" s="34" t="s">
        <v>66</v>
      </c>
      <c r="L79" s="77">
        <v>263</v>
      </c>
      <c r="M79" s="77"/>
      <c r="N79" s="72"/>
      <c r="O79" s="79" t="s">
        <v>407</v>
      </c>
      <c r="P79" s="81">
        <v>43745.59119212963</v>
      </c>
      <c r="Q79" s="79" t="s">
        <v>461</v>
      </c>
      <c r="R79" s="79"/>
      <c r="S79" s="79"/>
      <c r="T79" s="79"/>
      <c r="U79" s="79"/>
      <c r="V79" s="82" t="s">
        <v>680</v>
      </c>
      <c r="W79" s="81">
        <v>43745.59119212963</v>
      </c>
      <c r="X79" s="82" t="s">
        <v>780</v>
      </c>
      <c r="Y79" s="79"/>
      <c r="Z79" s="79"/>
      <c r="AA79" s="85" t="s">
        <v>924</v>
      </c>
      <c r="AB79" s="79"/>
      <c r="AC79" s="79" t="b">
        <v>0</v>
      </c>
      <c r="AD79" s="79">
        <v>0</v>
      </c>
      <c r="AE79" s="85" t="s">
        <v>995</v>
      </c>
      <c r="AF79" s="79" t="b">
        <v>0</v>
      </c>
      <c r="AG79" s="79" t="s">
        <v>1009</v>
      </c>
      <c r="AH79" s="79"/>
      <c r="AI79" s="85" t="s">
        <v>995</v>
      </c>
      <c r="AJ79" s="79" t="b">
        <v>0</v>
      </c>
      <c r="AK79" s="79">
        <v>2</v>
      </c>
      <c r="AL79" s="85" t="s">
        <v>920</v>
      </c>
      <c r="AM79" s="79" t="s">
        <v>1023</v>
      </c>
      <c r="AN79" s="79" t="b">
        <v>0</v>
      </c>
      <c r="AO79" s="85" t="s">
        <v>920</v>
      </c>
      <c r="AP79" s="79" t="s">
        <v>176</v>
      </c>
      <c r="AQ79" s="79">
        <v>0</v>
      </c>
      <c r="AR79" s="79">
        <v>0</v>
      </c>
      <c r="AS79" s="79"/>
      <c r="AT79" s="79"/>
      <c r="AU79" s="79"/>
      <c r="AV79" s="79"/>
      <c r="AW79" s="79"/>
      <c r="AX79" s="79"/>
      <c r="AY79" s="79"/>
      <c r="AZ79" s="79"/>
      <c r="BA79">
        <v>1</v>
      </c>
      <c r="BB79" s="78" t="str">
        <f>REPLACE(INDEX(GroupVertices[Group],MATCH(Edges25[[#This Row],[Vertex 1]],GroupVertices[Vertex],0)),1,1,"")</f>
        <v>12</v>
      </c>
      <c r="BC79" s="78" t="str">
        <f>REPLACE(INDEX(GroupVertices[Group],MATCH(Edges25[[#This Row],[Vertex 2]],GroupVertices[Vertex],0)),1,1,"")</f>
        <v>12</v>
      </c>
      <c r="BD79" s="48">
        <v>0</v>
      </c>
      <c r="BE79" s="49">
        <v>0</v>
      </c>
      <c r="BF79" s="48">
        <v>1</v>
      </c>
      <c r="BG79" s="49">
        <v>4.3478260869565215</v>
      </c>
      <c r="BH79" s="48">
        <v>0</v>
      </c>
      <c r="BI79" s="49">
        <v>0</v>
      </c>
      <c r="BJ79" s="48">
        <v>22</v>
      </c>
      <c r="BK79" s="49">
        <v>95.65217391304348</v>
      </c>
      <c r="BL79" s="48">
        <v>23</v>
      </c>
    </row>
    <row r="80" spans="1:64" ht="15">
      <c r="A80" s="64" t="s">
        <v>279</v>
      </c>
      <c r="B80" s="64" t="s">
        <v>297</v>
      </c>
      <c r="C80" s="65"/>
      <c r="D80" s="66"/>
      <c r="E80" s="67"/>
      <c r="F80" s="68"/>
      <c r="G80" s="65"/>
      <c r="H80" s="69"/>
      <c r="I80" s="70"/>
      <c r="J80" s="70"/>
      <c r="K80" s="34" t="s">
        <v>65</v>
      </c>
      <c r="L80" s="77">
        <v>264</v>
      </c>
      <c r="M80" s="77"/>
      <c r="N80" s="72"/>
      <c r="O80" s="79" t="s">
        <v>407</v>
      </c>
      <c r="P80" s="81">
        <v>43736.004537037035</v>
      </c>
      <c r="Q80" s="79" t="s">
        <v>464</v>
      </c>
      <c r="R80" s="79"/>
      <c r="S80" s="79"/>
      <c r="T80" s="79"/>
      <c r="U80" s="82" t="s">
        <v>607</v>
      </c>
      <c r="V80" s="82" t="s">
        <v>607</v>
      </c>
      <c r="W80" s="81">
        <v>43736.004537037035</v>
      </c>
      <c r="X80" s="82" t="s">
        <v>781</v>
      </c>
      <c r="Y80" s="79"/>
      <c r="Z80" s="79"/>
      <c r="AA80" s="85" t="s">
        <v>925</v>
      </c>
      <c r="AB80" s="79"/>
      <c r="AC80" s="79" t="b">
        <v>0</v>
      </c>
      <c r="AD80" s="79">
        <v>13</v>
      </c>
      <c r="AE80" s="85" t="s">
        <v>995</v>
      </c>
      <c r="AF80" s="79" t="b">
        <v>0</v>
      </c>
      <c r="AG80" s="79" t="s">
        <v>1009</v>
      </c>
      <c r="AH80" s="79"/>
      <c r="AI80" s="85" t="s">
        <v>995</v>
      </c>
      <c r="AJ80" s="79" t="b">
        <v>0</v>
      </c>
      <c r="AK80" s="79">
        <v>4</v>
      </c>
      <c r="AL80" s="85" t="s">
        <v>995</v>
      </c>
      <c r="AM80" s="79" t="s">
        <v>1021</v>
      </c>
      <c r="AN80" s="79" t="b">
        <v>0</v>
      </c>
      <c r="AO80" s="85" t="s">
        <v>925</v>
      </c>
      <c r="AP80" s="79" t="s">
        <v>176</v>
      </c>
      <c r="AQ80" s="79">
        <v>0</v>
      </c>
      <c r="AR80" s="79">
        <v>0</v>
      </c>
      <c r="AS80" s="79"/>
      <c r="AT80" s="79"/>
      <c r="AU80" s="79"/>
      <c r="AV80" s="79"/>
      <c r="AW80" s="79"/>
      <c r="AX80" s="79"/>
      <c r="AY80" s="79"/>
      <c r="AZ80" s="79"/>
      <c r="BA80">
        <v>1</v>
      </c>
      <c r="BB80" s="78" t="str">
        <f>REPLACE(INDEX(GroupVertices[Group],MATCH(Edges25[[#This Row],[Vertex 1]],GroupVertices[Vertex],0)),1,1,"")</f>
        <v>11</v>
      </c>
      <c r="BC80" s="78" t="str">
        <f>REPLACE(INDEX(GroupVertices[Group],MATCH(Edges25[[#This Row],[Vertex 2]],GroupVertices[Vertex],0)),1,1,"")</f>
        <v>1</v>
      </c>
      <c r="BD80" s="48">
        <v>1</v>
      </c>
      <c r="BE80" s="49">
        <v>3.125</v>
      </c>
      <c r="BF80" s="48">
        <v>0</v>
      </c>
      <c r="BG80" s="49">
        <v>0</v>
      </c>
      <c r="BH80" s="48">
        <v>0</v>
      </c>
      <c r="BI80" s="49">
        <v>0</v>
      </c>
      <c r="BJ80" s="48">
        <v>31</v>
      </c>
      <c r="BK80" s="49">
        <v>96.875</v>
      </c>
      <c r="BL80" s="48">
        <v>32</v>
      </c>
    </row>
    <row r="81" spans="1:64" ht="15">
      <c r="A81" s="64" t="s">
        <v>280</v>
      </c>
      <c r="B81" s="64" t="s">
        <v>279</v>
      </c>
      <c r="C81" s="65"/>
      <c r="D81" s="66"/>
      <c r="E81" s="67"/>
      <c r="F81" s="68"/>
      <c r="G81" s="65"/>
      <c r="H81" s="69"/>
      <c r="I81" s="70"/>
      <c r="J81" s="70"/>
      <c r="K81" s="34" t="s">
        <v>65</v>
      </c>
      <c r="L81" s="77">
        <v>265</v>
      </c>
      <c r="M81" s="77"/>
      <c r="N81" s="72"/>
      <c r="O81" s="79" t="s">
        <v>407</v>
      </c>
      <c r="P81" s="81">
        <v>43736.01152777778</v>
      </c>
      <c r="Q81" s="79" t="s">
        <v>429</v>
      </c>
      <c r="R81" s="79"/>
      <c r="S81" s="79"/>
      <c r="T81" s="79"/>
      <c r="U81" s="79"/>
      <c r="V81" s="82" t="s">
        <v>681</v>
      </c>
      <c r="W81" s="81">
        <v>43736.01152777778</v>
      </c>
      <c r="X81" s="82" t="s">
        <v>782</v>
      </c>
      <c r="Y81" s="79"/>
      <c r="Z81" s="79"/>
      <c r="AA81" s="85" t="s">
        <v>926</v>
      </c>
      <c r="AB81" s="79"/>
      <c r="AC81" s="79" t="b">
        <v>0</v>
      </c>
      <c r="AD81" s="79">
        <v>0</v>
      </c>
      <c r="AE81" s="85" t="s">
        <v>995</v>
      </c>
      <c r="AF81" s="79" t="b">
        <v>0</v>
      </c>
      <c r="AG81" s="79" t="s">
        <v>1009</v>
      </c>
      <c r="AH81" s="79"/>
      <c r="AI81" s="85" t="s">
        <v>995</v>
      </c>
      <c r="AJ81" s="79" t="b">
        <v>0</v>
      </c>
      <c r="AK81" s="79">
        <v>4</v>
      </c>
      <c r="AL81" s="85" t="s">
        <v>925</v>
      </c>
      <c r="AM81" s="79" t="s">
        <v>1021</v>
      </c>
      <c r="AN81" s="79" t="b">
        <v>0</v>
      </c>
      <c r="AO81" s="85" t="s">
        <v>925</v>
      </c>
      <c r="AP81" s="79" t="s">
        <v>176</v>
      </c>
      <c r="AQ81" s="79">
        <v>0</v>
      </c>
      <c r="AR81" s="79">
        <v>0</v>
      </c>
      <c r="AS81" s="79"/>
      <c r="AT81" s="79"/>
      <c r="AU81" s="79"/>
      <c r="AV81" s="79"/>
      <c r="AW81" s="79"/>
      <c r="AX81" s="79"/>
      <c r="AY81" s="79"/>
      <c r="AZ81" s="79"/>
      <c r="BA81">
        <v>1</v>
      </c>
      <c r="BB81" s="78" t="str">
        <f>REPLACE(INDEX(GroupVertices[Group],MATCH(Edges25[[#This Row],[Vertex 1]],GroupVertices[Vertex],0)),1,1,"")</f>
        <v>11</v>
      </c>
      <c r="BC81" s="78" t="str">
        <f>REPLACE(INDEX(GroupVertices[Group],MATCH(Edges25[[#This Row],[Vertex 2]],GroupVertices[Vertex],0)),1,1,"")</f>
        <v>11</v>
      </c>
      <c r="BD81" s="48">
        <v>1</v>
      </c>
      <c r="BE81" s="49">
        <v>4.3478260869565215</v>
      </c>
      <c r="BF81" s="48">
        <v>0</v>
      </c>
      <c r="BG81" s="49">
        <v>0</v>
      </c>
      <c r="BH81" s="48">
        <v>0</v>
      </c>
      <c r="BI81" s="49">
        <v>0</v>
      </c>
      <c r="BJ81" s="48">
        <v>22</v>
      </c>
      <c r="BK81" s="49">
        <v>95.65217391304348</v>
      </c>
      <c r="BL81" s="48">
        <v>23</v>
      </c>
    </row>
    <row r="82" spans="1:64" ht="15">
      <c r="A82" s="64" t="s">
        <v>280</v>
      </c>
      <c r="B82" s="64" t="s">
        <v>297</v>
      </c>
      <c r="C82" s="65"/>
      <c r="D82" s="66"/>
      <c r="E82" s="67"/>
      <c r="F82" s="68"/>
      <c r="G82" s="65"/>
      <c r="H82" s="69"/>
      <c r="I82" s="70"/>
      <c r="J82" s="70"/>
      <c r="K82" s="34" t="s">
        <v>65</v>
      </c>
      <c r="L82" s="77">
        <v>266</v>
      </c>
      <c r="M82" s="77"/>
      <c r="N82" s="72"/>
      <c r="O82" s="79" t="s">
        <v>407</v>
      </c>
      <c r="P82" s="81">
        <v>43745.63489583333</v>
      </c>
      <c r="Q82" s="79" t="s">
        <v>465</v>
      </c>
      <c r="R82" s="79"/>
      <c r="S82" s="79"/>
      <c r="T82" s="79"/>
      <c r="U82" s="79"/>
      <c r="V82" s="82" t="s">
        <v>681</v>
      </c>
      <c r="W82" s="81">
        <v>43745.63489583333</v>
      </c>
      <c r="X82" s="82" t="s">
        <v>783</v>
      </c>
      <c r="Y82" s="79"/>
      <c r="Z82" s="79"/>
      <c r="AA82" s="85" t="s">
        <v>927</v>
      </c>
      <c r="AB82" s="79"/>
      <c r="AC82" s="79" t="b">
        <v>0</v>
      </c>
      <c r="AD82" s="79">
        <v>0</v>
      </c>
      <c r="AE82" s="85" t="s">
        <v>995</v>
      </c>
      <c r="AF82" s="79" t="b">
        <v>0</v>
      </c>
      <c r="AG82" s="79" t="s">
        <v>1009</v>
      </c>
      <c r="AH82" s="79"/>
      <c r="AI82" s="85" t="s">
        <v>995</v>
      </c>
      <c r="AJ82" s="79" t="b">
        <v>0</v>
      </c>
      <c r="AK82" s="79">
        <v>10</v>
      </c>
      <c r="AL82" s="85" t="s">
        <v>986</v>
      </c>
      <c r="AM82" s="79" t="s">
        <v>1021</v>
      </c>
      <c r="AN82" s="79" t="b">
        <v>0</v>
      </c>
      <c r="AO82" s="85" t="s">
        <v>986</v>
      </c>
      <c r="AP82" s="79" t="s">
        <v>176</v>
      </c>
      <c r="AQ82" s="79">
        <v>0</v>
      </c>
      <c r="AR82" s="79">
        <v>0</v>
      </c>
      <c r="AS82" s="79"/>
      <c r="AT82" s="79"/>
      <c r="AU82" s="79"/>
      <c r="AV82" s="79"/>
      <c r="AW82" s="79"/>
      <c r="AX82" s="79"/>
      <c r="AY82" s="79"/>
      <c r="AZ82" s="79"/>
      <c r="BA82">
        <v>1</v>
      </c>
      <c r="BB82" s="78" t="str">
        <f>REPLACE(INDEX(GroupVertices[Group],MATCH(Edges25[[#This Row],[Vertex 1]],GroupVertices[Vertex],0)),1,1,"")</f>
        <v>11</v>
      </c>
      <c r="BC82" s="78" t="str">
        <f>REPLACE(INDEX(GroupVertices[Group],MATCH(Edges25[[#This Row],[Vertex 2]],GroupVertices[Vertex],0)),1,1,"")</f>
        <v>1</v>
      </c>
      <c r="BD82" s="48">
        <v>0</v>
      </c>
      <c r="BE82" s="49">
        <v>0</v>
      </c>
      <c r="BF82" s="48">
        <v>1</v>
      </c>
      <c r="BG82" s="49">
        <v>4.761904761904762</v>
      </c>
      <c r="BH82" s="48">
        <v>0</v>
      </c>
      <c r="BI82" s="49">
        <v>0</v>
      </c>
      <c r="BJ82" s="48">
        <v>20</v>
      </c>
      <c r="BK82" s="49">
        <v>95.23809523809524</v>
      </c>
      <c r="BL82" s="48">
        <v>21</v>
      </c>
    </row>
    <row r="83" spans="1:64" ht="15">
      <c r="A83" s="64" t="s">
        <v>281</v>
      </c>
      <c r="B83" s="64" t="s">
        <v>297</v>
      </c>
      <c r="C83" s="65"/>
      <c r="D83" s="66"/>
      <c r="E83" s="67"/>
      <c r="F83" s="68"/>
      <c r="G83" s="65"/>
      <c r="H83" s="69"/>
      <c r="I83" s="70"/>
      <c r="J83" s="70"/>
      <c r="K83" s="34" t="s">
        <v>65</v>
      </c>
      <c r="L83" s="77">
        <v>267</v>
      </c>
      <c r="M83" s="77"/>
      <c r="N83" s="72"/>
      <c r="O83" s="79" t="s">
        <v>407</v>
      </c>
      <c r="P83" s="81">
        <v>43745.63508101852</v>
      </c>
      <c r="Q83" s="79" t="s">
        <v>465</v>
      </c>
      <c r="R83" s="79"/>
      <c r="S83" s="79"/>
      <c r="T83" s="79"/>
      <c r="U83" s="79"/>
      <c r="V83" s="82" t="s">
        <v>682</v>
      </c>
      <c r="W83" s="81">
        <v>43745.63508101852</v>
      </c>
      <c r="X83" s="82" t="s">
        <v>784</v>
      </c>
      <c r="Y83" s="79"/>
      <c r="Z83" s="79"/>
      <c r="AA83" s="85" t="s">
        <v>928</v>
      </c>
      <c r="AB83" s="79"/>
      <c r="AC83" s="79" t="b">
        <v>0</v>
      </c>
      <c r="AD83" s="79">
        <v>0</v>
      </c>
      <c r="AE83" s="85" t="s">
        <v>995</v>
      </c>
      <c r="AF83" s="79" t="b">
        <v>0</v>
      </c>
      <c r="AG83" s="79" t="s">
        <v>1009</v>
      </c>
      <c r="AH83" s="79"/>
      <c r="AI83" s="85" t="s">
        <v>995</v>
      </c>
      <c r="AJ83" s="79" t="b">
        <v>0</v>
      </c>
      <c r="AK83" s="79">
        <v>10</v>
      </c>
      <c r="AL83" s="85" t="s">
        <v>986</v>
      </c>
      <c r="AM83" s="79" t="s">
        <v>1021</v>
      </c>
      <c r="AN83" s="79" t="b">
        <v>0</v>
      </c>
      <c r="AO83" s="85" t="s">
        <v>986</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1</v>
      </c>
      <c r="BG83" s="49">
        <v>4.761904761904762</v>
      </c>
      <c r="BH83" s="48">
        <v>0</v>
      </c>
      <c r="BI83" s="49">
        <v>0</v>
      </c>
      <c r="BJ83" s="48">
        <v>20</v>
      </c>
      <c r="BK83" s="49">
        <v>95.23809523809524</v>
      </c>
      <c r="BL83" s="48">
        <v>21</v>
      </c>
    </row>
    <row r="84" spans="1:64" ht="15">
      <c r="A84" s="64" t="s">
        <v>282</v>
      </c>
      <c r="B84" s="64" t="s">
        <v>287</v>
      </c>
      <c r="C84" s="65"/>
      <c r="D84" s="66"/>
      <c r="E84" s="67"/>
      <c r="F84" s="68"/>
      <c r="G84" s="65"/>
      <c r="H84" s="69"/>
      <c r="I84" s="70"/>
      <c r="J84" s="70"/>
      <c r="K84" s="34" t="s">
        <v>65</v>
      </c>
      <c r="L84" s="77">
        <v>268</v>
      </c>
      <c r="M84" s="77"/>
      <c r="N84" s="72"/>
      <c r="O84" s="79" t="s">
        <v>407</v>
      </c>
      <c r="P84" s="81">
        <v>43741.271898148145</v>
      </c>
      <c r="Q84" s="79" t="s">
        <v>452</v>
      </c>
      <c r="R84" s="79"/>
      <c r="S84" s="79"/>
      <c r="T84" s="79" t="s">
        <v>575</v>
      </c>
      <c r="U84" s="79"/>
      <c r="V84" s="82" t="s">
        <v>683</v>
      </c>
      <c r="W84" s="81">
        <v>43741.271898148145</v>
      </c>
      <c r="X84" s="82" t="s">
        <v>785</v>
      </c>
      <c r="Y84" s="79"/>
      <c r="Z84" s="79"/>
      <c r="AA84" s="85" t="s">
        <v>929</v>
      </c>
      <c r="AB84" s="79"/>
      <c r="AC84" s="79" t="b">
        <v>0</v>
      </c>
      <c r="AD84" s="79">
        <v>0</v>
      </c>
      <c r="AE84" s="85" t="s">
        <v>995</v>
      </c>
      <c r="AF84" s="79" t="b">
        <v>1</v>
      </c>
      <c r="AG84" s="79" t="s">
        <v>1009</v>
      </c>
      <c r="AH84" s="79"/>
      <c r="AI84" s="85" t="s">
        <v>1015</v>
      </c>
      <c r="AJ84" s="79" t="b">
        <v>0</v>
      </c>
      <c r="AK84" s="79">
        <v>3</v>
      </c>
      <c r="AL84" s="85" t="s">
        <v>980</v>
      </c>
      <c r="AM84" s="79" t="s">
        <v>1021</v>
      </c>
      <c r="AN84" s="79" t="b">
        <v>0</v>
      </c>
      <c r="AO84" s="85" t="s">
        <v>980</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4.3478260869565215</v>
      </c>
      <c r="BH84" s="48">
        <v>0</v>
      </c>
      <c r="BI84" s="49">
        <v>0</v>
      </c>
      <c r="BJ84" s="48">
        <v>22</v>
      </c>
      <c r="BK84" s="49">
        <v>95.65217391304348</v>
      </c>
      <c r="BL84" s="48">
        <v>23</v>
      </c>
    </row>
    <row r="85" spans="1:64" ht="15">
      <c r="A85" s="64" t="s">
        <v>282</v>
      </c>
      <c r="B85" s="64" t="s">
        <v>297</v>
      </c>
      <c r="C85" s="65"/>
      <c r="D85" s="66"/>
      <c r="E85" s="67"/>
      <c r="F85" s="68"/>
      <c r="G85" s="65"/>
      <c r="H85" s="69"/>
      <c r="I85" s="70"/>
      <c r="J85" s="70"/>
      <c r="K85" s="34" t="s">
        <v>65</v>
      </c>
      <c r="L85" s="77">
        <v>269</v>
      </c>
      <c r="M85" s="77"/>
      <c r="N85" s="72"/>
      <c r="O85" s="79" t="s">
        <v>407</v>
      </c>
      <c r="P85" s="81">
        <v>43745.64729166667</v>
      </c>
      <c r="Q85" s="79" t="s">
        <v>465</v>
      </c>
      <c r="R85" s="79"/>
      <c r="S85" s="79"/>
      <c r="T85" s="79"/>
      <c r="U85" s="79"/>
      <c r="V85" s="82" t="s">
        <v>683</v>
      </c>
      <c r="W85" s="81">
        <v>43745.64729166667</v>
      </c>
      <c r="X85" s="82" t="s">
        <v>786</v>
      </c>
      <c r="Y85" s="79"/>
      <c r="Z85" s="79"/>
      <c r="AA85" s="85" t="s">
        <v>930</v>
      </c>
      <c r="AB85" s="79"/>
      <c r="AC85" s="79" t="b">
        <v>0</v>
      </c>
      <c r="AD85" s="79">
        <v>0</v>
      </c>
      <c r="AE85" s="85" t="s">
        <v>995</v>
      </c>
      <c r="AF85" s="79" t="b">
        <v>0</v>
      </c>
      <c r="AG85" s="79" t="s">
        <v>1009</v>
      </c>
      <c r="AH85" s="79"/>
      <c r="AI85" s="85" t="s">
        <v>995</v>
      </c>
      <c r="AJ85" s="79" t="b">
        <v>0</v>
      </c>
      <c r="AK85" s="79">
        <v>10</v>
      </c>
      <c r="AL85" s="85" t="s">
        <v>986</v>
      </c>
      <c r="AM85" s="79" t="s">
        <v>1021</v>
      </c>
      <c r="AN85" s="79" t="b">
        <v>0</v>
      </c>
      <c r="AO85" s="85" t="s">
        <v>986</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1</v>
      </c>
      <c r="BD85" s="48">
        <v>0</v>
      </c>
      <c r="BE85" s="49">
        <v>0</v>
      </c>
      <c r="BF85" s="48">
        <v>1</v>
      </c>
      <c r="BG85" s="49">
        <v>4.761904761904762</v>
      </c>
      <c r="BH85" s="48">
        <v>0</v>
      </c>
      <c r="BI85" s="49">
        <v>0</v>
      </c>
      <c r="BJ85" s="48">
        <v>20</v>
      </c>
      <c r="BK85" s="49">
        <v>95.23809523809524</v>
      </c>
      <c r="BL85" s="48">
        <v>21</v>
      </c>
    </row>
    <row r="86" spans="1:64" ht="15">
      <c r="A86" s="64" t="s">
        <v>283</v>
      </c>
      <c r="B86" s="64" t="s">
        <v>297</v>
      </c>
      <c r="C86" s="65"/>
      <c r="D86" s="66"/>
      <c r="E86" s="67"/>
      <c r="F86" s="68"/>
      <c r="G86" s="65"/>
      <c r="H86" s="69"/>
      <c r="I86" s="70"/>
      <c r="J86" s="70"/>
      <c r="K86" s="34" t="s">
        <v>65</v>
      </c>
      <c r="L86" s="77">
        <v>270</v>
      </c>
      <c r="M86" s="77"/>
      <c r="N86" s="72"/>
      <c r="O86" s="79" t="s">
        <v>407</v>
      </c>
      <c r="P86" s="81">
        <v>43745.67680555556</v>
      </c>
      <c r="Q86" s="79" t="s">
        <v>465</v>
      </c>
      <c r="R86" s="79"/>
      <c r="S86" s="79"/>
      <c r="T86" s="79"/>
      <c r="U86" s="79"/>
      <c r="V86" s="82" t="s">
        <v>684</v>
      </c>
      <c r="W86" s="81">
        <v>43745.67680555556</v>
      </c>
      <c r="X86" s="82" t="s">
        <v>787</v>
      </c>
      <c r="Y86" s="79"/>
      <c r="Z86" s="79"/>
      <c r="AA86" s="85" t="s">
        <v>931</v>
      </c>
      <c r="AB86" s="79"/>
      <c r="AC86" s="79" t="b">
        <v>0</v>
      </c>
      <c r="AD86" s="79">
        <v>0</v>
      </c>
      <c r="AE86" s="85" t="s">
        <v>995</v>
      </c>
      <c r="AF86" s="79" t="b">
        <v>0</v>
      </c>
      <c r="AG86" s="79" t="s">
        <v>1009</v>
      </c>
      <c r="AH86" s="79"/>
      <c r="AI86" s="85" t="s">
        <v>995</v>
      </c>
      <c r="AJ86" s="79" t="b">
        <v>0</v>
      </c>
      <c r="AK86" s="79">
        <v>10</v>
      </c>
      <c r="AL86" s="85" t="s">
        <v>986</v>
      </c>
      <c r="AM86" s="79" t="s">
        <v>1021</v>
      </c>
      <c r="AN86" s="79" t="b">
        <v>0</v>
      </c>
      <c r="AO86" s="85" t="s">
        <v>986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1</v>
      </c>
      <c r="BG86" s="49">
        <v>4.761904761904762</v>
      </c>
      <c r="BH86" s="48">
        <v>0</v>
      </c>
      <c r="BI86" s="49">
        <v>0</v>
      </c>
      <c r="BJ86" s="48">
        <v>20</v>
      </c>
      <c r="BK86" s="49">
        <v>95.23809523809524</v>
      </c>
      <c r="BL86" s="48">
        <v>21</v>
      </c>
    </row>
    <row r="87" spans="1:64" ht="15">
      <c r="A87" s="64" t="s">
        <v>284</v>
      </c>
      <c r="B87" s="64" t="s">
        <v>297</v>
      </c>
      <c r="C87" s="65"/>
      <c r="D87" s="66"/>
      <c r="E87" s="67"/>
      <c r="F87" s="68"/>
      <c r="G87" s="65"/>
      <c r="H87" s="69"/>
      <c r="I87" s="70"/>
      <c r="J87" s="70"/>
      <c r="K87" s="34" t="s">
        <v>65</v>
      </c>
      <c r="L87" s="77">
        <v>271</v>
      </c>
      <c r="M87" s="77"/>
      <c r="N87" s="72"/>
      <c r="O87" s="79" t="s">
        <v>407</v>
      </c>
      <c r="P87" s="81">
        <v>43745.79953703703</v>
      </c>
      <c r="Q87" s="79" t="s">
        <v>465</v>
      </c>
      <c r="R87" s="79"/>
      <c r="S87" s="79"/>
      <c r="T87" s="79"/>
      <c r="U87" s="79"/>
      <c r="V87" s="82" t="s">
        <v>685</v>
      </c>
      <c r="W87" s="81">
        <v>43745.79953703703</v>
      </c>
      <c r="X87" s="82" t="s">
        <v>788</v>
      </c>
      <c r="Y87" s="79"/>
      <c r="Z87" s="79"/>
      <c r="AA87" s="85" t="s">
        <v>932</v>
      </c>
      <c r="AB87" s="79"/>
      <c r="AC87" s="79" t="b">
        <v>0</v>
      </c>
      <c r="AD87" s="79">
        <v>0</v>
      </c>
      <c r="AE87" s="85" t="s">
        <v>995</v>
      </c>
      <c r="AF87" s="79" t="b">
        <v>0</v>
      </c>
      <c r="AG87" s="79" t="s">
        <v>1009</v>
      </c>
      <c r="AH87" s="79"/>
      <c r="AI87" s="85" t="s">
        <v>995</v>
      </c>
      <c r="AJ87" s="79" t="b">
        <v>0</v>
      </c>
      <c r="AK87" s="79">
        <v>10</v>
      </c>
      <c r="AL87" s="85" t="s">
        <v>986</v>
      </c>
      <c r="AM87" s="79" t="s">
        <v>1021</v>
      </c>
      <c r="AN87" s="79" t="b">
        <v>0</v>
      </c>
      <c r="AO87" s="85" t="s">
        <v>986</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4.761904761904762</v>
      </c>
      <c r="BH87" s="48">
        <v>0</v>
      </c>
      <c r="BI87" s="49">
        <v>0</v>
      </c>
      <c r="BJ87" s="48">
        <v>20</v>
      </c>
      <c r="BK87" s="49">
        <v>95.23809523809524</v>
      </c>
      <c r="BL87" s="48">
        <v>21</v>
      </c>
    </row>
    <row r="88" spans="1:64" ht="15">
      <c r="A88" s="64" t="s">
        <v>285</v>
      </c>
      <c r="B88" s="64" t="s">
        <v>297</v>
      </c>
      <c r="C88" s="65"/>
      <c r="D88" s="66"/>
      <c r="E88" s="67"/>
      <c r="F88" s="68"/>
      <c r="G88" s="65"/>
      <c r="H88" s="69"/>
      <c r="I88" s="70"/>
      <c r="J88" s="70"/>
      <c r="K88" s="34" t="s">
        <v>65</v>
      </c>
      <c r="L88" s="77">
        <v>272</v>
      </c>
      <c r="M88" s="77"/>
      <c r="N88" s="72"/>
      <c r="O88" s="79" t="s">
        <v>407</v>
      </c>
      <c r="P88" s="81">
        <v>43745.86875</v>
      </c>
      <c r="Q88" s="79" t="s">
        <v>465</v>
      </c>
      <c r="R88" s="79"/>
      <c r="S88" s="79"/>
      <c r="T88" s="79"/>
      <c r="U88" s="79"/>
      <c r="V88" s="82" t="s">
        <v>686</v>
      </c>
      <c r="W88" s="81">
        <v>43745.86875</v>
      </c>
      <c r="X88" s="82" t="s">
        <v>789</v>
      </c>
      <c r="Y88" s="79"/>
      <c r="Z88" s="79"/>
      <c r="AA88" s="85" t="s">
        <v>933</v>
      </c>
      <c r="AB88" s="79"/>
      <c r="AC88" s="79" t="b">
        <v>0</v>
      </c>
      <c r="AD88" s="79">
        <v>0</v>
      </c>
      <c r="AE88" s="85" t="s">
        <v>995</v>
      </c>
      <c r="AF88" s="79" t="b">
        <v>0</v>
      </c>
      <c r="AG88" s="79" t="s">
        <v>1009</v>
      </c>
      <c r="AH88" s="79"/>
      <c r="AI88" s="85" t="s">
        <v>995</v>
      </c>
      <c r="AJ88" s="79" t="b">
        <v>0</v>
      </c>
      <c r="AK88" s="79">
        <v>10</v>
      </c>
      <c r="AL88" s="85" t="s">
        <v>986</v>
      </c>
      <c r="AM88" s="79" t="s">
        <v>1022</v>
      </c>
      <c r="AN88" s="79" t="b">
        <v>0</v>
      </c>
      <c r="AO88" s="85" t="s">
        <v>986</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1</v>
      </c>
      <c r="BG88" s="49">
        <v>4.761904761904762</v>
      </c>
      <c r="BH88" s="48">
        <v>0</v>
      </c>
      <c r="BI88" s="49">
        <v>0</v>
      </c>
      <c r="BJ88" s="48">
        <v>20</v>
      </c>
      <c r="BK88" s="49">
        <v>95.23809523809524</v>
      </c>
      <c r="BL88" s="48">
        <v>21</v>
      </c>
    </row>
    <row r="89" spans="1:64" ht="15">
      <c r="A89" s="64" t="s">
        <v>286</v>
      </c>
      <c r="B89" s="64" t="s">
        <v>297</v>
      </c>
      <c r="C89" s="65"/>
      <c r="D89" s="66"/>
      <c r="E89" s="67"/>
      <c r="F89" s="68"/>
      <c r="G89" s="65"/>
      <c r="H89" s="69"/>
      <c r="I89" s="70"/>
      <c r="J89" s="70"/>
      <c r="K89" s="34" t="s">
        <v>65</v>
      </c>
      <c r="L89" s="77">
        <v>273</v>
      </c>
      <c r="M89" s="77"/>
      <c r="N89" s="72"/>
      <c r="O89" s="79" t="s">
        <v>407</v>
      </c>
      <c r="P89" s="81">
        <v>43745.94503472222</v>
      </c>
      <c r="Q89" s="79" t="s">
        <v>465</v>
      </c>
      <c r="R89" s="79"/>
      <c r="S89" s="79"/>
      <c r="T89" s="79"/>
      <c r="U89" s="79"/>
      <c r="V89" s="82" t="s">
        <v>687</v>
      </c>
      <c r="W89" s="81">
        <v>43745.94503472222</v>
      </c>
      <c r="X89" s="82" t="s">
        <v>790</v>
      </c>
      <c r="Y89" s="79"/>
      <c r="Z89" s="79"/>
      <c r="AA89" s="85" t="s">
        <v>934</v>
      </c>
      <c r="AB89" s="79"/>
      <c r="AC89" s="79" t="b">
        <v>0</v>
      </c>
      <c r="AD89" s="79">
        <v>0</v>
      </c>
      <c r="AE89" s="85" t="s">
        <v>995</v>
      </c>
      <c r="AF89" s="79" t="b">
        <v>0</v>
      </c>
      <c r="AG89" s="79" t="s">
        <v>1009</v>
      </c>
      <c r="AH89" s="79"/>
      <c r="AI89" s="85" t="s">
        <v>995</v>
      </c>
      <c r="AJ89" s="79" t="b">
        <v>0</v>
      </c>
      <c r="AK89" s="79">
        <v>10</v>
      </c>
      <c r="AL89" s="85" t="s">
        <v>986</v>
      </c>
      <c r="AM89" s="79" t="s">
        <v>1022</v>
      </c>
      <c r="AN89" s="79" t="b">
        <v>0</v>
      </c>
      <c r="AO89" s="85" t="s">
        <v>986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1</v>
      </c>
      <c r="BG89" s="49">
        <v>4.761904761904762</v>
      </c>
      <c r="BH89" s="48">
        <v>0</v>
      </c>
      <c r="BI89" s="49">
        <v>0</v>
      </c>
      <c r="BJ89" s="48">
        <v>20</v>
      </c>
      <c r="BK89" s="49">
        <v>95.23809523809524</v>
      </c>
      <c r="BL89" s="48">
        <v>21</v>
      </c>
    </row>
    <row r="90" spans="1:64" ht="15">
      <c r="A90" s="64" t="s">
        <v>287</v>
      </c>
      <c r="B90" s="64" t="s">
        <v>310</v>
      </c>
      <c r="C90" s="65"/>
      <c r="D90" s="66"/>
      <c r="E90" s="67"/>
      <c r="F90" s="68"/>
      <c r="G90" s="65"/>
      <c r="H90" s="69"/>
      <c r="I90" s="70"/>
      <c r="J90" s="70"/>
      <c r="K90" s="34" t="s">
        <v>65</v>
      </c>
      <c r="L90" s="77">
        <v>274</v>
      </c>
      <c r="M90" s="77"/>
      <c r="N90" s="72"/>
      <c r="O90" s="79" t="s">
        <v>407</v>
      </c>
      <c r="P90" s="81">
        <v>43730.87355324074</v>
      </c>
      <c r="Q90" s="79" t="s">
        <v>466</v>
      </c>
      <c r="R90" s="82" t="s">
        <v>522</v>
      </c>
      <c r="S90" s="79" t="s">
        <v>539</v>
      </c>
      <c r="T90" s="79" t="s">
        <v>579</v>
      </c>
      <c r="U90" s="79"/>
      <c r="V90" s="82" t="s">
        <v>688</v>
      </c>
      <c r="W90" s="81">
        <v>43730.87355324074</v>
      </c>
      <c r="X90" s="82" t="s">
        <v>791</v>
      </c>
      <c r="Y90" s="79"/>
      <c r="Z90" s="79"/>
      <c r="AA90" s="85" t="s">
        <v>935</v>
      </c>
      <c r="AB90" s="79"/>
      <c r="AC90" s="79" t="b">
        <v>0</v>
      </c>
      <c r="AD90" s="79">
        <v>21</v>
      </c>
      <c r="AE90" s="85" t="s">
        <v>995</v>
      </c>
      <c r="AF90" s="79" t="b">
        <v>1</v>
      </c>
      <c r="AG90" s="79" t="s">
        <v>1009</v>
      </c>
      <c r="AH90" s="79"/>
      <c r="AI90" s="85" t="s">
        <v>1011</v>
      </c>
      <c r="AJ90" s="79" t="b">
        <v>0</v>
      </c>
      <c r="AK90" s="79">
        <v>6</v>
      </c>
      <c r="AL90" s="85" t="s">
        <v>995</v>
      </c>
      <c r="AM90" s="79" t="s">
        <v>1021</v>
      </c>
      <c r="AN90" s="79" t="b">
        <v>0</v>
      </c>
      <c r="AO90" s="85" t="s">
        <v>935</v>
      </c>
      <c r="AP90" s="79" t="s">
        <v>1032</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287</v>
      </c>
      <c r="B91" s="64" t="s">
        <v>375</v>
      </c>
      <c r="C91" s="65"/>
      <c r="D91" s="66"/>
      <c r="E91" s="67"/>
      <c r="F91" s="68"/>
      <c r="G91" s="65"/>
      <c r="H91" s="69"/>
      <c r="I91" s="70"/>
      <c r="J91" s="70"/>
      <c r="K91" s="34" t="s">
        <v>65</v>
      </c>
      <c r="L91" s="77">
        <v>277</v>
      </c>
      <c r="M91" s="77"/>
      <c r="N91" s="72"/>
      <c r="O91" s="79" t="s">
        <v>407</v>
      </c>
      <c r="P91" s="81">
        <v>43741.12204861111</v>
      </c>
      <c r="Q91" s="79" t="s">
        <v>467</v>
      </c>
      <c r="R91" s="79"/>
      <c r="S91" s="79"/>
      <c r="T91" s="79" t="s">
        <v>580</v>
      </c>
      <c r="U91" s="82" t="s">
        <v>608</v>
      </c>
      <c r="V91" s="82" t="s">
        <v>608</v>
      </c>
      <c r="W91" s="81">
        <v>43741.12204861111</v>
      </c>
      <c r="X91" s="82" t="s">
        <v>792</v>
      </c>
      <c r="Y91" s="79"/>
      <c r="Z91" s="79"/>
      <c r="AA91" s="85" t="s">
        <v>936</v>
      </c>
      <c r="AB91" s="79"/>
      <c r="AC91" s="79" t="b">
        <v>0</v>
      </c>
      <c r="AD91" s="79">
        <v>3</v>
      </c>
      <c r="AE91" s="85" t="s">
        <v>995</v>
      </c>
      <c r="AF91" s="79" t="b">
        <v>0</v>
      </c>
      <c r="AG91" s="79" t="s">
        <v>1009</v>
      </c>
      <c r="AH91" s="79"/>
      <c r="AI91" s="85" t="s">
        <v>995</v>
      </c>
      <c r="AJ91" s="79" t="b">
        <v>0</v>
      </c>
      <c r="AK91" s="79">
        <v>0</v>
      </c>
      <c r="AL91" s="85" t="s">
        <v>995</v>
      </c>
      <c r="AM91" s="79" t="s">
        <v>1021</v>
      </c>
      <c r="AN91" s="79" t="b">
        <v>0</v>
      </c>
      <c r="AO91" s="85" t="s">
        <v>936</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287</v>
      </c>
      <c r="B92" s="64" t="s">
        <v>370</v>
      </c>
      <c r="C92" s="65"/>
      <c r="D92" s="66"/>
      <c r="E92" s="67"/>
      <c r="F92" s="68"/>
      <c r="G92" s="65"/>
      <c r="H92" s="69"/>
      <c r="I92" s="70"/>
      <c r="J92" s="70"/>
      <c r="K92" s="34" t="s">
        <v>65</v>
      </c>
      <c r="L92" s="77">
        <v>280</v>
      </c>
      <c r="M92" s="77"/>
      <c r="N92" s="72"/>
      <c r="O92" s="79" t="s">
        <v>407</v>
      </c>
      <c r="P92" s="81">
        <v>43742.02695601852</v>
      </c>
      <c r="Q92" s="79" t="s">
        <v>468</v>
      </c>
      <c r="R92" s="82" t="s">
        <v>523</v>
      </c>
      <c r="S92" s="79" t="s">
        <v>548</v>
      </c>
      <c r="T92" s="79" t="s">
        <v>581</v>
      </c>
      <c r="U92" s="79"/>
      <c r="V92" s="82" t="s">
        <v>688</v>
      </c>
      <c r="W92" s="81">
        <v>43742.02695601852</v>
      </c>
      <c r="X92" s="82" t="s">
        <v>793</v>
      </c>
      <c r="Y92" s="79"/>
      <c r="Z92" s="79"/>
      <c r="AA92" s="85" t="s">
        <v>937</v>
      </c>
      <c r="AB92" s="79"/>
      <c r="AC92" s="79" t="b">
        <v>0</v>
      </c>
      <c r="AD92" s="79">
        <v>18</v>
      </c>
      <c r="AE92" s="85" t="s">
        <v>995</v>
      </c>
      <c r="AF92" s="79" t="b">
        <v>0</v>
      </c>
      <c r="AG92" s="79" t="s">
        <v>1009</v>
      </c>
      <c r="AH92" s="79"/>
      <c r="AI92" s="85" t="s">
        <v>995</v>
      </c>
      <c r="AJ92" s="79" t="b">
        <v>0</v>
      </c>
      <c r="AK92" s="79">
        <v>5</v>
      </c>
      <c r="AL92" s="85" t="s">
        <v>995</v>
      </c>
      <c r="AM92" s="79" t="s">
        <v>1021</v>
      </c>
      <c r="AN92" s="79" t="b">
        <v>0</v>
      </c>
      <c r="AO92" s="85" t="s">
        <v>937</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v>1</v>
      </c>
      <c r="BE92" s="49">
        <v>4.166666666666667</v>
      </c>
      <c r="BF92" s="48">
        <v>0</v>
      </c>
      <c r="BG92" s="49">
        <v>0</v>
      </c>
      <c r="BH92" s="48">
        <v>0</v>
      </c>
      <c r="BI92" s="49">
        <v>0</v>
      </c>
      <c r="BJ92" s="48">
        <v>23</v>
      </c>
      <c r="BK92" s="49">
        <v>95.83333333333333</v>
      </c>
      <c r="BL92" s="48">
        <v>24</v>
      </c>
    </row>
    <row r="93" spans="1:64" ht="15">
      <c r="A93" s="64" t="s">
        <v>288</v>
      </c>
      <c r="B93" s="64" t="s">
        <v>378</v>
      </c>
      <c r="C93" s="65"/>
      <c r="D93" s="66"/>
      <c r="E93" s="67"/>
      <c r="F93" s="68"/>
      <c r="G93" s="65"/>
      <c r="H93" s="69"/>
      <c r="I93" s="70"/>
      <c r="J93" s="70"/>
      <c r="K93" s="34" t="s">
        <v>65</v>
      </c>
      <c r="L93" s="77">
        <v>281</v>
      </c>
      <c r="M93" s="77"/>
      <c r="N93" s="72"/>
      <c r="O93" s="79" t="s">
        <v>407</v>
      </c>
      <c r="P93" s="81">
        <v>43746.27657407407</v>
      </c>
      <c r="Q93" s="79" t="s">
        <v>469</v>
      </c>
      <c r="R93" s="82" t="s">
        <v>524</v>
      </c>
      <c r="S93" s="79" t="s">
        <v>539</v>
      </c>
      <c r="T93" s="79" t="s">
        <v>582</v>
      </c>
      <c r="U93" s="79"/>
      <c r="V93" s="82" t="s">
        <v>689</v>
      </c>
      <c r="W93" s="81">
        <v>43746.27657407407</v>
      </c>
      <c r="X93" s="82" t="s">
        <v>794</v>
      </c>
      <c r="Y93" s="79"/>
      <c r="Z93" s="79"/>
      <c r="AA93" s="85" t="s">
        <v>938</v>
      </c>
      <c r="AB93" s="79"/>
      <c r="AC93" s="79" t="b">
        <v>0</v>
      </c>
      <c r="AD93" s="79">
        <v>8</v>
      </c>
      <c r="AE93" s="85" t="s">
        <v>995</v>
      </c>
      <c r="AF93" s="79" t="b">
        <v>1</v>
      </c>
      <c r="AG93" s="79" t="s">
        <v>1009</v>
      </c>
      <c r="AH93" s="79"/>
      <c r="AI93" s="85" t="s">
        <v>1018</v>
      </c>
      <c r="AJ93" s="79" t="b">
        <v>0</v>
      </c>
      <c r="AK93" s="79">
        <v>3</v>
      </c>
      <c r="AL93" s="85" t="s">
        <v>995</v>
      </c>
      <c r="AM93" s="79" t="s">
        <v>1021</v>
      </c>
      <c r="AN93" s="79" t="b">
        <v>0</v>
      </c>
      <c r="AO93" s="85" t="s">
        <v>938</v>
      </c>
      <c r="AP93" s="79" t="s">
        <v>176</v>
      </c>
      <c r="AQ93" s="79">
        <v>0</v>
      </c>
      <c r="AR93" s="79">
        <v>0</v>
      </c>
      <c r="AS93" s="79"/>
      <c r="AT93" s="79"/>
      <c r="AU93" s="79"/>
      <c r="AV93" s="79"/>
      <c r="AW93" s="79"/>
      <c r="AX93" s="79"/>
      <c r="AY93" s="79"/>
      <c r="AZ93" s="79"/>
      <c r="BA93">
        <v>1</v>
      </c>
      <c r="BB93" s="78" t="str">
        <f>REPLACE(INDEX(GroupVertices[Group],MATCH(Edges25[[#This Row],[Vertex 1]],GroupVertices[Vertex],0)),1,1,"")</f>
        <v>7</v>
      </c>
      <c r="BC93" s="78" t="str">
        <f>REPLACE(INDEX(GroupVertices[Group],MATCH(Edges25[[#This Row],[Vertex 2]],GroupVertices[Vertex],0)),1,1,"")</f>
        <v>7</v>
      </c>
      <c r="BD93" s="48"/>
      <c r="BE93" s="49"/>
      <c r="BF93" s="48"/>
      <c r="BG93" s="49"/>
      <c r="BH93" s="48"/>
      <c r="BI93" s="49"/>
      <c r="BJ93" s="48"/>
      <c r="BK93" s="49"/>
      <c r="BL93" s="48"/>
    </row>
    <row r="94" spans="1:64" ht="15">
      <c r="A94" s="64" t="s">
        <v>287</v>
      </c>
      <c r="B94" s="64" t="s">
        <v>381</v>
      </c>
      <c r="C94" s="65"/>
      <c r="D94" s="66"/>
      <c r="E94" s="67"/>
      <c r="F94" s="68"/>
      <c r="G94" s="65"/>
      <c r="H94" s="69"/>
      <c r="I94" s="70"/>
      <c r="J94" s="70"/>
      <c r="K94" s="34" t="s">
        <v>65</v>
      </c>
      <c r="L94" s="77">
        <v>284</v>
      </c>
      <c r="M94" s="77"/>
      <c r="N94" s="72"/>
      <c r="O94" s="79" t="s">
        <v>407</v>
      </c>
      <c r="P94" s="81">
        <v>43734.55296296296</v>
      </c>
      <c r="Q94" s="79" t="s">
        <v>470</v>
      </c>
      <c r="R94" s="82" t="s">
        <v>525</v>
      </c>
      <c r="S94" s="79" t="s">
        <v>549</v>
      </c>
      <c r="T94" s="79" t="s">
        <v>583</v>
      </c>
      <c r="U94" s="79"/>
      <c r="V94" s="82" t="s">
        <v>688</v>
      </c>
      <c r="W94" s="81">
        <v>43734.55296296296</v>
      </c>
      <c r="X94" s="82" t="s">
        <v>795</v>
      </c>
      <c r="Y94" s="79"/>
      <c r="Z94" s="79"/>
      <c r="AA94" s="85" t="s">
        <v>939</v>
      </c>
      <c r="AB94" s="79"/>
      <c r="AC94" s="79" t="b">
        <v>0</v>
      </c>
      <c r="AD94" s="79">
        <v>4</v>
      </c>
      <c r="AE94" s="85" t="s">
        <v>995</v>
      </c>
      <c r="AF94" s="79" t="b">
        <v>0</v>
      </c>
      <c r="AG94" s="79" t="s">
        <v>1009</v>
      </c>
      <c r="AH94" s="79"/>
      <c r="AI94" s="85" t="s">
        <v>995</v>
      </c>
      <c r="AJ94" s="79" t="b">
        <v>0</v>
      </c>
      <c r="AK94" s="79">
        <v>3</v>
      </c>
      <c r="AL94" s="85" t="s">
        <v>995</v>
      </c>
      <c r="AM94" s="79" t="s">
        <v>1021</v>
      </c>
      <c r="AN94" s="79" t="b">
        <v>0</v>
      </c>
      <c r="AO94" s="85" t="s">
        <v>939</v>
      </c>
      <c r="AP94" s="79" t="s">
        <v>1032</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7</v>
      </c>
      <c r="BD94" s="48"/>
      <c r="BE94" s="49"/>
      <c r="BF94" s="48"/>
      <c r="BG94" s="49"/>
      <c r="BH94" s="48"/>
      <c r="BI94" s="49"/>
      <c r="BJ94" s="48"/>
      <c r="BK94" s="49"/>
      <c r="BL94" s="48"/>
    </row>
    <row r="95" spans="1:64" ht="15">
      <c r="A95" s="64" t="s">
        <v>289</v>
      </c>
      <c r="B95" s="64" t="s">
        <v>327</v>
      </c>
      <c r="C95" s="65"/>
      <c r="D95" s="66"/>
      <c r="E95" s="67"/>
      <c r="F95" s="68"/>
      <c r="G95" s="65"/>
      <c r="H95" s="69"/>
      <c r="I95" s="70"/>
      <c r="J95" s="70"/>
      <c r="K95" s="34" t="s">
        <v>65</v>
      </c>
      <c r="L95" s="77">
        <v>287</v>
      </c>
      <c r="M95" s="77"/>
      <c r="N95" s="72"/>
      <c r="O95" s="79" t="s">
        <v>407</v>
      </c>
      <c r="P95" s="81">
        <v>43746.32775462963</v>
      </c>
      <c r="Q95" s="79" t="s">
        <v>471</v>
      </c>
      <c r="R95" s="79"/>
      <c r="S95" s="79"/>
      <c r="T95" s="79"/>
      <c r="U95" s="79"/>
      <c r="V95" s="82" t="s">
        <v>690</v>
      </c>
      <c r="W95" s="81">
        <v>43746.32775462963</v>
      </c>
      <c r="X95" s="82" t="s">
        <v>796</v>
      </c>
      <c r="Y95" s="79"/>
      <c r="Z95" s="79"/>
      <c r="AA95" s="85" t="s">
        <v>940</v>
      </c>
      <c r="AB95" s="79"/>
      <c r="AC95" s="79" t="b">
        <v>0</v>
      </c>
      <c r="AD95" s="79">
        <v>0</v>
      </c>
      <c r="AE95" s="85" t="s">
        <v>995</v>
      </c>
      <c r="AF95" s="79" t="b">
        <v>1</v>
      </c>
      <c r="AG95" s="79" t="s">
        <v>1009</v>
      </c>
      <c r="AH95" s="79"/>
      <c r="AI95" s="85" t="s">
        <v>1018</v>
      </c>
      <c r="AJ95" s="79" t="b">
        <v>0</v>
      </c>
      <c r="AK95" s="79">
        <v>3</v>
      </c>
      <c r="AL95" s="85" t="s">
        <v>938</v>
      </c>
      <c r="AM95" s="79" t="s">
        <v>1023</v>
      </c>
      <c r="AN95" s="79" t="b">
        <v>0</v>
      </c>
      <c r="AO95" s="85" t="s">
        <v>938</v>
      </c>
      <c r="AP95" s="79" t="s">
        <v>176</v>
      </c>
      <c r="AQ95" s="79">
        <v>0</v>
      </c>
      <c r="AR95" s="79">
        <v>0</v>
      </c>
      <c r="AS95" s="79"/>
      <c r="AT95" s="79"/>
      <c r="AU95" s="79"/>
      <c r="AV95" s="79"/>
      <c r="AW95" s="79"/>
      <c r="AX95" s="79"/>
      <c r="AY95" s="79"/>
      <c r="AZ95" s="79"/>
      <c r="BA95">
        <v>1</v>
      </c>
      <c r="BB95" s="78" t="str">
        <f>REPLACE(INDEX(GroupVertices[Group],MATCH(Edges25[[#This Row],[Vertex 1]],GroupVertices[Vertex],0)),1,1,"")</f>
        <v>7</v>
      </c>
      <c r="BC95" s="78" t="str">
        <f>REPLACE(INDEX(GroupVertices[Group],MATCH(Edges25[[#This Row],[Vertex 2]],GroupVertices[Vertex],0)),1,1,"")</f>
        <v>7</v>
      </c>
      <c r="BD95" s="48"/>
      <c r="BE95" s="49"/>
      <c r="BF95" s="48"/>
      <c r="BG95" s="49"/>
      <c r="BH95" s="48"/>
      <c r="BI95" s="49"/>
      <c r="BJ95" s="48"/>
      <c r="BK95" s="49"/>
      <c r="BL95" s="48"/>
    </row>
    <row r="96" spans="1:64" ht="15">
      <c r="A96" s="64" t="s">
        <v>290</v>
      </c>
      <c r="B96" s="64" t="s">
        <v>297</v>
      </c>
      <c r="C96" s="65"/>
      <c r="D96" s="66"/>
      <c r="E96" s="67"/>
      <c r="F96" s="68"/>
      <c r="G96" s="65"/>
      <c r="H96" s="69"/>
      <c r="I96" s="70"/>
      <c r="J96" s="70"/>
      <c r="K96" s="34" t="s">
        <v>65</v>
      </c>
      <c r="L96" s="77">
        <v>291</v>
      </c>
      <c r="M96" s="77"/>
      <c r="N96" s="72"/>
      <c r="O96" s="79" t="s">
        <v>407</v>
      </c>
      <c r="P96" s="81">
        <v>43746.43578703704</v>
      </c>
      <c r="Q96" s="79" t="s">
        <v>465</v>
      </c>
      <c r="R96" s="79"/>
      <c r="S96" s="79"/>
      <c r="T96" s="79"/>
      <c r="U96" s="79"/>
      <c r="V96" s="82" t="s">
        <v>691</v>
      </c>
      <c r="W96" s="81">
        <v>43746.43578703704</v>
      </c>
      <c r="X96" s="82" t="s">
        <v>797</v>
      </c>
      <c r="Y96" s="79"/>
      <c r="Z96" s="79"/>
      <c r="AA96" s="85" t="s">
        <v>941</v>
      </c>
      <c r="AB96" s="79"/>
      <c r="AC96" s="79" t="b">
        <v>0</v>
      </c>
      <c r="AD96" s="79">
        <v>0</v>
      </c>
      <c r="AE96" s="85" t="s">
        <v>995</v>
      </c>
      <c r="AF96" s="79" t="b">
        <v>0</v>
      </c>
      <c r="AG96" s="79" t="s">
        <v>1009</v>
      </c>
      <c r="AH96" s="79"/>
      <c r="AI96" s="85" t="s">
        <v>995</v>
      </c>
      <c r="AJ96" s="79" t="b">
        <v>0</v>
      </c>
      <c r="AK96" s="79">
        <v>12</v>
      </c>
      <c r="AL96" s="85" t="s">
        <v>986</v>
      </c>
      <c r="AM96" s="79" t="s">
        <v>1023</v>
      </c>
      <c r="AN96" s="79" t="b">
        <v>0</v>
      </c>
      <c r="AO96" s="85" t="s">
        <v>986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4.761904761904762</v>
      </c>
      <c r="BH96" s="48">
        <v>0</v>
      </c>
      <c r="BI96" s="49">
        <v>0</v>
      </c>
      <c r="BJ96" s="48">
        <v>20</v>
      </c>
      <c r="BK96" s="49">
        <v>95.23809523809524</v>
      </c>
      <c r="BL96" s="48">
        <v>21</v>
      </c>
    </row>
    <row r="97" spans="1:64" ht="15">
      <c r="A97" s="64" t="s">
        <v>291</v>
      </c>
      <c r="B97" s="64" t="s">
        <v>384</v>
      </c>
      <c r="C97" s="65"/>
      <c r="D97" s="66"/>
      <c r="E97" s="67"/>
      <c r="F97" s="68"/>
      <c r="G97" s="65"/>
      <c r="H97" s="69"/>
      <c r="I97" s="70"/>
      <c r="J97" s="70"/>
      <c r="K97" s="34" t="s">
        <v>65</v>
      </c>
      <c r="L97" s="77">
        <v>292</v>
      </c>
      <c r="M97" s="77"/>
      <c r="N97" s="72"/>
      <c r="O97" s="79" t="s">
        <v>407</v>
      </c>
      <c r="P97" s="81">
        <v>43746.4500462963</v>
      </c>
      <c r="Q97" s="79" t="s">
        <v>472</v>
      </c>
      <c r="R97" s="79"/>
      <c r="S97" s="79"/>
      <c r="T97" s="79" t="s">
        <v>584</v>
      </c>
      <c r="U97" s="79"/>
      <c r="V97" s="82" t="s">
        <v>692</v>
      </c>
      <c r="W97" s="81">
        <v>43746.4500462963</v>
      </c>
      <c r="X97" s="82" t="s">
        <v>798</v>
      </c>
      <c r="Y97" s="79"/>
      <c r="Z97" s="79"/>
      <c r="AA97" s="85" t="s">
        <v>942</v>
      </c>
      <c r="AB97" s="85" t="s">
        <v>949</v>
      </c>
      <c r="AC97" s="79" t="b">
        <v>0</v>
      </c>
      <c r="AD97" s="79">
        <v>2</v>
      </c>
      <c r="AE97" s="85" t="s">
        <v>1005</v>
      </c>
      <c r="AF97" s="79" t="b">
        <v>0</v>
      </c>
      <c r="AG97" s="79" t="s">
        <v>1009</v>
      </c>
      <c r="AH97" s="79"/>
      <c r="AI97" s="85" t="s">
        <v>995</v>
      </c>
      <c r="AJ97" s="79" t="b">
        <v>0</v>
      </c>
      <c r="AK97" s="79">
        <v>1</v>
      </c>
      <c r="AL97" s="85" t="s">
        <v>995</v>
      </c>
      <c r="AM97" s="79" t="s">
        <v>1021</v>
      </c>
      <c r="AN97" s="79" t="b">
        <v>0</v>
      </c>
      <c r="AO97" s="85" t="s">
        <v>949</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c r="BE97" s="49"/>
      <c r="BF97" s="48"/>
      <c r="BG97" s="49"/>
      <c r="BH97" s="48"/>
      <c r="BI97" s="49"/>
      <c r="BJ97" s="48"/>
      <c r="BK97" s="49"/>
      <c r="BL97" s="48"/>
    </row>
    <row r="98" spans="1:64" ht="15">
      <c r="A98" s="64" t="s">
        <v>292</v>
      </c>
      <c r="B98" s="64" t="s">
        <v>367</v>
      </c>
      <c r="C98" s="65"/>
      <c r="D98" s="66"/>
      <c r="E98" s="67"/>
      <c r="F98" s="68"/>
      <c r="G98" s="65"/>
      <c r="H98" s="69"/>
      <c r="I98" s="70"/>
      <c r="J98" s="70"/>
      <c r="K98" s="34" t="s">
        <v>65</v>
      </c>
      <c r="L98" s="77">
        <v>293</v>
      </c>
      <c r="M98" s="77"/>
      <c r="N98" s="72"/>
      <c r="O98" s="79" t="s">
        <v>407</v>
      </c>
      <c r="P98" s="81">
        <v>43742.03729166667</v>
      </c>
      <c r="Q98" s="79" t="s">
        <v>455</v>
      </c>
      <c r="R98" s="79"/>
      <c r="S98" s="79"/>
      <c r="T98" s="79"/>
      <c r="U98" s="79"/>
      <c r="V98" s="82" t="s">
        <v>693</v>
      </c>
      <c r="W98" s="81">
        <v>43742.03729166667</v>
      </c>
      <c r="X98" s="82" t="s">
        <v>799</v>
      </c>
      <c r="Y98" s="79"/>
      <c r="Z98" s="79"/>
      <c r="AA98" s="85" t="s">
        <v>943</v>
      </c>
      <c r="AB98" s="79"/>
      <c r="AC98" s="79" t="b">
        <v>0</v>
      </c>
      <c r="AD98" s="79">
        <v>0</v>
      </c>
      <c r="AE98" s="85" t="s">
        <v>995</v>
      </c>
      <c r="AF98" s="79" t="b">
        <v>0</v>
      </c>
      <c r="AG98" s="79" t="s">
        <v>1009</v>
      </c>
      <c r="AH98" s="79"/>
      <c r="AI98" s="85" t="s">
        <v>995</v>
      </c>
      <c r="AJ98" s="79" t="b">
        <v>0</v>
      </c>
      <c r="AK98" s="79">
        <v>5</v>
      </c>
      <c r="AL98" s="85" t="s">
        <v>937</v>
      </c>
      <c r="AM98" s="79" t="s">
        <v>1022</v>
      </c>
      <c r="AN98" s="79" t="b">
        <v>0</v>
      </c>
      <c r="AO98" s="85" t="s">
        <v>937</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292</v>
      </c>
      <c r="B99" s="64" t="s">
        <v>297</v>
      </c>
      <c r="C99" s="65"/>
      <c r="D99" s="66"/>
      <c r="E99" s="67"/>
      <c r="F99" s="68"/>
      <c r="G99" s="65"/>
      <c r="H99" s="69"/>
      <c r="I99" s="70"/>
      <c r="J99" s="70"/>
      <c r="K99" s="34" t="s">
        <v>65</v>
      </c>
      <c r="L99" s="77">
        <v>303</v>
      </c>
      <c r="M99" s="77"/>
      <c r="N99" s="72"/>
      <c r="O99" s="79" t="s">
        <v>407</v>
      </c>
      <c r="P99" s="81">
        <v>43746.507881944446</v>
      </c>
      <c r="Q99" s="79" t="s">
        <v>465</v>
      </c>
      <c r="R99" s="79"/>
      <c r="S99" s="79"/>
      <c r="T99" s="79"/>
      <c r="U99" s="79"/>
      <c r="V99" s="82" t="s">
        <v>693</v>
      </c>
      <c r="W99" s="81">
        <v>43746.507881944446</v>
      </c>
      <c r="X99" s="82" t="s">
        <v>800</v>
      </c>
      <c r="Y99" s="79"/>
      <c r="Z99" s="79"/>
      <c r="AA99" s="85" t="s">
        <v>944</v>
      </c>
      <c r="AB99" s="79"/>
      <c r="AC99" s="79" t="b">
        <v>0</v>
      </c>
      <c r="AD99" s="79">
        <v>0</v>
      </c>
      <c r="AE99" s="85" t="s">
        <v>995</v>
      </c>
      <c r="AF99" s="79" t="b">
        <v>0</v>
      </c>
      <c r="AG99" s="79" t="s">
        <v>1009</v>
      </c>
      <c r="AH99" s="79"/>
      <c r="AI99" s="85" t="s">
        <v>995</v>
      </c>
      <c r="AJ99" s="79" t="b">
        <v>0</v>
      </c>
      <c r="AK99" s="79">
        <v>12</v>
      </c>
      <c r="AL99" s="85" t="s">
        <v>986</v>
      </c>
      <c r="AM99" s="79" t="s">
        <v>1022</v>
      </c>
      <c r="AN99" s="79" t="b">
        <v>0</v>
      </c>
      <c r="AO99" s="85" t="s">
        <v>986</v>
      </c>
      <c r="AP99" s="79" t="s">
        <v>176</v>
      </c>
      <c r="AQ99" s="79">
        <v>0</v>
      </c>
      <c r="AR99" s="79">
        <v>0</v>
      </c>
      <c r="AS99" s="79"/>
      <c r="AT99" s="79"/>
      <c r="AU99" s="79"/>
      <c r="AV99" s="79"/>
      <c r="AW99" s="79"/>
      <c r="AX99" s="79"/>
      <c r="AY99" s="79"/>
      <c r="AZ99" s="79"/>
      <c r="BA99">
        <v>2</v>
      </c>
      <c r="BB99" s="78" t="str">
        <f>REPLACE(INDEX(GroupVertices[Group],MATCH(Edges25[[#This Row],[Vertex 1]],GroupVertices[Vertex],0)),1,1,"")</f>
        <v>2</v>
      </c>
      <c r="BC99" s="78" t="str">
        <f>REPLACE(INDEX(GroupVertices[Group],MATCH(Edges25[[#This Row],[Vertex 2]],GroupVertices[Vertex],0)),1,1,"")</f>
        <v>1</v>
      </c>
      <c r="BD99" s="48">
        <v>0</v>
      </c>
      <c r="BE99" s="49">
        <v>0</v>
      </c>
      <c r="BF99" s="48">
        <v>1</v>
      </c>
      <c r="BG99" s="49">
        <v>4.761904761904762</v>
      </c>
      <c r="BH99" s="48">
        <v>0</v>
      </c>
      <c r="BI99" s="49">
        <v>0</v>
      </c>
      <c r="BJ99" s="48">
        <v>20</v>
      </c>
      <c r="BK99" s="49">
        <v>95.23809523809524</v>
      </c>
      <c r="BL99" s="48">
        <v>21</v>
      </c>
    </row>
    <row r="100" spans="1:64" ht="15">
      <c r="A100" s="64" t="s">
        <v>293</v>
      </c>
      <c r="B100" s="64" t="s">
        <v>327</v>
      </c>
      <c r="C100" s="65"/>
      <c r="D100" s="66"/>
      <c r="E100" s="67"/>
      <c r="F100" s="68"/>
      <c r="G100" s="65"/>
      <c r="H100" s="69"/>
      <c r="I100" s="70"/>
      <c r="J100" s="70"/>
      <c r="K100" s="34" t="s">
        <v>65</v>
      </c>
      <c r="L100" s="77">
        <v>305</v>
      </c>
      <c r="M100" s="77"/>
      <c r="N100" s="72"/>
      <c r="O100" s="79" t="s">
        <v>407</v>
      </c>
      <c r="P100" s="81">
        <v>43746.302766203706</v>
      </c>
      <c r="Q100" s="79" t="s">
        <v>471</v>
      </c>
      <c r="R100" s="79"/>
      <c r="S100" s="79"/>
      <c r="T100" s="79"/>
      <c r="U100" s="79"/>
      <c r="V100" s="82" t="s">
        <v>694</v>
      </c>
      <c r="W100" s="81">
        <v>43746.302766203706</v>
      </c>
      <c r="X100" s="82" t="s">
        <v>801</v>
      </c>
      <c r="Y100" s="79"/>
      <c r="Z100" s="79"/>
      <c r="AA100" s="85" t="s">
        <v>945</v>
      </c>
      <c r="AB100" s="79"/>
      <c r="AC100" s="79" t="b">
        <v>0</v>
      </c>
      <c r="AD100" s="79">
        <v>0</v>
      </c>
      <c r="AE100" s="85" t="s">
        <v>995</v>
      </c>
      <c r="AF100" s="79" t="b">
        <v>1</v>
      </c>
      <c r="AG100" s="79" t="s">
        <v>1009</v>
      </c>
      <c r="AH100" s="79"/>
      <c r="AI100" s="85" t="s">
        <v>1018</v>
      </c>
      <c r="AJ100" s="79" t="b">
        <v>0</v>
      </c>
      <c r="AK100" s="79">
        <v>3</v>
      </c>
      <c r="AL100" s="85" t="s">
        <v>938</v>
      </c>
      <c r="AM100" s="79" t="s">
        <v>1023</v>
      </c>
      <c r="AN100" s="79" t="b">
        <v>0</v>
      </c>
      <c r="AO100" s="85" t="s">
        <v>938</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7</v>
      </c>
      <c r="BC100" s="78" t="str">
        <f>REPLACE(INDEX(GroupVertices[Group],MATCH(Edges25[[#This Row],[Vertex 2]],GroupVertices[Vertex],0)),1,1,"")</f>
        <v>7</v>
      </c>
      <c r="BD100" s="48"/>
      <c r="BE100" s="49"/>
      <c r="BF100" s="48"/>
      <c r="BG100" s="49"/>
      <c r="BH100" s="48"/>
      <c r="BI100" s="49"/>
      <c r="BJ100" s="48"/>
      <c r="BK100" s="49"/>
      <c r="BL100" s="48"/>
    </row>
    <row r="101" spans="1:64" ht="15">
      <c r="A101" s="64" t="s">
        <v>294</v>
      </c>
      <c r="B101" s="64" t="s">
        <v>327</v>
      </c>
      <c r="C101" s="65"/>
      <c r="D101" s="66"/>
      <c r="E101" s="67"/>
      <c r="F101" s="68"/>
      <c r="G101" s="65"/>
      <c r="H101" s="69"/>
      <c r="I101" s="70"/>
      <c r="J101" s="70"/>
      <c r="K101" s="34" t="s">
        <v>65</v>
      </c>
      <c r="L101" s="77">
        <v>306</v>
      </c>
      <c r="M101" s="77"/>
      <c r="N101" s="72"/>
      <c r="O101" s="79" t="s">
        <v>407</v>
      </c>
      <c r="P101" s="81">
        <v>43746.51378472222</v>
      </c>
      <c r="Q101" s="79" t="s">
        <v>471</v>
      </c>
      <c r="R101" s="79"/>
      <c r="S101" s="79"/>
      <c r="T101" s="79"/>
      <c r="U101" s="79"/>
      <c r="V101" s="82" t="s">
        <v>695</v>
      </c>
      <c r="W101" s="81">
        <v>43746.51378472222</v>
      </c>
      <c r="X101" s="82" t="s">
        <v>802</v>
      </c>
      <c r="Y101" s="79"/>
      <c r="Z101" s="79"/>
      <c r="AA101" s="85" t="s">
        <v>946</v>
      </c>
      <c r="AB101" s="79"/>
      <c r="AC101" s="79" t="b">
        <v>0</v>
      </c>
      <c r="AD101" s="79">
        <v>0</v>
      </c>
      <c r="AE101" s="85" t="s">
        <v>995</v>
      </c>
      <c r="AF101" s="79" t="b">
        <v>1</v>
      </c>
      <c r="AG101" s="79" t="s">
        <v>1009</v>
      </c>
      <c r="AH101" s="79"/>
      <c r="AI101" s="85" t="s">
        <v>1018</v>
      </c>
      <c r="AJ101" s="79" t="b">
        <v>0</v>
      </c>
      <c r="AK101" s="79">
        <v>3</v>
      </c>
      <c r="AL101" s="85" t="s">
        <v>938</v>
      </c>
      <c r="AM101" s="79" t="s">
        <v>1021</v>
      </c>
      <c r="AN101" s="79" t="b">
        <v>0</v>
      </c>
      <c r="AO101" s="85" t="s">
        <v>938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7</v>
      </c>
      <c r="BC101" s="78" t="str">
        <f>REPLACE(INDEX(GroupVertices[Group],MATCH(Edges25[[#This Row],[Vertex 2]],GroupVertices[Vertex],0)),1,1,"")</f>
        <v>7</v>
      </c>
      <c r="BD101" s="48"/>
      <c r="BE101" s="49"/>
      <c r="BF101" s="48"/>
      <c r="BG101" s="49"/>
      <c r="BH101" s="48"/>
      <c r="BI101" s="49"/>
      <c r="BJ101" s="48"/>
      <c r="BK101" s="49"/>
      <c r="BL101" s="48"/>
    </row>
    <row r="102" spans="1:64" ht="15">
      <c r="A102" s="64" t="s">
        <v>295</v>
      </c>
      <c r="B102" s="64" t="s">
        <v>385</v>
      </c>
      <c r="C102" s="65"/>
      <c r="D102" s="66"/>
      <c r="E102" s="67"/>
      <c r="F102" s="68"/>
      <c r="G102" s="65"/>
      <c r="H102" s="69"/>
      <c r="I102" s="70"/>
      <c r="J102" s="70"/>
      <c r="K102" s="34" t="s">
        <v>65</v>
      </c>
      <c r="L102" s="77">
        <v>315</v>
      </c>
      <c r="M102" s="77"/>
      <c r="N102" s="72"/>
      <c r="O102" s="79" t="s">
        <v>407</v>
      </c>
      <c r="P102" s="81">
        <v>43746.5146875</v>
      </c>
      <c r="Q102" s="79" t="s">
        <v>473</v>
      </c>
      <c r="R102" s="79"/>
      <c r="S102" s="79"/>
      <c r="T102" s="79"/>
      <c r="U102" s="79"/>
      <c r="V102" s="82" t="s">
        <v>696</v>
      </c>
      <c r="W102" s="81">
        <v>43746.5146875</v>
      </c>
      <c r="X102" s="82" t="s">
        <v>803</v>
      </c>
      <c r="Y102" s="79"/>
      <c r="Z102" s="79"/>
      <c r="AA102" s="85" t="s">
        <v>947</v>
      </c>
      <c r="AB102" s="79"/>
      <c r="AC102" s="79" t="b">
        <v>0</v>
      </c>
      <c r="AD102" s="79">
        <v>0</v>
      </c>
      <c r="AE102" s="85" t="s">
        <v>995</v>
      </c>
      <c r="AF102" s="79" t="b">
        <v>0</v>
      </c>
      <c r="AG102" s="79" t="s">
        <v>1009</v>
      </c>
      <c r="AH102" s="79"/>
      <c r="AI102" s="85" t="s">
        <v>995</v>
      </c>
      <c r="AJ102" s="79" t="b">
        <v>0</v>
      </c>
      <c r="AK102" s="79">
        <v>1</v>
      </c>
      <c r="AL102" s="85" t="s">
        <v>942</v>
      </c>
      <c r="AM102" s="79" t="s">
        <v>1021</v>
      </c>
      <c r="AN102" s="79" t="b">
        <v>0</v>
      </c>
      <c r="AO102" s="85" t="s">
        <v>942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c r="BE102" s="49"/>
      <c r="BF102" s="48"/>
      <c r="BG102" s="49"/>
      <c r="BH102" s="48"/>
      <c r="BI102" s="49"/>
      <c r="BJ102" s="48"/>
      <c r="BK102" s="49"/>
      <c r="BL102" s="48"/>
    </row>
    <row r="103" spans="1:64" ht="15">
      <c r="A103" s="64" t="s">
        <v>291</v>
      </c>
      <c r="B103" s="64" t="s">
        <v>389</v>
      </c>
      <c r="C103" s="65"/>
      <c r="D103" s="66"/>
      <c r="E103" s="67"/>
      <c r="F103" s="68"/>
      <c r="G103" s="65"/>
      <c r="H103" s="69"/>
      <c r="I103" s="70"/>
      <c r="J103" s="70"/>
      <c r="K103" s="34" t="s">
        <v>65</v>
      </c>
      <c r="L103" s="77">
        <v>322</v>
      </c>
      <c r="M103" s="77"/>
      <c r="N103" s="72"/>
      <c r="O103" s="79" t="s">
        <v>407</v>
      </c>
      <c r="P103" s="81">
        <v>43743.995254629626</v>
      </c>
      <c r="Q103" s="79" t="s">
        <v>474</v>
      </c>
      <c r="R103" s="79"/>
      <c r="S103" s="79"/>
      <c r="T103" s="79"/>
      <c r="U103" s="79"/>
      <c r="V103" s="82" t="s">
        <v>692</v>
      </c>
      <c r="W103" s="81">
        <v>43743.995254629626</v>
      </c>
      <c r="X103" s="82" t="s">
        <v>804</v>
      </c>
      <c r="Y103" s="79"/>
      <c r="Z103" s="79"/>
      <c r="AA103" s="85" t="s">
        <v>948</v>
      </c>
      <c r="AB103" s="79"/>
      <c r="AC103" s="79" t="b">
        <v>0</v>
      </c>
      <c r="AD103" s="79">
        <v>0</v>
      </c>
      <c r="AE103" s="85" t="s">
        <v>995</v>
      </c>
      <c r="AF103" s="79" t="b">
        <v>0</v>
      </c>
      <c r="AG103" s="79" t="s">
        <v>1009</v>
      </c>
      <c r="AH103" s="79"/>
      <c r="AI103" s="85" t="s">
        <v>995</v>
      </c>
      <c r="AJ103" s="79" t="b">
        <v>0</v>
      </c>
      <c r="AK103" s="79">
        <v>2</v>
      </c>
      <c r="AL103" s="85" t="s">
        <v>949</v>
      </c>
      <c r="AM103" s="79" t="s">
        <v>1021</v>
      </c>
      <c r="AN103" s="79" t="b">
        <v>0</v>
      </c>
      <c r="AO103" s="85" t="s">
        <v>949</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5</v>
      </c>
      <c r="BC103" s="78" t="str">
        <f>REPLACE(INDEX(GroupVertices[Group],MATCH(Edges25[[#This Row],[Vertex 2]],GroupVertices[Vertex],0)),1,1,"")</f>
        <v>5</v>
      </c>
      <c r="BD103" s="48">
        <v>1</v>
      </c>
      <c r="BE103" s="49">
        <v>4.545454545454546</v>
      </c>
      <c r="BF103" s="48">
        <v>0</v>
      </c>
      <c r="BG103" s="49">
        <v>0</v>
      </c>
      <c r="BH103" s="48">
        <v>0</v>
      </c>
      <c r="BI103" s="49">
        <v>0</v>
      </c>
      <c r="BJ103" s="48">
        <v>21</v>
      </c>
      <c r="BK103" s="49">
        <v>95.45454545454545</v>
      </c>
      <c r="BL103" s="48">
        <v>22</v>
      </c>
    </row>
    <row r="104" spans="1:64" ht="15">
      <c r="A104" s="64" t="s">
        <v>295</v>
      </c>
      <c r="B104" s="64" t="s">
        <v>389</v>
      </c>
      <c r="C104" s="65"/>
      <c r="D104" s="66"/>
      <c r="E104" s="67"/>
      <c r="F104" s="68"/>
      <c r="G104" s="65"/>
      <c r="H104" s="69"/>
      <c r="I104" s="70"/>
      <c r="J104" s="70"/>
      <c r="K104" s="34" t="s">
        <v>65</v>
      </c>
      <c r="L104" s="77">
        <v>324</v>
      </c>
      <c r="M104" s="77"/>
      <c r="N104" s="72"/>
      <c r="O104" s="79" t="s">
        <v>407</v>
      </c>
      <c r="P104" s="81">
        <v>43740.97184027778</v>
      </c>
      <c r="Q104" s="79" t="s">
        <v>475</v>
      </c>
      <c r="R104" s="79"/>
      <c r="S104" s="79"/>
      <c r="T104" s="79"/>
      <c r="U104" s="82" t="s">
        <v>609</v>
      </c>
      <c r="V104" s="82" t="s">
        <v>609</v>
      </c>
      <c r="W104" s="81">
        <v>43740.97184027778</v>
      </c>
      <c r="X104" s="82" t="s">
        <v>805</v>
      </c>
      <c r="Y104" s="79"/>
      <c r="Z104" s="79"/>
      <c r="AA104" s="85" t="s">
        <v>949</v>
      </c>
      <c r="AB104" s="79"/>
      <c r="AC104" s="79" t="b">
        <v>0</v>
      </c>
      <c r="AD104" s="79">
        <v>1</v>
      </c>
      <c r="AE104" s="85" t="s">
        <v>1006</v>
      </c>
      <c r="AF104" s="79" t="b">
        <v>0</v>
      </c>
      <c r="AG104" s="79" t="s">
        <v>1009</v>
      </c>
      <c r="AH104" s="79"/>
      <c r="AI104" s="85" t="s">
        <v>995</v>
      </c>
      <c r="AJ104" s="79" t="b">
        <v>0</v>
      </c>
      <c r="AK104" s="79">
        <v>0</v>
      </c>
      <c r="AL104" s="85" t="s">
        <v>995</v>
      </c>
      <c r="AM104" s="79" t="s">
        <v>1021</v>
      </c>
      <c r="AN104" s="79" t="b">
        <v>0</v>
      </c>
      <c r="AO104" s="85" t="s">
        <v>949</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5</v>
      </c>
      <c r="BC104" s="78" t="str">
        <f>REPLACE(INDEX(GroupVertices[Group],MATCH(Edges25[[#This Row],[Vertex 2]],GroupVertices[Vertex],0)),1,1,"")</f>
        <v>5</v>
      </c>
      <c r="BD104" s="48">
        <v>4</v>
      </c>
      <c r="BE104" s="49">
        <v>7.8431372549019605</v>
      </c>
      <c r="BF104" s="48">
        <v>0</v>
      </c>
      <c r="BG104" s="49">
        <v>0</v>
      </c>
      <c r="BH104" s="48">
        <v>0</v>
      </c>
      <c r="BI104" s="49">
        <v>0</v>
      </c>
      <c r="BJ104" s="48">
        <v>47</v>
      </c>
      <c r="BK104" s="49">
        <v>92.15686274509804</v>
      </c>
      <c r="BL104" s="48">
        <v>51</v>
      </c>
    </row>
    <row r="105" spans="1:64" ht="15">
      <c r="A105" s="64" t="s">
        <v>295</v>
      </c>
      <c r="B105" s="64" t="s">
        <v>389</v>
      </c>
      <c r="C105" s="65"/>
      <c r="D105" s="66"/>
      <c r="E105" s="67"/>
      <c r="F105" s="68"/>
      <c r="G105" s="65"/>
      <c r="H105" s="69"/>
      <c r="I105" s="70"/>
      <c r="J105" s="70"/>
      <c r="K105" s="34" t="s">
        <v>65</v>
      </c>
      <c r="L105" s="77">
        <v>325</v>
      </c>
      <c r="M105" s="77"/>
      <c r="N105" s="72"/>
      <c r="O105" s="79" t="s">
        <v>407</v>
      </c>
      <c r="P105" s="81">
        <v>43742.43753472222</v>
      </c>
      <c r="Q105" s="79" t="s">
        <v>474</v>
      </c>
      <c r="R105" s="79"/>
      <c r="S105" s="79"/>
      <c r="T105" s="79"/>
      <c r="U105" s="79"/>
      <c r="V105" s="82" t="s">
        <v>696</v>
      </c>
      <c r="W105" s="81">
        <v>43742.43753472222</v>
      </c>
      <c r="X105" s="82" t="s">
        <v>806</v>
      </c>
      <c r="Y105" s="79"/>
      <c r="Z105" s="79"/>
      <c r="AA105" s="85" t="s">
        <v>950</v>
      </c>
      <c r="AB105" s="79"/>
      <c r="AC105" s="79" t="b">
        <v>0</v>
      </c>
      <c r="AD105" s="79">
        <v>0</v>
      </c>
      <c r="AE105" s="85" t="s">
        <v>995</v>
      </c>
      <c r="AF105" s="79" t="b">
        <v>0</v>
      </c>
      <c r="AG105" s="79" t="s">
        <v>1009</v>
      </c>
      <c r="AH105" s="79"/>
      <c r="AI105" s="85" t="s">
        <v>995</v>
      </c>
      <c r="AJ105" s="79" t="b">
        <v>0</v>
      </c>
      <c r="AK105" s="79">
        <v>1</v>
      </c>
      <c r="AL105" s="85" t="s">
        <v>949</v>
      </c>
      <c r="AM105" s="79" t="s">
        <v>1021</v>
      </c>
      <c r="AN105" s="79" t="b">
        <v>0</v>
      </c>
      <c r="AO105" s="85" t="s">
        <v>949</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5</v>
      </c>
      <c r="BC105" s="78" t="str">
        <f>REPLACE(INDEX(GroupVertices[Group],MATCH(Edges25[[#This Row],[Vertex 2]],GroupVertices[Vertex],0)),1,1,"")</f>
        <v>5</v>
      </c>
      <c r="BD105" s="48">
        <v>1</v>
      </c>
      <c r="BE105" s="49">
        <v>4.545454545454546</v>
      </c>
      <c r="BF105" s="48">
        <v>0</v>
      </c>
      <c r="BG105" s="49">
        <v>0</v>
      </c>
      <c r="BH105" s="48">
        <v>0</v>
      </c>
      <c r="BI105" s="49">
        <v>0</v>
      </c>
      <c r="BJ105" s="48">
        <v>21</v>
      </c>
      <c r="BK105" s="49">
        <v>95.45454545454545</v>
      </c>
      <c r="BL105" s="48">
        <v>22</v>
      </c>
    </row>
    <row r="106" spans="1:64" ht="15">
      <c r="A106" s="64" t="s">
        <v>296</v>
      </c>
      <c r="B106" s="64" t="s">
        <v>297</v>
      </c>
      <c r="C106" s="65"/>
      <c r="D106" s="66"/>
      <c r="E106" s="67"/>
      <c r="F106" s="68"/>
      <c r="G106" s="65"/>
      <c r="H106" s="69"/>
      <c r="I106" s="70"/>
      <c r="J106" s="70"/>
      <c r="K106" s="34" t="s">
        <v>65</v>
      </c>
      <c r="L106" s="77">
        <v>327</v>
      </c>
      <c r="M106" s="77"/>
      <c r="N106" s="72"/>
      <c r="O106" s="79" t="s">
        <v>407</v>
      </c>
      <c r="P106" s="81">
        <v>43718.50402777778</v>
      </c>
      <c r="Q106" s="79" t="s">
        <v>476</v>
      </c>
      <c r="R106" s="82" t="s">
        <v>526</v>
      </c>
      <c r="S106" s="79" t="s">
        <v>550</v>
      </c>
      <c r="T106" s="79" t="s">
        <v>585</v>
      </c>
      <c r="U106" s="82" t="s">
        <v>610</v>
      </c>
      <c r="V106" s="82" t="s">
        <v>610</v>
      </c>
      <c r="W106" s="81">
        <v>43718.50402777778</v>
      </c>
      <c r="X106" s="82" t="s">
        <v>807</v>
      </c>
      <c r="Y106" s="79"/>
      <c r="Z106" s="79"/>
      <c r="AA106" s="85" t="s">
        <v>951</v>
      </c>
      <c r="AB106" s="79"/>
      <c r="AC106" s="79" t="b">
        <v>0</v>
      </c>
      <c r="AD106" s="79">
        <v>12</v>
      </c>
      <c r="AE106" s="85" t="s">
        <v>995</v>
      </c>
      <c r="AF106" s="79" t="b">
        <v>0</v>
      </c>
      <c r="AG106" s="79" t="s">
        <v>1009</v>
      </c>
      <c r="AH106" s="79"/>
      <c r="AI106" s="85" t="s">
        <v>995</v>
      </c>
      <c r="AJ106" s="79" t="b">
        <v>0</v>
      </c>
      <c r="AK106" s="79">
        <v>10</v>
      </c>
      <c r="AL106" s="85" t="s">
        <v>995</v>
      </c>
      <c r="AM106" s="79" t="s">
        <v>1021</v>
      </c>
      <c r="AN106" s="79" t="b">
        <v>0</v>
      </c>
      <c r="AO106" s="85" t="s">
        <v>951</v>
      </c>
      <c r="AP106" s="79" t="s">
        <v>1032</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1</v>
      </c>
      <c r="BD106" s="48">
        <v>1</v>
      </c>
      <c r="BE106" s="49">
        <v>4.166666666666667</v>
      </c>
      <c r="BF106" s="48">
        <v>0</v>
      </c>
      <c r="BG106" s="49">
        <v>0</v>
      </c>
      <c r="BH106" s="48">
        <v>0</v>
      </c>
      <c r="BI106" s="49">
        <v>0</v>
      </c>
      <c r="BJ106" s="48">
        <v>23</v>
      </c>
      <c r="BK106" s="49">
        <v>95.83333333333333</v>
      </c>
      <c r="BL106" s="48">
        <v>24</v>
      </c>
    </row>
    <row r="107" spans="1:64" ht="15">
      <c r="A107" s="64" t="s">
        <v>297</v>
      </c>
      <c r="B107" s="64" t="s">
        <v>311</v>
      </c>
      <c r="C107" s="65"/>
      <c r="D107" s="66"/>
      <c r="E107" s="67"/>
      <c r="F107" s="68"/>
      <c r="G107" s="65"/>
      <c r="H107" s="69"/>
      <c r="I107" s="70"/>
      <c r="J107" s="70"/>
      <c r="K107" s="34" t="s">
        <v>65</v>
      </c>
      <c r="L107" s="77">
        <v>342</v>
      </c>
      <c r="M107" s="77"/>
      <c r="N107" s="72"/>
      <c r="O107" s="79" t="s">
        <v>407</v>
      </c>
      <c r="P107" s="81">
        <v>42909.59726851852</v>
      </c>
      <c r="Q107" s="79" t="s">
        <v>477</v>
      </c>
      <c r="R107" s="79"/>
      <c r="S107" s="79"/>
      <c r="T107" s="79" t="s">
        <v>560</v>
      </c>
      <c r="U107" s="82" t="s">
        <v>611</v>
      </c>
      <c r="V107" s="82" t="s">
        <v>611</v>
      </c>
      <c r="W107" s="81">
        <v>42909.59726851852</v>
      </c>
      <c r="X107" s="82" t="s">
        <v>808</v>
      </c>
      <c r="Y107" s="79"/>
      <c r="Z107" s="79"/>
      <c r="AA107" s="85" t="s">
        <v>952</v>
      </c>
      <c r="AB107" s="79"/>
      <c r="AC107" s="79" t="b">
        <v>0</v>
      </c>
      <c r="AD107" s="79">
        <v>9</v>
      </c>
      <c r="AE107" s="85" t="s">
        <v>995</v>
      </c>
      <c r="AF107" s="79" t="b">
        <v>0</v>
      </c>
      <c r="AG107" s="79" t="s">
        <v>1009</v>
      </c>
      <c r="AH107" s="79"/>
      <c r="AI107" s="85" t="s">
        <v>995</v>
      </c>
      <c r="AJ107" s="79" t="b">
        <v>0</v>
      </c>
      <c r="AK107" s="79">
        <v>10</v>
      </c>
      <c r="AL107" s="85" t="s">
        <v>995</v>
      </c>
      <c r="AM107" s="79" t="s">
        <v>1031</v>
      </c>
      <c r="AN107" s="79" t="b">
        <v>0</v>
      </c>
      <c r="AO107" s="85" t="s">
        <v>952</v>
      </c>
      <c r="AP107" s="79" t="s">
        <v>1032</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13</v>
      </c>
      <c r="BD107" s="48">
        <v>0</v>
      </c>
      <c r="BE107" s="49">
        <v>0</v>
      </c>
      <c r="BF107" s="48">
        <v>0</v>
      </c>
      <c r="BG107" s="49">
        <v>0</v>
      </c>
      <c r="BH107" s="48">
        <v>0</v>
      </c>
      <c r="BI107" s="49">
        <v>0</v>
      </c>
      <c r="BJ107" s="48">
        <v>13</v>
      </c>
      <c r="BK107" s="49">
        <v>100</v>
      </c>
      <c r="BL107" s="48">
        <v>13</v>
      </c>
    </row>
    <row r="108" spans="1:64" ht="15">
      <c r="A108" s="64" t="s">
        <v>298</v>
      </c>
      <c r="B108" s="64" t="s">
        <v>390</v>
      </c>
      <c r="C108" s="65"/>
      <c r="D108" s="66"/>
      <c r="E108" s="67"/>
      <c r="F108" s="68"/>
      <c r="G108" s="65"/>
      <c r="H108" s="69"/>
      <c r="I108" s="70"/>
      <c r="J108" s="70"/>
      <c r="K108" s="34" t="s">
        <v>65</v>
      </c>
      <c r="L108" s="77">
        <v>343</v>
      </c>
      <c r="M108" s="77"/>
      <c r="N108" s="72"/>
      <c r="O108" s="79" t="s">
        <v>407</v>
      </c>
      <c r="P108" s="81">
        <v>43735.88344907408</v>
      </c>
      <c r="Q108" s="79" t="s">
        <v>478</v>
      </c>
      <c r="R108" s="79"/>
      <c r="S108" s="79"/>
      <c r="T108" s="79"/>
      <c r="U108" s="79"/>
      <c r="V108" s="82" t="s">
        <v>697</v>
      </c>
      <c r="W108" s="81">
        <v>43735.88344907408</v>
      </c>
      <c r="X108" s="82" t="s">
        <v>809</v>
      </c>
      <c r="Y108" s="79"/>
      <c r="Z108" s="79"/>
      <c r="AA108" s="85" t="s">
        <v>953</v>
      </c>
      <c r="AB108" s="79"/>
      <c r="AC108" s="79" t="b">
        <v>0</v>
      </c>
      <c r="AD108" s="79">
        <v>0</v>
      </c>
      <c r="AE108" s="85" t="s">
        <v>995</v>
      </c>
      <c r="AF108" s="79" t="b">
        <v>0</v>
      </c>
      <c r="AG108" s="79" t="s">
        <v>1009</v>
      </c>
      <c r="AH108" s="79"/>
      <c r="AI108" s="85" t="s">
        <v>995</v>
      </c>
      <c r="AJ108" s="79" t="b">
        <v>0</v>
      </c>
      <c r="AK108" s="79">
        <v>4</v>
      </c>
      <c r="AL108" s="85" t="s">
        <v>954</v>
      </c>
      <c r="AM108" s="79" t="s">
        <v>1021</v>
      </c>
      <c r="AN108" s="79" t="b">
        <v>0</v>
      </c>
      <c r="AO108" s="85" t="s">
        <v>954</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2</v>
      </c>
      <c r="BE108" s="49">
        <v>11.11111111111111</v>
      </c>
      <c r="BF108" s="48">
        <v>0</v>
      </c>
      <c r="BG108" s="49">
        <v>0</v>
      </c>
      <c r="BH108" s="48">
        <v>0</v>
      </c>
      <c r="BI108" s="49">
        <v>0</v>
      </c>
      <c r="BJ108" s="48">
        <v>16</v>
      </c>
      <c r="BK108" s="49">
        <v>88.88888888888889</v>
      </c>
      <c r="BL108" s="48">
        <v>18</v>
      </c>
    </row>
    <row r="109" spans="1:64" ht="15">
      <c r="A109" s="64" t="s">
        <v>297</v>
      </c>
      <c r="B109" s="64" t="s">
        <v>298</v>
      </c>
      <c r="C109" s="65"/>
      <c r="D109" s="66"/>
      <c r="E109" s="67"/>
      <c r="F109" s="68"/>
      <c r="G109" s="65"/>
      <c r="H109" s="69"/>
      <c r="I109" s="70"/>
      <c r="J109" s="70"/>
      <c r="K109" s="34" t="s">
        <v>66</v>
      </c>
      <c r="L109" s="77">
        <v>346</v>
      </c>
      <c r="M109" s="77"/>
      <c r="N109" s="72"/>
      <c r="O109" s="79" t="s">
        <v>407</v>
      </c>
      <c r="P109" s="81">
        <v>43731.916134259256</v>
      </c>
      <c r="Q109" s="79" t="s">
        <v>479</v>
      </c>
      <c r="R109" s="79"/>
      <c r="S109" s="79"/>
      <c r="T109" s="79" t="s">
        <v>586</v>
      </c>
      <c r="U109" s="82" t="s">
        <v>612</v>
      </c>
      <c r="V109" s="82" t="s">
        <v>612</v>
      </c>
      <c r="W109" s="81">
        <v>43731.916134259256</v>
      </c>
      <c r="X109" s="82" t="s">
        <v>810</v>
      </c>
      <c r="Y109" s="79"/>
      <c r="Z109" s="79"/>
      <c r="AA109" s="85" t="s">
        <v>954</v>
      </c>
      <c r="AB109" s="79"/>
      <c r="AC109" s="79" t="b">
        <v>0</v>
      </c>
      <c r="AD109" s="79">
        <v>11</v>
      </c>
      <c r="AE109" s="85" t="s">
        <v>995</v>
      </c>
      <c r="AF109" s="79" t="b">
        <v>0</v>
      </c>
      <c r="AG109" s="79" t="s">
        <v>1009</v>
      </c>
      <c r="AH109" s="79"/>
      <c r="AI109" s="85" t="s">
        <v>995</v>
      </c>
      <c r="AJ109" s="79" t="b">
        <v>0</v>
      </c>
      <c r="AK109" s="79">
        <v>4</v>
      </c>
      <c r="AL109" s="85" t="s">
        <v>995</v>
      </c>
      <c r="AM109" s="79" t="s">
        <v>1021</v>
      </c>
      <c r="AN109" s="79" t="b">
        <v>0</v>
      </c>
      <c r="AO109" s="85" t="s">
        <v>954</v>
      </c>
      <c r="AP109" s="79" t="s">
        <v>1032</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299</v>
      </c>
      <c r="B110" s="64" t="s">
        <v>390</v>
      </c>
      <c r="C110" s="65"/>
      <c r="D110" s="66"/>
      <c r="E110" s="67"/>
      <c r="F110" s="68"/>
      <c r="G110" s="65"/>
      <c r="H110" s="69"/>
      <c r="I110" s="70"/>
      <c r="J110" s="70"/>
      <c r="K110" s="34" t="s">
        <v>65</v>
      </c>
      <c r="L110" s="77">
        <v>350</v>
      </c>
      <c r="M110" s="77"/>
      <c r="N110" s="72"/>
      <c r="O110" s="79" t="s">
        <v>407</v>
      </c>
      <c r="P110" s="81">
        <v>43735.84070601852</v>
      </c>
      <c r="Q110" s="79" t="s">
        <v>478</v>
      </c>
      <c r="R110" s="79"/>
      <c r="S110" s="79"/>
      <c r="T110" s="79"/>
      <c r="U110" s="79"/>
      <c r="V110" s="82" t="s">
        <v>698</v>
      </c>
      <c r="W110" s="81">
        <v>43735.84070601852</v>
      </c>
      <c r="X110" s="82" t="s">
        <v>811</v>
      </c>
      <c r="Y110" s="79"/>
      <c r="Z110" s="79"/>
      <c r="AA110" s="85" t="s">
        <v>955</v>
      </c>
      <c r="AB110" s="79"/>
      <c r="AC110" s="79" t="b">
        <v>0</v>
      </c>
      <c r="AD110" s="79">
        <v>0</v>
      </c>
      <c r="AE110" s="85" t="s">
        <v>995</v>
      </c>
      <c r="AF110" s="79" t="b">
        <v>0</v>
      </c>
      <c r="AG110" s="79" t="s">
        <v>1009</v>
      </c>
      <c r="AH110" s="79"/>
      <c r="AI110" s="85" t="s">
        <v>995</v>
      </c>
      <c r="AJ110" s="79" t="b">
        <v>0</v>
      </c>
      <c r="AK110" s="79">
        <v>4</v>
      </c>
      <c r="AL110" s="85" t="s">
        <v>954</v>
      </c>
      <c r="AM110" s="79" t="s">
        <v>1021</v>
      </c>
      <c r="AN110" s="79" t="b">
        <v>0</v>
      </c>
      <c r="AO110" s="85" t="s">
        <v>954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c r="BE110" s="49"/>
      <c r="BF110" s="48"/>
      <c r="BG110" s="49"/>
      <c r="BH110" s="48"/>
      <c r="BI110" s="49"/>
      <c r="BJ110" s="48"/>
      <c r="BK110" s="49"/>
      <c r="BL110" s="48"/>
    </row>
    <row r="111" spans="1:64" ht="15">
      <c r="A111" s="64" t="s">
        <v>300</v>
      </c>
      <c r="B111" s="64" t="s">
        <v>251</v>
      </c>
      <c r="C111" s="65"/>
      <c r="D111" s="66"/>
      <c r="E111" s="67"/>
      <c r="F111" s="68"/>
      <c r="G111" s="65"/>
      <c r="H111" s="69"/>
      <c r="I111" s="70"/>
      <c r="J111" s="70"/>
      <c r="K111" s="34" t="s">
        <v>65</v>
      </c>
      <c r="L111" s="77">
        <v>358</v>
      </c>
      <c r="M111" s="77"/>
      <c r="N111" s="72"/>
      <c r="O111" s="79" t="s">
        <v>407</v>
      </c>
      <c r="P111" s="81">
        <v>43733.7540625</v>
      </c>
      <c r="Q111" s="79" t="s">
        <v>480</v>
      </c>
      <c r="R111" s="79"/>
      <c r="S111" s="79"/>
      <c r="T111" s="79"/>
      <c r="U111" s="79"/>
      <c r="V111" s="82" t="s">
        <v>699</v>
      </c>
      <c r="W111" s="81">
        <v>43733.7540625</v>
      </c>
      <c r="X111" s="82" t="s">
        <v>812</v>
      </c>
      <c r="Y111" s="79"/>
      <c r="Z111" s="79"/>
      <c r="AA111" s="85" t="s">
        <v>956</v>
      </c>
      <c r="AB111" s="85" t="s">
        <v>957</v>
      </c>
      <c r="AC111" s="79" t="b">
        <v>0</v>
      </c>
      <c r="AD111" s="79">
        <v>0</v>
      </c>
      <c r="AE111" s="85" t="s">
        <v>998</v>
      </c>
      <c r="AF111" s="79" t="b">
        <v>0</v>
      </c>
      <c r="AG111" s="79" t="s">
        <v>1009</v>
      </c>
      <c r="AH111" s="79"/>
      <c r="AI111" s="85" t="s">
        <v>995</v>
      </c>
      <c r="AJ111" s="79" t="b">
        <v>0</v>
      </c>
      <c r="AK111" s="79">
        <v>0</v>
      </c>
      <c r="AL111" s="85" t="s">
        <v>995</v>
      </c>
      <c r="AM111" s="79" t="s">
        <v>1021</v>
      </c>
      <c r="AN111" s="79" t="b">
        <v>0</v>
      </c>
      <c r="AO111" s="85" t="s">
        <v>957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2</v>
      </c>
      <c r="BD111" s="48"/>
      <c r="BE111" s="49"/>
      <c r="BF111" s="48"/>
      <c r="BG111" s="49"/>
      <c r="BH111" s="48"/>
      <c r="BI111" s="49"/>
      <c r="BJ111" s="48"/>
      <c r="BK111" s="49"/>
      <c r="BL111" s="48"/>
    </row>
    <row r="112" spans="1:64" ht="15">
      <c r="A112" s="64" t="s">
        <v>297</v>
      </c>
      <c r="B112" s="64" t="s">
        <v>251</v>
      </c>
      <c r="C112" s="65"/>
      <c r="D112" s="66"/>
      <c r="E112" s="67"/>
      <c r="F112" s="68"/>
      <c r="G112" s="65"/>
      <c r="H112" s="69"/>
      <c r="I112" s="70"/>
      <c r="J112" s="70"/>
      <c r="K112" s="34" t="s">
        <v>66</v>
      </c>
      <c r="L112" s="77">
        <v>359</v>
      </c>
      <c r="M112" s="77"/>
      <c r="N112" s="72"/>
      <c r="O112" s="79" t="s">
        <v>407</v>
      </c>
      <c r="P112" s="81">
        <v>43733.560752314814</v>
      </c>
      <c r="Q112" s="79" t="s">
        <v>481</v>
      </c>
      <c r="R112" s="82" t="s">
        <v>527</v>
      </c>
      <c r="S112" s="79" t="s">
        <v>539</v>
      </c>
      <c r="T112" s="79" t="s">
        <v>587</v>
      </c>
      <c r="U112" s="79"/>
      <c r="V112" s="82" t="s">
        <v>700</v>
      </c>
      <c r="W112" s="81">
        <v>43733.560752314814</v>
      </c>
      <c r="X112" s="82" t="s">
        <v>813</v>
      </c>
      <c r="Y112" s="79"/>
      <c r="Z112" s="79"/>
      <c r="AA112" s="85" t="s">
        <v>957</v>
      </c>
      <c r="AB112" s="79"/>
      <c r="AC112" s="79" t="b">
        <v>0</v>
      </c>
      <c r="AD112" s="79">
        <v>12</v>
      </c>
      <c r="AE112" s="85" t="s">
        <v>995</v>
      </c>
      <c r="AF112" s="79" t="b">
        <v>1</v>
      </c>
      <c r="AG112" s="79" t="s">
        <v>1009</v>
      </c>
      <c r="AH112" s="79"/>
      <c r="AI112" s="85" t="s">
        <v>960</v>
      </c>
      <c r="AJ112" s="79" t="b">
        <v>0</v>
      </c>
      <c r="AK112" s="79">
        <v>2</v>
      </c>
      <c r="AL112" s="85" t="s">
        <v>995</v>
      </c>
      <c r="AM112" s="79" t="s">
        <v>1023</v>
      </c>
      <c r="AN112" s="79" t="b">
        <v>0</v>
      </c>
      <c r="AO112" s="85" t="s">
        <v>957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2</v>
      </c>
      <c r="BD112" s="48"/>
      <c r="BE112" s="49"/>
      <c r="BF112" s="48"/>
      <c r="BG112" s="49"/>
      <c r="BH112" s="48"/>
      <c r="BI112" s="49"/>
      <c r="BJ112" s="48"/>
      <c r="BK112" s="49"/>
      <c r="BL112" s="48"/>
    </row>
    <row r="113" spans="1:64" ht="15">
      <c r="A113" s="64" t="s">
        <v>297</v>
      </c>
      <c r="B113" s="64" t="s">
        <v>395</v>
      </c>
      <c r="C113" s="65"/>
      <c r="D113" s="66"/>
      <c r="E113" s="67"/>
      <c r="F113" s="68"/>
      <c r="G113" s="65"/>
      <c r="H113" s="69"/>
      <c r="I113" s="70"/>
      <c r="J113" s="70"/>
      <c r="K113" s="34" t="s">
        <v>65</v>
      </c>
      <c r="L113" s="77">
        <v>362</v>
      </c>
      <c r="M113" s="77"/>
      <c r="N113" s="72"/>
      <c r="O113" s="79" t="s">
        <v>407</v>
      </c>
      <c r="P113" s="81">
        <v>43734.80945601852</v>
      </c>
      <c r="Q113" s="79" t="s">
        <v>482</v>
      </c>
      <c r="R113" s="79"/>
      <c r="S113" s="79"/>
      <c r="T113" s="79" t="s">
        <v>557</v>
      </c>
      <c r="U113" s="79"/>
      <c r="V113" s="82" t="s">
        <v>700</v>
      </c>
      <c r="W113" s="81">
        <v>43734.80945601852</v>
      </c>
      <c r="X113" s="82" t="s">
        <v>814</v>
      </c>
      <c r="Y113" s="79"/>
      <c r="Z113" s="79"/>
      <c r="AA113" s="85" t="s">
        <v>958</v>
      </c>
      <c r="AB113" s="85" t="s">
        <v>956</v>
      </c>
      <c r="AC113" s="79" t="b">
        <v>0</v>
      </c>
      <c r="AD113" s="79">
        <v>1</v>
      </c>
      <c r="AE113" s="85" t="s">
        <v>1007</v>
      </c>
      <c r="AF113" s="79" t="b">
        <v>0</v>
      </c>
      <c r="AG113" s="79" t="s">
        <v>1009</v>
      </c>
      <c r="AH113" s="79"/>
      <c r="AI113" s="85" t="s">
        <v>995</v>
      </c>
      <c r="AJ113" s="79" t="b">
        <v>0</v>
      </c>
      <c r="AK113" s="79">
        <v>0</v>
      </c>
      <c r="AL113" s="85" t="s">
        <v>995</v>
      </c>
      <c r="AM113" s="79" t="s">
        <v>1023</v>
      </c>
      <c r="AN113" s="79" t="b">
        <v>0</v>
      </c>
      <c r="AO113" s="85" t="s">
        <v>956</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1</v>
      </c>
      <c r="BC113" s="78" t="str">
        <f>REPLACE(INDEX(GroupVertices[Group],MATCH(Edges25[[#This Row],[Vertex 2]],GroupVertices[Vertex],0)),1,1,"")</f>
        <v>1</v>
      </c>
      <c r="BD113" s="48">
        <v>1</v>
      </c>
      <c r="BE113" s="49">
        <v>7.142857142857143</v>
      </c>
      <c r="BF113" s="48">
        <v>0</v>
      </c>
      <c r="BG113" s="49">
        <v>0</v>
      </c>
      <c r="BH113" s="48">
        <v>0</v>
      </c>
      <c r="BI113" s="49">
        <v>0</v>
      </c>
      <c r="BJ113" s="48">
        <v>13</v>
      </c>
      <c r="BK113" s="49">
        <v>92.85714285714286</v>
      </c>
      <c r="BL113" s="48">
        <v>14</v>
      </c>
    </row>
    <row r="114" spans="1:64" ht="15">
      <c r="A114" s="64" t="s">
        <v>301</v>
      </c>
      <c r="B114" s="64" t="s">
        <v>300</v>
      </c>
      <c r="C114" s="65"/>
      <c r="D114" s="66"/>
      <c r="E114" s="67"/>
      <c r="F114" s="68"/>
      <c r="G114" s="65"/>
      <c r="H114" s="69"/>
      <c r="I114" s="70"/>
      <c r="J114" s="70"/>
      <c r="K114" s="34" t="s">
        <v>65</v>
      </c>
      <c r="L114" s="77">
        <v>363</v>
      </c>
      <c r="M114" s="77"/>
      <c r="N114" s="72"/>
      <c r="O114" s="79" t="s">
        <v>407</v>
      </c>
      <c r="P114" s="81">
        <v>43734.02701388889</v>
      </c>
      <c r="Q114" s="79" t="s">
        <v>483</v>
      </c>
      <c r="R114" s="79"/>
      <c r="S114" s="79"/>
      <c r="T114" s="79" t="s">
        <v>588</v>
      </c>
      <c r="U114" s="79"/>
      <c r="V114" s="82" t="s">
        <v>701</v>
      </c>
      <c r="W114" s="81">
        <v>43734.02701388889</v>
      </c>
      <c r="X114" s="82" t="s">
        <v>815</v>
      </c>
      <c r="Y114" s="79"/>
      <c r="Z114" s="79"/>
      <c r="AA114" s="85" t="s">
        <v>959</v>
      </c>
      <c r="AB114" s="79"/>
      <c r="AC114" s="79" t="b">
        <v>0</v>
      </c>
      <c r="AD114" s="79">
        <v>0</v>
      </c>
      <c r="AE114" s="85" t="s">
        <v>995</v>
      </c>
      <c r="AF114" s="79" t="b">
        <v>0</v>
      </c>
      <c r="AG114" s="79" t="s">
        <v>1009</v>
      </c>
      <c r="AH114" s="79"/>
      <c r="AI114" s="85" t="s">
        <v>995</v>
      </c>
      <c r="AJ114" s="79" t="b">
        <v>0</v>
      </c>
      <c r="AK114" s="79">
        <v>1</v>
      </c>
      <c r="AL114" s="85" t="s">
        <v>960</v>
      </c>
      <c r="AM114" s="79" t="s">
        <v>1021</v>
      </c>
      <c r="AN114" s="79" t="b">
        <v>0</v>
      </c>
      <c r="AO114" s="85" t="s">
        <v>960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20</v>
      </c>
      <c r="BK114" s="49">
        <v>100</v>
      </c>
      <c r="BL114" s="48">
        <v>20</v>
      </c>
    </row>
    <row r="115" spans="1:64" ht="15">
      <c r="A115" s="64" t="s">
        <v>300</v>
      </c>
      <c r="B115" s="64" t="s">
        <v>297</v>
      </c>
      <c r="C115" s="65"/>
      <c r="D115" s="66"/>
      <c r="E115" s="67"/>
      <c r="F115" s="68"/>
      <c r="G115" s="65"/>
      <c r="H115" s="69"/>
      <c r="I115" s="70"/>
      <c r="J115" s="70"/>
      <c r="K115" s="34" t="s">
        <v>66</v>
      </c>
      <c r="L115" s="77">
        <v>364</v>
      </c>
      <c r="M115" s="77"/>
      <c r="N115" s="72"/>
      <c r="O115" s="79" t="s">
        <v>407</v>
      </c>
      <c r="P115" s="81">
        <v>43733.02811342593</v>
      </c>
      <c r="Q115" s="79" t="s">
        <v>484</v>
      </c>
      <c r="R115" s="82" t="s">
        <v>528</v>
      </c>
      <c r="S115" s="79" t="s">
        <v>551</v>
      </c>
      <c r="T115" s="79" t="s">
        <v>588</v>
      </c>
      <c r="U115" s="79"/>
      <c r="V115" s="82" t="s">
        <v>699</v>
      </c>
      <c r="W115" s="81">
        <v>43733.02811342593</v>
      </c>
      <c r="X115" s="82" t="s">
        <v>816</v>
      </c>
      <c r="Y115" s="79"/>
      <c r="Z115" s="79"/>
      <c r="AA115" s="85" t="s">
        <v>960</v>
      </c>
      <c r="AB115" s="79"/>
      <c r="AC115" s="79" t="b">
        <v>0</v>
      </c>
      <c r="AD115" s="79">
        <v>1</v>
      </c>
      <c r="AE115" s="85" t="s">
        <v>995</v>
      </c>
      <c r="AF115" s="79" t="b">
        <v>0</v>
      </c>
      <c r="AG115" s="79" t="s">
        <v>1009</v>
      </c>
      <c r="AH115" s="79"/>
      <c r="AI115" s="85" t="s">
        <v>995</v>
      </c>
      <c r="AJ115" s="79" t="b">
        <v>0</v>
      </c>
      <c r="AK115" s="79">
        <v>0</v>
      </c>
      <c r="AL115" s="85" t="s">
        <v>995</v>
      </c>
      <c r="AM115" s="79" t="s">
        <v>1023</v>
      </c>
      <c r="AN115" s="79" t="b">
        <v>0</v>
      </c>
      <c r="AO115" s="85" t="s">
        <v>960</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29</v>
      </c>
      <c r="BK115" s="49">
        <v>100</v>
      </c>
      <c r="BL115" s="48">
        <v>29</v>
      </c>
    </row>
    <row r="116" spans="1:64" ht="15">
      <c r="A116" s="64" t="s">
        <v>300</v>
      </c>
      <c r="B116" s="64" t="s">
        <v>297</v>
      </c>
      <c r="C116" s="65"/>
      <c r="D116" s="66"/>
      <c r="E116" s="67"/>
      <c r="F116" s="68"/>
      <c r="G116" s="65"/>
      <c r="H116" s="69"/>
      <c r="I116" s="70"/>
      <c r="J116" s="70"/>
      <c r="K116" s="34" t="s">
        <v>66</v>
      </c>
      <c r="L116" s="77">
        <v>367</v>
      </c>
      <c r="M116" s="77"/>
      <c r="N116" s="72"/>
      <c r="O116" s="79" t="s">
        <v>407</v>
      </c>
      <c r="P116" s="81">
        <v>43746.06015046296</v>
      </c>
      <c r="Q116" s="79" t="s">
        <v>465</v>
      </c>
      <c r="R116" s="79"/>
      <c r="S116" s="79"/>
      <c r="T116" s="79"/>
      <c r="U116" s="79"/>
      <c r="V116" s="82" t="s">
        <v>699</v>
      </c>
      <c r="W116" s="81">
        <v>43746.06015046296</v>
      </c>
      <c r="X116" s="82" t="s">
        <v>817</v>
      </c>
      <c r="Y116" s="79"/>
      <c r="Z116" s="79"/>
      <c r="AA116" s="85" t="s">
        <v>961</v>
      </c>
      <c r="AB116" s="79"/>
      <c r="AC116" s="79" t="b">
        <v>0</v>
      </c>
      <c r="AD116" s="79">
        <v>0</v>
      </c>
      <c r="AE116" s="85" t="s">
        <v>995</v>
      </c>
      <c r="AF116" s="79" t="b">
        <v>0</v>
      </c>
      <c r="AG116" s="79" t="s">
        <v>1009</v>
      </c>
      <c r="AH116" s="79"/>
      <c r="AI116" s="85" t="s">
        <v>995</v>
      </c>
      <c r="AJ116" s="79" t="b">
        <v>0</v>
      </c>
      <c r="AK116" s="79">
        <v>10</v>
      </c>
      <c r="AL116" s="85" t="s">
        <v>986</v>
      </c>
      <c r="AM116" s="79" t="s">
        <v>1021</v>
      </c>
      <c r="AN116" s="79" t="b">
        <v>0</v>
      </c>
      <c r="AO116" s="85" t="s">
        <v>986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1</v>
      </c>
      <c r="BG116" s="49">
        <v>4.761904761904762</v>
      </c>
      <c r="BH116" s="48">
        <v>0</v>
      </c>
      <c r="BI116" s="49">
        <v>0</v>
      </c>
      <c r="BJ116" s="48">
        <v>20</v>
      </c>
      <c r="BK116" s="49">
        <v>95.23809523809524</v>
      </c>
      <c r="BL116" s="48">
        <v>21</v>
      </c>
    </row>
    <row r="117" spans="1:64" ht="15">
      <c r="A117" s="64" t="s">
        <v>297</v>
      </c>
      <c r="B117" s="64" t="s">
        <v>397</v>
      </c>
      <c r="C117" s="65"/>
      <c r="D117" s="66"/>
      <c r="E117" s="67"/>
      <c r="F117" s="68"/>
      <c r="G117" s="65"/>
      <c r="H117" s="69"/>
      <c r="I117" s="70"/>
      <c r="J117" s="70"/>
      <c r="K117" s="34" t="s">
        <v>65</v>
      </c>
      <c r="L117" s="77">
        <v>370</v>
      </c>
      <c r="M117" s="77"/>
      <c r="N117" s="72"/>
      <c r="O117" s="79" t="s">
        <v>407</v>
      </c>
      <c r="P117" s="81">
        <v>43734.81450231482</v>
      </c>
      <c r="Q117" s="79" t="s">
        <v>485</v>
      </c>
      <c r="R117" s="79"/>
      <c r="S117" s="79"/>
      <c r="T117" s="79" t="s">
        <v>589</v>
      </c>
      <c r="U117" s="79"/>
      <c r="V117" s="82" t="s">
        <v>700</v>
      </c>
      <c r="W117" s="81">
        <v>43734.81450231482</v>
      </c>
      <c r="X117" s="82" t="s">
        <v>818</v>
      </c>
      <c r="Y117" s="79"/>
      <c r="Z117" s="79"/>
      <c r="AA117" s="85" t="s">
        <v>962</v>
      </c>
      <c r="AB117" s="79"/>
      <c r="AC117" s="79" t="b">
        <v>0</v>
      </c>
      <c r="AD117" s="79">
        <v>0</v>
      </c>
      <c r="AE117" s="85" t="s">
        <v>995</v>
      </c>
      <c r="AF117" s="79" t="b">
        <v>0</v>
      </c>
      <c r="AG117" s="79" t="s">
        <v>1009</v>
      </c>
      <c r="AH117" s="79"/>
      <c r="AI117" s="85" t="s">
        <v>995</v>
      </c>
      <c r="AJ117" s="79" t="b">
        <v>0</v>
      </c>
      <c r="AK117" s="79">
        <v>3</v>
      </c>
      <c r="AL117" s="85" t="s">
        <v>939</v>
      </c>
      <c r="AM117" s="79" t="s">
        <v>1023</v>
      </c>
      <c r="AN117" s="79" t="b">
        <v>0</v>
      </c>
      <c r="AO117" s="85" t="s">
        <v>939</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2</v>
      </c>
      <c r="BD117" s="48">
        <v>1</v>
      </c>
      <c r="BE117" s="49">
        <v>4.761904761904762</v>
      </c>
      <c r="BF117" s="48">
        <v>1</v>
      </c>
      <c r="BG117" s="49">
        <v>4.761904761904762</v>
      </c>
      <c r="BH117" s="48">
        <v>0</v>
      </c>
      <c r="BI117" s="49">
        <v>0</v>
      </c>
      <c r="BJ117" s="48">
        <v>19</v>
      </c>
      <c r="BK117" s="49">
        <v>90.47619047619048</v>
      </c>
      <c r="BL117" s="48">
        <v>21</v>
      </c>
    </row>
    <row r="118" spans="1:64" ht="15">
      <c r="A118" s="64" t="s">
        <v>302</v>
      </c>
      <c r="B118" s="64" t="s">
        <v>304</v>
      </c>
      <c r="C118" s="65"/>
      <c r="D118" s="66"/>
      <c r="E118" s="67"/>
      <c r="F118" s="68"/>
      <c r="G118" s="65"/>
      <c r="H118" s="69"/>
      <c r="I118" s="70"/>
      <c r="J118" s="70"/>
      <c r="K118" s="34" t="s">
        <v>66</v>
      </c>
      <c r="L118" s="77">
        <v>371</v>
      </c>
      <c r="M118" s="77"/>
      <c r="N118" s="72"/>
      <c r="O118" s="79" t="s">
        <v>407</v>
      </c>
      <c r="P118" s="81">
        <v>43739.67789351852</v>
      </c>
      <c r="Q118" s="79" t="s">
        <v>486</v>
      </c>
      <c r="R118" s="79"/>
      <c r="S118" s="79"/>
      <c r="T118" s="79"/>
      <c r="U118" s="82" t="s">
        <v>613</v>
      </c>
      <c r="V118" s="82" t="s">
        <v>613</v>
      </c>
      <c r="W118" s="81">
        <v>43739.67789351852</v>
      </c>
      <c r="X118" s="82" t="s">
        <v>819</v>
      </c>
      <c r="Y118" s="79"/>
      <c r="Z118" s="79"/>
      <c r="AA118" s="85" t="s">
        <v>963</v>
      </c>
      <c r="AB118" s="79"/>
      <c r="AC118" s="79" t="b">
        <v>0</v>
      </c>
      <c r="AD118" s="79">
        <v>19</v>
      </c>
      <c r="AE118" s="85" t="s">
        <v>995</v>
      </c>
      <c r="AF118" s="79" t="b">
        <v>0</v>
      </c>
      <c r="AG118" s="79" t="s">
        <v>1009</v>
      </c>
      <c r="AH118" s="79"/>
      <c r="AI118" s="85" t="s">
        <v>995</v>
      </c>
      <c r="AJ118" s="79" t="b">
        <v>0</v>
      </c>
      <c r="AK118" s="79">
        <v>6</v>
      </c>
      <c r="AL118" s="85" t="s">
        <v>995</v>
      </c>
      <c r="AM118" s="79" t="s">
        <v>1021</v>
      </c>
      <c r="AN118" s="79" t="b">
        <v>0</v>
      </c>
      <c r="AO118" s="85" t="s">
        <v>963</v>
      </c>
      <c r="AP118" s="79" t="s">
        <v>1032</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5</v>
      </c>
      <c r="BE118" s="49">
        <v>11.11111111111111</v>
      </c>
      <c r="BF118" s="48">
        <v>1</v>
      </c>
      <c r="BG118" s="49">
        <v>2.2222222222222223</v>
      </c>
      <c r="BH118" s="48">
        <v>0</v>
      </c>
      <c r="BI118" s="49">
        <v>0</v>
      </c>
      <c r="BJ118" s="48">
        <v>39</v>
      </c>
      <c r="BK118" s="49">
        <v>86.66666666666667</v>
      </c>
      <c r="BL118" s="48">
        <v>45</v>
      </c>
    </row>
    <row r="119" spans="1:64" ht="15">
      <c r="A119" s="64" t="s">
        <v>303</v>
      </c>
      <c r="B119" s="64" t="s">
        <v>302</v>
      </c>
      <c r="C119" s="65"/>
      <c r="D119" s="66"/>
      <c r="E119" s="67"/>
      <c r="F119" s="68"/>
      <c r="G119" s="65"/>
      <c r="H119" s="69"/>
      <c r="I119" s="70"/>
      <c r="J119" s="70"/>
      <c r="K119" s="34" t="s">
        <v>65</v>
      </c>
      <c r="L119" s="77">
        <v>372</v>
      </c>
      <c r="M119" s="77"/>
      <c r="N119" s="72"/>
      <c r="O119" s="79" t="s">
        <v>407</v>
      </c>
      <c r="P119" s="81">
        <v>43740.04565972222</v>
      </c>
      <c r="Q119" s="79" t="s">
        <v>487</v>
      </c>
      <c r="R119" s="79"/>
      <c r="S119" s="79"/>
      <c r="T119" s="79"/>
      <c r="U119" s="79"/>
      <c r="V119" s="82" t="s">
        <v>702</v>
      </c>
      <c r="W119" s="81">
        <v>43740.04565972222</v>
      </c>
      <c r="X119" s="82" t="s">
        <v>820</v>
      </c>
      <c r="Y119" s="79"/>
      <c r="Z119" s="79"/>
      <c r="AA119" s="85" t="s">
        <v>964</v>
      </c>
      <c r="AB119" s="85" t="s">
        <v>967</v>
      </c>
      <c r="AC119" s="79" t="b">
        <v>0</v>
      </c>
      <c r="AD119" s="79">
        <v>0</v>
      </c>
      <c r="AE119" s="85" t="s">
        <v>1004</v>
      </c>
      <c r="AF119" s="79" t="b">
        <v>0</v>
      </c>
      <c r="AG119" s="79" t="s">
        <v>1010</v>
      </c>
      <c r="AH119" s="79"/>
      <c r="AI119" s="85" t="s">
        <v>995</v>
      </c>
      <c r="AJ119" s="79" t="b">
        <v>0</v>
      </c>
      <c r="AK119" s="79">
        <v>0</v>
      </c>
      <c r="AL119" s="85" t="s">
        <v>995</v>
      </c>
      <c r="AM119" s="79" t="s">
        <v>1021</v>
      </c>
      <c r="AN119" s="79" t="b">
        <v>0</v>
      </c>
      <c r="AO119" s="85" t="s">
        <v>967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304</v>
      </c>
      <c r="B120" s="64" t="s">
        <v>302</v>
      </c>
      <c r="C120" s="65"/>
      <c r="D120" s="66"/>
      <c r="E120" s="67"/>
      <c r="F120" s="68"/>
      <c r="G120" s="65"/>
      <c r="H120" s="69"/>
      <c r="I120" s="70"/>
      <c r="J120" s="70"/>
      <c r="K120" s="34" t="s">
        <v>66</v>
      </c>
      <c r="L120" s="77">
        <v>373</v>
      </c>
      <c r="M120" s="77"/>
      <c r="N120" s="72"/>
      <c r="O120" s="79" t="s">
        <v>407</v>
      </c>
      <c r="P120" s="81">
        <v>43741.14145833333</v>
      </c>
      <c r="Q120" s="79" t="s">
        <v>446</v>
      </c>
      <c r="R120" s="79"/>
      <c r="S120" s="79"/>
      <c r="T120" s="79" t="s">
        <v>573</v>
      </c>
      <c r="U120" s="79"/>
      <c r="V120" s="82" t="s">
        <v>703</v>
      </c>
      <c r="W120" s="81">
        <v>43741.14145833333</v>
      </c>
      <c r="X120" s="82" t="s">
        <v>821</v>
      </c>
      <c r="Y120" s="79"/>
      <c r="Z120" s="79"/>
      <c r="AA120" s="85" t="s">
        <v>965</v>
      </c>
      <c r="AB120" s="79"/>
      <c r="AC120" s="79" t="b">
        <v>0</v>
      </c>
      <c r="AD120" s="79">
        <v>0</v>
      </c>
      <c r="AE120" s="85" t="s">
        <v>995</v>
      </c>
      <c r="AF120" s="79" t="b">
        <v>1</v>
      </c>
      <c r="AG120" s="79" t="s">
        <v>1009</v>
      </c>
      <c r="AH120" s="79"/>
      <c r="AI120" s="85" t="s">
        <v>963</v>
      </c>
      <c r="AJ120" s="79" t="b">
        <v>0</v>
      </c>
      <c r="AK120" s="79">
        <v>4</v>
      </c>
      <c r="AL120" s="85" t="s">
        <v>967</v>
      </c>
      <c r="AM120" s="79" t="s">
        <v>1021</v>
      </c>
      <c r="AN120" s="79" t="b">
        <v>0</v>
      </c>
      <c r="AO120" s="85" t="s">
        <v>967</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v>
      </c>
      <c r="BC120" s="78" t="str">
        <f>REPLACE(INDEX(GroupVertices[Group],MATCH(Edges25[[#This Row],[Vertex 2]],GroupVertices[Vertex],0)),1,1,"")</f>
        <v>1</v>
      </c>
      <c r="BD120" s="48">
        <v>1</v>
      </c>
      <c r="BE120" s="49">
        <v>5.555555555555555</v>
      </c>
      <c r="BF120" s="48">
        <v>1</v>
      </c>
      <c r="BG120" s="49">
        <v>5.555555555555555</v>
      </c>
      <c r="BH120" s="48">
        <v>0</v>
      </c>
      <c r="BI120" s="49">
        <v>0</v>
      </c>
      <c r="BJ120" s="48">
        <v>16</v>
      </c>
      <c r="BK120" s="49">
        <v>88.88888888888889</v>
      </c>
      <c r="BL120" s="48">
        <v>18</v>
      </c>
    </row>
    <row r="121" spans="1:64" ht="15">
      <c r="A121" s="64" t="s">
        <v>304</v>
      </c>
      <c r="B121" s="64" t="s">
        <v>302</v>
      </c>
      <c r="C121" s="65"/>
      <c r="D121" s="66"/>
      <c r="E121" s="67"/>
      <c r="F121" s="68"/>
      <c r="G121" s="65"/>
      <c r="H121" s="69"/>
      <c r="I121" s="70"/>
      <c r="J121" s="70"/>
      <c r="K121" s="34" t="s">
        <v>66</v>
      </c>
      <c r="L121" s="77">
        <v>374</v>
      </c>
      <c r="M121" s="77"/>
      <c r="N121" s="72"/>
      <c r="O121" s="79" t="s">
        <v>407</v>
      </c>
      <c r="P121" s="81">
        <v>43741.14399305556</v>
      </c>
      <c r="Q121" s="79" t="s">
        <v>488</v>
      </c>
      <c r="R121" s="79"/>
      <c r="S121" s="79"/>
      <c r="T121" s="79"/>
      <c r="U121" s="79"/>
      <c r="V121" s="82" t="s">
        <v>703</v>
      </c>
      <c r="W121" s="81">
        <v>43741.14399305556</v>
      </c>
      <c r="X121" s="82" t="s">
        <v>822</v>
      </c>
      <c r="Y121" s="79"/>
      <c r="Z121" s="79"/>
      <c r="AA121" s="85" t="s">
        <v>966</v>
      </c>
      <c r="AB121" s="85" t="s">
        <v>967</v>
      </c>
      <c r="AC121" s="79" t="b">
        <v>0</v>
      </c>
      <c r="AD121" s="79">
        <v>0</v>
      </c>
      <c r="AE121" s="85" t="s">
        <v>1004</v>
      </c>
      <c r="AF121" s="79" t="b">
        <v>0</v>
      </c>
      <c r="AG121" s="79" t="s">
        <v>1009</v>
      </c>
      <c r="AH121" s="79"/>
      <c r="AI121" s="85" t="s">
        <v>995</v>
      </c>
      <c r="AJ121" s="79" t="b">
        <v>0</v>
      </c>
      <c r="AK121" s="79">
        <v>0</v>
      </c>
      <c r="AL121" s="85" t="s">
        <v>995</v>
      </c>
      <c r="AM121" s="79" t="s">
        <v>1021</v>
      </c>
      <c r="AN121" s="79" t="b">
        <v>0</v>
      </c>
      <c r="AO121" s="85" t="s">
        <v>967</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v>
      </c>
      <c r="BC121" s="78" t="str">
        <f>REPLACE(INDEX(GroupVertices[Group],MATCH(Edges25[[#This Row],[Vertex 2]],GroupVertices[Vertex],0)),1,1,"")</f>
        <v>1</v>
      </c>
      <c r="BD121" s="48">
        <v>2</v>
      </c>
      <c r="BE121" s="49">
        <v>9.523809523809524</v>
      </c>
      <c r="BF121" s="48">
        <v>0</v>
      </c>
      <c r="BG121" s="49">
        <v>0</v>
      </c>
      <c r="BH121" s="48">
        <v>0</v>
      </c>
      <c r="BI121" s="49">
        <v>0</v>
      </c>
      <c r="BJ121" s="48">
        <v>19</v>
      </c>
      <c r="BK121" s="49">
        <v>90.47619047619048</v>
      </c>
      <c r="BL121" s="48">
        <v>21</v>
      </c>
    </row>
    <row r="122" spans="1:64" ht="15">
      <c r="A122" s="64" t="s">
        <v>287</v>
      </c>
      <c r="B122" s="64" t="s">
        <v>302</v>
      </c>
      <c r="C122" s="65"/>
      <c r="D122" s="66"/>
      <c r="E122" s="67"/>
      <c r="F122" s="68"/>
      <c r="G122" s="65"/>
      <c r="H122" s="69"/>
      <c r="I122" s="70"/>
      <c r="J122" s="70"/>
      <c r="K122" s="34" t="s">
        <v>65</v>
      </c>
      <c r="L122" s="77">
        <v>375</v>
      </c>
      <c r="M122" s="77"/>
      <c r="N122" s="72"/>
      <c r="O122" s="79" t="s">
        <v>407</v>
      </c>
      <c r="P122" s="81">
        <v>43740.042037037034</v>
      </c>
      <c r="Q122" s="79" t="s">
        <v>489</v>
      </c>
      <c r="R122" s="82" t="s">
        <v>529</v>
      </c>
      <c r="S122" s="79" t="s">
        <v>539</v>
      </c>
      <c r="T122" s="79" t="s">
        <v>590</v>
      </c>
      <c r="U122" s="79"/>
      <c r="V122" s="82" t="s">
        <v>688</v>
      </c>
      <c r="W122" s="81">
        <v>43740.042037037034</v>
      </c>
      <c r="X122" s="82" t="s">
        <v>823</v>
      </c>
      <c r="Y122" s="79"/>
      <c r="Z122" s="79"/>
      <c r="AA122" s="85" t="s">
        <v>967</v>
      </c>
      <c r="AB122" s="79"/>
      <c r="AC122" s="79" t="b">
        <v>0</v>
      </c>
      <c r="AD122" s="79">
        <v>4</v>
      </c>
      <c r="AE122" s="85" t="s">
        <v>995</v>
      </c>
      <c r="AF122" s="79" t="b">
        <v>1</v>
      </c>
      <c r="AG122" s="79" t="s">
        <v>1009</v>
      </c>
      <c r="AH122" s="79"/>
      <c r="AI122" s="85" t="s">
        <v>963</v>
      </c>
      <c r="AJ122" s="79" t="b">
        <v>0</v>
      </c>
      <c r="AK122" s="79">
        <v>1</v>
      </c>
      <c r="AL122" s="85" t="s">
        <v>995</v>
      </c>
      <c r="AM122" s="79" t="s">
        <v>1021</v>
      </c>
      <c r="AN122" s="79" t="b">
        <v>0</v>
      </c>
      <c r="AO122" s="85" t="s">
        <v>967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1</v>
      </c>
      <c r="BD122" s="48">
        <v>2</v>
      </c>
      <c r="BE122" s="49">
        <v>7.142857142857143</v>
      </c>
      <c r="BF122" s="48">
        <v>1</v>
      </c>
      <c r="BG122" s="49">
        <v>3.5714285714285716</v>
      </c>
      <c r="BH122" s="48">
        <v>0</v>
      </c>
      <c r="BI122" s="49">
        <v>0</v>
      </c>
      <c r="BJ122" s="48">
        <v>25</v>
      </c>
      <c r="BK122" s="49">
        <v>89.28571428571429</v>
      </c>
      <c r="BL122" s="48">
        <v>28</v>
      </c>
    </row>
    <row r="123" spans="1:64" ht="15">
      <c r="A123" s="64" t="s">
        <v>297</v>
      </c>
      <c r="B123" s="64" t="s">
        <v>302</v>
      </c>
      <c r="C123" s="65"/>
      <c r="D123" s="66"/>
      <c r="E123" s="67"/>
      <c r="F123" s="68"/>
      <c r="G123" s="65"/>
      <c r="H123" s="69"/>
      <c r="I123" s="70"/>
      <c r="J123" s="70"/>
      <c r="K123" s="34" t="s">
        <v>65</v>
      </c>
      <c r="L123" s="77">
        <v>376</v>
      </c>
      <c r="M123" s="77"/>
      <c r="N123" s="72"/>
      <c r="O123" s="79" t="s">
        <v>407</v>
      </c>
      <c r="P123" s="81">
        <v>43740.59983796296</v>
      </c>
      <c r="Q123" s="79" t="s">
        <v>490</v>
      </c>
      <c r="R123" s="79"/>
      <c r="S123" s="79"/>
      <c r="T123" s="79"/>
      <c r="U123" s="79"/>
      <c r="V123" s="82" t="s">
        <v>700</v>
      </c>
      <c r="W123" s="81">
        <v>43740.59983796296</v>
      </c>
      <c r="X123" s="82" t="s">
        <v>824</v>
      </c>
      <c r="Y123" s="79"/>
      <c r="Z123" s="79"/>
      <c r="AA123" s="85" t="s">
        <v>968</v>
      </c>
      <c r="AB123" s="79"/>
      <c r="AC123" s="79" t="b">
        <v>0</v>
      </c>
      <c r="AD123" s="79">
        <v>0</v>
      </c>
      <c r="AE123" s="85" t="s">
        <v>995</v>
      </c>
      <c r="AF123" s="79" t="b">
        <v>0</v>
      </c>
      <c r="AG123" s="79" t="s">
        <v>1009</v>
      </c>
      <c r="AH123" s="79"/>
      <c r="AI123" s="85" t="s">
        <v>995</v>
      </c>
      <c r="AJ123" s="79" t="b">
        <v>0</v>
      </c>
      <c r="AK123" s="79">
        <v>6</v>
      </c>
      <c r="AL123" s="85" t="s">
        <v>963</v>
      </c>
      <c r="AM123" s="79" t="s">
        <v>1023</v>
      </c>
      <c r="AN123" s="79" t="b">
        <v>0</v>
      </c>
      <c r="AO123" s="85" t="s">
        <v>963</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2</v>
      </c>
      <c r="BE123" s="49">
        <v>9.090909090909092</v>
      </c>
      <c r="BF123" s="48">
        <v>0</v>
      </c>
      <c r="BG123" s="49">
        <v>0</v>
      </c>
      <c r="BH123" s="48">
        <v>0</v>
      </c>
      <c r="BI123" s="49">
        <v>0</v>
      </c>
      <c r="BJ123" s="48">
        <v>20</v>
      </c>
      <c r="BK123" s="49">
        <v>90.9090909090909</v>
      </c>
      <c r="BL123" s="48">
        <v>22</v>
      </c>
    </row>
    <row r="124" spans="1:64" ht="15">
      <c r="A124" s="64" t="s">
        <v>297</v>
      </c>
      <c r="B124" s="64" t="s">
        <v>302</v>
      </c>
      <c r="C124" s="65"/>
      <c r="D124" s="66"/>
      <c r="E124" s="67"/>
      <c r="F124" s="68"/>
      <c r="G124" s="65"/>
      <c r="H124" s="69"/>
      <c r="I124" s="70"/>
      <c r="J124" s="70"/>
      <c r="K124" s="34" t="s">
        <v>65</v>
      </c>
      <c r="L124" s="77">
        <v>377</v>
      </c>
      <c r="M124" s="77"/>
      <c r="N124" s="72"/>
      <c r="O124" s="79" t="s">
        <v>407</v>
      </c>
      <c r="P124" s="81">
        <v>43740.6003587963</v>
      </c>
      <c r="Q124" s="79" t="s">
        <v>446</v>
      </c>
      <c r="R124" s="79"/>
      <c r="S124" s="79"/>
      <c r="T124" s="79" t="s">
        <v>573</v>
      </c>
      <c r="U124" s="79"/>
      <c r="V124" s="82" t="s">
        <v>700</v>
      </c>
      <c r="W124" s="81">
        <v>43740.6003587963</v>
      </c>
      <c r="X124" s="82" t="s">
        <v>825</v>
      </c>
      <c r="Y124" s="79"/>
      <c r="Z124" s="79"/>
      <c r="AA124" s="85" t="s">
        <v>969</v>
      </c>
      <c r="AB124" s="79"/>
      <c r="AC124" s="79" t="b">
        <v>0</v>
      </c>
      <c r="AD124" s="79">
        <v>0</v>
      </c>
      <c r="AE124" s="85" t="s">
        <v>995</v>
      </c>
      <c r="AF124" s="79" t="b">
        <v>1</v>
      </c>
      <c r="AG124" s="79" t="s">
        <v>1009</v>
      </c>
      <c r="AH124" s="79"/>
      <c r="AI124" s="85" t="s">
        <v>963</v>
      </c>
      <c r="AJ124" s="79" t="b">
        <v>0</v>
      </c>
      <c r="AK124" s="79">
        <v>4</v>
      </c>
      <c r="AL124" s="85" t="s">
        <v>967</v>
      </c>
      <c r="AM124" s="79" t="s">
        <v>1023</v>
      </c>
      <c r="AN124" s="79" t="b">
        <v>0</v>
      </c>
      <c r="AO124" s="85" t="s">
        <v>967</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v>
      </c>
      <c r="BC124" s="78" t="str">
        <f>REPLACE(INDEX(GroupVertices[Group],MATCH(Edges25[[#This Row],[Vertex 2]],GroupVertices[Vertex],0)),1,1,"")</f>
        <v>1</v>
      </c>
      <c r="BD124" s="48">
        <v>1</v>
      </c>
      <c r="BE124" s="49">
        <v>5.555555555555555</v>
      </c>
      <c r="BF124" s="48">
        <v>1</v>
      </c>
      <c r="BG124" s="49">
        <v>5.555555555555555</v>
      </c>
      <c r="BH124" s="48">
        <v>0</v>
      </c>
      <c r="BI124" s="49">
        <v>0</v>
      </c>
      <c r="BJ124" s="48">
        <v>16</v>
      </c>
      <c r="BK124" s="49">
        <v>88.88888888888889</v>
      </c>
      <c r="BL124" s="48">
        <v>18</v>
      </c>
    </row>
    <row r="125" spans="1:64" ht="15">
      <c r="A125" s="64" t="s">
        <v>304</v>
      </c>
      <c r="B125" s="64" t="s">
        <v>297</v>
      </c>
      <c r="C125" s="65"/>
      <c r="D125" s="66"/>
      <c r="E125" s="67"/>
      <c r="F125" s="68"/>
      <c r="G125" s="65"/>
      <c r="H125" s="69"/>
      <c r="I125" s="70"/>
      <c r="J125" s="70"/>
      <c r="K125" s="34" t="s">
        <v>66</v>
      </c>
      <c r="L125" s="77">
        <v>380</v>
      </c>
      <c r="M125" s="77"/>
      <c r="N125" s="72"/>
      <c r="O125" s="79" t="s">
        <v>407</v>
      </c>
      <c r="P125" s="81">
        <v>43739.671111111114</v>
      </c>
      <c r="Q125" s="79" t="s">
        <v>491</v>
      </c>
      <c r="R125" s="79"/>
      <c r="S125" s="79"/>
      <c r="T125" s="79" t="s">
        <v>562</v>
      </c>
      <c r="U125" s="82" t="s">
        <v>614</v>
      </c>
      <c r="V125" s="82" t="s">
        <v>614</v>
      </c>
      <c r="W125" s="81">
        <v>43739.671111111114</v>
      </c>
      <c r="X125" s="82" t="s">
        <v>826</v>
      </c>
      <c r="Y125" s="79"/>
      <c r="Z125" s="79"/>
      <c r="AA125" s="85" t="s">
        <v>970</v>
      </c>
      <c r="AB125" s="79"/>
      <c r="AC125" s="79" t="b">
        <v>0</v>
      </c>
      <c r="AD125" s="79">
        <v>4</v>
      </c>
      <c r="AE125" s="85" t="s">
        <v>995</v>
      </c>
      <c r="AF125" s="79" t="b">
        <v>0</v>
      </c>
      <c r="AG125" s="79" t="s">
        <v>1009</v>
      </c>
      <c r="AH125" s="79"/>
      <c r="AI125" s="85" t="s">
        <v>995</v>
      </c>
      <c r="AJ125" s="79" t="b">
        <v>0</v>
      </c>
      <c r="AK125" s="79">
        <v>0</v>
      </c>
      <c r="AL125" s="85" t="s">
        <v>995</v>
      </c>
      <c r="AM125" s="79" t="s">
        <v>1021</v>
      </c>
      <c r="AN125" s="79" t="b">
        <v>0</v>
      </c>
      <c r="AO125" s="85" t="s">
        <v>970</v>
      </c>
      <c r="AP125" s="79" t="s">
        <v>176</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1</v>
      </c>
      <c r="BE125" s="49">
        <v>3.225806451612903</v>
      </c>
      <c r="BF125" s="48">
        <v>0</v>
      </c>
      <c r="BG125" s="49">
        <v>0</v>
      </c>
      <c r="BH125" s="48">
        <v>0</v>
      </c>
      <c r="BI125" s="49">
        <v>0</v>
      </c>
      <c r="BJ125" s="48">
        <v>30</v>
      </c>
      <c r="BK125" s="49">
        <v>96.7741935483871</v>
      </c>
      <c r="BL125" s="48">
        <v>31</v>
      </c>
    </row>
    <row r="126" spans="1:64" ht="15">
      <c r="A126" s="64" t="s">
        <v>304</v>
      </c>
      <c r="B126" s="64" t="s">
        <v>304</v>
      </c>
      <c r="C126" s="65"/>
      <c r="D126" s="66"/>
      <c r="E126" s="67"/>
      <c r="F126" s="68"/>
      <c r="G126" s="65"/>
      <c r="H126" s="69"/>
      <c r="I126" s="70"/>
      <c r="J126" s="70"/>
      <c r="K126" s="34" t="s">
        <v>65</v>
      </c>
      <c r="L126" s="77">
        <v>381</v>
      </c>
      <c r="M126" s="77"/>
      <c r="N126" s="72"/>
      <c r="O126" s="79" t="s">
        <v>176</v>
      </c>
      <c r="P126" s="81">
        <v>43739.6716087963</v>
      </c>
      <c r="Q126" s="79" t="s">
        <v>492</v>
      </c>
      <c r="R126" s="82" t="s">
        <v>521</v>
      </c>
      <c r="S126" s="79" t="s">
        <v>547</v>
      </c>
      <c r="T126" s="79" t="s">
        <v>562</v>
      </c>
      <c r="U126" s="79"/>
      <c r="V126" s="82" t="s">
        <v>703</v>
      </c>
      <c r="W126" s="81">
        <v>43739.6716087963</v>
      </c>
      <c r="X126" s="82" t="s">
        <v>827</v>
      </c>
      <c r="Y126" s="79"/>
      <c r="Z126" s="79"/>
      <c r="AA126" s="85" t="s">
        <v>971</v>
      </c>
      <c r="AB126" s="79"/>
      <c r="AC126" s="79" t="b">
        <v>0</v>
      </c>
      <c r="AD126" s="79">
        <v>1</v>
      </c>
      <c r="AE126" s="85" t="s">
        <v>995</v>
      </c>
      <c r="AF126" s="79" t="b">
        <v>0</v>
      </c>
      <c r="AG126" s="79" t="s">
        <v>1009</v>
      </c>
      <c r="AH126" s="79"/>
      <c r="AI126" s="85" t="s">
        <v>995</v>
      </c>
      <c r="AJ126" s="79" t="b">
        <v>0</v>
      </c>
      <c r="AK126" s="79">
        <v>0</v>
      </c>
      <c r="AL126" s="85" t="s">
        <v>995</v>
      </c>
      <c r="AM126" s="79" t="s">
        <v>1021</v>
      </c>
      <c r="AN126" s="79" t="b">
        <v>0</v>
      </c>
      <c r="AO126" s="85" t="s">
        <v>971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3</v>
      </c>
      <c r="BE126" s="49">
        <v>7.142857142857143</v>
      </c>
      <c r="BF126" s="48">
        <v>0</v>
      </c>
      <c r="BG126" s="49">
        <v>0</v>
      </c>
      <c r="BH126" s="48">
        <v>0</v>
      </c>
      <c r="BI126" s="49">
        <v>0</v>
      </c>
      <c r="BJ126" s="48">
        <v>39</v>
      </c>
      <c r="BK126" s="49">
        <v>92.85714285714286</v>
      </c>
      <c r="BL126" s="48">
        <v>42</v>
      </c>
    </row>
    <row r="127" spans="1:64" ht="15">
      <c r="A127" s="64" t="s">
        <v>304</v>
      </c>
      <c r="B127" s="64" t="s">
        <v>297</v>
      </c>
      <c r="C127" s="65"/>
      <c r="D127" s="66"/>
      <c r="E127" s="67"/>
      <c r="F127" s="68"/>
      <c r="G127" s="65"/>
      <c r="H127" s="69"/>
      <c r="I127" s="70"/>
      <c r="J127" s="70"/>
      <c r="K127" s="34" t="s">
        <v>66</v>
      </c>
      <c r="L127" s="77">
        <v>385</v>
      </c>
      <c r="M127" s="77"/>
      <c r="N127" s="72"/>
      <c r="O127" s="79" t="s">
        <v>407</v>
      </c>
      <c r="P127" s="81">
        <v>43741.144155092596</v>
      </c>
      <c r="Q127" s="79" t="s">
        <v>493</v>
      </c>
      <c r="R127" s="79"/>
      <c r="S127" s="79"/>
      <c r="T127" s="79" t="s">
        <v>562</v>
      </c>
      <c r="U127" s="79"/>
      <c r="V127" s="82" t="s">
        <v>703</v>
      </c>
      <c r="W127" s="81">
        <v>43741.144155092596</v>
      </c>
      <c r="X127" s="82" t="s">
        <v>828</v>
      </c>
      <c r="Y127" s="79"/>
      <c r="Z127" s="79"/>
      <c r="AA127" s="85" t="s">
        <v>972</v>
      </c>
      <c r="AB127" s="79"/>
      <c r="AC127" s="79" t="b">
        <v>0</v>
      </c>
      <c r="AD127" s="79">
        <v>0</v>
      </c>
      <c r="AE127" s="85" t="s">
        <v>995</v>
      </c>
      <c r="AF127" s="79" t="b">
        <v>0</v>
      </c>
      <c r="AG127" s="79" t="s">
        <v>1009</v>
      </c>
      <c r="AH127" s="79"/>
      <c r="AI127" s="85" t="s">
        <v>995</v>
      </c>
      <c r="AJ127" s="79" t="b">
        <v>0</v>
      </c>
      <c r="AK127" s="79">
        <v>2</v>
      </c>
      <c r="AL127" s="85" t="s">
        <v>975</v>
      </c>
      <c r="AM127" s="79" t="s">
        <v>1021</v>
      </c>
      <c r="AN127" s="79" t="b">
        <v>0</v>
      </c>
      <c r="AO127" s="85" t="s">
        <v>975</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18</v>
      </c>
      <c r="BK127" s="49">
        <v>100</v>
      </c>
      <c r="BL127" s="48">
        <v>18</v>
      </c>
    </row>
    <row r="128" spans="1:64" ht="15">
      <c r="A128" s="64" t="s">
        <v>304</v>
      </c>
      <c r="B128" s="64" t="s">
        <v>297</v>
      </c>
      <c r="C128" s="65"/>
      <c r="D128" s="66"/>
      <c r="E128" s="67"/>
      <c r="F128" s="68"/>
      <c r="G128" s="65"/>
      <c r="H128" s="69"/>
      <c r="I128" s="70"/>
      <c r="J128" s="70"/>
      <c r="K128" s="34" t="s">
        <v>66</v>
      </c>
      <c r="L128" s="77">
        <v>386</v>
      </c>
      <c r="M128" s="77"/>
      <c r="N128" s="72"/>
      <c r="O128" s="79" t="s">
        <v>407</v>
      </c>
      <c r="P128" s="81">
        <v>43741.14431712963</v>
      </c>
      <c r="Q128" s="79" t="s">
        <v>442</v>
      </c>
      <c r="R128" s="79"/>
      <c r="S128" s="79"/>
      <c r="T128" s="79" t="s">
        <v>562</v>
      </c>
      <c r="U128" s="79"/>
      <c r="V128" s="82" t="s">
        <v>703</v>
      </c>
      <c r="W128" s="81">
        <v>43741.14431712963</v>
      </c>
      <c r="X128" s="82" t="s">
        <v>829</v>
      </c>
      <c r="Y128" s="79"/>
      <c r="Z128" s="79"/>
      <c r="AA128" s="85" t="s">
        <v>973</v>
      </c>
      <c r="AB128" s="79"/>
      <c r="AC128" s="79" t="b">
        <v>0</v>
      </c>
      <c r="AD128" s="79">
        <v>0</v>
      </c>
      <c r="AE128" s="85" t="s">
        <v>995</v>
      </c>
      <c r="AF128" s="79" t="b">
        <v>1</v>
      </c>
      <c r="AG128" s="79" t="s">
        <v>1009</v>
      </c>
      <c r="AH128" s="79"/>
      <c r="AI128" s="85" t="s">
        <v>970</v>
      </c>
      <c r="AJ128" s="79" t="b">
        <v>0</v>
      </c>
      <c r="AK128" s="79">
        <v>4</v>
      </c>
      <c r="AL128" s="85" t="s">
        <v>991</v>
      </c>
      <c r="AM128" s="79" t="s">
        <v>1021</v>
      </c>
      <c r="AN128" s="79" t="b">
        <v>0</v>
      </c>
      <c r="AO128" s="85" t="s">
        <v>991</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1</v>
      </c>
      <c r="BE128" s="49">
        <v>6.25</v>
      </c>
      <c r="BF128" s="48">
        <v>0</v>
      </c>
      <c r="BG128" s="49">
        <v>0</v>
      </c>
      <c r="BH128" s="48">
        <v>0</v>
      </c>
      <c r="BI128" s="49">
        <v>0</v>
      </c>
      <c r="BJ128" s="48">
        <v>15</v>
      </c>
      <c r="BK128" s="49">
        <v>93.75</v>
      </c>
      <c r="BL128" s="48">
        <v>16</v>
      </c>
    </row>
    <row r="129" spans="1:64" ht="15">
      <c r="A129" s="64" t="s">
        <v>287</v>
      </c>
      <c r="B129" s="64" t="s">
        <v>304</v>
      </c>
      <c r="C129" s="65"/>
      <c r="D129" s="66"/>
      <c r="E129" s="67"/>
      <c r="F129" s="68"/>
      <c r="G129" s="65"/>
      <c r="H129" s="69"/>
      <c r="I129" s="70"/>
      <c r="J129" s="70"/>
      <c r="K129" s="34" t="s">
        <v>66</v>
      </c>
      <c r="L129" s="77">
        <v>387</v>
      </c>
      <c r="M129" s="77"/>
      <c r="N129" s="72"/>
      <c r="O129" s="79" t="s">
        <v>407</v>
      </c>
      <c r="P129" s="81">
        <v>43739.96289351852</v>
      </c>
      <c r="Q129" s="79" t="s">
        <v>493</v>
      </c>
      <c r="R129" s="79"/>
      <c r="S129" s="79"/>
      <c r="T129" s="79" t="s">
        <v>562</v>
      </c>
      <c r="U129" s="79"/>
      <c r="V129" s="82" t="s">
        <v>688</v>
      </c>
      <c r="W129" s="81">
        <v>43739.96289351852</v>
      </c>
      <c r="X129" s="82" t="s">
        <v>830</v>
      </c>
      <c r="Y129" s="79"/>
      <c r="Z129" s="79"/>
      <c r="AA129" s="85" t="s">
        <v>974</v>
      </c>
      <c r="AB129" s="79"/>
      <c r="AC129" s="79" t="b">
        <v>0</v>
      </c>
      <c r="AD129" s="79">
        <v>0</v>
      </c>
      <c r="AE129" s="85" t="s">
        <v>995</v>
      </c>
      <c r="AF129" s="79" t="b">
        <v>0</v>
      </c>
      <c r="AG129" s="79" t="s">
        <v>1009</v>
      </c>
      <c r="AH129" s="79"/>
      <c r="AI129" s="85" t="s">
        <v>995</v>
      </c>
      <c r="AJ129" s="79" t="b">
        <v>0</v>
      </c>
      <c r="AK129" s="79">
        <v>1</v>
      </c>
      <c r="AL129" s="85" t="s">
        <v>975</v>
      </c>
      <c r="AM129" s="79" t="s">
        <v>1021</v>
      </c>
      <c r="AN129" s="79" t="b">
        <v>0</v>
      </c>
      <c r="AO129" s="85" t="s">
        <v>975</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2</v>
      </c>
      <c r="BC129" s="78" t="str">
        <f>REPLACE(INDEX(GroupVertices[Group],MATCH(Edges25[[#This Row],[Vertex 2]],GroupVertices[Vertex],0)),1,1,"")</f>
        <v>1</v>
      </c>
      <c r="BD129" s="48">
        <v>0</v>
      </c>
      <c r="BE129" s="49">
        <v>0</v>
      </c>
      <c r="BF129" s="48">
        <v>0</v>
      </c>
      <c r="BG129" s="49">
        <v>0</v>
      </c>
      <c r="BH129" s="48">
        <v>0</v>
      </c>
      <c r="BI129" s="49">
        <v>0</v>
      </c>
      <c r="BJ129" s="48">
        <v>18</v>
      </c>
      <c r="BK129" s="49">
        <v>100</v>
      </c>
      <c r="BL129" s="48">
        <v>18</v>
      </c>
    </row>
    <row r="130" spans="1:64" ht="15">
      <c r="A130" s="64" t="s">
        <v>297</v>
      </c>
      <c r="B130" s="64" t="s">
        <v>304</v>
      </c>
      <c r="C130" s="65"/>
      <c r="D130" s="66"/>
      <c r="E130" s="67"/>
      <c r="F130" s="68"/>
      <c r="G130" s="65"/>
      <c r="H130" s="69"/>
      <c r="I130" s="70"/>
      <c r="J130" s="70"/>
      <c r="K130" s="34" t="s">
        <v>66</v>
      </c>
      <c r="L130" s="77">
        <v>389</v>
      </c>
      <c r="M130" s="77"/>
      <c r="N130" s="72"/>
      <c r="O130" s="79" t="s">
        <v>407</v>
      </c>
      <c r="P130" s="81">
        <v>43739.92413194444</v>
      </c>
      <c r="Q130" s="79" t="s">
        <v>494</v>
      </c>
      <c r="R130" s="82" t="s">
        <v>521</v>
      </c>
      <c r="S130" s="79" t="s">
        <v>547</v>
      </c>
      <c r="T130" s="79" t="s">
        <v>585</v>
      </c>
      <c r="U130" s="82" t="s">
        <v>615</v>
      </c>
      <c r="V130" s="82" t="s">
        <v>615</v>
      </c>
      <c r="W130" s="81">
        <v>43739.92413194444</v>
      </c>
      <c r="X130" s="82" t="s">
        <v>831</v>
      </c>
      <c r="Y130" s="79"/>
      <c r="Z130" s="79"/>
      <c r="AA130" s="85" t="s">
        <v>975</v>
      </c>
      <c r="AB130" s="79"/>
      <c r="AC130" s="79" t="b">
        <v>0</v>
      </c>
      <c r="AD130" s="79">
        <v>3</v>
      </c>
      <c r="AE130" s="85" t="s">
        <v>995</v>
      </c>
      <c r="AF130" s="79" t="b">
        <v>0</v>
      </c>
      <c r="AG130" s="79" t="s">
        <v>1009</v>
      </c>
      <c r="AH130" s="79"/>
      <c r="AI130" s="85" t="s">
        <v>995</v>
      </c>
      <c r="AJ130" s="79" t="b">
        <v>0</v>
      </c>
      <c r="AK130" s="79">
        <v>1</v>
      </c>
      <c r="AL130" s="85" t="s">
        <v>995</v>
      </c>
      <c r="AM130" s="79" t="s">
        <v>1023</v>
      </c>
      <c r="AN130" s="79" t="b">
        <v>0</v>
      </c>
      <c r="AO130" s="85" t="s">
        <v>975</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1</v>
      </c>
      <c r="BC130" s="78" t="str">
        <f>REPLACE(INDEX(GroupVertices[Group],MATCH(Edges25[[#This Row],[Vertex 2]],GroupVertices[Vertex],0)),1,1,"")</f>
        <v>1</v>
      </c>
      <c r="BD130" s="48">
        <v>1</v>
      </c>
      <c r="BE130" s="49">
        <v>2.857142857142857</v>
      </c>
      <c r="BF130" s="48">
        <v>0</v>
      </c>
      <c r="BG130" s="49">
        <v>0</v>
      </c>
      <c r="BH130" s="48">
        <v>0</v>
      </c>
      <c r="BI130" s="49">
        <v>0</v>
      </c>
      <c r="BJ130" s="48">
        <v>34</v>
      </c>
      <c r="BK130" s="49">
        <v>97.14285714285714</v>
      </c>
      <c r="BL130" s="48">
        <v>35</v>
      </c>
    </row>
    <row r="131" spans="1:64" ht="15">
      <c r="A131" s="64" t="s">
        <v>297</v>
      </c>
      <c r="B131" s="64" t="s">
        <v>304</v>
      </c>
      <c r="C131" s="65"/>
      <c r="D131" s="66"/>
      <c r="E131" s="67"/>
      <c r="F131" s="68"/>
      <c r="G131" s="65"/>
      <c r="H131" s="69"/>
      <c r="I131" s="70"/>
      <c r="J131" s="70"/>
      <c r="K131" s="34" t="s">
        <v>66</v>
      </c>
      <c r="L131" s="77">
        <v>392</v>
      </c>
      <c r="M131" s="77"/>
      <c r="N131" s="72"/>
      <c r="O131" s="79" t="s">
        <v>407</v>
      </c>
      <c r="P131" s="81">
        <v>43740.60047453704</v>
      </c>
      <c r="Q131" s="79" t="s">
        <v>495</v>
      </c>
      <c r="R131" s="79"/>
      <c r="S131" s="79"/>
      <c r="T131" s="79" t="s">
        <v>574</v>
      </c>
      <c r="U131" s="79"/>
      <c r="V131" s="82" t="s">
        <v>700</v>
      </c>
      <c r="W131" s="81">
        <v>43740.60047453704</v>
      </c>
      <c r="X131" s="82" t="s">
        <v>832</v>
      </c>
      <c r="Y131" s="79"/>
      <c r="Z131" s="79"/>
      <c r="AA131" s="85" t="s">
        <v>976</v>
      </c>
      <c r="AB131" s="79"/>
      <c r="AC131" s="79" t="b">
        <v>0</v>
      </c>
      <c r="AD131" s="79">
        <v>0</v>
      </c>
      <c r="AE131" s="85" t="s">
        <v>995</v>
      </c>
      <c r="AF131" s="79" t="b">
        <v>0</v>
      </c>
      <c r="AG131" s="79" t="s">
        <v>1009</v>
      </c>
      <c r="AH131" s="79"/>
      <c r="AI131" s="85" t="s">
        <v>995</v>
      </c>
      <c r="AJ131" s="79" t="b">
        <v>0</v>
      </c>
      <c r="AK131" s="79">
        <v>1</v>
      </c>
      <c r="AL131" s="85" t="s">
        <v>903</v>
      </c>
      <c r="AM131" s="79" t="s">
        <v>1023</v>
      </c>
      <c r="AN131" s="79" t="b">
        <v>0</v>
      </c>
      <c r="AO131" s="85" t="s">
        <v>903</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v>
      </c>
      <c r="BC131" s="78" t="str">
        <f>REPLACE(INDEX(GroupVertices[Group],MATCH(Edges25[[#This Row],[Vertex 2]],GroupVertices[Vertex],0)),1,1,"")</f>
        <v>1</v>
      </c>
      <c r="BD131" s="48">
        <v>2</v>
      </c>
      <c r="BE131" s="49">
        <v>10</v>
      </c>
      <c r="BF131" s="48">
        <v>0</v>
      </c>
      <c r="BG131" s="49">
        <v>0</v>
      </c>
      <c r="BH131" s="48">
        <v>0</v>
      </c>
      <c r="BI131" s="49">
        <v>0</v>
      </c>
      <c r="BJ131" s="48">
        <v>18</v>
      </c>
      <c r="BK131" s="49">
        <v>90</v>
      </c>
      <c r="BL131" s="48">
        <v>20</v>
      </c>
    </row>
    <row r="132" spans="1:64" ht="15">
      <c r="A132" s="64" t="s">
        <v>297</v>
      </c>
      <c r="B132" s="64" t="s">
        <v>355</v>
      </c>
      <c r="C132" s="65"/>
      <c r="D132" s="66"/>
      <c r="E132" s="67"/>
      <c r="F132" s="68"/>
      <c r="G132" s="65"/>
      <c r="H132" s="69"/>
      <c r="I132" s="70"/>
      <c r="J132" s="70"/>
      <c r="K132" s="34" t="s">
        <v>65</v>
      </c>
      <c r="L132" s="77">
        <v>397</v>
      </c>
      <c r="M132" s="77"/>
      <c r="N132" s="72"/>
      <c r="O132" s="79" t="s">
        <v>407</v>
      </c>
      <c r="P132" s="81">
        <v>43741.79721064815</v>
      </c>
      <c r="Q132" s="79" t="s">
        <v>496</v>
      </c>
      <c r="R132" s="79" t="s">
        <v>530</v>
      </c>
      <c r="S132" s="79" t="s">
        <v>552</v>
      </c>
      <c r="T132" s="79" t="s">
        <v>562</v>
      </c>
      <c r="U132" s="79"/>
      <c r="V132" s="82" t="s">
        <v>700</v>
      </c>
      <c r="W132" s="81">
        <v>43741.79721064815</v>
      </c>
      <c r="X132" s="82" t="s">
        <v>833</v>
      </c>
      <c r="Y132" s="79"/>
      <c r="Z132" s="79"/>
      <c r="AA132" s="85" t="s">
        <v>977</v>
      </c>
      <c r="AB132" s="79"/>
      <c r="AC132" s="79" t="b">
        <v>0</v>
      </c>
      <c r="AD132" s="79">
        <v>8</v>
      </c>
      <c r="AE132" s="85" t="s">
        <v>995</v>
      </c>
      <c r="AF132" s="79" t="b">
        <v>1</v>
      </c>
      <c r="AG132" s="79" t="s">
        <v>1009</v>
      </c>
      <c r="AH132" s="79"/>
      <c r="AI132" s="85" t="s">
        <v>906</v>
      </c>
      <c r="AJ132" s="79" t="b">
        <v>0</v>
      </c>
      <c r="AK132" s="79">
        <v>1</v>
      </c>
      <c r="AL132" s="85" t="s">
        <v>995</v>
      </c>
      <c r="AM132" s="79" t="s">
        <v>1023</v>
      </c>
      <c r="AN132" s="79" t="b">
        <v>0</v>
      </c>
      <c r="AO132" s="85" t="s">
        <v>977</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c r="BE132" s="49"/>
      <c r="BF132" s="48"/>
      <c r="BG132" s="49"/>
      <c r="BH132" s="48"/>
      <c r="BI132" s="49"/>
      <c r="BJ132" s="48"/>
      <c r="BK132" s="49"/>
      <c r="BL132" s="48"/>
    </row>
    <row r="133" spans="1:64" ht="15">
      <c r="A133" s="64" t="s">
        <v>287</v>
      </c>
      <c r="B133" s="64" t="s">
        <v>297</v>
      </c>
      <c r="C133" s="65"/>
      <c r="D133" s="66"/>
      <c r="E133" s="67"/>
      <c r="F133" s="68"/>
      <c r="G133" s="65"/>
      <c r="H133" s="69"/>
      <c r="I133" s="70"/>
      <c r="J133" s="70"/>
      <c r="K133" s="34" t="s">
        <v>66</v>
      </c>
      <c r="L133" s="77">
        <v>401</v>
      </c>
      <c r="M133" s="77"/>
      <c r="N133" s="72"/>
      <c r="O133" s="79" t="s">
        <v>407</v>
      </c>
      <c r="P133" s="81">
        <v>43733.018530092595</v>
      </c>
      <c r="Q133" s="79" t="s">
        <v>497</v>
      </c>
      <c r="R133" s="82" t="s">
        <v>531</v>
      </c>
      <c r="S133" s="79" t="s">
        <v>553</v>
      </c>
      <c r="T133" s="79" t="s">
        <v>591</v>
      </c>
      <c r="U133" s="79"/>
      <c r="V133" s="82" t="s">
        <v>688</v>
      </c>
      <c r="W133" s="81">
        <v>43733.018530092595</v>
      </c>
      <c r="X133" s="82" t="s">
        <v>834</v>
      </c>
      <c r="Y133" s="79"/>
      <c r="Z133" s="79"/>
      <c r="AA133" s="85" t="s">
        <v>978</v>
      </c>
      <c r="AB133" s="79"/>
      <c r="AC133" s="79" t="b">
        <v>0</v>
      </c>
      <c r="AD133" s="79">
        <v>15</v>
      </c>
      <c r="AE133" s="85" t="s">
        <v>995</v>
      </c>
      <c r="AF133" s="79" t="b">
        <v>0</v>
      </c>
      <c r="AG133" s="79" t="s">
        <v>1009</v>
      </c>
      <c r="AH133" s="79"/>
      <c r="AI133" s="85" t="s">
        <v>995</v>
      </c>
      <c r="AJ133" s="79" t="b">
        <v>0</v>
      </c>
      <c r="AK133" s="79">
        <v>4</v>
      </c>
      <c r="AL133" s="85" t="s">
        <v>995</v>
      </c>
      <c r="AM133" s="79" t="s">
        <v>1021</v>
      </c>
      <c r="AN133" s="79" t="b">
        <v>0</v>
      </c>
      <c r="AO133" s="85" t="s">
        <v>978</v>
      </c>
      <c r="AP133" s="79" t="s">
        <v>1032</v>
      </c>
      <c r="AQ133" s="79">
        <v>0</v>
      </c>
      <c r="AR133" s="79">
        <v>0</v>
      </c>
      <c r="AS133" s="79"/>
      <c r="AT133" s="79"/>
      <c r="AU133" s="79"/>
      <c r="AV133" s="79"/>
      <c r="AW133" s="79"/>
      <c r="AX133" s="79"/>
      <c r="AY133" s="79"/>
      <c r="AZ133" s="79"/>
      <c r="BA133">
        <v>10</v>
      </c>
      <c r="BB133" s="78" t="str">
        <f>REPLACE(INDEX(GroupVertices[Group],MATCH(Edges25[[#This Row],[Vertex 1]],GroupVertices[Vertex],0)),1,1,"")</f>
        <v>2</v>
      </c>
      <c r="BC133" s="78" t="str">
        <f>REPLACE(INDEX(GroupVertices[Group],MATCH(Edges25[[#This Row],[Vertex 2]],GroupVertices[Vertex],0)),1,1,"")</f>
        <v>1</v>
      </c>
      <c r="BD133" s="48">
        <v>5</v>
      </c>
      <c r="BE133" s="49">
        <v>11.627906976744185</v>
      </c>
      <c r="BF133" s="48">
        <v>0</v>
      </c>
      <c r="BG133" s="49">
        <v>0</v>
      </c>
      <c r="BH133" s="48">
        <v>0</v>
      </c>
      <c r="BI133" s="49">
        <v>0</v>
      </c>
      <c r="BJ133" s="48">
        <v>38</v>
      </c>
      <c r="BK133" s="49">
        <v>88.37209302325581</v>
      </c>
      <c r="BL133" s="48">
        <v>43</v>
      </c>
    </row>
    <row r="134" spans="1:64" ht="15">
      <c r="A134" s="64" t="s">
        <v>287</v>
      </c>
      <c r="B134" s="64" t="s">
        <v>297</v>
      </c>
      <c r="C134" s="65"/>
      <c r="D134" s="66"/>
      <c r="E134" s="67"/>
      <c r="F134" s="68"/>
      <c r="G134" s="65"/>
      <c r="H134" s="69"/>
      <c r="I134" s="70"/>
      <c r="J134" s="70"/>
      <c r="K134" s="34" t="s">
        <v>66</v>
      </c>
      <c r="L134" s="77">
        <v>402</v>
      </c>
      <c r="M134" s="77"/>
      <c r="N134" s="72"/>
      <c r="O134" s="79" t="s">
        <v>407</v>
      </c>
      <c r="P134" s="81">
        <v>43739.96282407407</v>
      </c>
      <c r="Q134" s="79" t="s">
        <v>442</v>
      </c>
      <c r="R134" s="79"/>
      <c r="S134" s="79"/>
      <c r="T134" s="79" t="s">
        <v>562</v>
      </c>
      <c r="U134" s="79"/>
      <c r="V134" s="82" t="s">
        <v>688</v>
      </c>
      <c r="W134" s="81">
        <v>43739.96282407407</v>
      </c>
      <c r="X134" s="82" t="s">
        <v>835</v>
      </c>
      <c r="Y134" s="79"/>
      <c r="Z134" s="79"/>
      <c r="AA134" s="85" t="s">
        <v>979</v>
      </c>
      <c r="AB134" s="79"/>
      <c r="AC134" s="79" t="b">
        <v>0</v>
      </c>
      <c r="AD134" s="79">
        <v>0</v>
      </c>
      <c r="AE134" s="85" t="s">
        <v>995</v>
      </c>
      <c r="AF134" s="79" t="b">
        <v>1</v>
      </c>
      <c r="AG134" s="79" t="s">
        <v>1009</v>
      </c>
      <c r="AH134" s="79"/>
      <c r="AI134" s="85" t="s">
        <v>970</v>
      </c>
      <c r="AJ134" s="79" t="b">
        <v>0</v>
      </c>
      <c r="AK134" s="79">
        <v>2</v>
      </c>
      <c r="AL134" s="85" t="s">
        <v>991</v>
      </c>
      <c r="AM134" s="79" t="s">
        <v>1021</v>
      </c>
      <c r="AN134" s="79" t="b">
        <v>0</v>
      </c>
      <c r="AO134" s="85" t="s">
        <v>991</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2</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287</v>
      </c>
      <c r="B135" s="64" t="s">
        <v>297</v>
      </c>
      <c r="C135" s="65"/>
      <c r="D135" s="66"/>
      <c r="E135" s="67"/>
      <c r="F135" s="68"/>
      <c r="G135" s="65"/>
      <c r="H135" s="69"/>
      <c r="I135" s="70"/>
      <c r="J135" s="70"/>
      <c r="K135" s="34" t="s">
        <v>66</v>
      </c>
      <c r="L135" s="77">
        <v>405</v>
      </c>
      <c r="M135" s="77"/>
      <c r="N135" s="72"/>
      <c r="O135" s="79" t="s">
        <v>407</v>
      </c>
      <c r="P135" s="81">
        <v>43741.11292824074</v>
      </c>
      <c r="Q135" s="79" t="s">
        <v>498</v>
      </c>
      <c r="R135" s="82" t="s">
        <v>532</v>
      </c>
      <c r="S135" s="79" t="s">
        <v>539</v>
      </c>
      <c r="T135" s="79" t="s">
        <v>592</v>
      </c>
      <c r="U135" s="79"/>
      <c r="V135" s="82" t="s">
        <v>688</v>
      </c>
      <c r="W135" s="81">
        <v>43741.11292824074</v>
      </c>
      <c r="X135" s="82" t="s">
        <v>836</v>
      </c>
      <c r="Y135" s="79"/>
      <c r="Z135" s="79"/>
      <c r="AA135" s="85" t="s">
        <v>980</v>
      </c>
      <c r="AB135" s="79"/>
      <c r="AC135" s="79" t="b">
        <v>0</v>
      </c>
      <c r="AD135" s="79">
        <v>15</v>
      </c>
      <c r="AE135" s="85" t="s">
        <v>995</v>
      </c>
      <c r="AF135" s="79" t="b">
        <v>1</v>
      </c>
      <c r="AG135" s="79" t="s">
        <v>1009</v>
      </c>
      <c r="AH135" s="79"/>
      <c r="AI135" s="85" t="s">
        <v>1015</v>
      </c>
      <c r="AJ135" s="79" t="b">
        <v>0</v>
      </c>
      <c r="AK135" s="79">
        <v>3</v>
      </c>
      <c r="AL135" s="85" t="s">
        <v>995</v>
      </c>
      <c r="AM135" s="79" t="s">
        <v>1021</v>
      </c>
      <c r="AN135" s="79" t="b">
        <v>0</v>
      </c>
      <c r="AO135" s="85" t="s">
        <v>980</v>
      </c>
      <c r="AP135" s="79" t="s">
        <v>176</v>
      </c>
      <c r="AQ135" s="79">
        <v>0</v>
      </c>
      <c r="AR135" s="79">
        <v>0</v>
      </c>
      <c r="AS135" s="79"/>
      <c r="AT135" s="79"/>
      <c r="AU135" s="79"/>
      <c r="AV135" s="79"/>
      <c r="AW135" s="79"/>
      <c r="AX135" s="79"/>
      <c r="AY135" s="79"/>
      <c r="AZ135" s="79"/>
      <c r="BA135">
        <v>10</v>
      </c>
      <c r="BB135" s="78" t="str">
        <f>REPLACE(INDEX(GroupVertices[Group],MATCH(Edges25[[#This Row],[Vertex 1]],GroupVertices[Vertex],0)),1,1,"")</f>
        <v>2</v>
      </c>
      <c r="BC135" s="78" t="str">
        <f>REPLACE(INDEX(GroupVertices[Group],MATCH(Edges25[[#This Row],[Vertex 2]],GroupVertices[Vertex],0)),1,1,"")</f>
        <v>1</v>
      </c>
      <c r="BD135" s="48">
        <v>3</v>
      </c>
      <c r="BE135" s="49">
        <v>8.108108108108109</v>
      </c>
      <c r="BF135" s="48">
        <v>1</v>
      </c>
      <c r="BG135" s="49">
        <v>2.7027027027027026</v>
      </c>
      <c r="BH135" s="48">
        <v>0</v>
      </c>
      <c r="BI135" s="49">
        <v>0</v>
      </c>
      <c r="BJ135" s="48">
        <v>33</v>
      </c>
      <c r="BK135" s="49">
        <v>89.1891891891892</v>
      </c>
      <c r="BL135" s="48">
        <v>37</v>
      </c>
    </row>
    <row r="136" spans="1:64" ht="15">
      <c r="A136" s="64" t="s">
        <v>287</v>
      </c>
      <c r="B136" s="64" t="s">
        <v>297</v>
      </c>
      <c r="C136" s="65"/>
      <c r="D136" s="66"/>
      <c r="E136" s="67"/>
      <c r="F136" s="68"/>
      <c r="G136" s="65"/>
      <c r="H136" s="69"/>
      <c r="I136" s="70"/>
      <c r="J136" s="70"/>
      <c r="K136" s="34" t="s">
        <v>66</v>
      </c>
      <c r="L136" s="77">
        <v>408</v>
      </c>
      <c r="M136" s="77"/>
      <c r="N136" s="72"/>
      <c r="O136" s="79" t="s">
        <v>407</v>
      </c>
      <c r="P136" s="81">
        <v>43742.48451388889</v>
      </c>
      <c r="Q136" s="79" t="s">
        <v>499</v>
      </c>
      <c r="R136" s="82" t="s">
        <v>533</v>
      </c>
      <c r="S136" s="79" t="s">
        <v>539</v>
      </c>
      <c r="T136" s="79" t="s">
        <v>557</v>
      </c>
      <c r="U136" s="79"/>
      <c r="V136" s="82" t="s">
        <v>688</v>
      </c>
      <c r="W136" s="81">
        <v>43742.48451388889</v>
      </c>
      <c r="X136" s="82" t="s">
        <v>837</v>
      </c>
      <c r="Y136" s="79"/>
      <c r="Z136" s="79"/>
      <c r="AA136" s="85" t="s">
        <v>981</v>
      </c>
      <c r="AB136" s="79"/>
      <c r="AC136" s="79" t="b">
        <v>0</v>
      </c>
      <c r="AD136" s="79">
        <v>8</v>
      </c>
      <c r="AE136" s="85" t="s">
        <v>995</v>
      </c>
      <c r="AF136" s="79" t="b">
        <v>1</v>
      </c>
      <c r="AG136" s="79" t="s">
        <v>1009</v>
      </c>
      <c r="AH136" s="79"/>
      <c r="AI136" s="85" t="s">
        <v>1016</v>
      </c>
      <c r="AJ136" s="79" t="b">
        <v>0</v>
      </c>
      <c r="AK136" s="79">
        <v>2</v>
      </c>
      <c r="AL136" s="85" t="s">
        <v>995</v>
      </c>
      <c r="AM136" s="79" t="s">
        <v>1021</v>
      </c>
      <c r="AN136" s="79" t="b">
        <v>0</v>
      </c>
      <c r="AO136" s="85" t="s">
        <v>981</v>
      </c>
      <c r="AP136" s="79" t="s">
        <v>176</v>
      </c>
      <c r="AQ136" s="79">
        <v>0</v>
      </c>
      <c r="AR136" s="79">
        <v>0</v>
      </c>
      <c r="AS136" s="79"/>
      <c r="AT136" s="79"/>
      <c r="AU136" s="79"/>
      <c r="AV136" s="79"/>
      <c r="AW136" s="79"/>
      <c r="AX136" s="79"/>
      <c r="AY136" s="79"/>
      <c r="AZ136" s="79"/>
      <c r="BA136">
        <v>10</v>
      </c>
      <c r="BB136" s="78" t="str">
        <f>REPLACE(INDEX(GroupVertices[Group],MATCH(Edges25[[#This Row],[Vertex 1]],GroupVertices[Vertex],0)),1,1,"")</f>
        <v>2</v>
      </c>
      <c r="BC136" s="78" t="str">
        <f>REPLACE(INDEX(GroupVertices[Group],MATCH(Edges25[[#This Row],[Vertex 2]],GroupVertices[Vertex],0)),1,1,"")</f>
        <v>1</v>
      </c>
      <c r="BD136" s="48">
        <v>3</v>
      </c>
      <c r="BE136" s="49">
        <v>8.333333333333334</v>
      </c>
      <c r="BF136" s="48">
        <v>0</v>
      </c>
      <c r="BG136" s="49">
        <v>0</v>
      </c>
      <c r="BH136" s="48">
        <v>0</v>
      </c>
      <c r="BI136" s="49">
        <v>0</v>
      </c>
      <c r="BJ136" s="48">
        <v>33</v>
      </c>
      <c r="BK136" s="49">
        <v>91.66666666666667</v>
      </c>
      <c r="BL136" s="48">
        <v>36</v>
      </c>
    </row>
    <row r="137" spans="1:64" ht="15">
      <c r="A137" s="64" t="s">
        <v>287</v>
      </c>
      <c r="B137" s="64" t="s">
        <v>297</v>
      </c>
      <c r="C137" s="65"/>
      <c r="D137" s="66"/>
      <c r="E137" s="67"/>
      <c r="F137" s="68"/>
      <c r="G137" s="65"/>
      <c r="H137" s="69"/>
      <c r="I137" s="70"/>
      <c r="J137" s="70"/>
      <c r="K137" s="34" t="s">
        <v>66</v>
      </c>
      <c r="L137" s="77">
        <v>409</v>
      </c>
      <c r="M137" s="77"/>
      <c r="N137" s="72"/>
      <c r="O137" s="79" t="s">
        <v>407</v>
      </c>
      <c r="P137" s="81">
        <v>43745.951886574076</v>
      </c>
      <c r="Q137" s="79" t="s">
        <v>465</v>
      </c>
      <c r="R137" s="79"/>
      <c r="S137" s="79"/>
      <c r="T137" s="79"/>
      <c r="U137" s="79"/>
      <c r="V137" s="82" t="s">
        <v>688</v>
      </c>
      <c r="W137" s="81">
        <v>43745.951886574076</v>
      </c>
      <c r="X137" s="82" t="s">
        <v>838</v>
      </c>
      <c r="Y137" s="79"/>
      <c r="Z137" s="79"/>
      <c r="AA137" s="85" t="s">
        <v>982</v>
      </c>
      <c r="AB137" s="79"/>
      <c r="AC137" s="79" t="b">
        <v>0</v>
      </c>
      <c r="AD137" s="79">
        <v>0</v>
      </c>
      <c r="AE137" s="85" t="s">
        <v>995</v>
      </c>
      <c r="AF137" s="79" t="b">
        <v>0</v>
      </c>
      <c r="AG137" s="79" t="s">
        <v>1009</v>
      </c>
      <c r="AH137" s="79"/>
      <c r="AI137" s="85" t="s">
        <v>995</v>
      </c>
      <c r="AJ137" s="79" t="b">
        <v>0</v>
      </c>
      <c r="AK137" s="79">
        <v>10</v>
      </c>
      <c r="AL137" s="85" t="s">
        <v>986</v>
      </c>
      <c r="AM137" s="79" t="s">
        <v>1021</v>
      </c>
      <c r="AN137" s="79" t="b">
        <v>0</v>
      </c>
      <c r="AO137" s="85" t="s">
        <v>986</v>
      </c>
      <c r="AP137" s="79" t="s">
        <v>176</v>
      </c>
      <c r="AQ137" s="79">
        <v>0</v>
      </c>
      <c r="AR137" s="79">
        <v>0</v>
      </c>
      <c r="AS137" s="79"/>
      <c r="AT137" s="79"/>
      <c r="AU137" s="79"/>
      <c r="AV137" s="79"/>
      <c r="AW137" s="79"/>
      <c r="AX137" s="79"/>
      <c r="AY137" s="79"/>
      <c r="AZ137" s="79"/>
      <c r="BA137">
        <v>10</v>
      </c>
      <c r="BB137" s="78" t="str">
        <f>REPLACE(INDEX(GroupVertices[Group],MATCH(Edges25[[#This Row],[Vertex 1]],GroupVertices[Vertex],0)),1,1,"")</f>
        <v>2</v>
      </c>
      <c r="BC137" s="78" t="str">
        <f>REPLACE(INDEX(GroupVertices[Group],MATCH(Edges25[[#This Row],[Vertex 2]],GroupVertices[Vertex],0)),1,1,"")</f>
        <v>1</v>
      </c>
      <c r="BD137" s="48">
        <v>0</v>
      </c>
      <c r="BE137" s="49">
        <v>0</v>
      </c>
      <c r="BF137" s="48">
        <v>1</v>
      </c>
      <c r="BG137" s="49">
        <v>4.761904761904762</v>
      </c>
      <c r="BH137" s="48">
        <v>0</v>
      </c>
      <c r="BI137" s="49">
        <v>0</v>
      </c>
      <c r="BJ137" s="48">
        <v>20</v>
      </c>
      <c r="BK137" s="49">
        <v>95.23809523809524</v>
      </c>
      <c r="BL137" s="48">
        <v>21</v>
      </c>
    </row>
    <row r="138" spans="1:64" ht="15">
      <c r="A138" s="64" t="s">
        <v>297</v>
      </c>
      <c r="B138" s="64" t="s">
        <v>287</v>
      </c>
      <c r="C138" s="65"/>
      <c r="D138" s="66"/>
      <c r="E138" s="67"/>
      <c r="F138" s="68"/>
      <c r="G138" s="65"/>
      <c r="H138" s="69"/>
      <c r="I138" s="70"/>
      <c r="J138" s="70"/>
      <c r="K138" s="34" t="s">
        <v>66</v>
      </c>
      <c r="L138" s="77">
        <v>411</v>
      </c>
      <c r="M138" s="77"/>
      <c r="N138" s="72"/>
      <c r="O138" s="79" t="s">
        <v>407</v>
      </c>
      <c r="P138" s="81">
        <v>43733.8091087963</v>
      </c>
      <c r="Q138" s="79" t="s">
        <v>500</v>
      </c>
      <c r="R138" s="79"/>
      <c r="S138" s="79"/>
      <c r="T138" s="79" t="s">
        <v>593</v>
      </c>
      <c r="U138" s="79"/>
      <c r="V138" s="82" t="s">
        <v>700</v>
      </c>
      <c r="W138" s="81">
        <v>43733.8091087963</v>
      </c>
      <c r="X138" s="82" t="s">
        <v>839</v>
      </c>
      <c r="Y138" s="79"/>
      <c r="Z138" s="79"/>
      <c r="AA138" s="85" t="s">
        <v>983</v>
      </c>
      <c r="AB138" s="79"/>
      <c r="AC138" s="79" t="b">
        <v>0</v>
      </c>
      <c r="AD138" s="79">
        <v>0</v>
      </c>
      <c r="AE138" s="85" t="s">
        <v>995</v>
      </c>
      <c r="AF138" s="79" t="b">
        <v>0</v>
      </c>
      <c r="AG138" s="79" t="s">
        <v>1009</v>
      </c>
      <c r="AH138" s="79"/>
      <c r="AI138" s="85" t="s">
        <v>995</v>
      </c>
      <c r="AJ138" s="79" t="b">
        <v>0</v>
      </c>
      <c r="AK138" s="79">
        <v>4</v>
      </c>
      <c r="AL138" s="85" t="s">
        <v>978</v>
      </c>
      <c r="AM138" s="79" t="s">
        <v>1023</v>
      </c>
      <c r="AN138" s="79" t="b">
        <v>0</v>
      </c>
      <c r="AO138" s="85" t="s">
        <v>978</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1</v>
      </c>
      <c r="BC138" s="78" t="str">
        <f>REPLACE(INDEX(GroupVertices[Group],MATCH(Edges25[[#This Row],[Vertex 2]],GroupVertices[Vertex],0)),1,1,"")</f>
        <v>2</v>
      </c>
      <c r="BD138" s="48">
        <v>1</v>
      </c>
      <c r="BE138" s="49">
        <v>3.7037037037037037</v>
      </c>
      <c r="BF138" s="48">
        <v>0</v>
      </c>
      <c r="BG138" s="49">
        <v>0</v>
      </c>
      <c r="BH138" s="48">
        <v>0</v>
      </c>
      <c r="BI138" s="49">
        <v>0</v>
      </c>
      <c r="BJ138" s="48">
        <v>26</v>
      </c>
      <c r="BK138" s="49">
        <v>96.29629629629629</v>
      </c>
      <c r="BL138" s="48">
        <v>27</v>
      </c>
    </row>
    <row r="139" spans="1:64" ht="15">
      <c r="A139" s="64" t="s">
        <v>297</v>
      </c>
      <c r="B139" s="64" t="s">
        <v>287</v>
      </c>
      <c r="C139" s="65"/>
      <c r="D139" s="66"/>
      <c r="E139" s="67"/>
      <c r="F139" s="68"/>
      <c r="G139" s="65"/>
      <c r="H139" s="69"/>
      <c r="I139" s="70"/>
      <c r="J139" s="70"/>
      <c r="K139" s="34" t="s">
        <v>66</v>
      </c>
      <c r="L139" s="77">
        <v>414</v>
      </c>
      <c r="M139" s="77"/>
      <c r="N139" s="72"/>
      <c r="O139" s="79" t="s">
        <v>407</v>
      </c>
      <c r="P139" s="81">
        <v>43741.78026620371</v>
      </c>
      <c r="Q139" s="79" t="s">
        <v>501</v>
      </c>
      <c r="R139" s="79"/>
      <c r="S139" s="79"/>
      <c r="T139" s="79" t="s">
        <v>575</v>
      </c>
      <c r="U139" s="79"/>
      <c r="V139" s="82" t="s">
        <v>700</v>
      </c>
      <c r="W139" s="81">
        <v>43741.78026620371</v>
      </c>
      <c r="X139" s="82" t="s">
        <v>840</v>
      </c>
      <c r="Y139" s="79"/>
      <c r="Z139" s="79"/>
      <c r="AA139" s="85" t="s">
        <v>984</v>
      </c>
      <c r="AB139" s="79"/>
      <c r="AC139" s="79" t="b">
        <v>0</v>
      </c>
      <c r="AD139" s="79">
        <v>0</v>
      </c>
      <c r="AE139" s="85" t="s">
        <v>995</v>
      </c>
      <c r="AF139" s="79" t="b">
        <v>1</v>
      </c>
      <c r="AG139" s="79" t="s">
        <v>1009</v>
      </c>
      <c r="AH139" s="79"/>
      <c r="AI139" s="85" t="s">
        <v>1015</v>
      </c>
      <c r="AJ139" s="79" t="b">
        <v>0</v>
      </c>
      <c r="AK139" s="79">
        <v>4</v>
      </c>
      <c r="AL139" s="85" t="s">
        <v>980</v>
      </c>
      <c r="AM139" s="79" t="s">
        <v>1023</v>
      </c>
      <c r="AN139" s="79" t="b">
        <v>0</v>
      </c>
      <c r="AO139" s="85" t="s">
        <v>980</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1</v>
      </c>
      <c r="BC139" s="78" t="str">
        <f>REPLACE(INDEX(GroupVertices[Group],MATCH(Edges25[[#This Row],[Vertex 2]],GroupVertices[Vertex],0)),1,1,"")</f>
        <v>2</v>
      </c>
      <c r="BD139" s="48">
        <v>0</v>
      </c>
      <c r="BE139" s="49">
        <v>0</v>
      </c>
      <c r="BF139" s="48">
        <v>1</v>
      </c>
      <c r="BG139" s="49">
        <v>4.3478260869565215</v>
      </c>
      <c r="BH139" s="48">
        <v>0</v>
      </c>
      <c r="BI139" s="49">
        <v>0</v>
      </c>
      <c r="BJ139" s="48">
        <v>22</v>
      </c>
      <c r="BK139" s="49">
        <v>95.65217391304348</v>
      </c>
      <c r="BL139" s="48">
        <v>23</v>
      </c>
    </row>
    <row r="140" spans="1:64" ht="15">
      <c r="A140" s="64" t="s">
        <v>297</v>
      </c>
      <c r="B140" s="64" t="s">
        <v>287</v>
      </c>
      <c r="C140" s="65"/>
      <c r="D140" s="66"/>
      <c r="E140" s="67"/>
      <c r="F140" s="68"/>
      <c r="G140" s="65"/>
      <c r="H140" s="69"/>
      <c r="I140" s="70"/>
      <c r="J140" s="70"/>
      <c r="K140" s="34" t="s">
        <v>66</v>
      </c>
      <c r="L140" s="77">
        <v>415</v>
      </c>
      <c r="M140" s="77"/>
      <c r="N140" s="72"/>
      <c r="O140" s="79" t="s">
        <v>407</v>
      </c>
      <c r="P140" s="81">
        <v>43742.696284722224</v>
      </c>
      <c r="Q140" s="79" t="s">
        <v>457</v>
      </c>
      <c r="R140" s="79"/>
      <c r="S140" s="79"/>
      <c r="T140" s="79"/>
      <c r="U140" s="79"/>
      <c r="V140" s="82" t="s">
        <v>700</v>
      </c>
      <c r="W140" s="81">
        <v>43742.696284722224</v>
      </c>
      <c r="X140" s="82" t="s">
        <v>841</v>
      </c>
      <c r="Y140" s="79"/>
      <c r="Z140" s="79"/>
      <c r="AA140" s="85" t="s">
        <v>985</v>
      </c>
      <c r="AB140" s="79"/>
      <c r="AC140" s="79" t="b">
        <v>0</v>
      </c>
      <c r="AD140" s="79">
        <v>0</v>
      </c>
      <c r="AE140" s="85" t="s">
        <v>995</v>
      </c>
      <c r="AF140" s="79" t="b">
        <v>1</v>
      </c>
      <c r="AG140" s="79" t="s">
        <v>1009</v>
      </c>
      <c r="AH140" s="79"/>
      <c r="AI140" s="85" t="s">
        <v>1016</v>
      </c>
      <c r="AJ140" s="79" t="b">
        <v>0</v>
      </c>
      <c r="AK140" s="79">
        <v>2</v>
      </c>
      <c r="AL140" s="85" t="s">
        <v>981</v>
      </c>
      <c r="AM140" s="79" t="s">
        <v>1023</v>
      </c>
      <c r="AN140" s="79" t="b">
        <v>0</v>
      </c>
      <c r="AO140" s="85" t="s">
        <v>981</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1</v>
      </c>
      <c r="BC140" s="78" t="str">
        <f>REPLACE(INDEX(GroupVertices[Group],MATCH(Edges25[[#This Row],[Vertex 2]],GroupVertices[Vertex],0)),1,1,"")</f>
        <v>2</v>
      </c>
      <c r="BD140" s="48">
        <v>3</v>
      </c>
      <c r="BE140" s="49">
        <v>13.636363636363637</v>
      </c>
      <c r="BF140" s="48">
        <v>0</v>
      </c>
      <c r="BG140" s="49">
        <v>0</v>
      </c>
      <c r="BH140" s="48">
        <v>0</v>
      </c>
      <c r="BI140" s="49">
        <v>0</v>
      </c>
      <c r="BJ140" s="48">
        <v>19</v>
      </c>
      <c r="BK140" s="49">
        <v>86.36363636363636</v>
      </c>
      <c r="BL140" s="48">
        <v>22</v>
      </c>
    </row>
    <row r="141" spans="1:64" ht="15">
      <c r="A141" s="64" t="s">
        <v>297</v>
      </c>
      <c r="B141" s="64" t="s">
        <v>396</v>
      </c>
      <c r="C141" s="65"/>
      <c r="D141" s="66"/>
      <c r="E141" s="67"/>
      <c r="F141" s="68"/>
      <c r="G141" s="65"/>
      <c r="H141" s="69"/>
      <c r="I141" s="70"/>
      <c r="J141" s="70"/>
      <c r="K141" s="34" t="s">
        <v>65</v>
      </c>
      <c r="L141" s="77">
        <v>417</v>
      </c>
      <c r="M141" s="77"/>
      <c r="N141" s="72"/>
      <c r="O141" s="79" t="s">
        <v>407</v>
      </c>
      <c r="P141" s="81">
        <v>43745.62498842592</v>
      </c>
      <c r="Q141" s="79" t="s">
        <v>502</v>
      </c>
      <c r="R141" s="79"/>
      <c r="S141" s="79"/>
      <c r="T141" s="79" t="s">
        <v>594</v>
      </c>
      <c r="U141" s="82" t="s">
        <v>616</v>
      </c>
      <c r="V141" s="82" t="s">
        <v>616</v>
      </c>
      <c r="W141" s="81">
        <v>43745.62498842592</v>
      </c>
      <c r="X141" s="82" t="s">
        <v>842</v>
      </c>
      <c r="Y141" s="79"/>
      <c r="Z141" s="79"/>
      <c r="AA141" s="85" t="s">
        <v>986</v>
      </c>
      <c r="AB141" s="79"/>
      <c r="AC141" s="79" t="b">
        <v>0</v>
      </c>
      <c r="AD141" s="79">
        <v>12</v>
      </c>
      <c r="AE141" s="85" t="s">
        <v>995</v>
      </c>
      <c r="AF141" s="79" t="b">
        <v>0</v>
      </c>
      <c r="AG141" s="79" t="s">
        <v>1009</v>
      </c>
      <c r="AH141" s="79"/>
      <c r="AI141" s="85" t="s">
        <v>995</v>
      </c>
      <c r="AJ141" s="79" t="b">
        <v>0</v>
      </c>
      <c r="AK141" s="79">
        <v>10</v>
      </c>
      <c r="AL141" s="85" t="s">
        <v>995</v>
      </c>
      <c r="AM141" s="79" t="s">
        <v>1023</v>
      </c>
      <c r="AN141" s="79" t="b">
        <v>0</v>
      </c>
      <c r="AO141" s="85" t="s">
        <v>986</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1</v>
      </c>
      <c r="BE141" s="49">
        <v>2.7027027027027026</v>
      </c>
      <c r="BF141" s="48">
        <v>1</v>
      </c>
      <c r="BG141" s="49">
        <v>2.7027027027027026</v>
      </c>
      <c r="BH141" s="48">
        <v>0</v>
      </c>
      <c r="BI141" s="49">
        <v>0</v>
      </c>
      <c r="BJ141" s="48">
        <v>35</v>
      </c>
      <c r="BK141" s="49">
        <v>94.5945945945946</v>
      </c>
      <c r="BL141" s="48">
        <v>37</v>
      </c>
    </row>
    <row r="142" spans="1:64" ht="15">
      <c r="A142" s="64" t="s">
        <v>303</v>
      </c>
      <c r="B142" s="64" t="s">
        <v>301</v>
      </c>
      <c r="C142" s="65"/>
      <c r="D142" s="66"/>
      <c r="E142" s="67"/>
      <c r="F142" s="68"/>
      <c r="G142" s="65"/>
      <c r="H142" s="69"/>
      <c r="I142" s="70"/>
      <c r="J142" s="70"/>
      <c r="K142" s="34" t="s">
        <v>65</v>
      </c>
      <c r="L142" s="77">
        <v>418</v>
      </c>
      <c r="M142" s="77"/>
      <c r="N142" s="72"/>
      <c r="O142" s="79" t="s">
        <v>407</v>
      </c>
      <c r="P142" s="81">
        <v>43746.6221875</v>
      </c>
      <c r="Q142" s="79" t="s">
        <v>503</v>
      </c>
      <c r="R142" s="82" t="s">
        <v>534</v>
      </c>
      <c r="S142" s="79" t="s">
        <v>554</v>
      </c>
      <c r="T142" s="79" t="s">
        <v>595</v>
      </c>
      <c r="U142" s="82" t="s">
        <v>617</v>
      </c>
      <c r="V142" s="82" t="s">
        <v>617</v>
      </c>
      <c r="W142" s="81">
        <v>43746.6221875</v>
      </c>
      <c r="X142" s="82" t="s">
        <v>843</v>
      </c>
      <c r="Y142" s="79"/>
      <c r="Z142" s="79"/>
      <c r="AA142" s="85" t="s">
        <v>987</v>
      </c>
      <c r="AB142" s="85" t="s">
        <v>994</v>
      </c>
      <c r="AC142" s="79" t="b">
        <v>0</v>
      </c>
      <c r="AD142" s="79">
        <v>13</v>
      </c>
      <c r="AE142" s="85" t="s">
        <v>1008</v>
      </c>
      <c r="AF142" s="79" t="b">
        <v>0</v>
      </c>
      <c r="AG142" s="79" t="s">
        <v>1009</v>
      </c>
      <c r="AH142" s="79"/>
      <c r="AI142" s="85" t="s">
        <v>995</v>
      </c>
      <c r="AJ142" s="79" t="b">
        <v>0</v>
      </c>
      <c r="AK142" s="79">
        <v>7</v>
      </c>
      <c r="AL142" s="85" t="s">
        <v>995</v>
      </c>
      <c r="AM142" s="79" t="s">
        <v>1023</v>
      </c>
      <c r="AN142" s="79" t="b">
        <v>0</v>
      </c>
      <c r="AO142" s="85" t="s">
        <v>994</v>
      </c>
      <c r="AP142" s="79" t="s">
        <v>1032</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c r="BE142" s="49"/>
      <c r="BF142" s="48"/>
      <c r="BG142" s="49"/>
      <c r="BH142" s="48"/>
      <c r="BI142" s="49"/>
      <c r="BJ142" s="48"/>
      <c r="BK142" s="49"/>
      <c r="BL142" s="48"/>
    </row>
    <row r="143" spans="1:64" ht="15">
      <c r="A143" s="64" t="s">
        <v>297</v>
      </c>
      <c r="B143" s="64" t="s">
        <v>301</v>
      </c>
      <c r="C143" s="65"/>
      <c r="D143" s="66"/>
      <c r="E143" s="67"/>
      <c r="F143" s="68"/>
      <c r="G143" s="65"/>
      <c r="H143" s="69"/>
      <c r="I143" s="70"/>
      <c r="J143" s="70"/>
      <c r="K143" s="34" t="s">
        <v>65</v>
      </c>
      <c r="L143" s="77">
        <v>419</v>
      </c>
      <c r="M143" s="77"/>
      <c r="N143" s="72"/>
      <c r="O143" s="79" t="s">
        <v>407</v>
      </c>
      <c r="P143" s="81">
        <v>43746.867800925924</v>
      </c>
      <c r="Q143" s="79" t="s">
        <v>504</v>
      </c>
      <c r="R143" s="79"/>
      <c r="S143" s="79"/>
      <c r="T143" s="79"/>
      <c r="U143" s="79"/>
      <c r="V143" s="82" t="s">
        <v>700</v>
      </c>
      <c r="W143" s="81">
        <v>43746.867800925924</v>
      </c>
      <c r="X143" s="82" t="s">
        <v>844</v>
      </c>
      <c r="Y143" s="79"/>
      <c r="Z143" s="79"/>
      <c r="AA143" s="85" t="s">
        <v>988</v>
      </c>
      <c r="AB143" s="79"/>
      <c r="AC143" s="79" t="b">
        <v>0</v>
      </c>
      <c r="AD143" s="79">
        <v>0</v>
      </c>
      <c r="AE143" s="85" t="s">
        <v>995</v>
      </c>
      <c r="AF143" s="79" t="b">
        <v>0</v>
      </c>
      <c r="AG143" s="79" t="s">
        <v>1009</v>
      </c>
      <c r="AH143" s="79"/>
      <c r="AI143" s="85" t="s">
        <v>995</v>
      </c>
      <c r="AJ143" s="79" t="b">
        <v>0</v>
      </c>
      <c r="AK143" s="79">
        <v>7</v>
      </c>
      <c r="AL143" s="85" t="s">
        <v>987</v>
      </c>
      <c r="AM143" s="79" t="s">
        <v>1023</v>
      </c>
      <c r="AN143" s="79" t="b">
        <v>0</v>
      </c>
      <c r="AO143" s="85" t="s">
        <v>987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297</v>
      </c>
      <c r="B144" s="64" t="s">
        <v>406</v>
      </c>
      <c r="C144" s="65"/>
      <c r="D144" s="66"/>
      <c r="E144" s="67"/>
      <c r="F144" s="68"/>
      <c r="G144" s="65"/>
      <c r="H144" s="69"/>
      <c r="I144" s="70"/>
      <c r="J144" s="70"/>
      <c r="K144" s="34" t="s">
        <v>65</v>
      </c>
      <c r="L144" s="77">
        <v>440</v>
      </c>
      <c r="M144" s="77"/>
      <c r="N144" s="72"/>
      <c r="O144" s="79" t="s">
        <v>407</v>
      </c>
      <c r="P144" s="81">
        <v>43746.87355324074</v>
      </c>
      <c r="Q144" s="79" t="s">
        <v>505</v>
      </c>
      <c r="R144" s="82" t="s">
        <v>535</v>
      </c>
      <c r="S144" s="79" t="s">
        <v>554</v>
      </c>
      <c r="T144" s="79" t="s">
        <v>596</v>
      </c>
      <c r="U144" s="82" t="s">
        <v>618</v>
      </c>
      <c r="V144" s="82" t="s">
        <v>618</v>
      </c>
      <c r="W144" s="81">
        <v>43746.87355324074</v>
      </c>
      <c r="X144" s="82" t="s">
        <v>845</v>
      </c>
      <c r="Y144" s="79"/>
      <c r="Z144" s="79"/>
      <c r="AA144" s="85" t="s">
        <v>989</v>
      </c>
      <c r="AB144" s="79"/>
      <c r="AC144" s="79" t="b">
        <v>0</v>
      </c>
      <c r="AD144" s="79">
        <v>2</v>
      </c>
      <c r="AE144" s="85" t="s">
        <v>995</v>
      </c>
      <c r="AF144" s="79" t="b">
        <v>0</v>
      </c>
      <c r="AG144" s="79" t="s">
        <v>1009</v>
      </c>
      <c r="AH144" s="79"/>
      <c r="AI144" s="85" t="s">
        <v>995</v>
      </c>
      <c r="AJ144" s="79" t="b">
        <v>0</v>
      </c>
      <c r="AK144" s="79">
        <v>2</v>
      </c>
      <c r="AL144" s="85" t="s">
        <v>995</v>
      </c>
      <c r="AM144" s="79" t="s">
        <v>1023</v>
      </c>
      <c r="AN144" s="79" t="b">
        <v>0</v>
      </c>
      <c r="AO144" s="85" t="s">
        <v>989</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v>1</v>
      </c>
      <c r="BE144" s="49">
        <v>2.857142857142857</v>
      </c>
      <c r="BF144" s="48">
        <v>0</v>
      </c>
      <c r="BG144" s="49">
        <v>0</v>
      </c>
      <c r="BH144" s="48">
        <v>0</v>
      </c>
      <c r="BI144" s="49">
        <v>0</v>
      </c>
      <c r="BJ144" s="48">
        <v>34</v>
      </c>
      <c r="BK144" s="49">
        <v>97.14285714285714</v>
      </c>
      <c r="BL144" s="48">
        <v>35</v>
      </c>
    </row>
    <row r="145" spans="1:64" ht="15">
      <c r="A145" s="64" t="s">
        <v>297</v>
      </c>
      <c r="B145" s="64" t="s">
        <v>297</v>
      </c>
      <c r="C145" s="65"/>
      <c r="D145" s="66"/>
      <c r="E145" s="67"/>
      <c r="F145" s="68"/>
      <c r="G145" s="65"/>
      <c r="H145" s="69"/>
      <c r="I145" s="70"/>
      <c r="J145" s="70"/>
      <c r="K145" s="34" t="s">
        <v>65</v>
      </c>
      <c r="L145" s="77">
        <v>441</v>
      </c>
      <c r="M145" s="77"/>
      <c r="N145" s="72"/>
      <c r="O145" s="79" t="s">
        <v>176</v>
      </c>
      <c r="P145" s="81">
        <v>43720.64466435185</v>
      </c>
      <c r="Q145" s="79" t="s">
        <v>506</v>
      </c>
      <c r="R145" s="82" t="s">
        <v>536</v>
      </c>
      <c r="S145" s="79" t="s">
        <v>547</v>
      </c>
      <c r="T145" s="79" t="s">
        <v>557</v>
      </c>
      <c r="U145" s="82" t="s">
        <v>619</v>
      </c>
      <c r="V145" s="82" t="s">
        <v>619</v>
      </c>
      <c r="W145" s="81">
        <v>43720.64466435185</v>
      </c>
      <c r="X145" s="82" t="s">
        <v>846</v>
      </c>
      <c r="Y145" s="79"/>
      <c r="Z145" s="79"/>
      <c r="AA145" s="85" t="s">
        <v>990</v>
      </c>
      <c r="AB145" s="79"/>
      <c r="AC145" s="79" t="b">
        <v>0</v>
      </c>
      <c r="AD145" s="79">
        <v>84</v>
      </c>
      <c r="AE145" s="85" t="s">
        <v>995</v>
      </c>
      <c r="AF145" s="79" t="b">
        <v>0</v>
      </c>
      <c r="AG145" s="79" t="s">
        <v>1009</v>
      </c>
      <c r="AH145" s="79"/>
      <c r="AI145" s="85" t="s">
        <v>995</v>
      </c>
      <c r="AJ145" s="79" t="b">
        <v>0</v>
      </c>
      <c r="AK145" s="79">
        <v>17</v>
      </c>
      <c r="AL145" s="85" t="s">
        <v>995</v>
      </c>
      <c r="AM145" s="79" t="s">
        <v>1023</v>
      </c>
      <c r="AN145" s="79" t="b">
        <v>0</v>
      </c>
      <c r="AO145" s="85" t="s">
        <v>990</v>
      </c>
      <c r="AP145" s="79" t="s">
        <v>1032</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2</v>
      </c>
      <c r="BE145" s="49">
        <v>8</v>
      </c>
      <c r="BF145" s="48">
        <v>0</v>
      </c>
      <c r="BG145" s="49">
        <v>0</v>
      </c>
      <c r="BH145" s="48">
        <v>0</v>
      </c>
      <c r="BI145" s="49">
        <v>0</v>
      </c>
      <c r="BJ145" s="48">
        <v>23</v>
      </c>
      <c r="BK145" s="49">
        <v>92</v>
      </c>
      <c r="BL145" s="48">
        <v>25</v>
      </c>
    </row>
    <row r="146" spans="1:64" ht="15">
      <c r="A146" s="64" t="s">
        <v>297</v>
      </c>
      <c r="B146" s="64" t="s">
        <v>297</v>
      </c>
      <c r="C146" s="65"/>
      <c r="D146" s="66"/>
      <c r="E146" s="67"/>
      <c r="F146" s="68"/>
      <c r="G146" s="65"/>
      <c r="H146" s="69"/>
      <c r="I146" s="70"/>
      <c r="J146" s="70"/>
      <c r="K146" s="34" t="s">
        <v>65</v>
      </c>
      <c r="L146" s="77">
        <v>442</v>
      </c>
      <c r="M146" s="77"/>
      <c r="N146" s="72"/>
      <c r="O146" s="79" t="s">
        <v>176</v>
      </c>
      <c r="P146" s="81">
        <v>43739.86449074074</v>
      </c>
      <c r="Q146" s="79" t="s">
        <v>507</v>
      </c>
      <c r="R146" s="79" t="s">
        <v>537</v>
      </c>
      <c r="S146" s="79" t="s">
        <v>555</v>
      </c>
      <c r="T146" s="79" t="s">
        <v>562</v>
      </c>
      <c r="U146" s="79"/>
      <c r="V146" s="82" t="s">
        <v>700</v>
      </c>
      <c r="W146" s="81">
        <v>43739.86449074074</v>
      </c>
      <c r="X146" s="82" t="s">
        <v>847</v>
      </c>
      <c r="Y146" s="79"/>
      <c r="Z146" s="79"/>
      <c r="AA146" s="85" t="s">
        <v>991</v>
      </c>
      <c r="AB146" s="79"/>
      <c r="AC146" s="79" t="b">
        <v>0</v>
      </c>
      <c r="AD146" s="79">
        <v>9</v>
      </c>
      <c r="AE146" s="85" t="s">
        <v>995</v>
      </c>
      <c r="AF146" s="79" t="b">
        <v>1</v>
      </c>
      <c r="AG146" s="79" t="s">
        <v>1009</v>
      </c>
      <c r="AH146" s="79"/>
      <c r="AI146" s="85" t="s">
        <v>970</v>
      </c>
      <c r="AJ146" s="79" t="b">
        <v>0</v>
      </c>
      <c r="AK146" s="79">
        <v>2</v>
      </c>
      <c r="AL146" s="85" t="s">
        <v>995</v>
      </c>
      <c r="AM146" s="79" t="s">
        <v>1023</v>
      </c>
      <c r="AN146" s="79" t="b">
        <v>0</v>
      </c>
      <c r="AO146" s="85" t="s">
        <v>991</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v>1</v>
      </c>
      <c r="BE146" s="49">
        <v>3.4482758620689653</v>
      </c>
      <c r="BF146" s="48">
        <v>0</v>
      </c>
      <c r="BG146" s="49">
        <v>0</v>
      </c>
      <c r="BH146" s="48">
        <v>0</v>
      </c>
      <c r="BI146" s="49">
        <v>0</v>
      </c>
      <c r="BJ146" s="48">
        <v>28</v>
      </c>
      <c r="BK146" s="49">
        <v>96.55172413793103</v>
      </c>
      <c r="BL146" s="48">
        <v>29</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4" r:id="rId1" display="https://www.maternitywaitinghomes.org/"/>
    <hyperlink ref="R8" r:id="rId2" display="https://twitter.com/MerckforMothers/status/1176212724281425920"/>
    <hyperlink ref="R20" r:id="rId3" display="https://twitter.com/MerckforMothers/status/1176568207282511872"/>
    <hyperlink ref="R22" r:id="rId4" display="https://www.aha.org/2019-09-12-better-maternal-outcomes-ihi-rapid-improvement-network?hootPostID=e77253b092784d165c9e857bd04093a9"/>
    <hyperlink ref="R39" r:id="rId5" display="https://www.facebook.com/1020495073/posts/10217822383324187/"/>
    <hyperlink ref="R42" r:id="rId6" display="http://clios.com/awards/winner/68831?utm_source=twitter&amp;utm_medium=social&amp;utm_campaign=winners_buffer"/>
    <hyperlink ref="R46" r:id="rId7" display="https://www.njspotlight.com/2019/09/op-ed-nj-needs-improved-tools-to-help-people-decide-best-place-to-give-birth/"/>
    <hyperlink ref="R47" r:id="rId8" display="https://www.njspotlight.com/2019/09/op-ed-nj-needs-improved-tools-to-help-people-decide-best-place-to-give-birth/"/>
    <hyperlink ref="R49" r:id="rId9" display="https://twitter.com/JillGW/status/1179012163173863424"/>
    <hyperlink ref="R53" r:id="rId10" display="https://health4naija.com/what-to-do-for-a-successful-pregnancy/"/>
    <hyperlink ref="R58" r:id="rId11" display="https://twitter.com/MerckforMothers/status/1179156724453916672"/>
    <hyperlink ref="R73" r:id="rId12" display="https://twitter.com/MerckforMothers/status/1171455209270210560"/>
    <hyperlink ref="R75" r:id="rId13" display="https://www.ksdk.com/article/news/investigations/mothers-matter/moms-of-color-say-theyre-terrified-of-dying-in-childbirth-and-no-one-is-listening/63-607056009"/>
    <hyperlink ref="R77" r:id="rId14" display="https://www.merckformothers.com/SaferChildbirthCities/"/>
    <hyperlink ref="R78" r:id="rId15" display="https://www.merckformothers.com/SaferChildbirthCities/"/>
    <hyperlink ref="R90" r:id="rId16" display="https://twitter.com/pmnch/status/1175780176409575427"/>
    <hyperlink ref="R92" r:id="rId17" display="https://www.usaid.gov/nigeria/news/%E2%80%98saving-mothers-giving-life%E2%80%99-reduces-deaths-children-66-percent-southern"/>
    <hyperlink ref="R93" r:id="rId18" display="https://twitter.com/thegff/status/1181317127409750016"/>
    <hyperlink ref="R94" r:id="rId19" display="https://www.rockefellerfoundation.org/blog/precision-public-health-leveraging-data-unlock-health/"/>
    <hyperlink ref="R106" r:id="rId20" display="https://www.mrknewsroom.com/news-release/corporate-news/merck-announces-first-nine-safer-childbirth-cities-committed-reducing-ma"/>
    <hyperlink ref="R112" r:id="rId21" display="https://twitter.com/Eleni_Z_Tsigas/status/1176657689402892288"/>
    <hyperlink ref="R115" r:id="rId22" display="https://www.mommasvoices.org/event"/>
    <hyperlink ref="R122" r:id="rId23" display="https://twitter.com/mayorbcyoung/status/1179067491311669253"/>
    <hyperlink ref="R126" r:id="rId24" display="https://www.merckformothers.com/SaferChildbirthCities/"/>
    <hyperlink ref="R130" r:id="rId25" display="https://www.merckformothers.com/SaferChildbirthCities/"/>
    <hyperlink ref="R133" r:id="rId26" display="https://www.inquirer.com/health/camden-philadelphia-merck-grants-maternal-mortality-20190917.html"/>
    <hyperlink ref="R135" r:id="rId27" display="https://twitter.com/merckiminspired/status/1179154093102813184"/>
    <hyperlink ref="R136" r:id="rId28" display="https://twitter.com/crwdiversity/status/1179552379752108032"/>
    <hyperlink ref="R142" r:id="rId29" display="https://www.expectingmore.org/2019/10/04/growing-a-family-with-dignity/"/>
    <hyperlink ref="R144" r:id="rId30" display="https://www.expectingmore.org/"/>
    <hyperlink ref="R145" r:id="rId31" display="http://merckformothers.com/SaferChildbirthCities"/>
    <hyperlink ref="U3" r:id="rId32" display="https://pbs.twimg.com/media/Dno6XkhVsAEYDCQ.jpg"/>
    <hyperlink ref="U13" r:id="rId33" display="https://pbs.twimg.com/media/EFO1EeIWwAESSuV.jpg"/>
    <hyperlink ref="U22" r:id="rId34" display="https://pbs.twimg.com/media/EFaaXf_XoAE3C1P.jpg"/>
    <hyperlink ref="U28" r:id="rId35" display="https://pbs.twimg.com/media/EFZCkS-XkAc3I2h.jpg"/>
    <hyperlink ref="U30" r:id="rId36" display="https://pbs.twimg.com/media/EFfcBDzW4AATx0J.jpg"/>
    <hyperlink ref="U35" r:id="rId37" display="https://pbs.twimg.com/media/EFsRTCVX0AEpzW0.jpg"/>
    <hyperlink ref="U42" r:id="rId38" display="https://pbs.twimg.com/media/EFygi3rWwAAFeo7.jpg"/>
    <hyperlink ref="U44" r:id="rId39" display="https://pbs.twimg.com/media/EFz0C-oX0AASDz_.jpg"/>
    <hyperlink ref="U60" r:id="rId40" display="https://pbs.twimg.com/media/EF5_XFYXoAIYAOU.jpg"/>
    <hyperlink ref="U61" r:id="rId41" display="https://pbs.twimg.com/media/EF8TN0_W4AAN7hn.jpg"/>
    <hyperlink ref="U80" r:id="rId42" display="https://pbs.twimg.com/media/EFgo4yaW4AExUgb.jpg"/>
    <hyperlink ref="U91" r:id="rId43" display="https://pbs.twimg.com/media/EF6_m4EWoAEBg8S.jpg"/>
    <hyperlink ref="U104" r:id="rId44" display="https://pbs.twimg.com/media/EF6OGpBWsAAD3TX.jpg"/>
    <hyperlink ref="U106" r:id="rId45" display="https://pbs.twimg.com/media/EEGg8MUWsAABamR.jpg"/>
    <hyperlink ref="U107" r:id="rId46" display="https://pbs.twimg.com/media/DDAxfNCXgAANnF7.jpg"/>
    <hyperlink ref="U109" r:id="rId47" display="https://pbs.twimg.com/media/EFLlb3uWwAEEtZF.jpg"/>
    <hyperlink ref="U118" r:id="rId48" display="https://pbs.twimg.com/media/EFzjoUCWoAMYKfm.jpg"/>
    <hyperlink ref="U125" r:id="rId49" display="https://pbs.twimg.com/media/EFzhXqTX0AU6377.jpg"/>
    <hyperlink ref="U130" r:id="rId50" display="https://pbs.twimg.com/media/EF00yc-XoAAGyp6.jpg"/>
    <hyperlink ref="U141" r:id="rId51" display="https://pbs.twimg.com/media/EGSLvAzWsAAfaEw.jpg"/>
    <hyperlink ref="U142" r:id="rId52" display="https://pbs.twimg.com/media/EGXUZVtUUAAfK06.jpg"/>
    <hyperlink ref="U144" r:id="rId53" display="https://pbs.twimg.com/media/EGYnPy-XoAEker-.jpg"/>
    <hyperlink ref="U145" r:id="rId54" display="https://pbs.twimg.com/ext_tw_video_thumb/1172170044647849984/pu/img/nur51rWSExWmlynN.jpg"/>
    <hyperlink ref="V3" r:id="rId55" display="https://pbs.twimg.com/media/Dno6XkhVsAEYDCQ.jpg"/>
    <hyperlink ref="V4" r:id="rId56" display="http://pbs.twimg.com/profile_images/559705140903428096/pNUD8ksm_normal.jpeg"/>
    <hyperlink ref="V5" r:id="rId57" display="http://pbs.twimg.com/profile_images/448413749339095041/wy5fGcQ7_normal.jpeg"/>
    <hyperlink ref="V6" r:id="rId58" display="http://pbs.twimg.com/profile_images/1107639334293901312/nZDoWR4h_normal.jpg"/>
    <hyperlink ref="V7" r:id="rId59" display="http://pbs.twimg.com/profile_images/1112293262906134528/mkMGKN9G_normal.jpg"/>
    <hyperlink ref="V8" r:id="rId60" display="http://pbs.twimg.com/profile_images/931429493385846784/8b1uu497_normal.jpg"/>
    <hyperlink ref="V9" r:id="rId61" display="http://pbs.twimg.com/profile_images/1177653027047526400/Z7EZZ4sk_normal.jpg"/>
    <hyperlink ref="V10" r:id="rId62" display="http://pbs.twimg.com/profile_images/3557322452/cb4421802548c9daf175401862b58300_normal.jpeg"/>
    <hyperlink ref="V11" r:id="rId63" display="http://pbs.twimg.com/profile_images/3557322452/cb4421802548c9daf175401862b58300_normal.jpeg"/>
    <hyperlink ref="V12" r:id="rId64" display="http://pbs.twimg.com/profile_images/1177233694005661696/3C1IMhjO_normal.jpg"/>
    <hyperlink ref="V13" r:id="rId65" display="https://pbs.twimg.com/media/EFO1EeIWwAESSuV.jpg"/>
    <hyperlink ref="V14" r:id="rId66" display="http://pbs.twimg.com/profile_images/1018835315304345600/aTxA9Dtd_normal.jpg"/>
    <hyperlink ref="V15" r:id="rId67" display="http://pbs.twimg.com/profile_images/528124442396733441/XqDPT_lL_normal.jpeg"/>
    <hyperlink ref="V16" r:id="rId68" display="http://pbs.twimg.com/profile_images/997093015427735552/HItuuFE3_normal.jpg"/>
    <hyperlink ref="V17" r:id="rId69" display="http://pbs.twimg.com/profile_images/1175869809340375041/YHl3-DCH_normal.jpg"/>
    <hyperlink ref="V18" r:id="rId70" display="http://pbs.twimg.com/profile_images/591131097607643136/J0-mivGC_normal.jpg"/>
    <hyperlink ref="V19" r:id="rId71" display="http://pbs.twimg.com/profile_images/1153444559084511232/EWHW1dp0_normal.jpg"/>
    <hyperlink ref="V20" r:id="rId72" display="http://pbs.twimg.com/profile_images/629378638878744576/kDdDTIWH_normal.png"/>
    <hyperlink ref="V21" r:id="rId73" display="http://pbs.twimg.com/profile_images/596174657818001408/0wI2Slt__normal.jpg"/>
    <hyperlink ref="V22" r:id="rId74" display="https://pbs.twimg.com/media/EFaaXf_XoAE3C1P.jpg"/>
    <hyperlink ref="V23" r:id="rId75" display="http://pbs.twimg.com/profile_images/1170050664292114433/cnN9GQqz_normal.jpg"/>
    <hyperlink ref="V24" r:id="rId76" display="http://pbs.twimg.com/profile_images/1140704492834435072/PBq0B-BC_normal.jpg"/>
    <hyperlink ref="V25" r:id="rId77" display="http://pbs.twimg.com/profile_images/1116362756964458497/tMWasG92_normal.jpg"/>
    <hyperlink ref="V26" r:id="rId78" display="http://pbs.twimg.com/profile_images/668082064235761664/NIwTiPyT_normal.jpg"/>
    <hyperlink ref="V27" r:id="rId79" display="http://pbs.twimg.com/profile_images/980955116982407168/ecrpQ03L_normal.jpg"/>
    <hyperlink ref="V28" r:id="rId80" display="https://pbs.twimg.com/media/EFZCkS-XkAc3I2h.jpg"/>
    <hyperlink ref="V29" r:id="rId81" display="http://pbs.twimg.com/profile_images/954041930253348864/f626Blxo_normal.jpg"/>
    <hyperlink ref="V30" r:id="rId82" display="https://pbs.twimg.com/media/EFfcBDzW4AATx0J.jpg"/>
    <hyperlink ref="V31" r:id="rId83" display="http://pbs.twimg.com/profile_images/2874972244/5e4e5223a12ed52f18b7afd5f25a9846_normal.jpeg"/>
    <hyperlink ref="V32" r:id="rId84" display="http://pbs.twimg.com/profile_images/886659208757874688/_QS1LU5R_normal.jpg"/>
    <hyperlink ref="V33" r:id="rId85" display="http://pbs.twimg.com/profile_images/872284920940572673/i1tZROHr_normal.jpg"/>
    <hyperlink ref="V34" r:id="rId86" display="http://pbs.twimg.com/profile_images/855749782509375490/zlUz8p8q_normal.jpg"/>
    <hyperlink ref="V35" r:id="rId87" display="https://pbs.twimg.com/media/EFsRTCVX0AEpzW0.jpg"/>
    <hyperlink ref="V36" r:id="rId88" display="http://pbs.twimg.com/profile_images/1132639603142352896/UqTM93QL_normal.png"/>
    <hyperlink ref="V37" r:id="rId89" display="http://pbs.twimg.com/profile_images/1177824866285826048/omGwLPl4_normal.jpg"/>
    <hyperlink ref="V38" r:id="rId90" display="http://pbs.twimg.com/profile_images/863003280758255616/Y-otdiwz_normal.jpg"/>
    <hyperlink ref="V39" r:id="rId91" display="http://pbs.twimg.com/profile_images/1094437714185793536/kUwPkY50_normal.jpg"/>
    <hyperlink ref="V40" r:id="rId92" display="http://pbs.twimg.com/profile_images/611277775945646080/kqduVZR3_normal.jpg"/>
    <hyperlink ref="V41" r:id="rId93" display="http://pbs.twimg.com/profile_images/665395759806857216/UdfSMoZv_normal.jpg"/>
    <hyperlink ref="V42" r:id="rId94" display="https://pbs.twimg.com/media/EFygi3rWwAAFeo7.jpg"/>
    <hyperlink ref="V43" r:id="rId95" display="http://pbs.twimg.com/profile_images/591575412880191490/eVU41ZDR_normal.jpg"/>
    <hyperlink ref="V44" r:id="rId96" display="https://pbs.twimg.com/media/EFz0C-oX0AASDz_.jpg"/>
    <hyperlink ref="V45" r:id="rId97" display="http://pbs.twimg.com/profile_images/964544383788953601/bn4ppp7W_normal.jpg"/>
    <hyperlink ref="V46" r:id="rId98" display="http://pbs.twimg.com/profile_images/591575412880191490/eVU41ZDR_normal.jpg"/>
    <hyperlink ref="V47" r:id="rId99" display="http://pbs.twimg.com/profile_images/1059501799961321472/Ci0VSaJj_normal.jpg"/>
    <hyperlink ref="V48" r:id="rId100" display="http://pbs.twimg.com/profile_images/1113568298673811456/SXV6tyDl_normal.jpg"/>
    <hyperlink ref="V49" r:id="rId101" display="http://pbs.twimg.com/profile_images/921020997985357824/pHOwN9OO_normal.jpg"/>
    <hyperlink ref="V50" r:id="rId102" display="http://pbs.twimg.com/profile_images/921020997985357824/pHOwN9OO_normal.jpg"/>
    <hyperlink ref="V51" r:id="rId103" display="http://pbs.twimg.com/profile_images/1137828793874288640/n0jeHk2u_normal.jpg"/>
    <hyperlink ref="V52" r:id="rId104" display="http://pbs.twimg.com/profile_images/915080369581342720/3X_tvRmI_normal.jpg"/>
    <hyperlink ref="V53" r:id="rId105" display="http://pbs.twimg.com/profile_images/1116398203258195969/MJjJpWRr_normal.jpg"/>
    <hyperlink ref="V54" r:id="rId106" display="http://pbs.twimg.com/profile_images/1177151756138156033/G31ZB-z9_normal.jpg"/>
    <hyperlink ref="V55" r:id="rId107" display="http://pbs.twimg.com/profile_images/718571768038817793/22_THsnY_normal.jpg"/>
    <hyperlink ref="V56" r:id="rId108" display="http://pbs.twimg.com/profile_images/912284126824288256/KgSwm3M7_normal.jpg"/>
    <hyperlink ref="V57" r:id="rId109" display="http://pbs.twimg.com/profile_images/1169901282548568065/znh3qvY9_normal.jpg"/>
    <hyperlink ref="V58" r:id="rId110" display="http://pbs.twimg.com/profile_images/1083462442011766784/PM4aDiJS_normal.jpg"/>
    <hyperlink ref="V59" r:id="rId111" display="http://pbs.twimg.com/profile_images/835053935903793152/EFVrm8tW_normal.jpg"/>
    <hyperlink ref="V60" r:id="rId112" display="https://pbs.twimg.com/media/EF5_XFYXoAIYAOU.jpg"/>
    <hyperlink ref="V61" r:id="rId113" display="https://pbs.twimg.com/media/EF8TN0_W4AAN7hn.jpg"/>
    <hyperlink ref="V62" r:id="rId114" display="http://pbs.twimg.com/profile_images/1115258035344113664/tjadkBmL_normal.png"/>
    <hyperlink ref="V63" r:id="rId115" display="http://pbs.twimg.com/profile_images/1115258035344113664/tjadkBmL_normal.png"/>
    <hyperlink ref="V64" r:id="rId116" display="http://pbs.twimg.com/profile_images/928978092646912000/eeYladuT_normal.jpg"/>
    <hyperlink ref="V65" r:id="rId117" display="http://pbs.twimg.com/profile_images/913859201507536896/GyznWQLC_normal.jpg"/>
    <hyperlink ref="V66" r:id="rId118" display="http://pbs.twimg.com/profile_images/1083033739117121536/0Qv4am91_normal.jpg"/>
    <hyperlink ref="V67" r:id="rId119" display="http://pbs.twimg.com/profile_images/1083033739117121536/0Qv4am91_normal.jpg"/>
    <hyperlink ref="V68" r:id="rId120" display="http://pbs.twimg.com/profile_images/813389097721069568/bte_AmS0_normal.jpg"/>
    <hyperlink ref="V69" r:id="rId121" display="http://pbs.twimg.com/profile_images/1177178468653699072/H4LHn9_T_normal.jpg"/>
    <hyperlink ref="V70" r:id="rId122" display="http://pbs.twimg.com/profile_images/1177178468653699072/H4LHn9_T_normal.jpg"/>
    <hyperlink ref="V71" r:id="rId123" display="http://pbs.twimg.com/profile_images/729282524438929409/u5oglyAv_normal.jpg"/>
    <hyperlink ref="V72" r:id="rId124" display="http://pbs.twimg.com/profile_images/566279601345667073/WD18FuyV_normal.jpeg"/>
    <hyperlink ref="V73" r:id="rId125" display="http://pbs.twimg.com/profile_images/1084833259475759104/BqawRmZx_normal.jpg"/>
    <hyperlink ref="V74" r:id="rId126" display="http://pbs.twimg.com/profile_images/1144228003297320960/sgny33tB_normal.jpg"/>
    <hyperlink ref="V75" r:id="rId127" display="http://pbs.twimg.com/profile_images/1089980988690714624/9gfaoooE_normal.jpg"/>
    <hyperlink ref="V76" r:id="rId128" display="http://pbs.twimg.com/profile_images/797106039162277888/Vta9cgvh_normal.jpg"/>
    <hyperlink ref="V77" r:id="rId129" display="http://pbs.twimg.com/profile_images/1116023782613897217/Hku92WbV_normal.jpg"/>
    <hyperlink ref="V78" r:id="rId130" display="http://pbs.twimg.com/profile_images/1180898195167047680/TkYGWs-j_normal.jpg"/>
    <hyperlink ref="V79" r:id="rId131" display="http://pbs.twimg.com/profile_images/1006210854122029066/v4wd4fQB_normal.jpg"/>
    <hyperlink ref="V80" r:id="rId132" display="https://pbs.twimg.com/media/EFgo4yaW4AExUgb.jpg"/>
    <hyperlink ref="V81" r:id="rId133" display="http://pbs.twimg.com/profile_images/1282899422/email_logo_iwes2_normal.jpg"/>
    <hyperlink ref="V82" r:id="rId134" display="http://pbs.twimg.com/profile_images/1282899422/email_logo_iwes2_normal.jpg"/>
    <hyperlink ref="V83" r:id="rId135" display="http://pbs.twimg.com/profile_images/1178519437076361217/PaVpUrxq_normal.jpg"/>
    <hyperlink ref="V84" r:id="rId136" display="http://pbs.twimg.com/profile_images/1094934045602050048/0v5IgpXP_normal.jpg"/>
    <hyperlink ref="V85" r:id="rId137" display="http://pbs.twimg.com/profile_images/1094934045602050048/0v5IgpXP_normal.jpg"/>
    <hyperlink ref="V86" r:id="rId138" display="http://pbs.twimg.com/profile_images/895954822280564736/dFBEy0cF_normal.jpg"/>
    <hyperlink ref="V87" r:id="rId139" display="http://pbs.twimg.com/profile_images/973251173879877632/Ovxk_ODB_normal.jpg"/>
    <hyperlink ref="V88" r:id="rId140" display="http://pbs.twimg.com/profile_images/1639812575/SDC_Cherry_Blossom_normal.JPG"/>
    <hyperlink ref="V89" r:id="rId141" display="http://pbs.twimg.com/profile_images/1156960343098310656/QIQl2Csj_normal.jpg"/>
    <hyperlink ref="V90" r:id="rId142" display="http://pbs.twimg.com/profile_images/842828809501999104/8ylacT5l_normal.jpg"/>
    <hyperlink ref="V91" r:id="rId143" display="https://pbs.twimg.com/media/EF6_m4EWoAEBg8S.jpg"/>
    <hyperlink ref="V92" r:id="rId144" display="http://pbs.twimg.com/profile_images/842828809501999104/8ylacT5l_normal.jpg"/>
    <hyperlink ref="V93" r:id="rId145" display="http://pbs.twimg.com/profile_images/1145507303355027456/dnIan1BQ_normal.jpg"/>
    <hyperlink ref="V94" r:id="rId146" display="http://pbs.twimg.com/profile_images/842828809501999104/8ylacT5l_normal.jpg"/>
    <hyperlink ref="V95" r:id="rId147" display="http://pbs.twimg.com/profile_images/979433109178417153/kUJHy8kV_normal.jpg"/>
    <hyperlink ref="V96" r:id="rId148" display="http://pbs.twimg.com/profile_images/1176950191385174018/yKkTPqEf_normal.jpg"/>
    <hyperlink ref="V97" r:id="rId149" display="http://pbs.twimg.com/profile_images/949368602569904129/0l-sl1ET_normal.jpg"/>
    <hyperlink ref="V98" r:id="rId150" display="http://pbs.twimg.com/profile_images/378800000830963435/2f09f03dd7d8f43bfadac777788b3b16_normal.jpeg"/>
    <hyperlink ref="V99" r:id="rId151" display="http://pbs.twimg.com/profile_images/378800000830963435/2f09f03dd7d8f43bfadac777788b3b16_normal.jpeg"/>
    <hyperlink ref="V100" r:id="rId152" display="http://pbs.twimg.com/profile_images/855695654982733828/_tvgudCK_normal.jpg"/>
    <hyperlink ref="V101" r:id="rId153" display="http://pbs.twimg.com/profile_images/956838519082713089/LazSi9yH_normal.jpg"/>
    <hyperlink ref="V102" r:id="rId154" display="http://pbs.twimg.com/profile_images/1042032978245955589/V3-7nX1W_normal.jpg"/>
    <hyperlink ref="V103" r:id="rId155" display="http://pbs.twimg.com/profile_images/949368602569904129/0l-sl1ET_normal.jpg"/>
    <hyperlink ref="V104" r:id="rId156" display="https://pbs.twimg.com/media/EF6OGpBWsAAD3TX.jpg"/>
    <hyperlink ref="V105" r:id="rId157" display="http://pbs.twimg.com/profile_images/1042032978245955589/V3-7nX1W_normal.jpg"/>
    <hyperlink ref="V106" r:id="rId158" display="https://pbs.twimg.com/media/EEGg8MUWsAABamR.jpg"/>
    <hyperlink ref="V107" r:id="rId159" display="https://pbs.twimg.com/media/DDAxfNCXgAANnF7.jpg"/>
    <hyperlink ref="V108" r:id="rId160" display="http://pbs.twimg.com/profile_images/1128295202861604864/pYcFgVxw_normal.jpg"/>
    <hyperlink ref="V109" r:id="rId161" display="https://pbs.twimg.com/media/EFLlb3uWwAEEtZF.jpg"/>
    <hyperlink ref="V110" r:id="rId162" display="http://pbs.twimg.com/profile_images/1130431419589758984/xc44_Kw2_normal.jpg"/>
    <hyperlink ref="V111" r:id="rId163" display="http://pbs.twimg.com/profile_images/989702179224043520/J-1QkA2s_normal.jpg"/>
    <hyperlink ref="V112" r:id="rId164" display="http://pbs.twimg.com/profile_images/524676185851064320/UqZU4ptd_normal.jpeg"/>
    <hyperlink ref="V113" r:id="rId165" display="http://pbs.twimg.com/profile_images/524676185851064320/UqZU4ptd_normal.jpeg"/>
    <hyperlink ref="V114" r:id="rId166" display="http://pbs.twimg.com/profile_images/684118985089089536/6NFBpQCi_normal.jpg"/>
    <hyperlink ref="V115" r:id="rId167" display="http://pbs.twimg.com/profile_images/989702179224043520/J-1QkA2s_normal.jpg"/>
    <hyperlink ref="V116" r:id="rId168" display="http://pbs.twimg.com/profile_images/989702179224043520/J-1QkA2s_normal.jpg"/>
    <hyperlink ref="V117" r:id="rId169" display="http://pbs.twimg.com/profile_images/524676185851064320/UqZU4ptd_normal.jpeg"/>
    <hyperlink ref="V118" r:id="rId170" display="https://pbs.twimg.com/media/EFzjoUCWoAMYKfm.jpg"/>
    <hyperlink ref="V119" r:id="rId171" display="http://pbs.twimg.com/profile_images/1017592184034521088/5SB1rijr_normal.jpg"/>
    <hyperlink ref="V120" r:id="rId172" display="http://pbs.twimg.com/profile_images/763834569061756928/9eQvOkYO_normal.jpg"/>
    <hyperlink ref="V121" r:id="rId173" display="http://pbs.twimg.com/profile_images/763834569061756928/9eQvOkYO_normal.jpg"/>
    <hyperlink ref="V122" r:id="rId174" display="http://pbs.twimg.com/profile_images/842828809501999104/8ylacT5l_normal.jpg"/>
    <hyperlink ref="V123" r:id="rId175" display="http://pbs.twimg.com/profile_images/524676185851064320/UqZU4ptd_normal.jpeg"/>
    <hyperlink ref="V124" r:id="rId176" display="http://pbs.twimg.com/profile_images/524676185851064320/UqZU4ptd_normal.jpeg"/>
    <hyperlink ref="V125" r:id="rId177" display="https://pbs.twimg.com/media/EFzhXqTX0AU6377.jpg"/>
    <hyperlink ref="V126" r:id="rId178" display="http://pbs.twimg.com/profile_images/763834569061756928/9eQvOkYO_normal.jpg"/>
    <hyperlink ref="V127" r:id="rId179" display="http://pbs.twimg.com/profile_images/763834569061756928/9eQvOkYO_normal.jpg"/>
    <hyperlink ref="V128" r:id="rId180" display="http://pbs.twimg.com/profile_images/763834569061756928/9eQvOkYO_normal.jpg"/>
    <hyperlink ref="V129" r:id="rId181" display="http://pbs.twimg.com/profile_images/842828809501999104/8ylacT5l_normal.jpg"/>
    <hyperlink ref="V130" r:id="rId182" display="https://pbs.twimg.com/media/EF00yc-XoAAGyp6.jpg"/>
    <hyperlink ref="V131" r:id="rId183" display="http://pbs.twimg.com/profile_images/524676185851064320/UqZU4ptd_normal.jpeg"/>
    <hyperlink ref="V132" r:id="rId184" display="http://pbs.twimg.com/profile_images/524676185851064320/UqZU4ptd_normal.jpeg"/>
    <hyperlink ref="V133" r:id="rId185" display="http://pbs.twimg.com/profile_images/842828809501999104/8ylacT5l_normal.jpg"/>
    <hyperlink ref="V134" r:id="rId186" display="http://pbs.twimg.com/profile_images/842828809501999104/8ylacT5l_normal.jpg"/>
    <hyperlink ref="V135" r:id="rId187" display="http://pbs.twimg.com/profile_images/842828809501999104/8ylacT5l_normal.jpg"/>
    <hyperlink ref="V136" r:id="rId188" display="http://pbs.twimg.com/profile_images/842828809501999104/8ylacT5l_normal.jpg"/>
    <hyperlink ref="V137" r:id="rId189" display="http://pbs.twimg.com/profile_images/842828809501999104/8ylacT5l_normal.jpg"/>
    <hyperlink ref="V138" r:id="rId190" display="http://pbs.twimg.com/profile_images/524676185851064320/UqZU4ptd_normal.jpeg"/>
    <hyperlink ref="V139" r:id="rId191" display="http://pbs.twimg.com/profile_images/524676185851064320/UqZU4ptd_normal.jpeg"/>
    <hyperlink ref="V140" r:id="rId192" display="http://pbs.twimg.com/profile_images/524676185851064320/UqZU4ptd_normal.jpeg"/>
    <hyperlink ref="V141" r:id="rId193" display="https://pbs.twimg.com/media/EGSLvAzWsAAfaEw.jpg"/>
    <hyperlink ref="V142" r:id="rId194" display="https://pbs.twimg.com/media/EGXUZVtUUAAfK06.jpg"/>
    <hyperlink ref="V143" r:id="rId195" display="http://pbs.twimg.com/profile_images/524676185851064320/UqZU4ptd_normal.jpeg"/>
    <hyperlink ref="V144" r:id="rId196" display="https://pbs.twimg.com/media/EGYnPy-XoAEker-.jpg"/>
    <hyperlink ref="V145" r:id="rId197" display="https://pbs.twimg.com/ext_tw_video_thumb/1172170044647849984/pu/img/nur51rWSExWmlynN.jpg"/>
    <hyperlink ref="V146" r:id="rId198" display="http://pbs.twimg.com/profile_images/524676185851064320/UqZU4ptd_normal.jpeg"/>
    <hyperlink ref="X3" r:id="rId199" display="https://twitter.com/#!/mmctweets/status/1043210485112291328"/>
    <hyperlink ref="X4" r:id="rId200" display="https://twitter.com/#!/africare/status/1176141670519332865"/>
    <hyperlink ref="X5" r:id="rId201" display="https://twitter.com/#!/akudoglobal/status/1176804592702672897"/>
    <hyperlink ref="X6" r:id="rId202" display="https://twitter.com/#!/leminemoujtaba/status/1176804697560309760"/>
    <hyperlink ref="X7" r:id="rId203" display="https://twitter.com/#!/natashagarcha/status/1176852795464527873"/>
    <hyperlink ref="X8" r:id="rId204" display="https://twitter.com/#!/manyata4mothers/status/1176853813778472967"/>
    <hyperlink ref="X9" r:id="rId205" display="https://twitter.com/#!/subhasree_sai/status/1176935578543243267"/>
    <hyperlink ref="X10" r:id="rId206" display="https://twitter.com/#!/eybsimmons/status/1176967920750092288"/>
    <hyperlink ref="X11" r:id="rId207" display="https://twitter.com/#!/eybsimmons/status/1176968087498842118"/>
    <hyperlink ref="X12" r:id="rId208" display="https://twitter.com/#!/hades_2098/status/1177020241743732736"/>
    <hyperlink ref="X13" r:id="rId209" display="https://twitter.com/#!/benoitkalasa/status/1176483042359238656"/>
    <hyperlink ref="X14" r:id="rId210" display="https://twitter.com/#!/orkoum/status/1177147072094625792"/>
    <hyperlink ref="X15" r:id="rId211" display="https://twitter.com/#!/ncpd_kenya/status/1177205859337850882"/>
    <hyperlink ref="X16" r:id="rId212" display="https://twitter.com/#!/chris_cnnaji/status/1177210935422967808"/>
    <hyperlink ref="X17" r:id="rId213" display="https://twitter.com/#!/magarya/status/1177215390876884994"/>
    <hyperlink ref="X18" r:id="rId214" display="https://twitter.com/#!/healthnews_ng/status/1177241312954867712"/>
    <hyperlink ref="X19" r:id="rId215" display="https://twitter.com/#!/angelbo75655793/status/1177272112819724288"/>
    <hyperlink ref="X20" r:id="rId216" display="https://twitter.com/#!/firdug2015/status/1177279649342210050"/>
    <hyperlink ref="X21" r:id="rId217" display="https://twitter.com/#!/supplychainsn/status/1177299059763138565"/>
    <hyperlink ref="X22" r:id="rId218" display="https://twitter.com/#!/ahahospitals/status/1177298084583419909"/>
    <hyperlink ref="X23" r:id="rId219" display="https://twitter.com/#!/theihi/status/1177315154050146309"/>
    <hyperlink ref="X24" r:id="rId220" display="https://twitter.com/#!/sujas15/status/1177316820929437696"/>
    <hyperlink ref="X25" r:id="rId221" display="https://twitter.com/#!/tweetaonl/status/1177325986066632736"/>
    <hyperlink ref="X26" r:id="rId222" display="https://twitter.com/#!/pmrosey2/status/1177331552646291456"/>
    <hyperlink ref="X27" r:id="rId223" display="https://twitter.com/#!/terriwh109/status/1177602622859165698"/>
    <hyperlink ref="X28" r:id="rId224" display="https://twitter.com/#!/temitayoe/status/1177201555201810435"/>
    <hyperlink ref="X29" r:id="rId225" display="https://twitter.com/#!/temitayoe/status/1177209996435697664"/>
    <hyperlink ref="X30" r:id="rId226" display="https://twitter.com/#!/temitayoe/status/1177651743469047809"/>
    <hyperlink ref="X31" r:id="rId227" display="https://twitter.com/#!/directorcelsjr/status/1177744702164144136"/>
    <hyperlink ref="X32" r:id="rId228" display="https://twitter.com/#!/marzooqalyami6/status/1177917119788470273"/>
    <hyperlink ref="X33" r:id="rId229" display="https://twitter.com/#!/coldbean/status/1178008789217419267"/>
    <hyperlink ref="X34" r:id="rId230" display="https://twitter.com/#!/birthequity/status/1178270875721850881"/>
    <hyperlink ref="X35" r:id="rId231" display="https://twitter.com/#!/gavimag/status/1178554793377325057"/>
    <hyperlink ref="X36" r:id="rId232" display="https://twitter.com/#!/faryus88/status/1178568208346947585"/>
    <hyperlink ref="X37" r:id="rId233" display="https://twitter.com/#!/ftissandier/status/1178578270486319104"/>
    <hyperlink ref="X38" r:id="rId234" display="https://twitter.com/#!/pplthatdeliver/status/1178601355482664960"/>
    <hyperlink ref="X39" r:id="rId235" display="https://twitter.com/#!/justicetwit/status/1178813570135535616"/>
    <hyperlink ref="X40" r:id="rId236" display="https://twitter.com/#!/janicewiitala/status/1178824193074515969"/>
    <hyperlink ref="X41" r:id="rId237" display="https://twitter.com/#!/amagege/status/1178974745976623104"/>
    <hyperlink ref="X42" r:id="rId238" display="https://twitter.com/#!/clioawards/status/1178993725835546624"/>
    <hyperlink ref="X43" r:id="rId239" display="https://twitter.com/#!/jillgw/status/1176940105627557890"/>
    <hyperlink ref="X44" r:id="rId240" display="https://twitter.com/#!/jillgw/status/1179085545726775297"/>
    <hyperlink ref="X45" r:id="rId241" display="https://twitter.com/#!/melinatedmoms/status/1179088877258231809"/>
    <hyperlink ref="X46" r:id="rId242" display="https://twitter.com/#!/jillgw/status/1178855890197372929"/>
    <hyperlink ref="X47" r:id="rId243" display="https://twitter.com/#!/everymomcounts/status/1179092374934433792"/>
    <hyperlink ref="X48" r:id="rId244" display="https://twitter.com/#!/pooltable_mover/status/1179135237311340544"/>
    <hyperlink ref="X49" r:id="rId245" display="https://twitter.com/#!/kimboller1/status/1179064237370593282"/>
    <hyperlink ref="X50" r:id="rId246" display="https://twitter.com/#!/kimboller1/status/1179138622446096385"/>
    <hyperlink ref="X51" r:id="rId247" display="https://twitter.com/#!/alubay2/status/1179146416167559171"/>
    <hyperlink ref="X52" r:id="rId248" display="https://twitter.com/#!/lynn_ustw/status/1179225588151787526"/>
    <hyperlink ref="X53" r:id="rId249" display="https://twitter.com/#!/drngozionuoha/status/1179140064175165441"/>
    <hyperlink ref="X54" r:id="rId250" display="https://twitter.com/#!/aniediudo/status/1179274011169214465"/>
    <hyperlink ref="X55" r:id="rId251" display="https://twitter.com/#!/realanifon/status/1179275783073865728"/>
    <hyperlink ref="X56" r:id="rId252" display="https://twitter.com/#!/mamaletteng/status/1179146842027761664"/>
    <hyperlink ref="X57" r:id="rId253" display="https://twitter.com/#!/many_colors/status/1179309064842616832"/>
    <hyperlink ref="X58" r:id="rId254" display="https://twitter.com/#!/burkefoundation/status/1179389602270007297"/>
    <hyperlink ref="X59" r:id="rId255" display="https://twitter.com/#!/almatahealth/status/1179601966562832384"/>
    <hyperlink ref="X60" r:id="rId256" display="https://twitter.com/#!/njtvnews/status/1179520190779932673"/>
    <hyperlink ref="X61" r:id="rId257" display="https://twitter.com/#!/njtvnews/status/1179682758320427008"/>
    <hyperlink ref="X62" r:id="rId258" display="https://twitter.com/#!/bmoreforbabies/status/1179697005465083905"/>
    <hyperlink ref="X63" r:id="rId259" display="https://twitter.com/#!/bmoreforbabies/status/1179697128609910785"/>
    <hyperlink ref="X64" r:id="rId260" display="https://twitter.com/#!/tedbabedegefie/status/1179721856779243521"/>
    <hyperlink ref="X65" r:id="rId261" display="https://twitter.com/#!/lauriemyershl/status/1179919165458718720"/>
    <hyperlink ref="X66" r:id="rId262" display="https://twitter.com/#!/nighealthwatch/status/1177210086617505792"/>
    <hyperlink ref="X67" r:id="rId263" display="https://twitter.com/#!/nighealthwatch/status/1179964536243281921"/>
    <hyperlink ref="X68" r:id="rId264" display="https://twitter.com/#!/alex148laughlin/status/1179984487272386560"/>
    <hyperlink ref="X69" r:id="rId265" display="https://twitter.com/#!/utibe__ebong/status/1177283156518592512"/>
    <hyperlink ref="X70" r:id="rId266" display="https://twitter.com/#!/utibe__ebong/status/1180012869418717187"/>
    <hyperlink ref="X71" r:id="rId267" display="https://twitter.com/#!/monica_kerrigan/status/1180138962834399236"/>
    <hyperlink ref="X72" r:id="rId268" display="https://twitter.com/#!/emilywj/status/1180140670373285888"/>
    <hyperlink ref="X73" r:id="rId269" display="https://twitter.com/#!/atiyaweiss/status/1171522286488182786"/>
    <hyperlink ref="X74" r:id="rId270" display="https://twitter.com/#!/childhealthusa/status/1180531482097532928"/>
    <hyperlink ref="X75" r:id="rId271" display="https://twitter.com/#!/ppic_online/status/1180675450819010561"/>
    <hyperlink ref="X76" r:id="rId272" display="https://twitter.com/#!/misssophiebot/status/1180684353434783744"/>
    <hyperlink ref="X77" r:id="rId273" display="https://twitter.com/#!/familyubuntu/status/1171490270275227648"/>
    <hyperlink ref="X78" r:id="rId274" display="https://twitter.com/#!/laceyemma1/status/1180925408914493440"/>
    <hyperlink ref="X79" r:id="rId275" display="https://twitter.com/#!/wilson_mhi/status/1181210400148340736"/>
    <hyperlink ref="X80" r:id="rId276" display="https://twitter.com/#!/doccrearperry/status/1177736309697331200"/>
    <hyperlink ref="X81" r:id="rId277" display="https://twitter.com/#!/iwes_nola/status/1177738844382216192"/>
    <hyperlink ref="X82" r:id="rId278" display="https://twitter.com/#!/iwes_nola/status/1181226236082737154"/>
    <hyperlink ref="X83" r:id="rId279" display="https://twitter.com/#!/_magnoliashawty/status/1181226301962670081"/>
    <hyperlink ref="X84" r:id="rId280" display="https://twitter.com/#!/avegenhealth/status/1179645138160832514"/>
    <hyperlink ref="X85" r:id="rId281" display="https://twitter.com/#!/avegenhealth/status/1181230728660619269"/>
    <hyperlink ref="X86" r:id="rId282" display="https://twitter.com/#!/preventaccreta/status/1181241424248897536"/>
    <hyperlink ref="X87" r:id="rId283" display="https://twitter.com/#!/wwstansburyccfa/status/1181285901860659200"/>
    <hyperlink ref="X88" r:id="rId284" display="https://twitter.com/#!/staceycpenny/status/1181310983538651141"/>
    <hyperlink ref="X89" r:id="rId285" display="https://twitter.com/#!/shadesofblueprj/status/1181338625772019713"/>
    <hyperlink ref="X90" r:id="rId286" display="https://twitter.com/#!/metiebetmd/status/1175876903628156928"/>
    <hyperlink ref="X91" r:id="rId287" display="https://twitter.com/#!/metiebetmd/status/1179590836717309952"/>
    <hyperlink ref="X92" r:id="rId288" display="https://twitter.com/#!/metiebetmd/status/1179918760892870656"/>
    <hyperlink ref="X93" r:id="rId289" display="https://twitter.com/#!/katribertram/status/1181458771626860545"/>
    <hyperlink ref="X94" r:id="rId290" display="https://twitter.com/#!/metiebetmd/status/1177210276971798528"/>
    <hyperlink ref="X95" r:id="rId291" display="https://twitter.com/#!/aminumagashig/status/1181477320781111296"/>
    <hyperlink ref="X96" r:id="rId292" display="https://twitter.com/#!/sambernsteinrn/status/1181516469114429440"/>
    <hyperlink ref="X97" r:id="rId293" display="https://twitter.com/#!/don2569603/status/1181521635444170753"/>
    <hyperlink ref="X98" r:id="rId294" display="https://twitter.com/#!/tallduc/status/1179922509380161537"/>
    <hyperlink ref="X99" r:id="rId295" display="https://twitter.com/#!/tallduc/status/1181542594360348677"/>
    <hyperlink ref="X100" r:id="rId296" display="https://twitter.com/#!/uhc2030/status/1181468265677295616"/>
    <hyperlink ref="X101" r:id="rId297" display="https://twitter.com/#!/fkolomoni/status/1181544735200202753"/>
    <hyperlink ref="X102" r:id="rId298" display="https://twitter.com/#!/kistennoel/status/1181545060711768070"/>
    <hyperlink ref="X103" r:id="rId299" display="https://twitter.com/#!/don2569603/status/1180632051424415750"/>
    <hyperlink ref="X104" r:id="rId300" display="https://twitter.com/#!/kistennoel/status/1179536401739735040"/>
    <hyperlink ref="X105" r:id="rId301" display="https://twitter.com/#!/kistennoel/status/1180067549934866432"/>
    <hyperlink ref="X106" r:id="rId302" display="https://twitter.com/#!/merck/status/1171394337286045697"/>
    <hyperlink ref="X107" r:id="rId303" display="https://twitter.com/#!/merckformothers/status/878256344066920448"/>
    <hyperlink ref="X108" r:id="rId304" display="https://twitter.com/#!/onebyone2030/status/1177692430050701315"/>
    <hyperlink ref="X109" r:id="rId305" display="https://twitter.com/#!/merckformothers/status/1176254725416792064"/>
    <hyperlink ref="X110" r:id="rId306" display="https://twitter.com/#!/murtalamai/status/1177676940012146688"/>
    <hyperlink ref="X111" r:id="rId307" display="https://twitter.com/#!/eleni_z_tsigas/status/1176920765956022279"/>
    <hyperlink ref="X112" r:id="rId308" display="https://twitter.com/#!/merckformothers/status/1176850712619302913"/>
    <hyperlink ref="X113" r:id="rId309" display="https://twitter.com/#!/merckformothers/status/1177303227408297985"/>
    <hyperlink ref="X114" r:id="rId310" display="https://twitter.com/#!/4thtriproject/status/1177019682160861184"/>
    <hyperlink ref="X115" r:id="rId311" display="https://twitter.com/#!/eleni_z_tsigas/status/1176657689402892288"/>
    <hyperlink ref="X116" r:id="rId312" display="https://twitter.com/#!/eleni_z_tsigas/status/1181380344588750848"/>
    <hyperlink ref="X117" r:id="rId313" display="https://twitter.com/#!/merckformothers/status/1177305057211092994"/>
    <hyperlink ref="X118" r:id="rId314" display="https://twitter.com/#!/mayorbcyoung/status/1179067491311669253"/>
    <hyperlink ref="X119" r:id="rId315" display="https://twitter.com/#!/neel_shah/status/1179200765933412352"/>
    <hyperlink ref="X120" r:id="rId316" display="https://twitter.com/#!/bmohealthystart/status/1179597866949648384"/>
    <hyperlink ref="X121" r:id="rId317" display="https://twitter.com/#!/bmohealthystart/status/1179598787628716032"/>
    <hyperlink ref="X122" r:id="rId318" display="https://twitter.com/#!/metiebetmd/status/1179199451782664192"/>
    <hyperlink ref="X123" r:id="rId319" display="https://twitter.com/#!/merckformothers/status/1179401592866516998"/>
    <hyperlink ref="X124" r:id="rId320" display="https://twitter.com/#!/merckformothers/status/1179401780746170368"/>
    <hyperlink ref="X125" r:id="rId321" display="https://twitter.com/#!/bmohealthystart/status/1179065031574654976"/>
    <hyperlink ref="X126" r:id="rId322" display="https://twitter.com/#!/bmohealthystart/status/1179065212361723905"/>
    <hyperlink ref="X127" r:id="rId323" display="https://twitter.com/#!/bmohealthystart/status/1179598844566413314"/>
    <hyperlink ref="X128" r:id="rId324" display="https://twitter.com/#!/bmohealthystart/status/1179598905417355264"/>
    <hyperlink ref="X129" r:id="rId325" display="https://twitter.com/#!/metiebetmd/status/1179170771400310789"/>
    <hyperlink ref="X130" r:id="rId326" display="https://twitter.com/#!/merckformothers/status/1179156724453916672"/>
    <hyperlink ref="X131" r:id="rId327" display="https://twitter.com/#!/merckformothers/status/1179401824530571264"/>
    <hyperlink ref="X132" r:id="rId328" display="https://twitter.com/#!/merckformothers/status/1179835505485238273"/>
    <hyperlink ref="X133" r:id="rId329" display="https://twitter.com/#!/metiebetmd/status/1176654220440850432"/>
    <hyperlink ref="X134" r:id="rId330" display="https://twitter.com/#!/metiebetmd/status/1179170747396362240"/>
    <hyperlink ref="X135" r:id="rId331" display="https://twitter.com/#!/metiebetmd/status/1179587530213208067"/>
    <hyperlink ref="X136" r:id="rId332" display="https://twitter.com/#!/metiebetmd/status/1180084577072816129"/>
    <hyperlink ref="X137" r:id="rId333" display="https://twitter.com/#!/metiebetmd/status/1181341110574170112"/>
    <hyperlink ref="X138" r:id="rId334" display="https://twitter.com/#!/merckformothers/status/1176940714401435648"/>
    <hyperlink ref="X139" r:id="rId335" display="https://twitter.com/#!/merckformothers/status/1179829365024153600"/>
    <hyperlink ref="X140" r:id="rId336" display="https://twitter.com/#!/merckformothers/status/1180161319942676481"/>
    <hyperlink ref="X141" r:id="rId337" display="https://twitter.com/#!/merckformothers/status/1181222645787963392"/>
    <hyperlink ref="X142" r:id="rId338" display="https://twitter.com/#!/neel_shah/status/1181584016777940992"/>
    <hyperlink ref="X143" r:id="rId339" display="https://twitter.com/#!/merckformothers/status/1181673026250784768"/>
    <hyperlink ref="X144" r:id="rId340" display="https://twitter.com/#!/merckformothers/status/1181675110287249410"/>
    <hyperlink ref="X145" r:id="rId341" display="https://twitter.com/#!/merckformothers/status/1172170079431266304"/>
    <hyperlink ref="X146" r:id="rId342" display="https://twitter.com/#!/merckformothers/status/1179135113185153024"/>
    <hyperlink ref="AZ30" r:id="rId343" display="https://api.twitter.com/1.1/geo/id/07d9f37d11883001.json"/>
    <hyperlink ref="AZ35" r:id="rId344" display="https://api.twitter.com/1.1/geo/id/b64dd3d6de94f13d.json"/>
    <hyperlink ref="AZ39" r:id="rId345" display="https://api.twitter.com/1.1/geo/id/4caafbe771809878.json"/>
  </hyperlinks>
  <printOptions/>
  <pageMargins left="0.7" right="0.7" top="0.75" bottom="0.75" header="0.3" footer="0.3"/>
  <pageSetup horizontalDpi="600" verticalDpi="600" orientation="portrait" r:id="rId349"/>
  <legacyDrawing r:id="rId347"/>
  <tableParts>
    <tablePart r:id="rId34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3283</v>
      </c>
      <c r="B1" s="13" t="s">
        <v>34</v>
      </c>
    </row>
    <row r="2" spans="1:2" ht="15">
      <c r="A2" s="114" t="s">
        <v>297</v>
      </c>
      <c r="B2" s="78">
        <v>30361.407966</v>
      </c>
    </row>
    <row r="3" spans="1:2" ht="15">
      <c r="A3" s="114" t="s">
        <v>245</v>
      </c>
      <c r="B3" s="78">
        <v>6764</v>
      </c>
    </row>
    <row r="4" spans="1:2" ht="15">
      <c r="A4" s="114" t="s">
        <v>287</v>
      </c>
      <c r="B4" s="78">
        <v>4498.576679</v>
      </c>
    </row>
    <row r="5" spans="1:2" ht="15">
      <c r="A5" s="114" t="s">
        <v>236</v>
      </c>
      <c r="B5" s="78">
        <v>3818.632684</v>
      </c>
    </row>
    <row r="6" spans="1:2" ht="15">
      <c r="A6" s="114" t="s">
        <v>241</v>
      </c>
      <c r="B6" s="78">
        <v>3448.931653</v>
      </c>
    </row>
    <row r="7" spans="1:2" ht="15">
      <c r="A7" s="114" t="s">
        <v>288</v>
      </c>
      <c r="B7" s="78">
        <v>3135.735014</v>
      </c>
    </row>
    <row r="8" spans="1:2" ht="15">
      <c r="A8" s="114" t="s">
        <v>230</v>
      </c>
      <c r="B8" s="78">
        <v>2214</v>
      </c>
    </row>
    <row r="9" spans="1:2" ht="15">
      <c r="A9" s="114" t="s">
        <v>249</v>
      </c>
      <c r="B9" s="78">
        <v>1763.749639</v>
      </c>
    </row>
    <row r="10" spans="1:2" ht="15">
      <c r="A10" s="114" t="s">
        <v>274</v>
      </c>
      <c r="B10" s="78">
        <v>1484</v>
      </c>
    </row>
    <row r="11" spans="1:2" ht="15">
      <c r="A11" s="114" t="s">
        <v>267</v>
      </c>
      <c r="B11" s="78">
        <v>1262.49085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3285</v>
      </c>
      <c r="B25" t="s">
        <v>3284</v>
      </c>
    </row>
    <row r="26" spans="1:2" ht="15">
      <c r="A26" s="125" t="s">
        <v>3287</v>
      </c>
      <c r="B26" s="3"/>
    </row>
    <row r="27" spans="1:2" ht="15">
      <c r="A27" s="126" t="s">
        <v>3288</v>
      </c>
      <c r="B27" s="3"/>
    </row>
    <row r="28" spans="1:2" ht="15">
      <c r="A28" s="127" t="s">
        <v>3289</v>
      </c>
      <c r="B28" s="3"/>
    </row>
    <row r="29" spans="1:2" ht="15">
      <c r="A29" s="128" t="s">
        <v>3290</v>
      </c>
      <c r="B29" s="3">
        <v>1</v>
      </c>
    </row>
    <row r="30" spans="1:2" ht="15">
      <c r="A30" s="125" t="s">
        <v>3291</v>
      </c>
      <c r="B30" s="3"/>
    </row>
    <row r="31" spans="1:2" ht="15">
      <c r="A31" s="126" t="s">
        <v>3292</v>
      </c>
      <c r="B31" s="3"/>
    </row>
    <row r="32" spans="1:2" ht="15">
      <c r="A32" s="127" t="s">
        <v>3293</v>
      </c>
      <c r="B32" s="3"/>
    </row>
    <row r="33" spans="1:2" ht="15">
      <c r="A33" s="128" t="s">
        <v>3294</v>
      </c>
      <c r="B33" s="3">
        <v>1</v>
      </c>
    </row>
    <row r="34" spans="1:2" ht="15">
      <c r="A34" s="125" t="s">
        <v>3199</v>
      </c>
      <c r="B34" s="3"/>
    </row>
    <row r="35" spans="1:2" ht="15">
      <c r="A35" s="126" t="s">
        <v>3292</v>
      </c>
      <c r="B35" s="3"/>
    </row>
    <row r="36" spans="1:2" ht="15">
      <c r="A36" s="127" t="s">
        <v>3295</v>
      </c>
      <c r="B36" s="3"/>
    </row>
    <row r="37" spans="1:2" ht="15">
      <c r="A37" s="128" t="s">
        <v>3296</v>
      </c>
      <c r="B37" s="3">
        <v>1</v>
      </c>
    </row>
    <row r="38" spans="1:2" ht="15">
      <c r="A38" s="128" t="s">
        <v>3294</v>
      </c>
      <c r="B38" s="3">
        <v>1</v>
      </c>
    </row>
    <row r="39" spans="1:2" ht="15">
      <c r="A39" s="128" t="s">
        <v>3297</v>
      </c>
      <c r="B39" s="3">
        <v>1</v>
      </c>
    </row>
    <row r="40" spans="1:2" ht="15">
      <c r="A40" s="127" t="s">
        <v>3298</v>
      </c>
      <c r="B40" s="3"/>
    </row>
    <row r="41" spans="1:2" ht="15">
      <c r="A41" s="128" t="s">
        <v>3299</v>
      </c>
      <c r="B41" s="3">
        <v>1</v>
      </c>
    </row>
    <row r="42" spans="1:2" ht="15">
      <c r="A42" s="127" t="s">
        <v>3300</v>
      </c>
      <c r="B42" s="3"/>
    </row>
    <row r="43" spans="1:2" ht="15">
      <c r="A43" s="128" t="s">
        <v>3297</v>
      </c>
      <c r="B43" s="3">
        <v>1</v>
      </c>
    </row>
    <row r="44" spans="1:2" ht="15">
      <c r="A44" s="127" t="s">
        <v>3301</v>
      </c>
      <c r="B44" s="3"/>
    </row>
    <row r="45" spans="1:2" ht="15">
      <c r="A45" s="128" t="s">
        <v>3290</v>
      </c>
      <c r="B45" s="3">
        <v>1</v>
      </c>
    </row>
    <row r="46" spans="1:2" ht="15">
      <c r="A46" s="128" t="s">
        <v>3302</v>
      </c>
      <c r="B46" s="3">
        <v>1</v>
      </c>
    </row>
    <row r="47" spans="1:2" ht="15">
      <c r="A47" s="127" t="s">
        <v>3303</v>
      </c>
      <c r="B47" s="3"/>
    </row>
    <row r="48" spans="1:2" ht="15">
      <c r="A48" s="128" t="s">
        <v>3304</v>
      </c>
      <c r="B48" s="3">
        <v>1</v>
      </c>
    </row>
    <row r="49" spans="1:2" ht="15">
      <c r="A49" s="127" t="s">
        <v>3305</v>
      </c>
      <c r="B49" s="3"/>
    </row>
    <row r="50" spans="1:2" ht="15">
      <c r="A50" s="128" t="s">
        <v>3306</v>
      </c>
      <c r="B50" s="3">
        <v>2</v>
      </c>
    </row>
    <row r="51" spans="1:2" ht="15">
      <c r="A51" s="128" t="s">
        <v>3307</v>
      </c>
      <c r="B51" s="3">
        <v>2</v>
      </c>
    </row>
    <row r="52" spans="1:2" ht="15">
      <c r="A52" s="128" t="s">
        <v>3304</v>
      </c>
      <c r="B52" s="3">
        <v>3</v>
      </c>
    </row>
    <row r="53" spans="1:2" ht="15">
      <c r="A53" s="128" t="s">
        <v>3294</v>
      </c>
      <c r="B53" s="3">
        <v>1</v>
      </c>
    </row>
    <row r="54" spans="1:2" ht="15">
      <c r="A54" s="128" t="s">
        <v>3308</v>
      </c>
      <c r="B54" s="3">
        <v>3</v>
      </c>
    </row>
    <row r="55" spans="1:2" ht="15">
      <c r="A55" s="128" t="s">
        <v>3302</v>
      </c>
      <c r="B55" s="3">
        <v>2</v>
      </c>
    </row>
    <row r="56" spans="1:2" ht="15">
      <c r="A56" s="127" t="s">
        <v>3309</v>
      </c>
      <c r="B56" s="3"/>
    </row>
    <row r="57" spans="1:2" ht="15">
      <c r="A57" s="128" t="s">
        <v>3306</v>
      </c>
      <c r="B57" s="3">
        <v>2</v>
      </c>
    </row>
    <row r="58" spans="1:2" ht="15">
      <c r="A58" s="128" t="s">
        <v>3310</v>
      </c>
      <c r="B58" s="3">
        <v>1</v>
      </c>
    </row>
    <row r="59" spans="1:2" ht="15">
      <c r="A59" s="128" t="s">
        <v>3296</v>
      </c>
      <c r="B59" s="3">
        <v>2</v>
      </c>
    </row>
    <row r="60" spans="1:2" ht="15">
      <c r="A60" s="128" t="s">
        <v>3304</v>
      </c>
      <c r="B60" s="3">
        <v>5</v>
      </c>
    </row>
    <row r="61" spans="1:2" ht="15">
      <c r="A61" s="128" t="s">
        <v>3299</v>
      </c>
      <c r="B61" s="3">
        <v>1</v>
      </c>
    </row>
    <row r="62" spans="1:2" ht="15">
      <c r="A62" s="128" t="s">
        <v>3311</v>
      </c>
      <c r="B62" s="3">
        <v>2</v>
      </c>
    </row>
    <row r="63" spans="1:2" ht="15">
      <c r="A63" s="128" t="s">
        <v>3294</v>
      </c>
      <c r="B63" s="3">
        <v>1</v>
      </c>
    </row>
    <row r="64" spans="1:2" ht="15">
      <c r="A64" s="128" t="s">
        <v>3308</v>
      </c>
      <c r="B64" s="3">
        <v>4</v>
      </c>
    </row>
    <row r="65" spans="1:2" ht="15">
      <c r="A65" s="128" t="s">
        <v>3297</v>
      </c>
      <c r="B65" s="3">
        <v>3</v>
      </c>
    </row>
    <row r="66" spans="1:2" ht="15">
      <c r="A66" s="128" t="s">
        <v>3302</v>
      </c>
      <c r="B66" s="3">
        <v>1</v>
      </c>
    </row>
    <row r="67" spans="1:2" ht="15">
      <c r="A67" s="127" t="s">
        <v>3312</v>
      </c>
      <c r="B67" s="3"/>
    </row>
    <row r="68" spans="1:2" ht="15">
      <c r="A68" s="128" t="s">
        <v>3299</v>
      </c>
      <c r="B68" s="3">
        <v>1</v>
      </c>
    </row>
    <row r="69" spans="1:2" ht="15">
      <c r="A69" s="128" t="s">
        <v>3294</v>
      </c>
      <c r="B69" s="3">
        <v>1</v>
      </c>
    </row>
    <row r="70" spans="1:2" ht="15">
      <c r="A70" s="128" t="s">
        <v>3297</v>
      </c>
      <c r="B70" s="3">
        <v>1</v>
      </c>
    </row>
    <row r="71" spans="1:2" ht="15">
      <c r="A71" s="128" t="s">
        <v>3302</v>
      </c>
      <c r="B71" s="3">
        <v>1</v>
      </c>
    </row>
    <row r="72" spans="1:2" ht="15">
      <c r="A72" s="127" t="s">
        <v>3313</v>
      </c>
      <c r="B72" s="3"/>
    </row>
    <row r="73" spans="1:2" ht="15">
      <c r="A73" s="128" t="s">
        <v>3306</v>
      </c>
      <c r="B73" s="3">
        <v>3</v>
      </c>
    </row>
    <row r="74" spans="1:2" ht="15">
      <c r="A74" s="128" t="s">
        <v>3296</v>
      </c>
      <c r="B74" s="3">
        <v>1</v>
      </c>
    </row>
    <row r="75" spans="1:2" ht="15">
      <c r="A75" s="128" t="s">
        <v>3294</v>
      </c>
      <c r="B75" s="3">
        <v>1</v>
      </c>
    </row>
    <row r="76" spans="1:2" ht="15">
      <c r="A76" s="127" t="s">
        <v>3314</v>
      </c>
      <c r="B76" s="3"/>
    </row>
    <row r="77" spans="1:2" ht="15">
      <c r="A77" s="128" t="s">
        <v>3315</v>
      </c>
      <c r="B77" s="3">
        <v>1</v>
      </c>
    </row>
    <row r="78" spans="1:2" ht="15">
      <c r="A78" s="127" t="s">
        <v>3316</v>
      </c>
      <c r="B78" s="3"/>
    </row>
    <row r="79" spans="1:2" ht="15">
      <c r="A79" s="128" t="s">
        <v>3317</v>
      </c>
      <c r="B79" s="3">
        <v>1</v>
      </c>
    </row>
    <row r="80" spans="1:2" ht="15">
      <c r="A80" s="128" t="s">
        <v>3318</v>
      </c>
      <c r="B80" s="3">
        <v>2</v>
      </c>
    </row>
    <row r="81" spans="1:2" ht="15">
      <c r="A81" s="128" t="s">
        <v>3310</v>
      </c>
      <c r="B81" s="3">
        <v>1</v>
      </c>
    </row>
    <row r="82" spans="1:2" ht="15">
      <c r="A82" s="128" t="s">
        <v>3319</v>
      </c>
      <c r="B82" s="3">
        <v>1</v>
      </c>
    </row>
    <row r="83" spans="1:2" ht="15">
      <c r="A83" s="126" t="s">
        <v>3320</v>
      </c>
      <c r="B83" s="3"/>
    </row>
    <row r="84" spans="1:2" ht="15">
      <c r="A84" s="127" t="s">
        <v>3321</v>
      </c>
      <c r="B84" s="3"/>
    </row>
    <row r="85" spans="1:2" ht="15">
      <c r="A85" s="128" t="s">
        <v>3306</v>
      </c>
      <c r="B85" s="3">
        <v>1</v>
      </c>
    </row>
    <row r="86" spans="1:2" ht="15">
      <c r="A86" s="128" t="s">
        <v>3322</v>
      </c>
      <c r="B86" s="3">
        <v>1</v>
      </c>
    </row>
    <row r="87" spans="1:2" ht="15">
      <c r="A87" s="128" t="s">
        <v>3307</v>
      </c>
      <c r="B87" s="3">
        <v>1</v>
      </c>
    </row>
    <row r="88" spans="1:2" ht="15">
      <c r="A88" s="128" t="s">
        <v>3315</v>
      </c>
      <c r="B88" s="3">
        <v>1</v>
      </c>
    </row>
    <row r="89" spans="1:2" ht="15">
      <c r="A89" s="128" t="s">
        <v>3323</v>
      </c>
      <c r="B89" s="3">
        <v>4</v>
      </c>
    </row>
    <row r="90" spans="1:2" ht="15">
      <c r="A90" s="128" t="s">
        <v>3311</v>
      </c>
      <c r="B90" s="3">
        <v>3</v>
      </c>
    </row>
    <row r="91" spans="1:2" ht="15">
      <c r="A91" s="128" t="s">
        <v>3297</v>
      </c>
      <c r="B91" s="3">
        <v>3</v>
      </c>
    </row>
    <row r="92" spans="1:2" ht="15">
      <c r="A92" s="128" t="s">
        <v>3302</v>
      </c>
      <c r="B92" s="3">
        <v>3</v>
      </c>
    </row>
    <row r="93" spans="1:2" ht="15">
      <c r="A93" s="128" t="s">
        <v>3324</v>
      </c>
      <c r="B93" s="3">
        <v>1</v>
      </c>
    </row>
    <row r="94" spans="1:2" ht="15">
      <c r="A94" s="128" t="s">
        <v>3319</v>
      </c>
      <c r="B94" s="3">
        <v>2</v>
      </c>
    </row>
    <row r="95" spans="1:2" ht="15">
      <c r="A95" s="127" t="s">
        <v>3325</v>
      </c>
      <c r="B95" s="3"/>
    </row>
    <row r="96" spans="1:2" ht="15">
      <c r="A96" s="128" t="s">
        <v>3326</v>
      </c>
      <c r="B96" s="3">
        <v>2</v>
      </c>
    </row>
    <row r="97" spans="1:2" ht="15">
      <c r="A97" s="128" t="s">
        <v>3322</v>
      </c>
      <c r="B97" s="3">
        <v>1</v>
      </c>
    </row>
    <row r="98" spans="1:2" ht="15">
      <c r="A98" s="128" t="s">
        <v>3327</v>
      </c>
      <c r="B98" s="3">
        <v>1</v>
      </c>
    </row>
    <row r="99" spans="1:2" ht="15">
      <c r="A99" s="128" t="s">
        <v>3317</v>
      </c>
      <c r="B99" s="3">
        <v>1</v>
      </c>
    </row>
    <row r="100" spans="1:2" ht="15">
      <c r="A100" s="128" t="s">
        <v>3328</v>
      </c>
      <c r="B100" s="3">
        <v>1</v>
      </c>
    </row>
    <row r="101" spans="1:2" ht="15">
      <c r="A101" s="128" t="s">
        <v>3304</v>
      </c>
      <c r="B101" s="3">
        <v>1</v>
      </c>
    </row>
    <row r="102" spans="1:2" ht="15">
      <c r="A102" s="128" t="s">
        <v>3290</v>
      </c>
      <c r="B102" s="3">
        <v>3</v>
      </c>
    </row>
    <row r="103" spans="1:2" ht="15">
      <c r="A103" s="128" t="s">
        <v>3324</v>
      </c>
      <c r="B103" s="3">
        <v>1</v>
      </c>
    </row>
    <row r="104" spans="1:2" ht="15">
      <c r="A104" s="128" t="s">
        <v>3319</v>
      </c>
      <c r="B104" s="3">
        <v>1</v>
      </c>
    </row>
    <row r="105" spans="1:2" ht="15">
      <c r="A105" s="127" t="s">
        <v>3329</v>
      </c>
      <c r="B105" s="3"/>
    </row>
    <row r="106" spans="1:2" ht="15">
      <c r="A106" s="128" t="s">
        <v>3322</v>
      </c>
      <c r="B106" s="3">
        <v>2</v>
      </c>
    </row>
    <row r="107" spans="1:2" ht="15">
      <c r="A107" s="128" t="s">
        <v>3330</v>
      </c>
      <c r="B107" s="3">
        <v>5</v>
      </c>
    </row>
    <row r="108" spans="1:2" ht="15">
      <c r="A108" s="128" t="s">
        <v>3317</v>
      </c>
      <c r="B108" s="3">
        <v>1</v>
      </c>
    </row>
    <row r="109" spans="1:2" ht="15">
      <c r="A109" s="128" t="s">
        <v>3310</v>
      </c>
      <c r="B109" s="3">
        <v>3</v>
      </c>
    </row>
    <row r="110" spans="1:2" ht="15">
      <c r="A110" s="128" t="s">
        <v>3315</v>
      </c>
      <c r="B110" s="3">
        <v>1</v>
      </c>
    </row>
    <row r="111" spans="1:2" ht="15">
      <c r="A111" s="128" t="s">
        <v>3294</v>
      </c>
      <c r="B111" s="3">
        <v>1</v>
      </c>
    </row>
    <row r="112" spans="1:2" ht="15">
      <c r="A112" s="128" t="s">
        <v>3308</v>
      </c>
      <c r="B112" s="3">
        <v>1</v>
      </c>
    </row>
    <row r="113" spans="1:2" ht="15">
      <c r="A113" s="127" t="s">
        <v>3331</v>
      </c>
      <c r="B113" s="3"/>
    </row>
    <row r="114" spans="1:2" ht="15">
      <c r="A114" s="128" t="s">
        <v>3306</v>
      </c>
      <c r="B114" s="3">
        <v>3</v>
      </c>
    </row>
    <row r="115" spans="1:2" ht="15">
      <c r="A115" s="128" t="s">
        <v>3330</v>
      </c>
      <c r="B115" s="3">
        <v>1</v>
      </c>
    </row>
    <row r="116" spans="1:2" ht="15">
      <c r="A116" s="128" t="s">
        <v>3332</v>
      </c>
      <c r="B116" s="3">
        <v>1</v>
      </c>
    </row>
    <row r="117" spans="1:2" ht="15">
      <c r="A117" s="128" t="s">
        <v>3317</v>
      </c>
      <c r="B117" s="3">
        <v>1</v>
      </c>
    </row>
    <row r="118" spans="1:2" ht="15">
      <c r="A118" s="128" t="s">
        <v>3307</v>
      </c>
      <c r="B118" s="3">
        <v>1</v>
      </c>
    </row>
    <row r="119" spans="1:2" ht="15">
      <c r="A119" s="128" t="s">
        <v>3315</v>
      </c>
      <c r="B119" s="3">
        <v>1</v>
      </c>
    </row>
    <row r="120" spans="1:2" ht="15">
      <c r="A120" s="128" t="s">
        <v>3299</v>
      </c>
      <c r="B120" s="3">
        <v>2</v>
      </c>
    </row>
    <row r="121" spans="1:2" ht="15">
      <c r="A121" s="128" t="s">
        <v>3323</v>
      </c>
      <c r="B121" s="3">
        <v>1</v>
      </c>
    </row>
    <row r="122" spans="1:2" ht="15">
      <c r="A122" s="127" t="s">
        <v>3333</v>
      </c>
      <c r="B122" s="3"/>
    </row>
    <row r="123" spans="1:2" ht="15">
      <c r="A123" s="128" t="s">
        <v>3311</v>
      </c>
      <c r="B123" s="3">
        <v>1</v>
      </c>
    </row>
    <row r="124" spans="1:2" ht="15">
      <c r="A124" s="128" t="s">
        <v>3319</v>
      </c>
      <c r="B124" s="3">
        <v>1</v>
      </c>
    </row>
    <row r="125" spans="1:2" ht="15">
      <c r="A125" s="127" t="s">
        <v>3334</v>
      </c>
      <c r="B125" s="3"/>
    </row>
    <row r="126" spans="1:2" ht="15">
      <c r="A126" s="128" t="s">
        <v>3322</v>
      </c>
      <c r="B126" s="3">
        <v>1</v>
      </c>
    </row>
    <row r="127" spans="1:2" ht="15">
      <c r="A127" s="128" t="s">
        <v>3330</v>
      </c>
      <c r="B127" s="3">
        <v>1</v>
      </c>
    </row>
    <row r="128" spans="1:2" ht="15">
      <c r="A128" s="128" t="s">
        <v>3308</v>
      </c>
      <c r="B128" s="3">
        <v>1</v>
      </c>
    </row>
    <row r="129" spans="1:2" ht="15">
      <c r="A129" s="127" t="s">
        <v>3335</v>
      </c>
      <c r="B129" s="3"/>
    </row>
    <row r="130" spans="1:2" ht="15">
      <c r="A130" s="128" t="s">
        <v>3290</v>
      </c>
      <c r="B130" s="3">
        <v>2</v>
      </c>
    </row>
    <row r="131" spans="1:2" ht="15">
      <c r="A131" s="128" t="s">
        <v>3299</v>
      </c>
      <c r="B131" s="3">
        <v>3</v>
      </c>
    </row>
    <row r="132" spans="1:2" ht="15">
      <c r="A132" s="128" t="s">
        <v>3323</v>
      </c>
      <c r="B132" s="3">
        <v>1</v>
      </c>
    </row>
    <row r="133" spans="1:2" ht="15">
      <c r="A133" s="128" t="s">
        <v>3308</v>
      </c>
      <c r="B133" s="3">
        <v>1</v>
      </c>
    </row>
    <row r="134" spans="1:2" ht="15">
      <c r="A134" s="128" t="s">
        <v>3297</v>
      </c>
      <c r="B134" s="3">
        <v>1</v>
      </c>
    </row>
    <row r="135" spans="1:2" ht="15">
      <c r="A135" s="128" t="s">
        <v>3324</v>
      </c>
      <c r="B135" s="3">
        <v>2</v>
      </c>
    </row>
    <row r="136" spans="1:2" ht="15">
      <c r="A136" s="127" t="s">
        <v>3336</v>
      </c>
      <c r="B136" s="3"/>
    </row>
    <row r="137" spans="1:2" ht="15">
      <c r="A137" s="128" t="s">
        <v>3326</v>
      </c>
      <c r="B137" s="3">
        <v>1</v>
      </c>
    </row>
    <row r="138" spans="1:2" ht="15">
      <c r="A138" s="128" t="s">
        <v>3317</v>
      </c>
      <c r="B138" s="3">
        <v>1</v>
      </c>
    </row>
    <row r="139" spans="1:2" ht="15">
      <c r="A139" s="128" t="s">
        <v>3318</v>
      </c>
      <c r="B139" s="3">
        <v>2</v>
      </c>
    </row>
    <row r="140" spans="1:2" ht="15">
      <c r="A140" s="128" t="s">
        <v>3307</v>
      </c>
      <c r="B140" s="3">
        <v>2</v>
      </c>
    </row>
    <row r="141" spans="1:2" ht="15">
      <c r="A141" s="128" t="s">
        <v>3296</v>
      </c>
      <c r="B141" s="3">
        <v>3</v>
      </c>
    </row>
    <row r="142" spans="1:2" ht="15">
      <c r="A142" s="128" t="s">
        <v>3290</v>
      </c>
      <c r="B142" s="3">
        <v>1</v>
      </c>
    </row>
    <row r="143" spans="1:2" ht="15">
      <c r="A143" s="128" t="s">
        <v>3297</v>
      </c>
      <c r="B143" s="3">
        <v>2</v>
      </c>
    </row>
    <row r="144" spans="1:2" ht="15">
      <c r="A144" s="125" t="s">
        <v>3286</v>
      </c>
      <c r="B144"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1054</v>
      </c>
      <c r="AE2" s="13" t="s">
        <v>1055</v>
      </c>
      <c r="AF2" s="13" t="s">
        <v>1056</v>
      </c>
      <c r="AG2" s="13" t="s">
        <v>1057</v>
      </c>
      <c r="AH2" s="13" t="s">
        <v>1058</v>
      </c>
      <c r="AI2" s="13" t="s">
        <v>1059</v>
      </c>
      <c r="AJ2" s="13" t="s">
        <v>1060</v>
      </c>
      <c r="AK2" s="13" t="s">
        <v>1061</v>
      </c>
      <c r="AL2" s="13" t="s">
        <v>1062</v>
      </c>
      <c r="AM2" s="13" t="s">
        <v>1063</v>
      </c>
      <c r="AN2" s="13" t="s">
        <v>1064</v>
      </c>
      <c r="AO2" s="13" t="s">
        <v>1065</v>
      </c>
      <c r="AP2" s="13" t="s">
        <v>1066</v>
      </c>
      <c r="AQ2" s="13" t="s">
        <v>1067</v>
      </c>
      <c r="AR2" s="13" t="s">
        <v>1068</v>
      </c>
      <c r="AS2" s="13" t="s">
        <v>192</v>
      </c>
      <c r="AT2" s="13" t="s">
        <v>1069</v>
      </c>
      <c r="AU2" s="13" t="s">
        <v>1070</v>
      </c>
      <c r="AV2" s="13" t="s">
        <v>1071</v>
      </c>
      <c r="AW2" s="13" t="s">
        <v>1072</v>
      </c>
      <c r="AX2" s="13" t="s">
        <v>1073</v>
      </c>
      <c r="AY2" s="13" t="s">
        <v>1074</v>
      </c>
      <c r="AZ2" s="13" t="s">
        <v>2476</v>
      </c>
      <c r="BA2" s="115" t="s">
        <v>2833</v>
      </c>
      <c r="BB2" s="115" t="s">
        <v>2836</v>
      </c>
      <c r="BC2" s="115" t="s">
        <v>2837</v>
      </c>
      <c r="BD2" s="115" t="s">
        <v>2840</v>
      </c>
      <c r="BE2" s="115" t="s">
        <v>2841</v>
      </c>
      <c r="BF2" s="115" t="s">
        <v>2848</v>
      </c>
      <c r="BG2" s="115" t="s">
        <v>2853</v>
      </c>
      <c r="BH2" s="115" t="s">
        <v>2911</v>
      </c>
      <c r="BI2" s="115" t="s">
        <v>2921</v>
      </c>
      <c r="BJ2" s="115" t="s">
        <v>2977</v>
      </c>
      <c r="BK2" s="115" t="s">
        <v>3243</v>
      </c>
      <c r="BL2" s="115" t="s">
        <v>3244</v>
      </c>
      <c r="BM2" s="115" t="s">
        <v>3245</v>
      </c>
      <c r="BN2" s="115" t="s">
        <v>3246</v>
      </c>
      <c r="BO2" s="115" t="s">
        <v>3247</v>
      </c>
      <c r="BP2" s="115" t="s">
        <v>3248</v>
      </c>
      <c r="BQ2" s="115" t="s">
        <v>3249</v>
      </c>
      <c r="BR2" s="115" t="s">
        <v>3250</v>
      </c>
      <c r="BS2" s="115" t="s">
        <v>3252</v>
      </c>
      <c r="BT2" s="3"/>
      <c r="BU2" s="3"/>
    </row>
    <row r="3" spans="1:73" ht="15" customHeight="1">
      <c r="A3" s="64" t="s">
        <v>212</v>
      </c>
      <c r="B3" s="65"/>
      <c r="C3" s="65" t="s">
        <v>64</v>
      </c>
      <c r="D3" s="66">
        <v>162.44419279982182</v>
      </c>
      <c r="E3" s="68"/>
      <c r="F3" s="100" t="s">
        <v>1899</v>
      </c>
      <c r="G3" s="65"/>
      <c r="H3" s="69" t="s">
        <v>212</v>
      </c>
      <c r="I3" s="70"/>
      <c r="J3" s="70"/>
      <c r="K3" s="69" t="s">
        <v>2210</v>
      </c>
      <c r="L3" s="73">
        <v>367.83977279553545</v>
      </c>
      <c r="M3" s="74">
        <v>9313.6328125</v>
      </c>
      <c r="N3" s="74">
        <v>8583.14453125</v>
      </c>
      <c r="O3" s="75"/>
      <c r="P3" s="76"/>
      <c r="Q3" s="76"/>
      <c r="R3" s="48"/>
      <c r="S3" s="48">
        <v>1</v>
      </c>
      <c r="T3" s="48">
        <v>4</v>
      </c>
      <c r="U3" s="49">
        <v>1114</v>
      </c>
      <c r="V3" s="49">
        <v>0.002083</v>
      </c>
      <c r="W3" s="49">
        <v>0.006932</v>
      </c>
      <c r="X3" s="49">
        <v>1.516501</v>
      </c>
      <c r="Y3" s="49">
        <v>0.1</v>
      </c>
      <c r="Z3" s="49">
        <v>0</v>
      </c>
      <c r="AA3" s="71">
        <v>3</v>
      </c>
      <c r="AB3" s="71"/>
      <c r="AC3" s="72"/>
      <c r="AD3" s="78" t="s">
        <v>1075</v>
      </c>
      <c r="AE3" s="78">
        <v>500</v>
      </c>
      <c r="AF3" s="78">
        <v>3689</v>
      </c>
      <c r="AG3" s="78">
        <v>5184</v>
      </c>
      <c r="AH3" s="78">
        <v>1315</v>
      </c>
      <c r="AI3" s="78"/>
      <c r="AJ3" s="78" t="s">
        <v>1272</v>
      </c>
      <c r="AK3" s="78" t="s">
        <v>1454</v>
      </c>
      <c r="AL3" s="83" t="s">
        <v>1553</v>
      </c>
      <c r="AM3" s="78"/>
      <c r="AN3" s="80">
        <v>40301.960625</v>
      </c>
      <c r="AO3" s="83" t="s">
        <v>1703</v>
      </c>
      <c r="AP3" s="78" t="b">
        <v>0</v>
      </c>
      <c r="AQ3" s="78" t="b">
        <v>0</v>
      </c>
      <c r="AR3" s="78" t="b">
        <v>1</v>
      </c>
      <c r="AS3" s="78"/>
      <c r="AT3" s="78">
        <v>226</v>
      </c>
      <c r="AU3" s="83" t="s">
        <v>1879</v>
      </c>
      <c r="AV3" s="78" t="b">
        <v>0</v>
      </c>
      <c r="AW3" s="78" t="s">
        <v>2012</v>
      </c>
      <c r="AX3" s="83" t="s">
        <v>2013</v>
      </c>
      <c r="AY3" s="78" t="s">
        <v>66</v>
      </c>
      <c r="AZ3" s="78" t="str">
        <f>REPLACE(INDEX(GroupVertices[Group],MATCH(Vertices[[#This Row],[Vertex]],GroupVertices[Vertex],0)),1,1,"")</f>
        <v>5</v>
      </c>
      <c r="BA3" s="48"/>
      <c r="BB3" s="48"/>
      <c r="BC3" s="48"/>
      <c r="BD3" s="48"/>
      <c r="BE3" s="48"/>
      <c r="BF3" s="48"/>
      <c r="BG3" s="116" t="s">
        <v>2854</v>
      </c>
      <c r="BH3" s="116" t="s">
        <v>2854</v>
      </c>
      <c r="BI3" s="116" t="s">
        <v>2922</v>
      </c>
      <c r="BJ3" s="116" t="s">
        <v>2922</v>
      </c>
      <c r="BK3" s="116">
        <v>9</v>
      </c>
      <c r="BL3" s="120">
        <v>21.428571428571427</v>
      </c>
      <c r="BM3" s="116">
        <v>1</v>
      </c>
      <c r="BN3" s="120">
        <v>2.380952380952381</v>
      </c>
      <c r="BO3" s="116">
        <v>0</v>
      </c>
      <c r="BP3" s="120">
        <v>0</v>
      </c>
      <c r="BQ3" s="116">
        <v>32</v>
      </c>
      <c r="BR3" s="120">
        <v>76.19047619047619</v>
      </c>
      <c r="BS3" s="116">
        <v>42</v>
      </c>
      <c r="BT3" s="3"/>
      <c r="BU3" s="3"/>
    </row>
    <row r="4" spans="1:76" ht="15">
      <c r="A4" s="64" t="s">
        <v>305</v>
      </c>
      <c r="B4" s="65"/>
      <c r="C4" s="65" t="s">
        <v>64</v>
      </c>
      <c r="D4" s="66">
        <v>186.62470504558485</v>
      </c>
      <c r="E4" s="68"/>
      <c r="F4" s="100" t="s">
        <v>1900</v>
      </c>
      <c r="G4" s="65"/>
      <c r="H4" s="69" t="s">
        <v>305</v>
      </c>
      <c r="I4" s="70"/>
      <c r="J4" s="70"/>
      <c r="K4" s="69" t="s">
        <v>2211</v>
      </c>
      <c r="L4" s="73">
        <v>1</v>
      </c>
      <c r="M4" s="74">
        <v>9648.2802734375</v>
      </c>
      <c r="N4" s="74">
        <v>9407.44921875</v>
      </c>
      <c r="O4" s="75"/>
      <c r="P4" s="76"/>
      <c r="Q4" s="76"/>
      <c r="R4" s="86"/>
      <c r="S4" s="48">
        <v>1</v>
      </c>
      <c r="T4" s="48">
        <v>0</v>
      </c>
      <c r="U4" s="49">
        <v>0</v>
      </c>
      <c r="V4" s="49">
        <v>0.001499</v>
      </c>
      <c r="W4" s="49">
        <v>0.000602</v>
      </c>
      <c r="X4" s="49">
        <v>0.407805</v>
      </c>
      <c r="Y4" s="49">
        <v>0</v>
      </c>
      <c r="Z4" s="49">
        <v>0</v>
      </c>
      <c r="AA4" s="71">
        <v>4</v>
      </c>
      <c r="AB4" s="71"/>
      <c r="AC4" s="72"/>
      <c r="AD4" s="78" t="s">
        <v>1076</v>
      </c>
      <c r="AE4" s="78">
        <v>969</v>
      </c>
      <c r="AF4" s="78">
        <v>204507</v>
      </c>
      <c r="AG4" s="78">
        <v>9889</v>
      </c>
      <c r="AH4" s="78">
        <v>9505</v>
      </c>
      <c r="AI4" s="78"/>
      <c r="AJ4" s="78" t="s">
        <v>1273</v>
      </c>
      <c r="AK4" s="78" t="s">
        <v>1455</v>
      </c>
      <c r="AL4" s="83" t="s">
        <v>1554</v>
      </c>
      <c r="AM4" s="78"/>
      <c r="AN4" s="80">
        <v>39899.641435185185</v>
      </c>
      <c r="AO4" s="83" t="s">
        <v>1704</v>
      </c>
      <c r="AP4" s="78" t="b">
        <v>0</v>
      </c>
      <c r="AQ4" s="78" t="b">
        <v>0</v>
      </c>
      <c r="AR4" s="78" t="b">
        <v>0</v>
      </c>
      <c r="AS4" s="78"/>
      <c r="AT4" s="78">
        <v>2222</v>
      </c>
      <c r="AU4" s="83" t="s">
        <v>1880</v>
      </c>
      <c r="AV4" s="78" t="b">
        <v>1</v>
      </c>
      <c r="AW4" s="78" t="s">
        <v>2012</v>
      </c>
      <c r="AX4" s="83" t="s">
        <v>2014</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163.06972318612554</v>
      </c>
      <c r="E5" s="68"/>
      <c r="F5" s="100" t="s">
        <v>620</v>
      </c>
      <c r="G5" s="65"/>
      <c r="H5" s="69" t="s">
        <v>213</v>
      </c>
      <c r="I5" s="70"/>
      <c r="J5" s="70"/>
      <c r="K5" s="69" t="s">
        <v>2212</v>
      </c>
      <c r="L5" s="73">
        <v>246.6575139187338</v>
      </c>
      <c r="M5" s="74">
        <v>7505.01220703125</v>
      </c>
      <c r="N5" s="74">
        <v>3330.8076171875</v>
      </c>
      <c r="O5" s="75"/>
      <c r="P5" s="76"/>
      <c r="Q5" s="76"/>
      <c r="R5" s="86"/>
      <c r="S5" s="48">
        <v>2</v>
      </c>
      <c r="T5" s="48">
        <v>3</v>
      </c>
      <c r="U5" s="49">
        <v>746</v>
      </c>
      <c r="V5" s="49">
        <v>0.002079</v>
      </c>
      <c r="W5" s="49">
        <v>0.007115</v>
      </c>
      <c r="X5" s="49">
        <v>1.543574</v>
      </c>
      <c r="Y5" s="49">
        <v>0.15</v>
      </c>
      <c r="Z5" s="49">
        <v>0</v>
      </c>
      <c r="AA5" s="71">
        <v>5</v>
      </c>
      <c r="AB5" s="71"/>
      <c r="AC5" s="72"/>
      <c r="AD5" s="78" t="s">
        <v>1077</v>
      </c>
      <c r="AE5" s="78">
        <v>4116</v>
      </c>
      <c r="AF5" s="78">
        <v>8884</v>
      </c>
      <c r="AG5" s="78">
        <v>6698</v>
      </c>
      <c r="AH5" s="78">
        <v>1929</v>
      </c>
      <c r="AI5" s="78"/>
      <c r="AJ5" s="78" t="s">
        <v>1274</v>
      </c>
      <c r="AK5" s="78" t="s">
        <v>1456</v>
      </c>
      <c r="AL5" s="83" t="s">
        <v>1555</v>
      </c>
      <c r="AM5" s="78"/>
      <c r="AN5" s="80">
        <v>40046.05065972222</v>
      </c>
      <c r="AO5" s="83" t="s">
        <v>1705</v>
      </c>
      <c r="AP5" s="78" t="b">
        <v>0</v>
      </c>
      <c r="AQ5" s="78" t="b">
        <v>0</v>
      </c>
      <c r="AR5" s="78" t="b">
        <v>1</v>
      </c>
      <c r="AS5" s="78"/>
      <c r="AT5" s="78">
        <v>316</v>
      </c>
      <c r="AU5" s="83" t="s">
        <v>1881</v>
      </c>
      <c r="AV5" s="78" t="b">
        <v>0</v>
      </c>
      <c r="AW5" s="78" t="s">
        <v>2012</v>
      </c>
      <c r="AX5" s="83" t="s">
        <v>2015</v>
      </c>
      <c r="AY5" s="78" t="s">
        <v>66</v>
      </c>
      <c r="AZ5" s="78" t="str">
        <f>REPLACE(INDEX(GroupVertices[Group],MATCH(Vertices[[#This Row],[Vertex]],GroupVertices[Vertex],0)),1,1,"")</f>
        <v>13</v>
      </c>
      <c r="BA5" s="48" t="s">
        <v>508</v>
      </c>
      <c r="BB5" s="48" t="s">
        <v>508</v>
      </c>
      <c r="BC5" s="48" t="s">
        <v>538</v>
      </c>
      <c r="BD5" s="48" t="s">
        <v>538</v>
      </c>
      <c r="BE5" s="48" t="s">
        <v>556</v>
      </c>
      <c r="BF5" s="48" t="s">
        <v>556</v>
      </c>
      <c r="BG5" s="116" t="s">
        <v>2640</v>
      </c>
      <c r="BH5" s="116" t="s">
        <v>2640</v>
      </c>
      <c r="BI5" s="116" t="s">
        <v>2756</v>
      </c>
      <c r="BJ5" s="116" t="s">
        <v>2756</v>
      </c>
      <c r="BK5" s="116">
        <v>0</v>
      </c>
      <c r="BL5" s="120">
        <v>0</v>
      </c>
      <c r="BM5" s="116">
        <v>2</v>
      </c>
      <c r="BN5" s="120">
        <v>6.0606060606060606</v>
      </c>
      <c r="BO5" s="116">
        <v>0</v>
      </c>
      <c r="BP5" s="120">
        <v>0</v>
      </c>
      <c r="BQ5" s="116">
        <v>31</v>
      </c>
      <c r="BR5" s="120">
        <v>93.93939393939394</v>
      </c>
      <c r="BS5" s="116">
        <v>33</v>
      </c>
      <c r="BT5" s="2"/>
      <c r="BU5" s="3"/>
      <c r="BV5" s="3"/>
      <c r="BW5" s="3"/>
      <c r="BX5" s="3"/>
    </row>
    <row r="6" spans="1:76" ht="15">
      <c r="A6" s="64" t="s">
        <v>306</v>
      </c>
      <c r="B6" s="65"/>
      <c r="C6" s="65" t="s">
        <v>64</v>
      </c>
      <c r="D6" s="66">
        <v>162.28103713602172</v>
      </c>
      <c r="E6" s="68"/>
      <c r="F6" s="100" t="s">
        <v>1901</v>
      </c>
      <c r="G6" s="65"/>
      <c r="H6" s="69" t="s">
        <v>306</v>
      </c>
      <c r="I6" s="70"/>
      <c r="J6" s="70"/>
      <c r="K6" s="69" t="s">
        <v>2213</v>
      </c>
      <c r="L6" s="73">
        <v>1</v>
      </c>
      <c r="M6" s="74">
        <v>7978.4091796875</v>
      </c>
      <c r="N6" s="74">
        <v>2458.57763671875</v>
      </c>
      <c r="O6" s="75"/>
      <c r="P6" s="76"/>
      <c r="Q6" s="76"/>
      <c r="R6" s="86"/>
      <c r="S6" s="48">
        <v>1</v>
      </c>
      <c r="T6" s="48">
        <v>0</v>
      </c>
      <c r="U6" s="49">
        <v>0</v>
      </c>
      <c r="V6" s="49">
        <v>0.001497</v>
      </c>
      <c r="W6" s="49">
        <v>0.000618</v>
      </c>
      <c r="X6" s="49">
        <v>0.412408</v>
      </c>
      <c r="Y6" s="49">
        <v>0</v>
      </c>
      <c r="Z6" s="49">
        <v>0</v>
      </c>
      <c r="AA6" s="71">
        <v>6</v>
      </c>
      <c r="AB6" s="71"/>
      <c r="AC6" s="72"/>
      <c r="AD6" s="78" t="s">
        <v>1078</v>
      </c>
      <c r="AE6" s="78">
        <v>850</v>
      </c>
      <c r="AF6" s="78">
        <v>2334</v>
      </c>
      <c r="AG6" s="78">
        <v>2060</v>
      </c>
      <c r="AH6" s="78">
        <v>2490</v>
      </c>
      <c r="AI6" s="78"/>
      <c r="AJ6" s="78" t="s">
        <v>1275</v>
      </c>
      <c r="AK6" s="78"/>
      <c r="AL6" s="83" t="s">
        <v>1556</v>
      </c>
      <c r="AM6" s="78"/>
      <c r="AN6" s="80">
        <v>41538.74543981482</v>
      </c>
      <c r="AO6" s="83" t="s">
        <v>1706</v>
      </c>
      <c r="AP6" s="78" t="b">
        <v>0</v>
      </c>
      <c r="AQ6" s="78" t="b">
        <v>0</v>
      </c>
      <c r="AR6" s="78" t="b">
        <v>0</v>
      </c>
      <c r="AS6" s="78"/>
      <c r="AT6" s="78">
        <v>52</v>
      </c>
      <c r="AU6" s="83" t="s">
        <v>1882</v>
      </c>
      <c r="AV6" s="78" t="b">
        <v>0</v>
      </c>
      <c r="AW6" s="78" t="s">
        <v>2012</v>
      </c>
      <c r="AX6" s="83" t="s">
        <v>2016</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162.1123426083583</v>
      </c>
      <c r="E7" s="68"/>
      <c r="F7" s="100" t="s">
        <v>621</v>
      </c>
      <c r="G7" s="65"/>
      <c r="H7" s="69" t="s">
        <v>214</v>
      </c>
      <c r="I7" s="70"/>
      <c r="J7" s="70"/>
      <c r="K7" s="69" t="s">
        <v>2214</v>
      </c>
      <c r="L7" s="73">
        <v>1</v>
      </c>
      <c r="M7" s="74">
        <v>3389.1298828125</v>
      </c>
      <c r="N7" s="74">
        <v>881.4842529296875</v>
      </c>
      <c r="O7" s="75"/>
      <c r="P7" s="76"/>
      <c r="Q7" s="76"/>
      <c r="R7" s="86"/>
      <c r="S7" s="48">
        <v>0</v>
      </c>
      <c r="T7" s="48">
        <v>1</v>
      </c>
      <c r="U7" s="49">
        <v>0</v>
      </c>
      <c r="V7" s="49">
        <v>0.001621</v>
      </c>
      <c r="W7" s="49">
        <v>0.00287</v>
      </c>
      <c r="X7" s="49">
        <v>0.339703</v>
      </c>
      <c r="Y7" s="49">
        <v>0</v>
      </c>
      <c r="Z7" s="49">
        <v>0</v>
      </c>
      <c r="AA7" s="71">
        <v>7</v>
      </c>
      <c r="AB7" s="71"/>
      <c r="AC7" s="72"/>
      <c r="AD7" s="78" t="s">
        <v>1079</v>
      </c>
      <c r="AE7" s="78">
        <v>5001</v>
      </c>
      <c r="AF7" s="78">
        <v>933</v>
      </c>
      <c r="AG7" s="78">
        <v>761</v>
      </c>
      <c r="AH7" s="78">
        <v>594</v>
      </c>
      <c r="AI7" s="78"/>
      <c r="AJ7" s="78" t="s">
        <v>1276</v>
      </c>
      <c r="AK7" s="78"/>
      <c r="AL7" s="78"/>
      <c r="AM7" s="78"/>
      <c r="AN7" s="80">
        <v>41229.422951388886</v>
      </c>
      <c r="AO7" s="83" t="s">
        <v>1707</v>
      </c>
      <c r="AP7" s="78" t="b">
        <v>1</v>
      </c>
      <c r="AQ7" s="78" t="b">
        <v>0</v>
      </c>
      <c r="AR7" s="78" t="b">
        <v>0</v>
      </c>
      <c r="AS7" s="78"/>
      <c r="AT7" s="78">
        <v>24</v>
      </c>
      <c r="AU7" s="83" t="s">
        <v>1881</v>
      </c>
      <c r="AV7" s="78" t="b">
        <v>0</v>
      </c>
      <c r="AW7" s="78" t="s">
        <v>2012</v>
      </c>
      <c r="AX7" s="83" t="s">
        <v>2017</v>
      </c>
      <c r="AY7" s="78" t="s">
        <v>66</v>
      </c>
      <c r="AZ7" s="78" t="str">
        <f>REPLACE(INDEX(GroupVertices[Group],MATCH(Vertices[[#This Row],[Vertex]],GroupVertices[Vertex],0)),1,1,"")</f>
        <v>2</v>
      </c>
      <c r="BA7" s="48"/>
      <c r="BB7" s="48"/>
      <c r="BC7" s="48"/>
      <c r="BD7" s="48"/>
      <c r="BE7" s="48" t="s">
        <v>557</v>
      </c>
      <c r="BF7" s="48" t="s">
        <v>557</v>
      </c>
      <c r="BG7" s="116" t="s">
        <v>2855</v>
      </c>
      <c r="BH7" s="116" t="s">
        <v>2855</v>
      </c>
      <c r="BI7" s="116" t="s">
        <v>2923</v>
      </c>
      <c r="BJ7" s="116" t="s">
        <v>2923</v>
      </c>
      <c r="BK7" s="116">
        <v>0</v>
      </c>
      <c r="BL7" s="120">
        <v>0</v>
      </c>
      <c r="BM7" s="116">
        <v>0</v>
      </c>
      <c r="BN7" s="120">
        <v>0</v>
      </c>
      <c r="BO7" s="116">
        <v>0</v>
      </c>
      <c r="BP7" s="120">
        <v>0</v>
      </c>
      <c r="BQ7" s="116">
        <v>21</v>
      </c>
      <c r="BR7" s="120">
        <v>100</v>
      </c>
      <c r="BS7" s="116">
        <v>21</v>
      </c>
      <c r="BT7" s="2"/>
      <c r="BU7" s="3"/>
      <c r="BV7" s="3"/>
      <c r="BW7" s="3"/>
      <c r="BX7" s="3"/>
    </row>
    <row r="8" spans="1:76" ht="15">
      <c r="A8" s="64" t="s">
        <v>287</v>
      </c>
      <c r="B8" s="65"/>
      <c r="C8" s="65" t="s">
        <v>64</v>
      </c>
      <c r="D8" s="66">
        <v>162.19048875286478</v>
      </c>
      <c r="E8" s="68"/>
      <c r="F8" s="100" t="s">
        <v>688</v>
      </c>
      <c r="G8" s="65"/>
      <c r="H8" s="69" t="s">
        <v>287</v>
      </c>
      <c r="I8" s="70"/>
      <c r="J8" s="70"/>
      <c r="K8" s="69" t="s">
        <v>2215</v>
      </c>
      <c r="L8" s="73">
        <v>1482.379575249241</v>
      </c>
      <c r="M8" s="74">
        <v>2214.180908203125</v>
      </c>
      <c r="N8" s="74">
        <v>1338.2091064453125</v>
      </c>
      <c r="O8" s="75"/>
      <c r="P8" s="76"/>
      <c r="Q8" s="76"/>
      <c r="R8" s="86"/>
      <c r="S8" s="48">
        <v>20</v>
      </c>
      <c r="T8" s="48">
        <v>17</v>
      </c>
      <c r="U8" s="49">
        <v>4498.576679</v>
      </c>
      <c r="V8" s="49">
        <v>0.002326</v>
      </c>
      <c r="W8" s="49">
        <v>0.033062</v>
      </c>
      <c r="X8" s="49">
        <v>7.81131</v>
      </c>
      <c r="Y8" s="49">
        <v>0.04789915966386555</v>
      </c>
      <c r="Z8" s="49">
        <v>0.05714285714285714</v>
      </c>
      <c r="AA8" s="71">
        <v>8</v>
      </c>
      <c r="AB8" s="71"/>
      <c r="AC8" s="72"/>
      <c r="AD8" s="78" t="s">
        <v>1080</v>
      </c>
      <c r="AE8" s="78">
        <v>80</v>
      </c>
      <c r="AF8" s="78">
        <v>1582</v>
      </c>
      <c r="AG8" s="78">
        <v>1286</v>
      </c>
      <c r="AH8" s="78">
        <v>22</v>
      </c>
      <c r="AI8" s="78"/>
      <c r="AJ8" s="78" t="s">
        <v>1277</v>
      </c>
      <c r="AK8" s="78" t="s">
        <v>1454</v>
      </c>
      <c r="AL8" s="83" t="s">
        <v>1557</v>
      </c>
      <c r="AM8" s="78"/>
      <c r="AN8" s="80">
        <v>42654.786157407405</v>
      </c>
      <c r="AO8" s="83" t="s">
        <v>1708</v>
      </c>
      <c r="AP8" s="78" t="b">
        <v>0</v>
      </c>
      <c r="AQ8" s="78" t="b">
        <v>0</v>
      </c>
      <c r="AR8" s="78" t="b">
        <v>1</v>
      </c>
      <c r="AS8" s="78"/>
      <c r="AT8" s="78">
        <v>27</v>
      </c>
      <c r="AU8" s="83" t="s">
        <v>1881</v>
      </c>
      <c r="AV8" s="78" t="b">
        <v>0</v>
      </c>
      <c r="AW8" s="78" t="s">
        <v>2012</v>
      </c>
      <c r="AX8" s="83" t="s">
        <v>2018</v>
      </c>
      <c r="AY8" s="78" t="s">
        <v>66</v>
      </c>
      <c r="AZ8" s="78" t="str">
        <f>REPLACE(INDEX(GroupVertices[Group],MATCH(Vertices[[#This Row],[Vertex]],GroupVertices[Vertex],0)),1,1,"")</f>
        <v>2</v>
      </c>
      <c r="BA8" s="48" t="s">
        <v>2834</v>
      </c>
      <c r="BB8" s="48" t="s">
        <v>2834</v>
      </c>
      <c r="BC8" s="48" t="s">
        <v>2838</v>
      </c>
      <c r="BD8" s="48" t="s">
        <v>2838</v>
      </c>
      <c r="BE8" s="48" t="s">
        <v>2842</v>
      </c>
      <c r="BF8" s="48" t="s">
        <v>2849</v>
      </c>
      <c r="BG8" s="116" t="s">
        <v>2856</v>
      </c>
      <c r="BH8" s="116" t="s">
        <v>2912</v>
      </c>
      <c r="BI8" s="116" t="s">
        <v>2924</v>
      </c>
      <c r="BJ8" s="116" t="s">
        <v>2924</v>
      </c>
      <c r="BK8" s="116">
        <v>21</v>
      </c>
      <c r="BL8" s="120">
        <v>6.542056074766355</v>
      </c>
      <c r="BM8" s="116">
        <v>4</v>
      </c>
      <c r="BN8" s="120">
        <v>1.2461059190031152</v>
      </c>
      <c r="BO8" s="116">
        <v>0</v>
      </c>
      <c r="BP8" s="120">
        <v>0</v>
      </c>
      <c r="BQ8" s="116">
        <v>296</v>
      </c>
      <c r="BR8" s="120">
        <v>92.21183800623054</v>
      </c>
      <c r="BS8" s="116">
        <v>321</v>
      </c>
      <c r="BT8" s="2"/>
      <c r="BU8" s="3"/>
      <c r="BV8" s="3"/>
      <c r="BW8" s="3"/>
      <c r="BX8" s="3"/>
    </row>
    <row r="9" spans="1:76" ht="15">
      <c r="A9" s="64" t="s">
        <v>215</v>
      </c>
      <c r="B9" s="65"/>
      <c r="C9" s="65" t="s">
        <v>64</v>
      </c>
      <c r="D9" s="66">
        <v>162.0172186420099</v>
      </c>
      <c r="E9" s="68"/>
      <c r="F9" s="100" t="s">
        <v>622</v>
      </c>
      <c r="G9" s="65"/>
      <c r="H9" s="69" t="s">
        <v>215</v>
      </c>
      <c r="I9" s="70"/>
      <c r="J9" s="70"/>
      <c r="K9" s="69" t="s">
        <v>2216</v>
      </c>
      <c r="L9" s="73">
        <v>1</v>
      </c>
      <c r="M9" s="74">
        <v>4540.20361328125</v>
      </c>
      <c r="N9" s="74">
        <v>352.9058837890625</v>
      </c>
      <c r="O9" s="75"/>
      <c r="P9" s="76"/>
      <c r="Q9" s="76"/>
      <c r="R9" s="86"/>
      <c r="S9" s="48">
        <v>0</v>
      </c>
      <c r="T9" s="48">
        <v>2</v>
      </c>
      <c r="U9" s="49">
        <v>0</v>
      </c>
      <c r="V9" s="49">
        <v>0.002062</v>
      </c>
      <c r="W9" s="49">
        <v>0.006655</v>
      </c>
      <c r="X9" s="49">
        <v>0.577757</v>
      </c>
      <c r="Y9" s="49">
        <v>0.5</v>
      </c>
      <c r="Z9" s="49">
        <v>0</v>
      </c>
      <c r="AA9" s="71">
        <v>9</v>
      </c>
      <c r="AB9" s="71"/>
      <c r="AC9" s="72"/>
      <c r="AD9" s="78" t="s">
        <v>1081</v>
      </c>
      <c r="AE9" s="78">
        <v>146</v>
      </c>
      <c r="AF9" s="78">
        <v>143</v>
      </c>
      <c r="AG9" s="78">
        <v>92</v>
      </c>
      <c r="AH9" s="78">
        <v>503</v>
      </c>
      <c r="AI9" s="78"/>
      <c r="AJ9" s="78" t="s">
        <v>1278</v>
      </c>
      <c r="AK9" s="78"/>
      <c r="AL9" s="78"/>
      <c r="AM9" s="78"/>
      <c r="AN9" s="80">
        <v>43468.62998842593</v>
      </c>
      <c r="AO9" s="78"/>
      <c r="AP9" s="78" t="b">
        <v>1</v>
      </c>
      <c r="AQ9" s="78" t="b">
        <v>0</v>
      </c>
      <c r="AR9" s="78" t="b">
        <v>0</v>
      </c>
      <c r="AS9" s="78"/>
      <c r="AT9" s="78">
        <v>0</v>
      </c>
      <c r="AU9" s="78"/>
      <c r="AV9" s="78" t="b">
        <v>0</v>
      </c>
      <c r="AW9" s="78" t="s">
        <v>2012</v>
      </c>
      <c r="AX9" s="83" t="s">
        <v>2019</v>
      </c>
      <c r="AY9" s="78" t="s">
        <v>66</v>
      </c>
      <c r="AZ9" s="78" t="str">
        <f>REPLACE(INDEX(GroupVertices[Group],MATCH(Vertices[[#This Row],[Vertex]],GroupVertices[Vertex],0)),1,1,"")</f>
        <v>4</v>
      </c>
      <c r="BA9" s="48"/>
      <c r="BB9" s="48"/>
      <c r="BC9" s="48"/>
      <c r="BD9" s="48"/>
      <c r="BE9" s="48" t="s">
        <v>558</v>
      </c>
      <c r="BF9" s="48" t="s">
        <v>558</v>
      </c>
      <c r="BG9" s="116" t="s">
        <v>2857</v>
      </c>
      <c r="BH9" s="116" t="s">
        <v>2857</v>
      </c>
      <c r="BI9" s="116" t="s">
        <v>2925</v>
      </c>
      <c r="BJ9" s="116" t="s">
        <v>2925</v>
      </c>
      <c r="BK9" s="116">
        <v>1</v>
      </c>
      <c r="BL9" s="120">
        <v>5.2631578947368425</v>
      </c>
      <c r="BM9" s="116">
        <v>0</v>
      </c>
      <c r="BN9" s="120">
        <v>0</v>
      </c>
      <c r="BO9" s="116">
        <v>0</v>
      </c>
      <c r="BP9" s="120">
        <v>0</v>
      </c>
      <c r="BQ9" s="116">
        <v>18</v>
      </c>
      <c r="BR9" s="120">
        <v>94.73684210526316</v>
      </c>
      <c r="BS9" s="116">
        <v>19</v>
      </c>
      <c r="BT9" s="2"/>
      <c r="BU9" s="3"/>
      <c r="BV9" s="3"/>
      <c r="BW9" s="3"/>
      <c r="BX9" s="3"/>
    </row>
    <row r="10" spans="1:76" ht="15">
      <c r="A10" s="64" t="s">
        <v>297</v>
      </c>
      <c r="B10" s="65"/>
      <c r="C10" s="65" t="s">
        <v>64</v>
      </c>
      <c r="D10" s="66">
        <v>164.71621067454075</v>
      </c>
      <c r="E10" s="68"/>
      <c r="F10" s="100" t="s">
        <v>700</v>
      </c>
      <c r="G10" s="65"/>
      <c r="H10" s="69" t="s">
        <v>297</v>
      </c>
      <c r="I10" s="70"/>
      <c r="J10" s="70"/>
      <c r="K10" s="69" t="s">
        <v>2217</v>
      </c>
      <c r="L10" s="73">
        <v>9999</v>
      </c>
      <c r="M10" s="74">
        <v>1459.17041015625</v>
      </c>
      <c r="N10" s="74">
        <v>6133.3369140625</v>
      </c>
      <c r="O10" s="75"/>
      <c r="P10" s="76"/>
      <c r="Q10" s="76"/>
      <c r="R10" s="86"/>
      <c r="S10" s="48">
        <v>55</v>
      </c>
      <c r="T10" s="48">
        <v>31</v>
      </c>
      <c r="U10" s="49">
        <v>30361.407966</v>
      </c>
      <c r="V10" s="49">
        <v>0.003333</v>
      </c>
      <c r="W10" s="49">
        <v>0.066688</v>
      </c>
      <c r="X10" s="49">
        <v>18.535147</v>
      </c>
      <c r="Y10" s="49">
        <v>0.014912280701754385</v>
      </c>
      <c r="Z10" s="49">
        <v>0.10526315789473684</v>
      </c>
      <c r="AA10" s="71">
        <v>10</v>
      </c>
      <c r="AB10" s="71"/>
      <c r="AC10" s="72"/>
      <c r="AD10" s="78" t="s">
        <v>1082</v>
      </c>
      <c r="AE10" s="78">
        <v>849</v>
      </c>
      <c r="AF10" s="78">
        <v>22558</v>
      </c>
      <c r="AG10" s="78">
        <v>3959</v>
      </c>
      <c r="AH10" s="78">
        <v>5900</v>
      </c>
      <c r="AI10" s="78"/>
      <c r="AJ10" s="78" t="s">
        <v>1279</v>
      </c>
      <c r="AK10" s="78" t="s">
        <v>1457</v>
      </c>
      <c r="AL10" s="83" t="s">
        <v>1558</v>
      </c>
      <c r="AM10" s="78"/>
      <c r="AN10" s="80">
        <v>41913.761354166665</v>
      </c>
      <c r="AO10" s="83" t="s">
        <v>1709</v>
      </c>
      <c r="AP10" s="78" t="b">
        <v>0</v>
      </c>
      <c r="AQ10" s="78" t="b">
        <v>0</v>
      </c>
      <c r="AR10" s="78" t="b">
        <v>1</v>
      </c>
      <c r="AS10" s="78"/>
      <c r="AT10" s="78">
        <v>166</v>
      </c>
      <c r="AU10" s="83" t="s">
        <v>1881</v>
      </c>
      <c r="AV10" s="78" t="b">
        <v>1</v>
      </c>
      <c r="AW10" s="78" t="s">
        <v>2012</v>
      </c>
      <c r="AX10" s="83" t="s">
        <v>2020</v>
      </c>
      <c r="AY10" s="78" t="s">
        <v>66</v>
      </c>
      <c r="AZ10" s="78" t="str">
        <f>REPLACE(INDEX(GroupVertices[Group],MATCH(Vertices[[#This Row],[Vertex]],GroupVertices[Vertex],0)),1,1,"")</f>
        <v>1</v>
      </c>
      <c r="BA10" s="48" t="s">
        <v>2835</v>
      </c>
      <c r="BB10" s="48" t="s">
        <v>2835</v>
      </c>
      <c r="BC10" s="48" t="s">
        <v>2839</v>
      </c>
      <c r="BD10" s="48" t="s">
        <v>2839</v>
      </c>
      <c r="BE10" s="48" t="s">
        <v>2843</v>
      </c>
      <c r="BF10" s="48" t="s">
        <v>2850</v>
      </c>
      <c r="BG10" s="116" t="s">
        <v>2858</v>
      </c>
      <c r="BH10" s="116" t="s">
        <v>2913</v>
      </c>
      <c r="BI10" s="116" t="s">
        <v>2926</v>
      </c>
      <c r="BJ10" s="116" t="s">
        <v>2926</v>
      </c>
      <c r="BK10" s="116">
        <v>22</v>
      </c>
      <c r="BL10" s="120">
        <v>4.954954954954955</v>
      </c>
      <c r="BM10" s="116">
        <v>4</v>
      </c>
      <c r="BN10" s="120">
        <v>0.9009009009009009</v>
      </c>
      <c r="BO10" s="116">
        <v>0</v>
      </c>
      <c r="BP10" s="120">
        <v>0</v>
      </c>
      <c r="BQ10" s="116">
        <v>418</v>
      </c>
      <c r="BR10" s="120">
        <v>94.14414414414415</v>
      </c>
      <c r="BS10" s="116">
        <v>444</v>
      </c>
      <c r="BT10" s="2"/>
      <c r="BU10" s="3"/>
      <c r="BV10" s="3"/>
      <c r="BW10" s="3"/>
      <c r="BX10" s="3"/>
    </row>
    <row r="11" spans="1:76" ht="15">
      <c r="A11" s="64" t="s">
        <v>221</v>
      </c>
      <c r="B11" s="65"/>
      <c r="C11" s="65" t="s">
        <v>64</v>
      </c>
      <c r="D11" s="66">
        <v>162.25454691754496</v>
      </c>
      <c r="E11" s="68"/>
      <c r="F11" s="100" t="s">
        <v>1902</v>
      </c>
      <c r="G11" s="65"/>
      <c r="H11" s="69" t="s">
        <v>221</v>
      </c>
      <c r="I11" s="70"/>
      <c r="J11" s="70"/>
      <c r="K11" s="69" t="s">
        <v>2218</v>
      </c>
      <c r="L11" s="73">
        <v>70.68816207652152</v>
      </c>
      <c r="M11" s="74">
        <v>4295.73779296875</v>
      </c>
      <c r="N11" s="74">
        <v>1220.9637451171875</v>
      </c>
      <c r="O11" s="75"/>
      <c r="P11" s="76"/>
      <c r="Q11" s="76"/>
      <c r="R11" s="86"/>
      <c r="S11" s="48">
        <v>2</v>
      </c>
      <c r="T11" s="48">
        <v>3</v>
      </c>
      <c r="U11" s="49">
        <v>211.625397</v>
      </c>
      <c r="V11" s="49">
        <v>0.002146</v>
      </c>
      <c r="W11" s="49">
        <v>0.009966</v>
      </c>
      <c r="X11" s="49">
        <v>1.312638</v>
      </c>
      <c r="Y11" s="49">
        <v>0.2</v>
      </c>
      <c r="Z11" s="49">
        <v>0</v>
      </c>
      <c r="AA11" s="71">
        <v>11</v>
      </c>
      <c r="AB11" s="71"/>
      <c r="AC11" s="72"/>
      <c r="AD11" s="78" t="s">
        <v>1083</v>
      </c>
      <c r="AE11" s="78">
        <v>1861</v>
      </c>
      <c r="AF11" s="78">
        <v>2114</v>
      </c>
      <c r="AG11" s="78">
        <v>2652</v>
      </c>
      <c r="AH11" s="78">
        <v>1384</v>
      </c>
      <c r="AI11" s="78"/>
      <c r="AJ11" s="78" t="s">
        <v>1280</v>
      </c>
      <c r="AK11" s="78" t="s">
        <v>1458</v>
      </c>
      <c r="AL11" s="78"/>
      <c r="AM11" s="78"/>
      <c r="AN11" s="80">
        <v>41786.39738425926</v>
      </c>
      <c r="AO11" s="83" t="s">
        <v>1710</v>
      </c>
      <c r="AP11" s="78" t="b">
        <v>1</v>
      </c>
      <c r="AQ11" s="78" t="b">
        <v>0</v>
      </c>
      <c r="AR11" s="78" t="b">
        <v>1</v>
      </c>
      <c r="AS11" s="78"/>
      <c r="AT11" s="78">
        <v>17</v>
      </c>
      <c r="AU11" s="83" t="s">
        <v>1881</v>
      </c>
      <c r="AV11" s="78" t="b">
        <v>0</v>
      </c>
      <c r="AW11" s="78" t="s">
        <v>2012</v>
      </c>
      <c r="AX11" s="83" t="s">
        <v>2021</v>
      </c>
      <c r="AY11" s="78" t="s">
        <v>66</v>
      </c>
      <c r="AZ11" s="78" t="str">
        <f>REPLACE(INDEX(GroupVertices[Group],MATCH(Vertices[[#This Row],[Vertex]],GroupVertices[Vertex],0)),1,1,"")</f>
        <v>4</v>
      </c>
      <c r="BA11" s="48"/>
      <c r="BB11" s="48"/>
      <c r="BC11" s="48"/>
      <c r="BD11" s="48"/>
      <c r="BE11" s="48" t="s">
        <v>558</v>
      </c>
      <c r="BF11" s="48" t="s">
        <v>558</v>
      </c>
      <c r="BG11" s="116" t="s">
        <v>2859</v>
      </c>
      <c r="BH11" s="116" t="s">
        <v>2859</v>
      </c>
      <c r="BI11" s="116" t="s">
        <v>2927</v>
      </c>
      <c r="BJ11" s="116" t="s">
        <v>2927</v>
      </c>
      <c r="BK11" s="116">
        <v>2</v>
      </c>
      <c r="BL11" s="120">
        <v>6.25</v>
      </c>
      <c r="BM11" s="116">
        <v>0</v>
      </c>
      <c r="BN11" s="120">
        <v>0</v>
      </c>
      <c r="BO11" s="116">
        <v>0</v>
      </c>
      <c r="BP11" s="120">
        <v>0</v>
      </c>
      <c r="BQ11" s="116">
        <v>30</v>
      </c>
      <c r="BR11" s="120">
        <v>93.75</v>
      </c>
      <c r="BS11" s="116">
        <v>32</v>
      </c>
      <c r="BT11" s="2"/>
      <c r="BU11" s="3"/>
      <c r="BV11" s="3"/>
      <c r="BW11" s="3"/>
      <c r="BX11" s="3"/>
    </row>
    <row r="12" spans="1:76" ht="15">
      <c r="A12" s="64" t="s">
        <v>216</v>
      </c>
      <c r="B12" s="65"/>
      <c r="C12" s="65" t="s">
        <v>64</v>
      </c>
      <c r="D12" s="66">
        <v>163.1652083827259</v>
      </c>
      <c r="E12" s="68"/>
      <c r="F12" s="100" t="s">
        <v>623</v>
      </c>
      <c r="G12" s="65"/>
      <c r="H12" s="69" t="s">
        <v>216</v>
      </c>
      <c r="I12" s="70"/>
      <c r="J12" s="70"/>
      <c r="K12" s="69" t="s">
        <v>2219</v>
      </c>
      <c r="L12" s="73">
        <v>1</v>
      </c>
      <c r="M12" s="74">
        <v>2959.402099609375</v>
      </c>
      <c r="N12" s="74">
        <v>550.3858642578125</v>
      </c>
      <c r="O12" s="75"/>
      <c r="P12" s="76"/>
      <c r="Q12" s="76"/>
      <c r="R12" s="86"/>
      <c r="S12" s="48">
        <v>0</v>
      </c>
      <c r="T12" s="48">
        <v>1</v>
      </c>
      <c r="U12" s="49">
        <v>0</v>
      </c>
      <c r="V12" s="49">
        <v>0.001621</v>
      </c>
      <c r="W12" s="49">
        <v>0.00287</v>
      </c>
      <c r="X12" s="49">
        <v>0.339703</v>
      </c>
      <c r="Y12" s="49">
        <v>0</v>
      </c>
      <c r="Z12" s="49">
        <v>0</v>
      </c>
      <c r="AA12" s="71">
        <v>12</v>
      </c>
      <c r="AB12" s="71"/>
      <c r="AC12" s="72"/>
      <c r="AD12" s="78" t="s">
        <v>1084</v>
      </c>
      <c r="AE12" s="78">
        <v>762</v>
      </c>
      <c r="AF12" s="78">
        <v>9677</v>
      </c>
      <c r="AG12" s="78">
        <v>1777</v>
      </c>
      <c r="AH12" s="78">
        <v>1146</v>
      </c>
      <c r="AI12" s="78"/>
      <c r="AJ12" s="78" t="s">
        <v>1281</v>
      </c>
      <c r="AK12" s="78" t="s">
        <v>1459</v>
      </c>
      <c r="AL12" s="78"/>
      <c r="AM12" s="78"/>
      <c r="AN12" s="80">
        <v>41641.10853009259</v>
      </c>
      <c r="AO12" s="83" t="s">
        <v>1711</v>
      </c>
      <c r="AP12" s="78" t="b">
        <v>0</v>
      </c>
      <c r="AQ12" s="78" t="b">
        <v>0</v>
      </c>
      <c r="AR12" s="78" t="b">
        <v>0</v>
      </c>
      <c r="AS12" s="78"/>
      <c r="AT12" s="78">
        <v>57</v>
      </c>
      <c r="AU12" s="83" t="s">
        <v>1883</v>
      </c>
      <c r="AV12" s="78" t="b">
        <v>0</v>
      </c>
      <c r="AW12" s="78" t="s">
        <v>2012</v>
      </c>
      <c r="AX12" s="83" t="s">
        <v>2022</v>
      </c>
      <c r="AY12" s="78" t="s">
        <v>66</v>
      </c>
      <c r="AZ12" s="78" t="str">
        <f>REPLACE(INDEX(GroupVertices[Group],MATCH(Vertices[[#This Row],[Vertex]],GroupVertices[Vertex],0)),1,1,"")</f>
        <v>2</v>
      </c>
      <c r="BA12" s="48"/>
      <c r="BB12" s="48"/>
      <c r="BC12" s="48"/>
      <c r="BD12" s="48"/>
      <c r="BE12" s="48" t="s">
        <v>557</v>
      </c>
      <c r="BF12" s="48" t="s">
        <v>557</v>
      </c>
      <c r="BG12" s="116" t="s">
        <v>2855</v>
      </c>
      <c r="BH12" s="116" t="s">
        <v>2855</v>
      </c>
      <c r="BI12" s="116" t="s">
        <v>2923</v>
      </c>
      <c r="BJ12" s="116" t="s">
        <v>2923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162.0344372840198</v>
      </c>
      <c r="E13" s="68"/>
      <c r="F13" s="100" t="s">
        <v>624</v>
      </c>
      <c r="G13" s="65"/>
      <c r="H13" s="69" t="s">
        <v>217</v>
      </c>
      <c r="I13" s="70"/>
      <c r="J13" s="70"/>
      <c r="K13" s="69" t="s">
        <v>2220</v>
      </c>
      <c r="L13" s="73">
        <v>1</v>
      </c>
      <c r="M13" s="74">
        <v>8533.9091796875</v>
      </c>
      <c r="N13" s="74">
        <v>1585.1356201171875</v>
      </c>
      <c r="O13" s="75"/>
      <c r="P13" s="76"/>
      <c r="Q13" s="76"/>
      <c r="R13" s="86"/>
      <c r="S13" s="48">
        <v>0</v>
      </c>
      <c r="T13" s="48">
        <v>1</v>
      </c>
      <c r="U13" s="49">
        <v>0</v>
      </c>
      <c r="V13" s="49">
        <v>1</v>
      </c>
      <c r="W13" s="49">
        <v>0</v>
      </c>
      <c r="X13" s="49">
        <v>0.999997</v>
      </c>
      <c r="Y13" s="49">
        <v>0</v>
      </c>
      <c r="Z13" s="49">
        <v>0</v>
      </c>
      <c r="AA13" s="71">
        <v>13</v>
      </c>
      <c r="AB13" s="71"/>
      <c r="AC13" s="72"/>
      <c r="AD13" s="78" t="s">
        <v>1085</v>
      </c>
      <c r="AE13" s="78">
        <v>163</v>
      </c>
      <c r="AF13" s="78">
        <v>286</v>
      </c>
      <c r="AG13" s="78">
        <v>284</v>
      </c>
      <c r="AH13" s="78">
        <v>155</v>
      </c>
      <c r="AI13" s="78"/>
      <c r="AJ13" s="78" t="s">
        <v>1282</v>
      </c>
      <c r="AK13" s="78" t="s">
        <v>1460</v>
      </c>
      <c r="AL13" s="83" t="s">
        <v>1559</v>
      </c>
      <c r="AM13" s="78"/>
      <c r="AN13" s="80">
        <v>43053.3749537037</v>
      </c>
      <c r="AO13" s="83" t="s">
        <v>1712</v>
      </c>
      <c r="AP13" s="78" t="b">
        <v>0</v>
      </c>
      <c r="AQ13" s="78" t="b">
        <v>0</v>
      </c>
      <c r="AR13" s="78" t="b">
        <v>0</v>
      </c>
      <c r="AS13" s="78"/>
      <c r="AT13" s="78">
        <v>0</v>
      </c>
      <c r="AU13" s="83" t="s">
        <v>1881</v>
      </c>
      <c r="AV13" s="78" t="b">
        <v>0</v>
      </c>
      <c r="AW13" s="78" t="s">
        <v>2012</v>
      </c>
      <c r="AX13" s="83" t="s">
        <v>2023</v>
      </c>
      <c r="AY13" s="78" t="s">
        <v>66</v>
      </c>
      <c r="AZ13" s="78" t="str">
        <f>REPLACE(INDEX(GroupVertices[Group],MATCH(Vertices[[#This Row],[Vertex]],GroupVertices[Vertex],0)),1,1,"")</f>
        <v>17</v>
      </c>
      <c r="BA13" s="48" t="s">
        <v>509</v>
      </c>
      <c r="BB13" s="48" t="s">
        <v>509</v>
      </c>
      <c r="BC13" s="48" t="s">
        <v>539</v>
      </c>
      <c r="BD13" s="48" t="s">
        <v>539</v>
      </c>
      <c r="BE13" s="48" t="s">
        <v>559</v>
      </c>
      <c r="BF13" s="48" t="s">
        <v>559</v>
      </c>
      <c r="BG13" s="116" t="s">
        <v>2860</v>
      </c>
      <c r="BH13" s="116" t="s">
        <v>2860</v>
      </c>
      <c r="BI13" s="116" t="s">
        <v>2928</v>
      </c>
      <c r="BJ13" s="116" t="s">
        <v>2928</v>
      </c>
      <c r="BK13" s="116">
        <v>3</v>
      </c>
      <c r="BL13" s="120">
        <v>7.5</v>
      </c>
      <c r="BM13" s="116">
        <v>0</v>
      </c>
      <c r="BN13" s="120">
        <v>0</v>
      </c>
      <c r="BO13" s="116">
        <v>0</v>
      </c>
      <c r="BP13" s="120">
        <v>0</v>
      </c>
      <c r="BQ13" s="116">
        <v>37</v>
      </c>
      <c r="BR13" s="120">
        <v>92.5</v>
      </c>
      <c r="BS13" s="116">
        <v>40</v>
      </c>
      <c r="BT13" s="2"/>
      <c r="BU13" s="3"/>
      <c r="BV13" s="3"/>
      <c r="BW13" s="3"/>
      <c r="BX13" s="3"/>
    </row>
    <row r="14" spans="1:76" ht="15">
      <c r="A14" s="64" t="s">
        <v>307</v>
      </c>
      <c r="B14" s="65"/>
      <c r="C14" s="65" t="s">
        <v>64</v>
      </c>
      <c r="D14" s="66">
        <v>164.02156490002946</v>
      </c>
      <c r="E14" s="68"/>
      <c r="F14" s="100" t="s">
        <v>1903</v>
      </c>
      <c r="G14" s="65"/>
      <c r="H14" s="69" t="s">
        <v>307</v>
      </c>
      <c r="I14" s="70"/>
      <c r="J14" s="70"/>
      <c r="K14" s="69" t="s">
        <v>2221</v>
      </c>
      <c r="L14" s="73">
        <v>1</v>
      </c>
      <c r="M14" s="74">
        <v>8533.9091796875</v>
      </c>
      <c r="N14" s="74">
        <v>1932.15966796875</v>
      </c>
      <c r="O14" s="75"/>
      <c r="P14" s="76"/>
      <c r="Q14" s="76"/>
      <c r="R14" s="86"/>
      <c r="S14" s="48">
        <v>1</v>
      </c>
      <c r="T14" s="48">
        <v>0</v>
      </c>
      <c r="U14" s="49">
        <v>0</v>
      </c>
      <c r="V14" s="49">
        <v>1</v>
      </c>
      <c r="W14" s="49">
        <v>0</v>
      </c>
      <c r="X14" s="49">
        <v>0.999997</v>
      </c>
      <c r="Y14" s="49">
        <v>0</v>
      </c>
      <c r="Z14" s="49">
        <v>0</v>
      </c>
      <c r="AA14" s="71">
        <v>14</v>
      </c>
      <c r="AB14" s="71"/>
      <c r="AC14" s="72"/>
      <c r="AD14" s="78" t="s">
        <v>1086</v>
      </c>
      <c r="AE14" s="78">
        <v>215</v>
      </c>
      <c r="AF14" s="78">
        <v>16789</v>
      </c>
      <c r="AG14" s="78">
        <v>775</v>
      </c>
      <c r="AH14" s="78">
        <v>2207</v>
      </c>
      <c r="AI14" s="78"/>
      <c r="AJ14" s="78" t="s">
        <v>1283</v>
      </c>
      <c r="AK14" s="78" t="s">
        <v>1461</v>
      </c>
      <c r="AL14" s="83" t="s">
        <v>1560</v>
      </c>
      <c r="AM14" s="78"/>
      <c r="AN14" s="80">
        <v>42573.59957175926</v>
      </c>
      <c r="AO14" s="83" t="s">
        <v>1713</v>
      </c>
      <c r="AP14" s="78" t="b">
        <v>1</v>
      </c>
      <c r="AQ14" s="78" t="b">
        <v>0</v>
      </c>
      <c r="AR14" s="78" t="b">
        <v>0</v>
      </c>
      <c r="AS14" s="78"/>
      <c r="AT14" s="78">
        <v>54</v>
      </c>
      <c r="AU14" s="78"/>
      <c r="AV14" s="78" t="b">
        <v>1</v>
      </c>
      <c r="AW14" s="78" t="s">
        <v>2012</v>
      </c>
      <c r="AX14" s="83" t="s">
        <v>2024</v>
      </c>
      <c r="AY14" s="78" t="s">
        <v>65</v>
      </c>
      <c r="AZ14" s="78" t="str">
        <f>REPLACE(INDEX(GroupVertices[Group],MATCH(Vertices[[#This Row],[Vertex]],GroupVertices[Vertex],0)),1,1,"")</f>
        <v>17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162.00132451092384</v>
      </c>
      <c r="E15" s="68"/>
      <c r="F15" s="100" t="s">
        <v>625</v>
      </c>
      <c r="G15" s="65"/>
      <c r="H15" s="69" t="s">
        <v>218</v>
      </c>
      <c r="I15" s="70"/>
      <c r="J15" s="70"/>
      <c r="K15" s="69" t="s">
        <v>2222</v>
      </c>
      <c r="L15" s="73">
        <v>173.22800404091115</v>
      </c>
      <c r="M15" s="74">
        <v>1928.84228515625</v>
      </c>
      <c r="N15" s="74">
        <v>3000.54345703125</v>
      </c>
      <c r="O15" s="75"/>
      <c r="P15" s="76"/>
      <c r="Q15" s="76"/>
      <c r="R15" s="86"/>
      <c r="S15" s="48">
        <v>0</v>
      </c>
      <c r="T15" s="48">
        <v>4</v>
      </c>
      <c r="U15" s="49">
        <v>523.013072</v>
      </c>
      <c r="V15" s="49">
        <v>0.002079</v>
      </c>
      <c r="W15" s="49">
        <v>0.007168</v>
      </c>
      <c r="X15" s="49">
        <v>1.085461</v>
      </c>
      <c r="Y15" s="49">
        <v>0</v>
      </c>
      <c r="Z15" s="49">
        <v>0</v>
      </c>
      <c r="AA15" s="71">
        <v>15</v>
      </c>
      <c r="AB15" s="71"/>
      <c r="AC15" s="72"/>
      <c r="AD15" s="78" t="s">
        <v>1087</v>
      </c>
      <c r="AE15" s="78">
        <v>105</v>
      </c>
      <c r="AF15" s="78">
        <v>11</v>
      </c>
      <c r="AG15" s="78">
        <v>78</v>
      </c>
      <c r="AH15" s="78">
        <v>20</v>
      </c>
      <c r="AI15" s="78"/>
      <c r="AJ15" s="78" t="s">
        <v>1284</v>
      </c>
      <c r="AK15" s="78" t="s">
        <v>1462</v>
      </c>
      <c r="AL15" s="83" t="s">
        <v>1561</v>
      </c>
      <c r="AM15" s="78"/>
      <c r="AN15" s="80">
        <v>43731.09349537037</v>
      </c>
      <c r="AO15" s="83" t="s">
        <v>1714</v>
      </c>
      <c r="AP15" s="78" t="b">
        <v>1</v>
      </c>
      <c r="AQ15" s="78" t="b">
        <v>0</v>
      </c>
      <c r="AR15" s="78" t="b">
        <v>0</v>
      </c>
      <c r="AS15" s="78"/>
      <c r="AT15" s="78">
        <v>0</v>
      </c>
      <c r="AU15" s="78"/>
      <c r="AV15" s="78" t="b">
        <v>0</v>
      </c>
      <c r="AW15" s="78" t="s">
        <v>2012</v>
      </c>
      <c r="AX15" s="83" t="s">
        <v>2025</v>
      </c>
      <c r="AY15" s="78" t="s">
        <v>66</v>
      </c>
      <c r="AZ15" s="78" t="str">
        <f>REPLACE(INDEX(GroupVertices[Group],MATCH(Vertices[[#This Row],[Vertex]],GroupVertices[Vertex],0)),1,1,"")</f>
        <v>2</v>
      </c>
      <c r="BA15" s="48"/>
      <c r="BB15" s="48"/>
      <c r="BC15" s="48"/>
      <c r="BD15" s="48"/>
      <c r="BE15" s="48"/>
      <c r="BF15" s="48"/>
      <c r="BG15" s="116" t="s">
        <v>2861</v>
      </c>
      <c r="BH15" s="116" t="s">
        <v>2861</v>
      </c>
      <c r="BI15" s="116" t="s">
        <v>2929</v>
      </c>
      <c r="BJ15" s="116" t="s">
        <v>2929</v>
      </c>
      <c r="BK15" s="116">
        <v>0</v>
      </c>
      <c r="BL15" s="120">
        <v>0</v>
      </c>
      <c r="BM15" s="116">
        <v>0</v>
      </c>
      <c r="BN15" s="120">
        <v>0</v>
      </c>
      <c r="BO15" s="116">
        <v>0</v>
      </c>
      <c r="BP15" s="120">
        <v>0</v>
      </c>
      <c r="BQ15" s="116">
        <v>39</v>
      </c>
      <c r="BR15" s="120">
        <v>100</v>
      </c>
      <c r="BS15" s="116">
        <v>39</v>
      </c>
      <c r="BT15" s="2"/>
      <c r="BU15" s="3"/>
      <c r="BV15" s="3"/>
      <c r="BW15" s="3"/>
      <c r="BX15" s="3"/>
    </row>
    <row r="16" spans="1:76" ht="15">
      <c r="A16" s="64" t="s">
        <v>308</v>
      </c>
      <c r="B16" s="65"/>
      <c r="C16" s="65" t="s">
        <v>64</v>
      </c>
      <c r="D16" s="66">
        <v>191.77464433763677</v>
      </c>
      <c r="E16" s="68"/>
      <c r="F16" s="100" t="s">
        <v>1904</v>
      </c>
      <c r="G16" s="65"/>
      <c r="H16" s="69" t="s">
        <v>308</v>
      </c>
      <c r="I16" s="70"/>
      <c r="J16" s="70"/>
      <c r="K16" s="69" t="s">
        <v>2223</v>
      </c>
      <c r="L16" s="73">
        <v>1</v>
      </c>
      <c r="M16" s="74">
        <v>1864.427734375</v>
      </c>
      <c r="N16" s="74">
        <v>3752.56591796875</v>
      </c>
      <c r="O16" s="75"/>
      <c r="P16" s="76"/>
      <c r="Q16" s="76"/>
      <c r="R16" s="86"/>
      <c r="S16" s="48">
        <v>1</v>
      </c>
      <c r="T16" s="48">
        <v>0</v>
      </c>
      <c r="U16" s="49">
        <v>0</v>
      </c>
      <c r="V16" s="49">
        <v>0.001497</v>
      </c>
      <c r="W16" s="49">
        <v>0.000622</v>
      </c>
      <c r="X16" s="49">
        <v>0.38066</v>
      </c>
      <c r="Y16" s="49">
        <v>0</v>
      </c>
      <c r="Z16" s="49">
        <v>0</v>
      </c>
      <c r="AA16" s="71">
        <v>16</v>
      </c>
      <c r="AB16" s="71"/>
      <c r="AC16" s="72"/>
      <c r="AD16" s="78" t="s">
        <v>1088</v>
      </c>
      <c r="AE16" s="78">
        <v>1679</v>
      </c>
      <c r="AF16" s="78">
        <v>247277</v>
      </c>
      <c r="AG16" s="78">
        <v>13249</v>
      </c>
      <c r="AH16" s="78">
        <v>2865</v>
      </c>
      <c r="AI16" s="78"/>
      <c r="AJ16" s="78" t="s">
        <v>1285</v>
      </c>
      <c r="AK16" s="78" t="s">
        <v>1463</v>
      </c>
      <c r="AL16" s="83" t="s">
        <v>1562</v>
      </c>
      <c r="AM16" s="78"/>
      <c r="AN16" s="80">
        <v>39832.363657407404</v>
      </c>
      <c r="AO16" s="83" t="s">
        <v>1715</v>
      </c>
      <c r="AP16" s="78" t="b">
        <v>0</v>
      </c>
      <c r="AQ16" s="78" t="b">
        <v>0</v>
      </c>
      <c r="AR16" s="78" t="b">
        <v>0</v>
      </c>
      <c r="AS16" s="78"/>
      <c r="AT16" s="78">
        <v>2793</v>
      </c>
      <c r="AU16" s="83" t="s">
        <v>1881</v>
      </c>
      <c r="AV16" s="78" t="b">
        <v>1</v>
      </c>
      <c r="AW16" s="78" t="s">
        <v>2012</v>
      </c>
      <c r="AX16" s="83" t="s">
        <v>2026</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309</v>
      </c>
      <c r="B17" s="65"/>
      <c r="C17" s="65" t="s">
        <v>64</v>
      </c>
      <c r="D17" s="66">
        <v>250.1005665596195</v>
      </c>
      <c r="E17" s="68"/>
      <c r="F17" s="100" t="s">
        <v>1905</v>
      </c>
      <c r="G17" s="65"/>
      <c r="H17" s="69" t="s">
        <v>309</v>
      </c>
      <c r="I17" s="70"/>
      <c r="J17" s="70"/>
      <c r="K17" s="69" t="s">
        <v>2224</v>
      </c>
      <c r="L17" s="73">
        <v>15.374498607730345</v>
      </c>
      <c r="M17" s="74">
        <v>1757.4267578125</v>
      </c>
      <c r="N17" s="74">
        <v>2193.295166015625</v>
      </c>
      <c r="O17" s="75"/>
      <c r="P17" s="76"/>
      <c r="Q17" s="76"/>
      <c r="R17" s="86"/>
      <c r="S17" s="48">
        <v>8</v>
      </c>
      <c r="T17" s="48">
        <v>0</v>
      </c>
      <c r="U17" s="49">
        <v>43.651732</v>
      </c>
      <c r="V17" s="49">
        <v>0.001721</v>
      </c>
      <c r="W17" s="49">
        <v>0.011764</v>
      </c>
      <c r="X17" s="49">
        <v>1.55188</v>
      </c>
      <c r="Y17" s="49">
        <v>0.125</v>
      </c>
      <c r="Z17" s="49">
        <v>0</v>
      </c>
      <c r="AA17" s="71">
        <v>17</v>
      </c>
      <c r="AB17" s="71"/>
      <c r="AC17" s="72"/>
      <c r="AD17" s="78" t="s">
        <v>1089</v>
      </c>
      <c r="AE17" s="78">
        <v>690</v>
      </c>
      <c r="AF17" s="78">
        <v>731671</v>
      </c>
      <c r="AG17" s="78">
        <v>31662</v>
      </c>
      <c r="AH17" s="78">
        <v>25104</v>
      </c>
      <c r="AI17" s="78"/>
      <c r="AJ17" s="78" t="s">
        <v>1286</v>
      </c>
      <c r="AK17" s="78"/>
      <c r="AL17" s="83" t="s">
        <v>1563</v>
      </c>
      <c r="AM17" s="78"/>
      <c r="AN17" s="80">
        <v>39933.630636574075</v>
      </c>
      <c r="AO17" s="83" t="s">
        <v>1716</v>
      </c>
      <c r="AP17" s="78" t="b">
        <v>0</v>
      </c>
      <c r="AQ17" s="78" t="b">
        <v>0</v>
      </c>
      <c r="AR17" s="78" t="b">
        <v>1</v>
      </c>
      <c r="AS17" s="78"/>
      <c r="AT17" s="78">
        <v>7268</v>
      </c>
      <c r="AU17" s="83" t="s">
        <v>1881</v>
      </c>
      <c r="AV17" s="78" t="b">
        <v>1</v>
      </c>
      <c r="AW17" s="78" t="s">
        <v>2012</v>
      </c>
      <c r="AX17" s="83" t="s">
        <v>2027</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310</v>
      </c>
      <c r="B18" s="65"/>
      <c r="C18" s="65" t="s">
        <v>64</v>
      </c>
      <c r="D18" s="66">
        <v>202.51654834005072</v>
      </c>
      <c r="E18" s="68"/>
      <c r="F18" s="100" t="s">
        <v>1906</v>
      </c>
      <c r="G18" s="65"/>
      <c r="H18" s="69" t="s">
        <v>310</v>
      </c>
      <c r="I18" s="70"/>
      <c r="J18" s="70"/>
      <c r="K18" s="69" t="s">
        <v>2225</v>
      </c>
      <c r="L18" s="73">
        <v>6.422467128348063</v>
      </c>
      <c r="M18" s="74">
        <v>2625.6513671875</v>
      </c>
      <c r="N18" s="74">
        <v>2332.138427734375</v>
      </c>
      <c r="O18" s="75"/>
      <c r="P18" s="76"/>
      <c r="Q18" s="76"/>
      <c r="R18" s="86"/>
      <c r="S18" s="48">
        <v>2</v>
      </c>
      <c r="T18" s="48">
        <v>0</v>
      </c>
      <c r="U18" s="49">
        <v>16.466667</v>
      </c>
      <c r="V18" s="49">
        <v>0.001631</v>
      </c>
      <c r="W18" s="49">
        <v>0.003492</v>
      </c>
      <c r="X18" s="49">
        <v>0.570364</v>
      </c>
      <c r="Y18" s="49">
        <v>0</v>
      </c>
      <c r="Z18" s="49">
        <v>0</v>
      </c>
      <c r="AA18" s="71">
        <v>18</v>
      </c>
      <c r="AB18" s="71"/>
      <c r="AC18" s="72"/>
      <c r="AD18" s="78" t="s">
        <v>1090</v>
      </c>
      <c r="AE18" s="78">
        <v>687</v>
      </c>
      <c r="AF18" s="78">
        <v>336488</v>
      </c>
      <c r="AG18" s="78">
        <v>7710</v>
      </c>
      <c r="AH18" s="78">
        <v>2704</v>
      </c>
      <c r="AI18" s="78"/>
      <c r="AJ18" s="78" t="s">
        <v>1287</v>
      </c>
      <c r="AK18" s="78" t="s">
        <v>1464</v>
      </c>
      <c r="AL18" s="83" t="s">
        <v>1564</v>
      </c>
      <c r="AM18" s="78"/>
      <c r="AN18" s="80">
        <v>40108.378912037035</v>
      </c>
      <c r="AO18" s="83" t="s">
        <v>1717</v>
      </c>
      <c r="AP18" s="78" t="b">
        <v>0</v>
      </c>
      <c r="AQ18" s="78" t="b">
        <v>0</v>
      </c>
      <c r="AR18" s="78" t="b">
        <v>0</v>
      </c>
      <c r="AS18" s="78"/>
      <c r="AT18" s="78">
        <v>2178</v>
      </c>
      <c r="AU18" s="83" t="s">
        <v>1883</v>
      </c>
      <c r="AV18" s="78" t="b">
        <v>1</v>
      </c>
      <c r="AW18" s="78" t="s">
        <v>2012</v>
      </c>
      <c r="AX18" s="83" t="s">
        <v>2028</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219</v>
      </c>
      <c r="B19" s="65"/>
      <c r="C19" s="65" t="s">
        <v>64</v>
      </c>
      <c r="D19" s="66">
        <v>162.07922983526234</v>
      </c>
      <c r="E19" s="68"/>
      <c r="F19" s="100" t="s">
        <v>626</v>
      </c>
      <c r="G19" s="65"/>
      <c r="H19" s="69" t="s">
        <v>219</v>
      </c>
      <c r="I19" s="70"/>
      <c r="J19" s="70"/>
      <c r="K19" s="69" t="s">
        <v>2226</v>
      </c>
      <c r="L19" s="73">
        <v>1</v>
      </c>
      <c r="M19" s="74">
        <v>7857.62060546875</v>
      </c>
      <c r="N19" s="74">
        <v>3778.059326171875</v>
      </c>
      <c r="O19" s="75"/>
      <c r="P19" s="76"/>
      <c r="Q19" s="76"/>
      <c r="R19" s="86"/>
      <c r="S19" s="48">
        <v>0</v>
      </c>
      <c r="T19" s="48">
        <v>3</v>
      </c>
      <c r="U19" s="49">
        <v>0</v>
      </c>
      <c r="V19" s="49">
        <v>0.00207</v>
      </c>
      <c r="W19" s="49">
        <v>0.007016</v>
      </c>
      <c r="X19" s="49">
        <v>0.860953</v>
      </c>
      <c r="Y19" s="49">
        <v>0.5</v>
      </c>
      <c r="Z19" s="49">
        <v>0</v>
      </c>
      <c r="AA19" s="71">
        <v>19</v>
      </c>
      <c r="AB19" s="71"/>
      <c r="AC19" s="72"/>
      <c r="AD19" s="78" t="s">
        <v>1091</v>
      </c>
      <c r="AE19" s="78">
        <v>427</v>
      </c>
      <c r="AF19" s="78">
        <v>658</v>
      </c>
      <c r="AG19" s="78">
        <v>3895</v>
      </c>
      <c r="AH19" s="78">
        <v>697</v>
      </c>
      <c r="AI19" s="78"/>
      <c r="AJ19" s="78" t="s">
        <v>1288</v>
      </c>
      <c r="AK19" s="78" t="s">
        <v>1465</v>
      </c>
      <c r="AL19" s="83" t="s">
        <v>1565</v>
      </c>
      <c r="AM19" s="78"/>
      <c r="AN19" s="80">
        <v>41287.62336805555</v>
      </c>
      <c r="AO19" s="83" t="s">
        <v>1718</v>
      </c>
      <c r="AP19" s="78" t="b">
        <v>0</v>
      </c>
      <c r="AQ19" s="78" t="b">
        <v>0</v>
      </c>
      <c r="AR19" s="78" t="b">
        <v>0</v>
      </c>
      <c r="AS19" s="78"/>
      <c r="AT19" s="78">
        <v>12</v>
      </c>
      <c r="AU19" s="83" t="s">
        <v>1884</v>
      </c>
      <c r="AV19" s="78" t="b">
        <v>0</v>
      </c>
      <c r="AW19" s="78" t="s">
        <v>2012</v>
      </c>
      <c r="AX19" s="83" t="s">
        <v>2029</v>
      </c>
      <c r="AY19" s="78" t="s">
        <v>66</v>
      </c>
      <c r="AZ19" s="78" t="str">
        <f>REPLACE(INDEX(GroupVertices[Group],MATCH(Vertices[[#This Row],[Vertex]],GroupVertices[Vertex],0)),1,1,"")</f>
        <v>13</v>
      </c>
      <c r="BA19" s="48"/>
      <c r="BB19" s="48"/>
      <c r="BC19" s="48"/>
      <c r="BD19" s="48"/>
      <c r="BE19" s="48" t="s">
        <v>560</v>
      </c>
      <c r="BF19" s="48" t="s">
        <v>560</v>
      </c>
      <c r="BG19" s="116" t="s">
        <v>2862</v>
      </c>
      <c r="BH19" s="116" t="s">
        <v>2862</v>
      </c>
      <c r="BI19" s="116" t="s">
        <v>2930</v>
      </c>
      <c r="BJ19" s="116" t="s">
        <v>2930</v>
      </c>
      <c r="BK19" s="116">
        <v>0</v>
      </c>
      <c r="BL19" s="120">
        <v>0</v>
      </c>
      <c r="BM19" s="116">
        <v>0</v>
      </c>
      <c r="BN19" s="120">
        <v>0</v>
      </c>
      <c r="BO19" s="116">
        <v>0</v>
      </c>
      <c r="BP19" s="120">
        <v>0</v>
      </c>
      <c r="BQ19" s="116">
        <v>40</v>
      </c>
      <c r="BR19" s="120">
        <v>100</v>
      </c>
      <c r="BS19" s="116">
        <v>40</v>
      </c>
      <c r="BT19" s="2"/>
      <c r="BU19" s="3"/>
      <c r="BV19" s="3"/>
      <c r="BW19" s="3"/>
      <c r="BX19" s="3"/>
    </row>
    <row r="20" spans="1:76" ht="15">
      <c r="A20" s="64" t="s">
        <v>311</v>
      </c>
      <c r="B20" s="65"/>
      <c r="C20" s="65" t="s">
        <v>64</v>
      </c>
      <c r="D20" s="66">
        <v>399.5722263652104</v>
      </c>
      <c r="E20" s="68"/>
      <c r="F20" s="100" t="s">
        <v>1907</v>
      </c>
      <c r="G20" s="65"/>
      <c r="H20" s="69" t="s">
        <v>311</v>
      </c>
      <c r="I20" s="70"/>
      <c r="J20" s="70"/>
      <c r="K20" s="69" t="s">
        <v>2227</v>
      </c>
      <c r="L20" s="73">
        <v>1</v>
      </c>
      <c r="M20" s="74">
        <v>7149.6123046875</v>
      </c>
      <c r="N20" s="74">
        <v>2886.6396484375</v>
      </c>
      <c r="O20" s="75"/>
      <c r="P20" s="76"/>
      <c r="Q20" s="76"/>
      <c r="R20" s="86"/>
      <c r="S20" s="48">
        <v>3</v>
      </c>
      <c r="T20" s="48">
        <v>0</v>
      </c>
      <c r="U20" s="49">
        <v>0</v>
      </c>
      <c r="V20" s="49">
        <v>0.00207</v>
      </c>
      <c r="W20" s="49">
        <v>0.007016</v>
      </c>
      <c r="X20" s="49">
        <v>0.860953</v>
      </c>
      <c r="Y20" s="49">
        <v>0.5</v>
      </c>
      <c r="Z20" s="49">
        <v>0</v>
      </c>
      <c r="AA20" s="71">
        <v>20</v>
      </c>
      <c r="AB20" s="71"/>
      <c r="AC20" s="72"/>
      <c r="AD20" s="78" t="s">
        <v>1092</v>
      </c>
      <c r="AE20" s="78">
        <v>935</v>
      </c>
      <c r="AF20" s="78">
        <v>1973026</v>
      </c>
      <c r="AG20" s="78">
        <v>14265</v>
      </c>
      <c r="AH20" s="78">
        <v>3275</v>
      </c>
      <c r="AI20" s="78"/>
      <c r="AJ20" s="78" t="s">
        <v>1289</v>
      </c>
      <c r="AK20" s="78" t="s">
        <v>1466</v>
      </c>
      <c r="AL20" s="83" t="s">
        <v>1566</v>
      </c>
      <c r="AM20" s="78"/>
      <c r="AN20" s="80">
        <v>39787.63836805556</v>
      </c>
      <c r="AO20" s="83" t="s">
        <v>1719</v>
      </c>
      <c r="AP20" s="78" t="b">
        <v>0</v>
      </c>
      <c r="AQ20" s="78" t="b">
        <v>0</v>
      </c>
      <c r="AR20" s="78" t="b">
        <v>1</v>
      </c>
      <c r="AS20" s="78"/>
      <c r="AT20" s="78">
        <v>20723</v>
      </c>
      <c r="AU20" s="83" t="s">
        <v>1881</v>
      </c>
      <c r="AV20" s="78" t="b">
        <v>1</v>
      </c>
      <c r="AW20" s="78" t="s">
        <v>2012</v>
      </c>
      <c r="AX20" s="83" t="s">
        <v>2030</v>
      </c>
      <c r="AY20" s="78" t="s">
        <v>65</v>
      </c>
      <c r="AZ20" s="78" t="str">
        <f>REPLACE(INDEX(GroupVertices[Group],MATCH(Vertices[[#This Row],[Vertex]],GroupVertices[Vertex],0)),1,1,"")</f>
        <v>13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162.09969954953985</v>
      </c>
      <c r="E21" s="68"/>
      <c r="F21" s="100" t="s">
        <v>627</v>
      </c>
      <c r="G21" s="65"/>
      <c r="H21" s="69" t="s">
        <v>220</v>
      </c>
      <c r="I21" s="70"/>
      <c r="J21" s="70"/>
      <c r="K21" s="69" t="s">
        <v>2228</v>
      </c>
      <c r="L21" s="73">
        <v>1</v>
      </c>
      <c r="M21" s="74">
        <v>848.8975219726562</v>
      </c>
      <c r="N21" s="74">
        <v>5401.10546875</v>
      </c>
      <c r="O21" s="75"/>
      <c r="P21" s="76"/>
      <c r="Q21" s="76"/>
      <c r="R21" s="86"/>
      <c r="S21" s="48">
        <v>0</v>
      </c>
      <c r="T21" s="48">
        <v>1</v>
      </c>
      <c r="U21" s="49">
        <v>0</v>
      </c>
      <c r="V21" s="49">
        <v>0.002053</v>
      </c>
      <c r="W21" s="49">
        <v>0.005789</v>
      </c>
      <c r="X21" s="49">
        <v>0.354609</v>
      </c>
      <c r="Y21" s="49">
        <v>0</v>
      </c>
      <c r="Z21" s="49">
        <v>0</v>
      </c>
      <c r="AA21" s="71">
        <v>21</v>
      </c>
      <c r="AB21" s="71"/>
      <c r="AC21" s="72"/>
      <c r="AD21" s="78" t="s">
        <v>1093</v>
      </c>
      <c r="AE21" s="78">
        <v>720</v>
      </c>
      <c r="AF21" s="78">
        <v>828</v>
      </c>
      <c r="AG21" s="78">
        <v>34564</v>
      </c>
      <c r="AH21" s="78">
        <v>65863</v>
      </c>
      <c r="AI21" s="78"/>
      <c r="AJ21" s="78" t="s">
        <v>1290</v>
      </c>
      <c r="AK21" s="78" t="s">
        <v>1467</v>
      </c>
      <c r="AL21" s="78"/>
      <c r="AM21" s="78"/>
      <c r="AN21" s="80">
        <v>41597.06193287037</v>
      </c>
      <c r="AO21" s="83" t="s">
        <v>1720</v>
      </c>
      <c r="AP21" s="78" t="b">
        <v>0</v>
      </c>
      <c r="AQ21" s="78" t="b">
        <v>0</v>
      </c>
      <c r="AR21" s="78" t="b">
        <v>0</v>
      </c>
      <c r="AS21" s="78"/>
      <c r="AT21" s="78">
        <v>14</v>
      </c>
      <c r="AU21" s="83" t="s">
        <v>1881</v>
      </c>
      <c r="AV21" s="78" t="b">
        <v>0</v>
      </c>
      <c r="AW21" s="78" t="s">
        <v>2012</v>
      </c>
      <c r="AX21" s="83" t="s">
        <v>2031</v>
      </c>
      <c r="AY21" s="78" t="s">
        <v>66</v>
      </c>
      <c r="AZ21" s="78" t="str">
        <f>REPLACE(INDEX(GroupVertices[Group],MATCH(Vertices[[#This Row],[Vertex]],GroupVertices[Vertex],0)),1,1,"")</f>
        <v>1</v>
      </c>
      <c r="BA21" s="48"/>
      <c r="BB21" s="48"/>
      <c r="BC21" s="48"/>
      <c r="BD21" s="48"/>
      <c r="BE21" s="48"/>
      <c r="BF21" s="48"/>
      <c r="BG21" s="116" t="s">
        <v>2863</v>
      </c>
      <c r="BH21" s="116" t="s">
        <v>2863</v>
      </c>
      <c r="BI21" s="116" t="s">
        <v>2931</v>
      </c>
      <c r="BJ21" s="116" t="s">
        <v>2931</v>
      </c>
      <c r="BK21" s="116">
        <v>2</v>
      </c>
      <c r="BL21" s="120">
        <v>10.526315789473685</v>
      </c>
      <c r="BM21" s="116">
        <v>0</v>
      </c>
      <c r="BN21" s="120">
        <v>0</v>
      </c>
      <c r="BO21" s="116">
        <v>0</v>
      </c>
      <c r="BP21" s="120">
        <v>0</v>
      </c>
      <c r="BQ21" s="116">
        <v>17</v>
      </c>
      <c r="BR21" s="120">
        <v>89.47368421052632</v>
      </c>
      <c r="BS21" s="116">
        <v>19</v>
      </c>
      <c r="BT21" s="2"/>
      <c r="BU21" s="3"/>
      <c r="BV21" s="3"/>
      <c r="BW21" s="3"/>
      <c r="BX21" s="3"/>
    </row>
    <row r="22" spans="1:76" ht="15">
      <c r="A22" s="64" t="s">
        <v>312</v>
      </c>
      <c r="B22" s="65"/>
      <c r="C22" s="65" t="s">
        <v>64</v>
      </c>
      <c r="D22" s="66">
        <v>186.2962263364729</v>
      </c>
      <c r="E22" s="68"/>
      <c r="F22" s="100" t="s">
        <v>1908</v>
      </c>
      <c r="G22" s="65"/>
      <c r="H22" s="69" t="s">
        <v>312</v>
      </c>
      <c r="I22" s="70"/>
      <c r="J22" s="70"/>
      <c r="K22" s="69" t="s">
        <v>2229</v>
      </c>
      <c r="L22" s="73">
        <v>4.622295781643528</v>
      </c>
      <c r="M22" s="74">
        <v>4472.8408203125</v>
      </c>
      <c r="N22" s="74">
        <v>2095.406005859375</v>
      </c>
      <c r="O22" s="75"/>
      <c r="P22" s="76"/>
      <c r="Q22" s="76"/>
      <c r="R22" s="86"/>
      <c r="S22" s="48">
        <v>2</v>
      </c>
      <c r="T22" s="48">
        <v>0</v>
      </c>
      <c r="U22" s="49">
        <v>11</v>
      </c>
      <c r="V22" s="49">
        <v>0.0016</v>
      </c>
      <c r="W22" s="49">
        <v>0.001733</v>
      </c>
      <c r="X22" s="49">
        <v>0.652312</v>
      </c>
      <c r="Y22" s="49">
        <v>0</v>
      </c>
      <c r="Z22" s="49">
        <v>0</v>
      </c>
      <c r="AA22" s="71">
        <v>22</v>
      </c>
      <c r="AB22" s="71"/>
      <c r="AC22" s="72"/>
      <c r="AD22" s="78" t="s">
        <v>1094</v>
      </c>
      <c r="AE22" s="78">
        <v>3370</v>
      </c>
      <c r="AF22" s="78">
        <v>201779</v>
      </c>
      <c r="AG22" s="78">
        <v>22999</v>
      </c>
      <c r="AH22" s="78">
        <v>13846</v>
      </c>
      <c r="AI22" s="78"/>
      <c r="AJ22" s="78" t="s">
        <v>1291</v>
      </c>
      <c r="AK22" s="78"/>
      <c r="AL22" s="83" t="s">
        <v>1567</v>
      </c>
      <c r="AM22" s="78"/>
      <c r="AN22" s="80">
        <v>40445.705613425926</v>
      </c>
      <c r="AO22" s="83" t="s">
        <v>1721</v>
      </c>
      <c r="AP22" s="78" t="b">
        <v>0</v>
      </c>
      <c r="AQ22" s="78" t="b">
        <v>0</v>
      </c>
      <c r="AR22" s="78" t="b">
        <v>1</v>
      </c>
      <c r="AS22" s="78"/>
      <c r="AT22" s="78">
        <v>2165</v>
      </c>
      <c r="AU22" s="83" t="s">
        <v>1881</v>
      </c>
      <c r="AV22" s="78" t="b">
        <v>1</v>
      </c>
      <c r="AW22" s="78" t="s">
        <v>2012</v>
      </c>
      <c r="AX22" s="83" t="s">
        <v>2032</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222</v>
      </c>
      <c r="B23" s="65"/>
      <c r="C23" s="65" t="s">
        <v>64</v>
      </c>
      <c r="D23" s="66">
        <v>162.01432879999425</v>
      </c>
      <c r="E23" s="68"/>
      <c r="F23" s="100" t="s">
        <v>628</v>
      </c>
      <c r="G23" s="65"/>
      <c r="H23" s="69" t="s">
        <v>222</v>
      </c>
      <c r="I23" s="70"/>
      <c r="J23" s="70"/>
      <c r="K23" s="69" t="s">
        <v>2230</v>
      </c>
      <c r="L23" s="73">
        <v>1</v>
      </c>
      <c r="M23" s="74">
        <v>3781.29833984375</v>
      </c>
      <c r="N23" s="74">
        <v>756.3121948242188</v>
      </c>
      <c r="O23" s="75"/>
      <c r="P23" s="76"/>
      <c r="Q23" s="76"/>
      <c r="R23" s="86"/>
      <c r="S23" s="48">
        <v>0</v>
      </c>
      <c r="T23" s="48">
        <v>2</v>
      </c>
      <c r="U23" s="49">
        <v>0</v>
      </c>
      <c r="V23" s="49">
        <v>0.002062</v>
      </c>
      <c r="W23" s="49">
        <v>0.006655</v>
      </c>
      <c r="X23" s="49">
        <v>0.577757</v>
      </c>
      <c r="Y23" s="49">
        <v>0.5</v>
      </c>
      <c r="Z23" s="49">
        <v>0</v>
      </c>
      <c r="AA23" s="71">
        <v>23</v>
      </c>
      <c r="AB23" s="71"/>
      <c r="AC23" s="72"/>
      <c r="AD23" s="78" t="s">
        <v>1095</v>
      </c>
      <c r="AE23" s="78">
        <v>172</v>
      </c>
      <c r="AF23" s="78">
        <v>119</v>
      </c>
      <c r="AG23" s="78">
        <v>3346</v>
      </c>
      <c r="AH23" s="78">
        <v>3329</v>
      </c>
      <c r="AI23" s="78"/>
      <c r="AJ23" s="78" t="s">
        <v>1292</v>
      </c>
      <c r="AK23" s="78" t="s">
        <v>1468</v>
      </c>
      <c r="AL23" s="78"/>
      <c r="AM23" s="78"/>
      <c r="AN23" s="80">
        <v>42654.445752314816</v>
      </c>
      <c r="AO23" s="83" t="s">
        <v>1722</v>
      </c>
      <c r="AP23" s="78" t="b">
        <v>1</v>
      </c>
      <c r="AQ23" s="78" t="b">
        <v>0</v>
      </c>
      <c r="AR23" s="78" t="b">
        <v>1</v>
      </c>
      <c r="AS23" s="78"/>
      <c r="AT23" s="78">
        <v>1</v>
      </c>
      <c r="AU23" s="78"/>
      <c r="AV23" s="78" t="b">
        <v>0</v>
      </c>
      <c r="AW23" s="78" t="s">
        <v>2012</v>
      </c>
      <c r="AX23" s="83" t="s">
        <v>2033</v>
      </c>
      <c r="AY23" s="78" t="s">
        <v>66</v>
      </c>
      <c r="AZ23" s="78" t="str">
        <f>REPLACE(INDEX(GroupVertices[Group],MATCH(Vertices[[#This Row],[Vertex]],GroupVertices[Vertex],0)),1,1,"")</f>
        <v>4</v>
      </c>
      <c r="BA23" s="48"/>
      <c r="BB23" s="48"/>
      <c r="BC23" s="48"/>
      <c r="BD23" s="48"/>
      <c r="BE23" s="48" t="s">
        <v>558</v>
      </c>
      <c r="BF23" s="48" t="s">
        <v>558</v>
      </c>
      <c r="BG23" s="116" t="s">
        <v>2857</v>
      </c>
      <c r="BH23" s="116" t="s">
        <v>2857</v>
      </c>
      <c r="BI23" s="116" t="s">
        <v>2925</v>
      </c>
      <c r="BJ23" s="116" t="s">
        <v>2925</v>
      </c>
      <c r="BK23" s="116">
        <v>1</v>
      </c>
      <c r="BL23" s="120">
        <v>5.2631578947368425</v>
      </c>
      <c r="BM23" s="116">
        <v>0</v>
      </c>
      <c r="BN23" s="120">
        <v>0</v>
      </c>
      <c r="BO23" s="116">
        <v>0</v>
      </c>
      <c r="BP23" s="120">
        <v>0</v>
      </c>
      <c r="BQ23" s="116">
        <v>18</v>
      </c>
      <c r="BR23" s="120">
        <v>94.73684210526316</v>
      </c>
      <c r="BS23" s="116">
        <v>19</v>
      </c>
      <c r="BT23" s="2"/>
      <c r="BU23" s="3"/>
      <c r="BV23" s="3"/>
      <c r="BW23" s="3"/>
      <c r="BX23" s="3"/>
    </row>
    <row r="24" spans="1:76" ht="15">
      <c r="A24" s="64" t="s">
        <v>223</v>
      </c>
      <c r="B24" s="65"/>
      <c r="C24" s="65" t="s">
        <v>64</v>
      </c>
      <c r="D24" s="66">
        <v>162.19373982513238</v>
      </c>
      <c r="E24" s="68"/>
      <c r="F24" s="100" t="s">
        <v>629</v>
      </c>
      <c r="G24" s="65"/>
      <c r="H24" s="69" t="s">
        <v>223</v>
      </c>
      <c r="I24" s="70"/>
      <c r="J24" s="70"/>
      <c r="K24" s="69" t="s">
        <v>2231</v>
      </c>
      <c r="L24" s="73">
        <v>1</v>
      </c>
      <c r="M24" s="74">
        <v>5327.6025390625</v>
      </c>
      <c r="N24" s="74">
        <v>3098.933837890625</v>
      </c>
      <c r="O24" s="75"/>
      <c r="P24" s="76"/>
      <c r="Q24" s="76"/>
      <c r="R24" s="86"/>
      <c r="S24" s="48">
        <v>0</v>
      </c>
      <c r="T24" s="48">
        <v>1</v>
      </c>
      <c r="U24" s="49">
        <v>0</v>
      </c>
      <c r="V24" s="49">
        <v>0.001555</v>
      </c>
      <c r="W24" s="49">
        <v>0.000868</v>
      </c>
      <c r="X24" s="49">
        <v>0.429164</v>
      </c>
      <c r="Y24" s="49">
        <v>0</v>
      </c>
      <c r="Z24" s="49">
        <v>0</v>
      </c>
      <c r="AA24" s="71">
        <v>24</v>
      </c>
      <c r="AB24" s="71"/>
      <c r="AC24" s="72"/>
      <c r="AD24" s="78" t="s">
        <v>1096</v>
      </c>
      <c r="AE24" s="78">
        <v>1601</v>
      </c>
      <c r="AF24" s="78">
        <v>1609</v>
      </c>
      <c r="AG24" s="78">
        <v>2514</v>
      </c>
      <c r="AH24" s="78">
        <v>2180</v>
      </c>
      <c r="AI24" s="78"/>
      <c r="AJ24" s="78" t="s">
        <v>1293</v>
      </c>
      <c r="AK24" s="78" t="s">
        <v>1469</v>
      </c>
      <c r="AL24" s="83" t="s">
        <v>1568</v>
      </c>
      <c r="AM24" s="78"/>
      <c r="AN24" s="80">
        <v>41943.39486111111</v>
      </c>
      <c r="AO24" s="83" t="s">
        <v>1723</v>
      </c>
      <c r="AP24" s="78" t="b">
        <v>0</v>
      </c>
      <c r="AQ24" s="78" t="b">
        <v>0</v>
      </c>
      <c r="AR24" s="78" t="b">
        <v>1</v>
      </c>
      <c r="AS24" s="78"/>
      <c r="AT24" s="78">
        <v>12</v>
      </c>
      <c r="AU24" s="83" t="s">
        <v>1881</v>
      </c>
      <c r="AV24" s="78" t="b">
        <v>0</v>
      </c>
      <c r="AW24" s="78" t="s">
        <v>2012</v>
      </c>
      <c r="AX24" s="83" t="s">
        <v>2034</v>
      </c>
      <c r="AY24" s="78" t="s">
        <v>66</v>
      </c>
      <c r="AZ24" s="78" t="str">
        <f>REPLACE(INDEX(GroupVertices[Group],MATCH(Vertices[[#This Row],[Vertex]],GroupVertices[Vertex],0)),1,1,"")</f>
        <v>4</v>
      </c>
      <c r="BA24" s="48"/>
      <c r="BB24" s="48"/>
      <c r="BC24" s="48"/>
      <c r="BD24" s="48"/>
      <c r="BE24" s="48" t="s">
        <v>561</v>
      </c>
      <c r="BF24" s="48" t="s">
        <v>561</v>
      </c>
      <c r="BG24" s="116" t="s">
        <v>2864</v>
      </c>
      <c r="BH24" s="116" t="s">
        <v>2864</v>
      </c>
      <c r="BI24" s="116" t="s">
        <v>2932</v>
      </c>
      <c r="BJ24" s="116" t="s">
        <v>2932</v>
      </c>
      <c r="BK24" s="116">
        <v>0</v>
      </c>
      <c r="BL24" s="120">
        <v>0</v>
      </c>
      <c r="BM24" s="116">
        <v>0</v>
      </c>
      <c r="BN24" s="120">
        <v>0</v>
      </c>
      <c r="BO24" s="116">
        <v>0</v>
      </c>
      <c r="BP24" s="120">
        <v>0</v>
      </c>
      <c r="BQ24" s="116">
        <v>16</v>
      </c>
      <c r="BR24" s="120">
        <v>100</v>
      </c>
      <c r="BS24" s="116">
        <v>16</v>
      </c>
      <c r="BT24" s="2"/>
      <c r="BU24" s="3"/>
      <c r="BV24" s="3"/>
      <c r="BW24" s="3"/>
      <c r="BX24" s="3"/>
    </row>
    <row r="25" spans="1:76" ht="15">
      <c r="A25" s="64" t="s">
        <v>236</v>
      </c>
      <c r="B25" s="65"/>
      <c r="C25" s="65" t="s">
        <v>64</v>
      </c>
      <c r="D25" s="66">
        <v>162.82191923328375</v>
      </c>
      <c r="E25" s="68"/>
      <c r="F25" s="100" t="s">
        <v>641</v>
      </c>
      <c r="G25" s="65"/>
      <c r="H25" s="69" t="s">
        <v>236</v>
      </c>
      <c r="I25" s="70"/>
      <c r="J25" s="70"/>
      <c r="K25" s="69" t="s">
        <v>2232</v>
      </c>
      <c r="L25" s="73">
        <v>1258.4742784453913</v>
      </c>
      <c r="M25" s="74">
        <v>4680.888671875</v>
      </c>
      <c r="N25" s="74">
        <v>3092.027587890625</v>
      </c>
      <c r="O25" s="75"/>
      <c r="P25" s="76"/>
      <c r="Q25" s="76"/>
      <c r="R25" s="86"/>
      <c r="S25" s="48">
        <v>6</v>
      </c>
      <c r="T25" s="48">
        <v>9</v>
      </c>
      <c r="U25" s="49">
        <v>3818.632684</v>
      </c>
      <c r="V25" s="49">
        <v>0.002193</v>
      </c>
      <c r="W25" s="49">
        <v>0.009995</v>
      </c>
      <c r="X25" s="49">
        <v>4.597997</v>
      </c>
      <c r="Y25" s="49">
        <v>0.01098901098901099</v>
      </c>
      <c r="Z25" s="49">
        <v>0.07142857142857142</v>
      </c>
      <c r="AA25" s="71">
        <v>25</v>
      </c>
      <c r="AB25" s="71"/>
      <c r="AC25" s="72"/>
      <c r="AD25" s="78" t="s">
        <v>1097</v>
      </c>
      <c r="AE25" s="78">
        <v>1395</v>
      </c>
      <c r="AF25" s="78">
        <v>6826</v>
      </c>
      <c r="AG25" s="78">
        <v>13856</v>
      </c>
      <c r="AH25" s="78">
        <v>10447</v>
      </c>
      <c r="AI25" s="78"/>
      <c r="AJ25" s="78" t="s">
        <v>1294</v>
      </c>
      <c r="AK25" s="78" t="s">
        <v>1461</v>
      </c>
      <c r="AL25" s="83" t="s">
        <v>1569</v>
      </c>
      <c r="AM25" s="78"/>
      <c r="AN25" s="80">
        <v>39858.002592592595</v>
      </c>
      <c r="AO25" s="83" t="s">
        <v>1724</v>
      </c>
      <c r="AP25" s="78" t="b">
        <v>0</v>
      </c>
      <c r="AQ25" s="78" t="b">
        <v>0</v>
      </c>
      <c r="AR25" s="78" t="b">
        <v>1</v>
      </c>
      <c r="AS25" s="78"/>
      <c r="AT25" s="78">
        <v>95</v>
      </c>
      <c r="AU25" s="83" t="s">
        <v>1881</v>
      </c>
      <c r="AV25" s="78" t="b">
        <v>0</v>
      </c>
      <c r="AW25" s="78" t="s">
        <v>2012</v>
      </c>
      <c r="AX25" s="83" t="s">
        <v>2035</v>
      </c>
      <c r="AY25" s="78" t="s">
        <v>66</v>
      </c>
      <c r="AZ25" s="78" t="str">
        <f>REPLACE(INDEX(GroupVertices[Group],MATCH(Vertices[[#This Row],[Vertex]],GroupVertices[Vertex],0)),1,1,"")</f>
        <v>4</v>
      </c>
      <c r="BA25" s="48"/>
      <c r="BB25" s="48"/>
      <c r="BC25" s="48"/>
      <c r="BD25" s="48"/>
      <c r="BE25" s="48" t="s">
        <v>2844</v>
      </c>
      <c r="BF25" s="48" t="s">
        <v>2851</v>
      </c>
      <c r="BG25" s="116" t="s">
        <v>2865</v>
      </c>
      <c r="BH25" s="116" t="s">
        <v>2914</v>
      </c>
      <c r="BI25" s="116" t="s">
        <v>2747</v>
      </c>
      <c r="BJ25" s="116" t="s">
        <v>2747</v>
      </c>
      <c r="BK25" s="116">
        <v>4</v>
      </c>
      <c r="BL25" s="120">
        <v>3.9215686274509802</v>
      </c>
      <c r="BM25" s="116">
        <v>1</v>
      </c>
      <c r="BN25" s="120">
        <v>0.9803921568627451</v>
      </c>
      <c r="BO25" s="116">
        <v>0</v>
      </c>
      <c r="BP25" s="120">
        <v>0</v>
      </c>
      <c r="BQ25" s="116">
        <v>97</v>
      </c>
      <c r="BR25" s="120">
        <v>95.09803921568627</v>
      </c>
      <c r="BS25" s="116">
        <v>102</v>
      </c>
      <c r="BT25" s="2"/>
      <c r="BU25" s="3"/>
      <c r="BV25" s="3"/>
      <c r="BW25" s="3"/>
      <c r="BX25" s="3"/>
    </row>
    <row r="26" spans="1:76" ht="15">
      <c r="A26" s="64" t="s">
        <v>224</v>
      </c>
      <c r="B26" s="65"/>
      <c r="C26" s="65" t="s">
        <v>64</v>
      </c>
      <c r="D26" s="66">
        <v>162.00517763361137</v>
      </c>
      <c r="E26" s="68"/>
      <c r="F26" s="100" t="s">
        <v>630</v>
      </c>
      <c r="G26" s="65"/>
      <c r="H26" s="69" t="s">
        <v>224</v>
      </c>
      <c r="I26" s="70"/>
      <c r="J26" s="70"/>
      <c r="K26" s="69" t="s">
        <v>2233</v>
      </c>
      <c r="L26" s="73">
        <v>1</v>
      </c>
      <c r="M26" s="74">
        <v>4932.9052734375</v>
      </c>
      <c r="N26" s="74">
        <v>2522.1123046875</v>
      </c>
      <c r="O26" s="75"/>
      <c r="P26" s="76"/>
      <c r="Q26" s="76"/>
      <c r="R26" s="86"/>
      <c r="S26" s="48">
        <v>0</v>
      </c>
      <c r="T26" s="48">
        <v>1</v>
      </c>
      <c r="U26" s="49">
        <v>0</v>
      </c>
      <c r="V26" s="49">
        <v>0.001555</v>
      </c>
      <c r="W26" s="49">
        <v>0.000868</v>
      </c>
      <c r="X26" s="49">
        <v>0.429164</v>
      </c>
      <c r="Y26" s="49">
        <v>0</v>
      </c>
      <c r="Z26" s="49">
        <v>0</v>
      </c>
      <c r="AA26" s="71">
        <v>26</v>
      </c>
      <c r="AB26" s="71"/>
      <c r="AC26" s="72"/>
      <c r="AD26" s="78" t="s">
        <v>1098</v>
      </c>
      <c r="AE26" s="78">
        <v>99</v>
      </c>
      <c r="AF26" s="78">
        <v>43</v>
      </c>
      <c r="AG26" s="78">
        <v>1484</v>
      </c>
      <c r="AH26" s="78">
        <v>1386</v>
      </c>
      <c r="AI26" s="78"/>
      <c r="AJ26" s="78"/>
      <c r="AK26" s="78"/>
      <c r="AL26" s="78"/>
      <c r="AM26" s="78"/>
      <c r="AN26" s="80">
        <v>43237.51802083333</v>
      </c>
      <c r="AO26" s="78"/>
      <c r="AP26" s="78" t="b">
        <v>1</v>
      </c>
      <c r="AQ26" s="78" t="b">
        <v>0</v>
      </c>
      <c r="AR26" s="78" t="b">
        <v>0</v>
      </c>
      <c r="AS26" s="78"/>
      <c r="AT26" s="78">
        <v>0</v>
      </c>
      <c r="AU26" s="78"/>
      <c r="AV26" s="78" t="b">
        <v>0</v>
      </c>
      <c r="AW26" s="78" t="s">
        <v>2012</v>
      </c>
      <c r="AX26" s="83" t="s">
        <v>2036</v>
      </c>
      <c r="AY26" s="78" t="s">
        <v>66</v>
      </c>
      <c r="AZ26" s="78" t="str">
        <f>REPLACE(INDEX(GroupVertices[Group],MATCH(Vertices[[#This Row],[Vertex]],GroupVertices[Vertex],0)),1,1,"")</f>
        <v>4</v>
      </c>
      <c r="BA26" s="48"/>
      <c r="BB26" s="48"/>
      <c r="BC26" s="48"/>
      <c r="BD26" s="48"/>
      <c r="BE26" s="48"/>
      <c r="BF26" s="48"/>
      <c r="BG26" s="116" t="s">
        <v>2866</v>
      </c>
      <c r="BH26" s="116" t="s">
        <v>2866</v>
      </c>
      <c r="BI26" s="116" t="s">
        <v>2933</v>
      </c>
      <c r="BJ26" s="116" t="s">
        <v>2933</v>
      </c>
      <c r="BK26" s="116">
        <v>0</v>
      </c>
      <c r="BL26" s="120">
        <v>0</v>
      </c>
      <c r="BM26" s="116">
        <v>0</v>
      </c>
      <c r="BN26" s="120">
        <v>0</v>
      </c>
      <c r="BO26" s="116">
        <v>0</v>
      </c>
      <c r="BP26" s="120">
        <v>0</v>
      </c>
      <c r="BQ26" s="116">
        <v>27</v>
      </c>
      <c r="BR26" s="120">
        <v>100</v>
      </c>
      <c r="BS26" s="116">
        <v>27</v>
      </c>
      <c r="BT26" s="2"/>
      <c r="BU26" s="3"/>
      <c r="BV26" s="3"/>
      <c r="BW26" s="3"/>
      <c r="BX26" s="3"/>
    </row>
    <row r="27" spans="1:76" ht="15">
      <c r="A27" s="64" t="s">
        <v>225</v>
      </c>
      <c r="B27" s="65"/>
      <c r="C27" s="65" t="s">
        <v>64</v>
      </c>
      <c r="D27" s="66">
        <v>162.4738136804822</v>
      </c>
      <c r="E27" s="68"/>
      <c r="F27" s="100" t="s">
        <v>631</v>
      </c>
      <c r="G27" s="65"/>
      <c r="H27" s="69" t="s">
        <v>225</v>
      </c>
      <c r="I27" s="70"/>
      <c r="J27" s="70"/>
      <c r="K27" s="69" t="s">
        <v>2234</v>
      </c>
      <c r="L27" s="73">
        <v>1</v>
      </c>
      <c r="M27" s="74">
        <v>4012.843994140625</v>
      </c>
      <c r="N27" s="74">
        <v>3248.496826171875</v>
      </c>
      <c r="O27" s="75"/>
      <c r="P27" s="76"/>
      <c r="Q27" s="76"/>
      <c r="R27" s="86"/>
      <c r="S27" s="48">
        <v>0</v>
      </c>
      <c r="T27" s="48">
        <v>1</v>
      </c>
      <c r="U27" s="49">
        <v>0</v>
      </c>
      <c r="V27" s="49">
        <v>0.001555</v>
      </c>
      <c r="W27" s="49">
        <v>0.000868</v>
      </c>
      <c r="X27" s="49">
        <v>0.429164</v>
      </c>
      <c r="Y27" s="49">
        <v>0</v>
      </c>
      <c r="Z27" s="49">
        <v>0</v>
      </c>
      <c r="AA27" s="71">
        <v>27</v>
      </c>
      <c r="AB27" s="71"/>
      <c r="AC27" s="72"/>
      <c r="AD27" s="78" t="s">
        <v>1099</v>
      </c>
      <c r="AE27" s="78">
        <v>4996</v>
      </c>
      <c r="AF27" s="78">
        <v>3935</v>
      </c>
      <c r="AG27" s="78">
        <v>411823</v>
      </c>
      <c r="AH27" s="78">
        <v>977</v>
      </c>
      <c r="AI27" s="78"/>
      <c r="AJ27" s="78" t="s">
        <v>1295</v>
      </c>
      <c r="AK27" s="78" t="s">
        <v>1470</v>
      </c>
      <c r="AL27" s="83" t="s">
        <v>1570</v>
      </c>
      <c r="AM27" s="78"/>
      <c r="AN27" s="80">
        <v>39953.72017361111</v>
      </c>
      <c r="AO27" s="83" t="s">
        <v>1725</v>
      </c>
      <c r="AP27" s="78" t="b">
        <v>0</v>
      </c>
      <c r="AQ27" s="78" t="b">
        <v>0</v>
      </c>
      <c r="AR27" s="78" t="b">
        <v>1</v>
      </c>
      <c r="AS27" s="78"/>
      <c r="AT27" s="78">
        <v>517</v>
      </c>
      <c r="AU27" s="83" t="s">
        <v>1885</v>
      </c>
      <c r="AV27" s="78" t="b">
        <v>0</v>
      </c>
      <c r="AW27" s="78" t="s">
        <v>2012</v>
      </c>
      <c r="AX27" s="83" t="s">
        <v>2037</v>
      </c>
      <c r="AY27" s="78" t="s">
        <v>66</v>
      </c>
      <c r="AZ27" s="78" t="str">
        <f>REPLACE(INDEX(GroupVertices[Group],MATCH(Vertices[[#This Row],[Vertex]],GroupVertices[Vertex],0)),1,1,"")</f>
        <v>4</v>
      </c>
      <c r="BA27" s="48"/>
      <c r="BB27" s="48"/>
      <c r="BC27" s="48"/>
      <c r="BD27" s="48"/>
      <c r="BE27" s="48"/>
      <c r="BF27" s="48"/>
      <c r="BG27" s="116" t="s">
        <v>2866</v>
      </c>
      <c r="BH27" s="116" t="s">
        <v>2866</v>
      </c>
      <c r="BI27" s="116" t="s">
        <v>2933</v>
      </c>
      <c r="BJ27" s="116" t="s">
        <v>2933</v>
      </c>
      <c r="BK27" s="116">
        <v>0</v>
      </c>
      <c r="BL27" s="120">
        <v>0</v>
      </c>
      <c r="BM27" s="116">
        <v>0</v>
      </c>
      <c r="BN27" s="120">
        <v>0</v>
      </c>
      <c r="BO27" s="116">
        <v>0</v>
      </c>
      <c r="BP27" s="120">
        <v>0</v>
      </c>
      <c r="BQ27" s="116">
        <v>27</v>
      </c>
      <c r="BR27" s="120">
        <v>100</v>
      </c>
      <c r="BS27" s="116">
        <v>27</v>
      </c>
      <c r="BT27" s="2"/>
      <c r="BU27" s="3"/>
      <c r="BV27" s="3"/>
      <c r="BW27" s="3"/>
      <c r="BX27" s="3"/>
    </row>
    <row r="28" spans="1:76" ht="15">
      <c r="A28" s="64" t="s">
        <v>226</v>
      </c>
      <c r="B28" s="65"/>
      <c r="C28" s="65" t="s">
        <v>64</v>
      </c>
      <c r="D28" s="66">
        <v>162.27248802005877</v>
      </c>
      <c r="E28" s="68"/>
      <c r="F28" s="100" t="s">
        <v>632</v>
      </c>
      <c r="G28" s="65"/>
      <c r="H28" s="69" t="s">
        <v>226</v>
      </c>
      <c r="I28" s="70"/>
      <c r="J28" s="70"/>
      <c r="K28" s="69" t="s">
        <v>2235</v>
      </c>
      <c r="L28" s="73">
        <v>1</v>
      </c>
      <c r="M28" s="74">
        <v>4979.29833984375</v>
      </c>
      <c r="N28" s="74">
        <v>4047.92333984375</v>
      </c>
      <c r="O28" s="75"/>
      <c r="P28" s="76"/>
      <c r="Q28" s="76"/>
      <c r="R28" s="86"/>
      <c r="S28" s="48">
        <v>0</v>
      </c>
      <c r="T28" s="48">
        <v>1</v>
      </c>
      <c r="U28" s="49">
        <v>0</v>
      </c>
      <c r="V28" s="49">
        <v>0.001555</v>
      </c>
      <c r="W28" s="49">
        <v>0.000868</v>
      </c>
      <c r="X28" s="49">
        <v>0.429164</v>
      </c>
      <c r="Y28" s="49">
        <v>0</v>
      </c>
      <c r="Z28" s="49">
        <v>0</v>
      </c>
      <c r="AA28" s="71">
        <v>28</v>
      </c>
      <c r="AB28" s="71"/>
      <c r="AC28" s="72"/>
      <c r="AD28" s="78" t="s">
        <v>1100</v>
      </c>
      <c r="AE28" s="78">
        <v>60</v>
      </c>
      <c r="AF28" s="78">
        <v>2263</v>
      </c>
      <c r="AG28" s="78">
        <v>6525</v>
      </c>
      <c r="AH28" s="78">
        <v>311</v>
      </c>
      <c r="AI28" s="78"/>
      <c r="AJ28" s="78" t="s">
        <v>1296</v>
      </c>
      <c r="AK28" s="78" t="s">
        <v>1471</v>
      </c>
      <c r="AL28" s="83" t="s">
        <v>1571</v>
      </c>
      <c r="AM28" s="78"/>
      <c r="AN28" s="80">
        <v>41402.844664351855</v>
      </c>
      <c r="AO28" s="83" t="s">
        <v>1726</v>
      </c>
      <c r="AP28" s="78" t="b">
        <v>0</v>
      </c>
      <c r="AQ28" s="78" t="b">
        <v>0</v>
      </c>
      <c r="AR28" s="78" t="b">
        <v>1</v>
      </c>
      <c r="AS28" s="78"/>
      <c r="AT28" s="78">
        <v>29</v>
      </c>
      <c r="AU28" s="83" t="s">
        <v>1883</v>
      </c>
      <c r="AV28" s="78" t="b">
        <v>0</v>
      </c>
      <c r="AW28" s="78" t="s">
        <v>2012</v>
      </c>
      <c r="AX28" s="83" t="s">
        <v>2038</v>
      </c>
      <c r="AY28" s="78" t="s">
        <v>66</v>
      </c>
      <c r="AZ28" s="78" t="str">
        <f>REPLACE(INDEX(GroupVertices[Group],MATCH(Vertices[[#This Row],[Vertex]],GroupVertices[Vertex],0)),1,1,"")</f>
        <v>4</v>
      </c>
      <c r="BA28" s="48"/>
      <c r="BB28" s="48"/>
      <c r="BC28" s="48"/>
      <c r="BD28" s="48"/>
      <c r="BE28" s="48"/>
      <c r="BF28" s="48"/>
      <c r="BG28" s="116" t="s">
        <v>2866</v>
      </c>
      <c r="BH28" s="116" t="s">
        <v>2866</v>
      </c>
      <c r="BI28" s="116" t="s">
        <v>2933</v>
      </c>
      <c r="BJ28" s="116" t="s">
        <v>2933</v>
      </c>
      <c r="BK28" s="116">
        <v>0</v>
      </c>
      <c r="BL28" s="120">
        <v>0</v>
      </c>
      <c r="BM28" s="116">
        <v>0</v>
      </c>
      <c r="BN28" s="120">
        <v>0</v>
      </c>
      <c r="BO28" s="116">
        <v>0</v>
      </c>
      <c r="BP28" s="120">
        <v>0</v>
      </c>
      <c r="BQ28" s="116">
        <v>27</v>
      </c>
      <c r="BR28" s="120">
        <v>100</v>
      </c>
      <c r="BS28" s="116">
        <v>27</v>
      </c>
      <c r="BT28" s="2"/>
      <c r="BU28" s="3"/>
      <c r="BV28" s="3"/>
      <c r="BW28" s="3"/>
      <c r="BX28" s="3"/>
    </row>
    <row r="29" spans="1:76" ht="15">
      <c r="A29" s="64" t="s">
        <v>227</v>
      </c>
      <c r="B29" s="65"/>
      <c r="C29" s="65" t="s">
        <v>64</v>
      </c>
      <c r="D29" s="66">
        <v>162.00373271260355</v>
      </c>
      <c r="E29" s="68"/>
      <c r="F29" s="100" t="s">
        <v>633</v>
      </c>
      <c r="G29" s="65"/>
      <c r="H29" s="69" t="s">
        <v>227</v>
      </c>
      <c r="I29" s="70"/>
      <c r="J29" s="70"/>
      <c r="K29" s="69" t="s">
        <v>2236</v>
      </c>
      <c r="L29" s="73">
        <v>1</v>
      </c>
      <c r="M29" s="74">
        <v>8800.0205078125</v>
      </c>
      <c r="N29" s="74">
        <v>9646.09375</v>
      </c>
      <c r="O29" s="75"/>
      <c r="P29" s="76"/>
      <c r="Q29" s="76"/>
      <c r="R29" s="86"/>
      <c r="S29" s="48">
        <v>0</v>
      </c>
      <c r="T29" s="48">
        <v>2</v>
      </c>
      <c r="U29" s="49">
        <v>0</v>
      </c>
      <c r="V29" s="49">
        <v>0.002058</v>
      </c>
      <c r="W29" s="49">
        <v>0.006765</v>
      </c>
      <c r="X29" s="49">
        <v>0.567025</v>
      </c>
      <c r="Y29" s="49">
        <v>0.5</v>
      </c>
      <c r="Z29" s="49">
        <v>0</v>
      </c>
      <c r="AA29" s="71">
        <v>29</v>
      </c>
      <c r="AB29" s="71"/>
      <c r="AC29" s="72"/>
      <c r="AD29" s="78" t="s">
        <v>1101</v>
      </c>
      <c r="AE29" s="78">
        <v>243</v>
      </c>
      <c r="AF29" s="78">
        <v>31</v>
      </c>
      <c r="AG29" s="78">
        <v>32</v>
      </c>
      <c r="AH29" s="78">
        <v>96</v>
      </c>
      <c r="AI29" s="78"/>
      <c r="AJ29" s="78"/>
      <c r="AK29" s="78"/>
      <c r="AL29" s="78"/>
      <c r="AM29" s="78"/>
      <c r="AN29" s="80">
        <v>43667.63123842593</v>
      </c>
      <c r="AO29" s="78"/>
      <c r="AP29" s="78" t="b">
        <v>1</v>
      </c>
      <c r="AQ29" s="78" t="b">
        <v>0</v>
      </c>
      <c r="AR29" s="78" t="b">
        <v>0</v>
      </c>
      <c r="AS29" s="78"/>
      <c r="AT29" s="78">
        <v>0</v>
      </c>
      <c r="AU29" s="78"/>
      <c r="AV29" s="78" t="b">
        <v>0</v>
      </c>
      <c r="AW29" s="78" t="s">
        <v>2012</v>
      </c>
      <c r="AX29" s="83" t="s">
        <v>2039</v>
      </c>
      <c r="AY29" s="78" t="s">
        <v>66</v>
      </c>
      <c r="AZ29" s="78" t="str">
        <f>REPLACE(INDEX(GroupVertices[Group],MATCH(Vertices[[#This Row],[Vertex]],GroupVertices[Vertex],0)),1,1,"")</f>
        <v>5</v>
      </c>
      <c r="BA29" s="48"/>
      <c r="BB29" s="48"/>
      <c r="BC29" s="48"/>
      <c r="BD29" s="48"/>
      <c r="BE29" s="48" t="s">
        <v>562</v>
      </c>
      <c r="BF29" s="48" t="s">
        <v>562</v>
      </c>
      <c r="BG29" s="116" t="s">
        <v>2867</v>
      </c>
      <c r="BH29" s="116" t="s">
        <v>2867</v>
      </c>
      <c r="BI29" s="116" t="s">
        <v>2934</v>
      </c>
      <c r="BJ29" s="116" t="s">
        <v>2934</v>
      </c>
      <c r="BK29" s="116">
        <v>1</v>
      </c>
      <c r="BL29" s="120">
        <v>5.882352941176471</v>
      </c>
      <c r="BM29" s="116">
        <v>0</v>
      </c>
      <c r="BN29" s="120">
        <v>0</v>
      </c>
      <c r="BO29" s="116">
        <v>0</v>
      </c>
      <c r="BP29" s="120">
        <v>0</v>
      </c>
      <c r="BQ29" s="116">
        <v>16</v>
      </c>
      <c r="BR29" s="120">
        <v>94.11764705882354</v>
      </c>
      <c r="BS29" s="116">
        <v>17</v>
      </c>
      <c r="BT29" s="2"/>
      <c r="BU29" s="3"/>
      <c r="BV29" s="3"/>
      <c r="BW29" s="3"/>
      <c r="BX29" s="3"/>
    </row>
    <row r="30" spans="1:76" ht="15">
      <c r="A30" s="64" t="s">
        <v>296</v>
      </c>
      <c r="B30" s="65"/>
      <c r="C30" s="65" t="s">
        <v>64</v>
      </c>
      <c r="D30" s="66">
        <v>182.8246832050923</v>
      </c>
      <c r="E30" s="68"/>
      <c r="F30" s="100" t="s">
        <v>1909</v>
      </c>
      <c r="G30" s="65"/>
      <c r="H30" s="69" t="s">
        <v>296</v>
      </c>
      <c r="I30" s="70"/>
      <c r="J30" s="70"/>
      <c r="K30" s="69" t="s">
        <v>2237</v>
      </c>
      <c r="L30" s="73">
        <v>72.09212835712799</v>
      </c>
      <c r="M30" s="74">
        <v>8774.8515625</v>
      </c>
      <c r="N30" s="74">
        <v>8630.576171875</v>
      </c>
      <c r="O30" s="75"/>
      <c r="P30" s="76"/>
      <c r="Q30" s="76"/>
      <c r="R30" s="86"/>
      <c r="S30" s="48">
        <v>5</v>
      </c>
      <c r="T30" s="48">
        <v>1</v>
      </c>
      <c r="U30" s="49">
        <v>215.888889</v>
      </c>
      <c r="V30" s="49">
        <v>0.002188</v>
      </c>
      <c r="W30" s="49">
        <v>0.011238</v>
      </c>
      <c r="X30" s="49">
        <v>1.499411</v>
      </c>
      <c r="Y30" s="49">
        <v>0.26666666666666666</v>
      </c>
      <c r="Z30" s="49">
        <v>0</v>
      </c>
      <c r="AA30" s="71">
        <v>30</v>
      </c>
      <c r="AB30" s="71"/>
      <c r="AC30" s="72"/>
      <c r="AD30" s="78" t="s">
        <v>1102</v>
      </c>
      <c r="AE30" s="78">
        <v>1009</v>
      </c>
      <c r="AF30" s="78">
        <v>172948</v>
      </c>
      <c r="AG30" s="78">
        <v>7779</v>
      </c>
      <c r="AH30" s="78">
        <v>1672</v>
      </c>
      <c r="AI30" s="78"/>
      <c r="AJ30" s="78" t="s">
        <v>1297</v>
      </c>
      <c r="AK30" s="78" t="s">
        <v>1472</v>
      </c>
      <c r="AL30" s="83" t="s">
        <v>1572</v>
      </c>
      <c r="AM30" s="78"/>
      <c r="AN30" s="80">
        <v>39931.11116898148</v>
      </c>
      <c r="AO30" s="83" t="s">
        <v>1727</v>
      </c>
      <c r="AP30" s="78" t="b">
        <v>0</v>
      </c>
      <c r="AQ30" s="78" t="b">
        <v>0</v>
      </c>
      <c r="AR30" s="78" t="b">
        <v>1</v>
      </c>
      <c r="AS30" s="78"/>
      <c r="AT30" s="78">
        <v>1917</v>
      </c>
      <c r="AU30" s="83" t="s">
        <v>1881</v>
      </c>
      <c r="AV30" s="78" t="b">
        <v>1</v>
      </c>
      <c r="AW30" s="78" t="s">
        <v>2012</v>
      </c>
      <c r="AX30" s="83" t="s">
        <v>2040</v>
      </c>
      <c r="AY30" s="78" t="s">
        <v>66</v>
      </c>
      <c r="AZ30" s="78" t="str">
        <f>REPLACE(INDEX(GroupVertices[Group],MATCH(Vertices[[#This Row],[Vertex]],GroupVertices[Vertex],0)),1,1,"")</f>
        <v>5</v>
      </c>
      <c r="BA30" s="48" t="s">
        <v>526</v>
      </c>
      <c r="BB30" s="48" t="s">
        <v>526</v>
      </c>
      <c r="BC30" s="48" t="s">
        <v>550</v>
      </c>
      <c r="BD30" s="48" t="s">
        <v>550</v>
      </c>
      <c r="BE30" s="48" t="s">
        <v>585</v>
      </c>
      <c r="BF30" s="48" t="s">
        <v>585</v>
      </c>
      <c r="BG30" s="116" t="s">
        <v>2868</v>
      </c>
      <c r="BH30" s="116" t="s">
        <v>2868</v>
      </c>
      <c r="BI30" s="116" t="s">
        <v>2935</v>
      </c>
      <c r="BJ30" s="116" t="s">
        <v>2935</v>
      </c>
      <c r="BK30" s="116">
        <v>1</v>
      </c>
      <c r="BL30" s="120">
        <v>4.166666666666667</v>
      </c>
      <c r="BM30" s="116">
        <v>0</v>
      </c>
      <c r="BN30" s="120">
        <v>0</v>
      </c>
      <c r="BO30" s="116">
        <v>0</v>
      </c>
      <c r="BP30" s="120">
        <v>0</v>
      </c>
      <c r="BQ30" s="116">
        <v>23</v>
      </c>
      <c r="BR30" s="120">
        <v>95.83333333333333</v>
      </c>
      <c r="BS30" s="116">
        <v>24</v>
      </c>
      <c r="BT30" s="2"/>
      <c r="BU30" s="3"/>
      <c r="BV30" s="3"/>
      <c r="BW30" s="3"/>
      <c r="BX30" s="3"/>
    </row>
    <row r="31" spans="1:76" ht="15">
      <c r="A31" s="64" t="s">
        <v>228</v>
      </c>
      <c r="B31" s="65"/>
      <c r="C31" s="65" t="s">
        <v>64</v>
      </c>
      <c r="D31" s="66">
        <v>162.04419050082262</v>
      </c>
      <c r="E31" s="68"/>
      <c r="F31" s="100" t="s">
        <v>634</v>
      </c>
      <c r="G31" s="65"/>
      <c r="H31" s="69" t="s">
        <v>228</v>
      </c>
      <c r="I31" s="70"/>
      <c r="J31" s="70"/>
      <c r="K31" s="69" t="s">
        <v>2238</v>
      </c>
      <c r="L31" s="73">
        <v>1</v>
      </c>
      <c r="M31" s="74">
        <v>9446.7490234375</v>
      </c>
      <c r="N31" s="74">
        <v>529.3588256835938</v>
      </c>
      <c r="O31" s="75"/>
      <c r="P31" s="76"/>
      <c r="Q31" s="76"/>
      <c r="R31" s="86"/>
      <c r="S31" s="48">
        <v>0</v>
      </c>
      <c r="T31" s="48">
        <v>1</v>
      </c>
      <c r="U31" s="49">
        <v>0</v>
      </c>
      <c r="V31" s="49">
        <v>1</v>
      </c>
      <c r="W31" s="49">
        <v>0</v>
      </c>
      <c r="X31" s="49">
        <v>0.999997</v>
      </c>
      <c r="Y31" s="49">
        <v>0</v>
      </c>
      <c r="Z31" s="49">
        <v>0</v>
      </c>
      <c r="AA31" s="71">
        <v>31</v>
      </c>
      <c r="AB31" s="71"/>
      <c r="AC31" s="72"/>
      <c r="AD31" s="78" t="s">
        <v>1103</v>
      </c>
      <c r="AE31" s="78">
        <v>1172</v>
      </c>
      <c r="AF31" s="78">
        <v>367</v>
      </c>
      <c r="AG31" s="78">
        <v>738</v>
      </c>
      <c r="AH31" s="78">
        <v>617</v>
      </c>
      <c r="AI31" s="78"/>
      <c r="AJ31" s="78" t="s">
        <v>1298</v>
      </c>
      <c r="AK31" s="78" t="s">
        <v>1473</v>
      </c>
      <c r="AL31" s="83" t="s">
        <v>1573</v>
      </c>
      <c r="AM31" s="78"/>
      <c r="AN31" s="80">
        <v>42201.54636574074</v>
      </c>
      <c r="AO31" s="83" t="s">
        <v>1728</v>
      </c>
      <c r="AP31" s="78" t="b">
        <v>1</v>
      </c>
      <c r="AQ31" s="78" t="b">
        <v>0</v>
      </c>
      <c r="AR31" s="78" t="b">
        <v>1</v>
      </c>
      <c r="AS31" s="78"/>
      <c r="AT31" s="78">
        <v>12</v>
      </c>
      <c r="AU31" s="83" t="s">
        <v>1881</v>
      </c>
      <c r="AV31" s="78" t="b">
        <v>0</v>
      </c>
      <c r="AW31" s="78" t="s">
        <v>2012</v>
      </c>
      <c r="AX31" s="83" t="s">
        <v>2041</v>
      </c>
      <c r="AY31" s="78" t="s">
        <v>66</v>
      </c>
      <c r="AZ31" s="78" t="str">
        <f>REPLACE(INDEX(GroupVertices[Group],MATCH(Vertices[[#This Row],[Vertex]],GroupVertices[Vertex],0)),1,1,"")</f>
        <v>16</v>
      </c>
      <c r="BA31" s="48" t="s">
        <v>510</v>
      </c>
      <c r="BB31" s="48" t="s">
        <v>510</v>
      </c>
      <c r="BC31" s="48" t="s">
        <v>539</v>
      </c>
      <c r="BD31" s="48" t="s">
        <v>539</v>
      </c>
      <c r="BE31" s="48" t="s">
        <v>563</v>
      </c>
      <c r="BF31" s="48" t="s">
        <v>563</v>
      </c>
      <c r="BG31" s="116" t="s">
        <v>2869</v>
      </c>
      <c r="BH31" s="116" t="s">
        <v>2869</v>
      </c>
      <c r="BI31" s="116" t="s">
        <v>2936</v>
      </c>
      <c r="BJ31" s="116" t="s">
        <v>2936</v>
      </c>
      <c r="BK31" s="116">
        <v>0</v>
      </c>
      <c r="BL31" s="120">
        <v>0</v>
      </c>
      <c r="BM31" s="116">
        <v>0</v>
      </c>
      <c r="BN31" s="120">
        <v>0</v>
      </c>
      <c r="BO31" s="116">
        <v>0</v>
      </c>
      <c r="BP31" s="120">
        <v>0</v>
      </c>
      <c r="BQ31" s="116">
        <v>4</v>
      </c>
      <c r="BR31" s="120">
        <v>100</v>
      </c>
      <c r="BS31" s="116">
        <v>4</v>
      </c>
      <c r="BT31" s="2"/>
      <c r="BU31" s="3"/>
      <c r="BV31" s="3"/>
      <c r="BW31" s="3"/>
      <c r="BX31" s="3"/>
    </row>
    <row r="32" spans="1:76" ht="15">
      <c r="A32" s="64" t="s">
        <v>313</v>
      </c>
      <c r="B32" s="65"/>
      <c r="C32" s="65" t="s">
        <v>64</v>
      </c>
      <c r="D32" s="66">
        <v>162.09656888735623</v>
      </c>
      <c r="E32" s="68"/>
      <c r="F32" s="100" t="s">
        <v>1910</v>
      </c>
      <c r="G32" s="65"/>
      <c r="H32" s="69" t="s">
        <v>313</v>
      </c>
      <c r="I32" s="70"/>
      <c r="J32" s="70"/>
      <c r="K32" s="69" t="s">
        <v>2239</v>
      </c>
      <c r="L32" s="73">
        <v>1</v>
      </c>
      <c r="M32" s="74">
        <v>9446.7490234375</v>
      </c>
      <c r="N32" s="74">
        <v>882.2647094726562</v>
      </c>
      <c r="O32" s="75"/>
      <c r="P32" s="76"/>
      <c r="Q32" s="76"/>
      <c r="R32" s="86"/>
      <c r="S32" s="48">
        <v>1</v>
      </c>
      <c r="T32" s="48">
        <v>0</v>
      </c>
      <c r="U32" s="49">
        <v>0</v>
      </c>
      <c r="V32" s="49">
        <v>1</v>
      </c>
      <c r="W32" s="49">
        <v>0</v>
      </c>
      <c r="X32" s="49">
        <v>0.999997</v>
      </c>
      <c r="Y32" s="49">
        <v>0</v>
      </c>
      <c r="Z32" s="49">
        <v>0</v>
      </c>
      <c r="AA32" s="71">
        <v>32</v>
      </c>
      <c r="AB32" s="71"/>
      <c r="AC32" s="72"/>
      <c r="AD32" s="78" t="s">
        <v>1104</v>
      </c>
      <c r="AE32" s="78">
        <v>1765</v>
      </c>
      <c r="AF32" s="78">
        <v>802</v>
      </c>
      <c r="AG32" s="78">
        <v>1163</v>
      </c>
      <c r="AH32" s="78">
        <v>1402</v>
      </c>
      <c r="AI32" s="78"/>
      <c r="AJ32" s="78" t="s">
        <v>1299</v>
      </c>
      <c r="AK32" s="78" t="s">
        <v>1474</v>
      </c>
      <c r="AL32" s="83" t="s">
        <v>1574</v>
      </c>
      <c r="AM32" s="78"/>
      <c r="AN32" s="80">
        <v>41200.56936342592</v>
      </c>
      <c r="AO32" s="83" t="s">
        <v>1729</v>
      </c>
      <c r="AP32" s="78" t="b">
        <v>1</v>
      </c>
      <c r="AQ32" s="78" t="b">
        <v>0</v>
      </c>
      <c r="AR32" s="78" t="b">
        <v>1</v>
      </c>
      <c r="AS32" s="78"/>
      <c r="AT32" s="78">
        <v>7</v>
      </c>
      <c r="AU32" s="83" t="s">
        <v>1881</v>
      </c>
      <c r="AV32" s="78" t="b">
        <v>0</v>
      </c>
      <c r="AW32" s="78" t="s">
        <v>2012</v>
      </c>
      <c r="AX32" s="83" t="s">
        <v>2042</v>
      </c>
      <c r="AY32" s="78" t="s">
        <v>65</v>
      </c>
      <c r="AZ32" s="78" t="str">
        <f>REPLACE(INDEX(GroupVertices[Group],MATCH(Vertices[[#This Row],[Vertex]],GroupVertices[Vertex],0)),1,1,"")</f>
        <v>16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229</v>
      </c>
      <c r="B33" s="65"/>
      <c r="C33" s="65" t="s">
        <v>64</v>
      </c>
      <c r="D33" s="66">
        <v>162.22649136797637</v>
      </c>
      <c r="E33" s="68"/>
      <c r="F33" s="100" t="s">
        <v>635</v>
      </c>
      <c r="G33" s="65"/>
      <c r="H33" s="69" t="s">
        <v>229</v>
      </c>
      <c r="I33" s="70"/>
      <c r="J33" s="70"/>
      <c r="K33" s="69" t="s">
        <v>2240</v>
      </c>
      <c r="L33" s="73">
        <v>1</v>
      </c>
      <c r="M33" s="74">
        <v>8988.5732421875</v>
      </c>
      <c r="N33" s="74">
        <v>4564.24951171875</v>
      </c>
      <c r="O33" s="75"/>
      <c r="P33" s="76"/>
      <c r="Q33" s="76"/>
      <c r="R33" s="86"/>
      <c r="S33" s="48">
        <v>0</v>
      </c>
      <c r="T33" s="48">
        <v>1</v>
      </c>
      <c r="U33" s="49">
        <v>0</v>
      </c>
      <c r="V33" s="49">
        <v>0.001511</v>
      </c>
      <c r="W33" s="49">
        <v>0.000526</v>
      </c>
      <c r="X33" s="49">
        <v>0.507098</v>
      </c>
      <c r="Y33" s="49">
        <v>0</v>
      </c>
      <c r="Z33" s="49">
        <v>0</v>
      </c>
      <c r="AA33" s="71">
        <v>33</v>
      </c>
      <c r="AB33" s="71"/>
      <c r="AC33" s="72"/>
      <c r="AD33" s="78" t="s">
        <v>1105</v>
      </c>
      <c r="AE33" s="78">
        <v>1884</v>
      </c>
      <c r="AF33" s="78">
        <v>1881</v>
      </c>
      <c r="AG33" s="78">
        <v>147068</v>
      </c>
      <c r="AH33" s="78">
        <v>2</v>
      </c>
      <c r="AI33" s="78"/>
      <c r="AJ33" s="78" t="s">
        <v>1300</v>
      </c>
      <c r="AK33" s="78"/>
      <c r="AL33" s="83" t="s">
        <v>1575</v>
      </c>
      <c r="AM33" s="78"/>
      <c r="AN33" s="80">
        <v>40368.99018518518</v>
      </c>
      <c r="AO33" s="83" t="s">
        <v>1730</v>
      </c>
      <c r="AP33" s="78" t="b">
        <v>0</v>
      </c>
      <c r="AQ33" s="78" t="b">
        <v>0</v>
      </c>
      <c r="AR33" s="78" t="b">
        <v>1</v>
      </c>
      <c r="AS33" s="78"/>
      <c r="AT33" s="78">
        <v>208</v>
      </c>
      <c r="AU33" s="83" t="s">
        <v>1881</v>
      </c>
      <c r="AV33" s="78" t="b">
        <v>0</v>
      </c>
      <c r="AW33" s="78" t="s">
        <v>2012</v>
      </c>
      <c r="AX33" s="83" t="s">
        <v>2043</v>
      </c>
      <c r="AY33" s="78" t="s">
        <v>66</v>
      </c>
      <c r="AZ33" s="78" t="str">
        <f>REPLACE(INDEX(GroupVertices[Group],MATCH(Vertices[[#This Row],[Vertex]],GroupVertices[Vertex],0)),1,1,"")</f>
        <v>10</v>
      </c>
      <c r="BA33" s="48"/>
      <c r="BB33" s="48"/>
      <c r="BC33" s="48"/>
      <c r="BD33" s="48"/>
      <c r="BE33" s="48"/>
      <c r="BF33" s="48"/>
      <c r="BG33" s="116" t="s">
        <v>2870</v>
      </c>
      <c r="BH33" s="116" t="s">
        <v>2870</v>
      </c>
      <c r="BI33" s="116" t="s">
        <v>2937</v>
      </c>
      <c r="BJ33" s="116" t="s">
        <v>2937</v>
      </c>
      <c r="BK33" s="116">
        <v>3</v>
      </c>
      <c r="BL33" s="120">
        <v>15</v>
      </c>
      <c r="BM33" s="116">
        <v>0</v>
      </c>
      <c r="BN33" s="120">
        <v>0</v>
      </c>
      <c r="BO33" s="116">
        <v>0</v>
      </c>
      <c r="BP33" s="120">
        <v>0</v>
      </c>
      <c r="BQ33" s="116">
        <v>17</v>
      </c>
      <c r="BR33" s="120">
        <v>85</v>
      </c>
      <c r="BS33" s="116">
        <v>20</v>
      </c>
      <c r="BT33" s="2"/>
      <c r="BU33" s="3"/>
      <c r="BV33" s="3"/>
      <c r="BW33" s="3"/>
      <c r="BX33" s="3"/>
    </row>
    <row r="34" spans="1:76" ht="15">
      <c r="A34" s="64" t="s">
        <v>230</v>
      </c>
      <c r="B34" s="65"/>
      <c r="C34" s="65" t="s">
        <v>64</v>
      </c>
      <c r="D34" s="66">
        <v>167.67119454562436</v>
      </c>
      <c r="E34" s="68"/>
      <c r="F34" s="100" t="s">
        <v>1911</v>
      </c>
      <c r="G34" s="65"/>
      <c r="H34" s="69" t="s">
        <v>230</v>
      </c>
      <c r="I34" s="70"/>
      <c r="J34" s="70"/>
      <c r="K34" s="69" t="s">
        <v>2241</v>
      </c>
      <c r="L34" s="73">
        <v>730.0693509598882</v>
      </c>
      <c r="M34" s="74">
        <v>9209.6044921875</v>
      </c>
      <c r="N34" s="74">
        <v>5605.32177734375</v>
      </c>
      <c r="O34" s="75"/>
      <c r="P34" s="76"/>
      <c r="Q34" s="76"/>
      <c r="R34" s="86"/>
      <c r="S34" s="48">
        <v>6</v>
      </c>
      <c r="T34" s="48">
        <v>2</v>
      </c>
      <c r="U34" s="49">
        <v>2214</v>
      </c>
      <c r="V34" s="49">
        <v>0.002105</v>
      </c>
      <c r="W34" s="49">
        <v>0.006064</v>
      </c>
      <c r="X34" s="49">
        <v>2.940808</v>
      </c>
      <c r="Y34" s="49">
        <v>0</v>
      </c>
      <c r="Z34" s="49">
        <v>0.14285714285714285</v>
      </c>
      <c r="AA34" s="71">
        <v>34</v>
      </c>
      <c r="AB34" s="71"/>
      <c r="AC34" s="72"/>
      <c r="AD34" s="78" t="s">
        <v>1106</v>
      </c>
      <c r="AE34" s="78">
        <v>1994</v>
      </c>
      <c r="AF34" s="78">
        <v>47099</v>
      </c>
      <c r="AG34" s="78">
        <v>14083</v>
      </c>
      <c r="AH34" s="78">
        <v>2883</v>
      </c>
      <c r="AI34" s="78"/>
      <c r="AJ34" s="78" t="s">
        <v>1301</v>
      </c>
      <c r="AK34" s="78" t="s">
        <v>1465</v>
      </c>
      <c r="AL34" s="83" t="s">
        <v>1576</v>
      </c>
      <c r="AM34" s="78"/>
      <c r="AN34" s="80">
        <v>40564.78619212963</v>
      </c>
      <c r="AO34" s="83" t="s">
        <v>1731</v>
      </c>
      <c r="AP34" s="78" t="b">
        <v>0</v>
      </c>
      <c r="AQ34" s="78" t="b">
        <v>0</v>
      </c>
      <c r="AR34" s="78" t="b">
        <v>1</v>
      </c>
      <c r="AS34" s="78"/>
      <c r="AT34" s="78">
        <v>952</v>
      </c>
      <c r="AU34" s="83" t="s">
        <v>1881</v>
      </c>
      <c r="AV34" s="78" t="b">
        <v>1</v>
      </c>
      <c r="AW34" s="78" t="s">
        <v>2012</v>
      </c>
      <c r="AX34" s="83" t="s">
        <v>2044</v>
      </c>
      <c r="AY34" s="78" t="s">
        <v>66</v>
      </c>
      <c r="AZ34" s="78" t="str">
        <f>REPLACE(INDEX(GroupVertices[Group],MATCH(Vertices[[#This Row],[Vertex]],GroupVertices[Vertex],0)),1,1,"")</f>
        <v>10</v>
      </c>
      <c r="BA34" s="48" t="s">
        <v>511</v>
      </c>
      <c r="BB34" s="48" t="s">
        <v>511</v>
      </c>
      <c r="BC34" s="48" t="s">
        <v>540</v>
      </c>
      <c r="BD34" s="48" t="s">
        <v>540</v>
      </c>
      <c r="BE34" s="48" t="s">
        <v>564</v>
      </c>
      <c r="BF34" s="48" t="s">
        <v>564</v>
      </c>
      <c r="BG34" s="116" t="s">
        <v>2637</v>
      </c>
      <c r="BH34" s="116" t="s">
        <v>2637</v>
      </c>
      <c r="BI34" s="116" t="s">
        <v>2753</v>
      </c>
      <c r="BJ34" s="116" t="s">
        <v>2753</v>
      </c>
      <c r="BK34" s="116">
        <v>5</v>
      </c>
      <c r="BL34" s="120">
        <v>16.129032258064516</v>
      </c>
      <c r="BM34" s="116">
        <v>0</v>
      </c>
      <c r="BN34" s="120">
        <v>0</v>
      </c>
      <c r="BO34" s="116">
        <v>0</v>
      </c>
      <c r="BP34" s="120">
        <v>0</v>
      </c>
      <c r="BQ34" s="116">
        <v>26</v>
      </c>
      <c r="BR34" s="120">
        <v>83.87096774193549</v>
      </c>
      <c r="BS34" s="116">
        <v>31</v>
      </c>
      <c r="BT34" s="2"/>
      <c r="BU34" s="3"/>
      <c r="BV34" s="3"/>
      <c r="BW34" s="3"/>
      <c r="BX34" s="3"/>
    </row>
    <row r="35" spans="1:76" ht="15">
      <c r="A35" s="64" t="s">
        <v>231</v>
      </c>
      <c r="B35" s="65"/>
      <c r="C35" s="65" t="s">
        <v>64</v>
      </c>
      <c r="D35" s="66">
        <v>167.87047323462005</v>
      </c>
      <c r="E35" s="68"/>
      <c r="F35" s="100" t="s">
        <v>636</v>
      </c>
      <c r="G35" s="65"/>
      <c r="H35" s="69" t="s">
        <v>231</v>
      </c>
      <c r="I35" s="70"/>
      <c r="J35" s="70"/>
      <c r="K35" s="69" t="s">
        <v>2242</v>
      </c>
      <c r="L35" s="73">
        <v>1</v>
      </c>
      <c r="M35" s="74">
        <v>8836.15625</v>
      </c>
      <c r="N35" s="74">
        <v>6482.45947265625</v>
      </c>
      <c r="O35" s="75"/>
      <c r="P35" s="76"/>
      <c r="Q35" s="76"/>
      <c r="R35" s="86"/>
      <c r="S35" s="48">
        <v>1</v>
      </c>
      <c r="T35" s="48">
        <v>1</v>
      </c>
      <c r="U35" s="49">
        <v>0</v>
      </c>
      <c r="V35" s="49">
        <v>0.001511</v>
      </c>
      <c r="W35" s="49">
        <v>0.000526</v>
      </c>
      <c r="X35" s="49">
        <v>0.507098</v>
      </c>
      <c r="Y35" s="49">
        <v>0</v>
      </c>
      <c r="Z35" s="49">
        <v>1</v>
      </c>
      <c r="AA35" s="71">
        <v>35</v>
      </c>
      <c r="AB35" s="71"/>
      <c r="AC35" s="72"/>
      <c r="AD35" s="78" t="s">
        <v>1107</v>
      </c>
      <c r="AE35" s="78">
        <v>1321</v>
      </c>
      <c r="AF35" s="78">
        <v>48754</v>
      </c>
      <c r="AG35" s="78">
        <v>15704</v>
      </c>
      <c r="AH35" s="78">
        <v>11842</v>
      </c>
      <c r="AI35" s="78"/>
      <c r="AJ35" s="78" t="s">
        <v>1302</v>
      </c>
      <c r="AK35" s="78" t="s">
        <v>1475</v>
      </c>
      <c r="AL35" s="83" t="s">
        <v>1577</v>
      </c>
      <c r="AM35" s="78"/>
      <c r="AN35" s="80">
        <v>40270.583761574075</v>
      </c>
      <c r="AO35" s="83" t="s">
        <v>1732</v>
      </c>
      <c r="AP35" s="78" t="b">
        <v>0</v>
      </c>
      <c r="AQ35" s="78" t="b">
        <v>0</v>
      </c>
      <c r="AR35" s="78" t="b">
        <v>1</v>
      </c>
      <c r="AS35" s="78"/>
      <c r="AT35" s="78">
        <v>984</v>
      </c>
      <c r="AU35" s="83" t="s">
        <v>1886</v>
      </c>
      <c r="AV35" s="78" t="b">
        <v>0</v>
      </c>
      <c r="AW35" s="78" t="s">
        <v>2012</v>
      </c>
      <c r="AX35" s="83" t="s">
        <v>2045</v>
      </c>
      <c r="AY35" s="78" t="s">
        <v>66</v>
      </c>
      <c r="AZ35" s="78" t="str">
        <f>REPLACE(INDEX(GroupVertices[Group],MATCH(Vertices[[#This Row],[Vertex]],GroupVertices[Vertex],0)),1,1,"")</f>
        <v>10</v>
      </c>
      <c r="BA35" s="48"/>
      <c r="BB35" s="48"/>
      <c r="BC35" s="48"/>
      <c r="BD35" s="48"/>
      <c r="BE35" s="48"/>
      <c r="BF35" s="48"/>
      <c r="BG35" s="116" t="s">
        <v>2870</v>
      </c>
      <c r="BH35" s="116" t="s">
        <v>2870</v>
      </c>
      <c r="BI35" s="116" t="s">
        <v>2937</v>
      </c>
      <c r="BJ35" s="116" t="s">
        <v>2937</v>
      </c>
      <c r="BK35" s="116">
        <v>3</v>
      </c>
      <c r="BL35" s="120">
        <v>15</v>
      </c>
      <c r="BM35" s="116">
        <v>0</v>
      </c>
      <c r="BN35" s="120">
        <v>0</v>
      </c>
      <c r="BO35" s="116">
        <v>0</v>
      </c>
      <c r="BP35" s="120">
        <v>0</v>
      </c>
      <c r="BQ35" s="116">
        <v>17</v>
      </c>
      <c r="BR35" s="120">
        <v>85</v>
      </c>
      <c r="BS35" s="116">
        <v>20</v>
      </c>
      <c r="BT35" s="2"/>
      <c r="BU35" s="3"/>
      <c r="BV35" s="3"/>
      <c r="BW35" s="3"/>
      <c r="BX35" s="3"/>
    </row>
    <row r="36" spans="1:76" ht="15">
      <c r="A36" s="64" t="s">
        <v>232</v>
      </c>
      <c r="B36" s="65"/>
      <c r="C36" s="65" t="s">
        <v>64</v>
      </c>
      <c r="D36" s="66">
        <v>162.1927765444605</v>
      </c>
      <c r="E36" s="68"/>
      <c r="F36" s="100" t="s">
        <v>637</v>
      </c>
      <c r="G36" s="65"/>
      <c r="H36" s="69" t="s">
        <v>232</v>
      </c>
      <c r="I36" s="70"/>
      <c r="J36" s="70"/>
      <c r="K36" s="69" t="s">
        <v>2243</v>
      </c>
      <c r="L36" s="73">
        <v>1</v>
      </c>
      <c r="M36" s="74">
        <v>9583.0556640625</v>
      </c>
      <c r="N36" s="74">
        <v>4728.18359375</v>
      </c>
      <c r="O36" s="75"/>
      <c r="P36" s="76"/>
      <c r="Q36" s="76"/>
      <c r="R36" s="86"/>
      <c r="S36" s="48">
        <v>0</v>
      </c>
      <c r="T36" s="48">
        <v>1</v>
      </c>
      <c r="U36" s="49">
        <v>0</v>
      </c>
      <c r="V36" s="49">
        <v>0.001511</v>
      </c>
      <c r="W36" s="49">
        <v>0.000526</v>
      </c>
      <c r="X36" s="49">
        <v>0.507098</v>
      </c>
      <c r="Y36" s="49">
        <v>0</v>
      </c>
      <c r="Z36" s="49">
        <v>0</v>
      </c>
      <c r="AA36" s="71">
        <v>36</v>
      </c>
      <c r="AB36" s="71"/>
      <c r="AC36" s="72"/>
      <c r="AD36" s="78" t="s">
        <v>1108</v>
      </c>
      <c r="AE36" s="78">
        <v>1901</v>
      </c>
      <c r="AF36" s="78">
        <v>1601</v>
      </c>
      <c r="AG36" s="78">
        <v>7703</v>
      </c>
      <c r="AH36" s="78">
        <v>13141</v>
      </c>
      <c r="AI36" s="78"/>
      <c r="AJ36" s="78" t="s">
        <v>1303</v>
      </c>
      <c r="AK36" s="78" t="s">
        <v>1476</v>
      </c>
      <c r="AL36" s="78"/>
      <c r="AM36" s="78"/>
      <c r="AN36" s="80">
        <v>41594.089733796296</v>
      </c>
      <c r="AO36" s="83" t="s">
        <v>1733</v>
      </c>
      <c r="AP36" s="78" t="b">
        <v>0</v>
      </c>
      <c r="AQ36" s="78" t="b">
        <v>0</v>
      </c>
      <c r="AR36" s="78" t="b">
        <v>1</v>
      </c>
      <c r="AS36" s="78"/>
      <c r="AT36" s="78">
        <v>38</v>
      </c>
      <c r="AU36" s="83" t="s">
        <v>1887</v>
      </c>
      <c r="AV36" s="78" t="b">
        <v>0</v>
      </c>
      <c r="AW36" s="78" t="s">
        <v>2012</v>
      </c>
      <c r="AX36" s="83" t="s">
        <v>2046</v>
      </c>
      <c r="AY36" s="78" t="s">
        <v>66</v>
      </c>
      <c r="AZ36" s="78" t="str">
        <f>REPLACE(INDEX(GroupVertices[Group],MATCH(Vertices[[#This Row],[Vertex]],GroupVertices[Vertex],0)),1,1,"")</f>
        <v>10</v>
      </c>
      <c r="BA36" s="48"/>
      <c r="BB36" s="48"/>
      <c r="BC36" s="48"/>
      <c r="BD36" s="48"/>
      <c r="BE36" s="48"/>
      <c r="BF36" s="48"/>
      <c r="BG36" s="116" t="s">
        <v>2870</v>
      </c>
      <c r="BH36" s="116" t="s">
        <v>2870</v>
      </c>
      <c r="BI36" s="116" t="s">
        <v>2937</v>
      </c>
      <c r="BJ36" s="116" t="s">
        <v>2937</v>
      </c>
      <c r="BK36" s="116">
        <v>3</v>
      </c>
      <c r="BL36" s="120">
        <v>15</v>
      </c>
      <c r="BM36" s="116">
        <v>0</v>
      </c>
      <c r="BN36" s="120">
        <v>0</v>
      </c>
      <c r="BO36" s="116">
        <v>0</v>
      </c>
      <c r="BP36" s="120">
        <v>0</v>
      </c>
      <c r="BQ36" s="116">
        <v>17</v>
      </c>
      <c r="BR36" s="120">
        <v>85</v>
      </c>
      <c r="BS36" s="116">
        <v>20</v>
      </c>
      <c r="BT36" s="2"/>
      <c r="BU36" s="3"/>
      <c r="BV36" s="3"/>
      <c r="BW36" s="3"/>
      <c r="BX36" s="3"/>
    </row>
    <row r="37" spans="1:76" ht="15">
      <c r="A37" s="64" t="s">
        <v>233</v>
      </c>
      <c r="B37" s="65"/>
      <c r="C37" s="65" t="s">
        <v>64</v>
      </c>
      <c r="D37" s="66">
        <v>162.8929611828351</v>
      </c>
      <c r="E37" s="68"/>
      <c r="F37" s="100" t="s">
        <v>638</v>
      </c>
      <c r="G37" s="65"/>
      <c r="H37" s="69" t="s">
        <v>233</v>
      </c>
      <c r="I37" s="70"/>
      <c r="J37" s="70"/>
      <c r="K37" s="69" t="s">
        <v>2244</v>
      </c>
      <c r="L37" s="73">
        <v>1</v>
      </c>
      <c r="M37" s="74">
        <v>9804.087890625</v>
      </c>
      <c r="N37" s="74">
        <v>5769.25537109375</v>
      </c>
      <c r="O37" s="75"/>
      <c r="P37" s="76"/>
      <c r="Q37" s="76"/>
      <c r="R37" s="86"/>
      <c r="S37" s="48">
        <v>0</v>
      </c>
      <c r="T37" s="48">
        <v>1</v>
      </c>
      <c r="U37" s="49">
        <v>0</v>
      </c>
      <c r="V37" s="49">
        <v>0.001511</v>
      </c>
      <c r="W37" s="49">
        <v>0.000526</v>
      </c>
      <c r="X37" s="49">
        <v>0.507098</v>
      </c>
      <c r="Y37" s="49">
        <v>0</v>
      </c>
      <c r="Z37" s="49">
        <v>0</v>
      </c>
      <c r="AA37" s="71">
        <v>37</v>
      </c>
      <c r="AB37" s="71"/>
      <c r="AC37" s="72"/>
      <c r="AD37" s="78" t="s">
        <v>1109</v>
      </c>
      <c r="AE37" s="78">
        <v>1492</v>
      </c>
      <c r="AF37" s="78">
        <v>7416</v>
      </c>
      <c r="AG37" s="78">
        <v>4872</v>
      </c>
      <c r="AH37" s="78">
        <v>3158</v>
      </c>
      <c r="AI37" s="78"/>
      <c r="AJ37" s="78" t="s">
        <v>1304</v>
      </c>
      <c r="AK37" s="78" t="s">
        <v>1477</v>
      </c>
      <c r="AL37" s="83" t="s">
        <v>1578</v>
      </c>
      <c r="AM37" s="78"/>
      <c r="AN37" s="80">
        <v>39989.73539351852</v>
      </c>
      <c r="AO37" s="83" t="s">
        <v>1734</v>
      </c>
      <c r="AP37" s="78" t="b">
        <v>0</v>
      </c>
      <c r="AQ37" s="78" t="b">
        <v>0</v>
      </c>
      <c r="AR37" s="78" t="b">
        <v>1</v>
      </c>
      <c r="AS37" s="78"/>
      <c r="AT37" s="78">
        <v>133</v>
      </c>
      <c r="AU37" s="83" t="s">
        <v>1885</v>
      </c>
      <c r="AV37" s="78" t="b">
        <v>0</v>
      </c>
      <c r="AW37" s="78" t="s">
        <v>2012</v>
      </c>
      <c r="AX37" s="83" t="s">
        <v>2047</v>
      </c>
      <c r="AY37" s="78" t="s">
        <v>66</v>
      </c>
      <c r="AZ37" s="78" t="str">
        <f>REPLACE(INDEX(GroupVertices[Group],MATCH(Vertices[[#This Row],[Vertex]],GroupVertices[Vertex],0)),1,1,"")</f>
        <v>10</v>
      </c>
      <c r="BA37" s="48"/>
      <c r="BB37" s="48"/>
      <c r="BC37" s="48"/>
      <c r="BD37" s="48"/>
      <c r="BE37" s="48"/>
      <c r="BF37" s="48"/>
      <c r="BG37" s="116" t="s">
        <v>2870</v>
      </c>
      <c r="BH37" s="116" t="s">
        <v>2870</v>
      </c>
      <c r="BI37" s="116" t="s">
        <v>2937</v>
      </c>
      <c r="BJ37" s="116" t="s">
        <v>2937</v>
      </c>
      <c r="BK37" s="116">
        <v>3</v>
      </c>
      <c r="BL37" s="120">
        <v>15</v>
      </c>
      <c r="BM37" s="116">
        <v>0</v>
      </c>
      <c r="BN37" s="120">
        <v>0</v>
      </c>
      <c r="BO37" s="116">
        <v>0</v>
      </c>
      <c r="BP37" s="120">
        <v>0</v>
      </c>
      <c r="BQ37" s="116">
        <v>17</v>
      </c>
      <c r="BR37" s="120">
        <v>85</v>
      </c>
      <c r="BS37" s="116">
        <v>20</v>
      </c>
      <c r="BT37" s="2"/>
      <c r="BU37" s="3"/>
      <c r="BV37" s="3"/>
      <c r="BW37" s="3"/>
      <c r="BX37" s="3"/>
    </row>
    <row r="38" spans="1:76" ht="15">
      <c r="A38" s="64" t="s">
        <v>234</v>
      </c>
      <c r="B38" s="65"/>
      <c r="C38" s="65" t="s">
        <v>64</v>
      </c>
      <c r="D38" s="66">
        <v>162.0220350453693</v>
      </c>
      <c r="E38" s="68"/>
      <c r="F38" s="100" t="s">
        <v>639</v>
      </c>
      <c r="G38" s="65"/>
      <c r="H38" s="69" t="s">
        <v>234</v>
      </c>
      <c r="I38" s="70"/>
      <c r="J38" s="70"/>
      <c r="K38" s="69" t="s">
        <v>2245</v>
      </c>
      <c r="L38" s="73">
        <v>1</v>
      </c>
      <c r="M38" s="74">
        <v>9430.6376953125</v>
      </c>
      <c r="N38" s="74">
        <v>6646.39404296875</v>
      </c>
      <c r="O38" s="75"/>
      <c r="P38" s="76"/>
      <c r="Q38" s="76"/>
      <c r="R38" s="86"/>
      <c r="S38" s="48">
        <v>0</v>
      </c>
      <c r="T38" s="48">
        <v>1</v>
      </c>
      <c r="U38" s="49">
        <v>0</v>
      </c>
      <c r="V38" s="49">
        <v>0.001511</v>
      </c>
      <c r="W38" s="49">
        <v>0.000526</v>
      </c>
      <c r="X38" s="49">
        <v>0.507098</v>
      </c>
      <c r="Y38" s="49">
        <v>0</v>
      </c>
      <c r="Z38" s="49">
        <v>0</v>
      </c>
      <c r="AA38" s="71">
        <v>38</v>
      </c>
      <c r="AB38" s="71"/>
      <c r="AC38" s="72"/>
      <c r="AD38" s="78" t="s">
        <v>1110</v>
      </c>
      <c r="AE38" s="78">
        <v>299</v>
      </c>
      <c r="AF38" s="78">
        <v>183</v>
      </c>
      <c r="AG38" s="78">
        <v>25079</v>
      </c>
      <c r="AH38" s="78">
        <v>14754</v>
      </c>
      <c r="AI38" s="78"/>
      <c r="AJ38" s="78" t="s">
        <v>1305</v>
      </c>
      <c r="AK38" s="78" t="s">
        <v>1478</v>
      </c>
      <c r="AL38" s="78"/>
      <c r="AM38" s="78"/>
      <c r="AN38" s="80">
        <v>40675.00798611111</v>
      </c>
      <c r="AO38" s="83" t="s">
        <v>1735</v>
      </c>
      <c r="AP38" s="78" t="b">
        <v>1</v>
      </c>
      <c r="AQ38" s="78" t="b">
        <v>0</v>
      </c>
      <c r="AR38" s="78" t="b">
        <v>1</v>
      </c>
      <c r="AS38" s="78"/>
      <c r="AT38" s="78">
        <v>15</v>
      </c>
      <c r="AU38" s="83" t="s">
        <v>1881</v>
      </c>
      <c r="AV38" s="78" t="b">
        <v>0</v>
      </c>
      <c r="AW38" s="78" t="s">
        <v>2012</v>
      </c>
      <c r="AX38" s="83" t="s">
        <v>2048</v>
      </c>
      <c r="AY38" s="78" t="s">
        <v>66</v>
      </c>
      <c r="AZ38" s="78" t="str">
        <f>REPLACE(INDEX(GroupVertices[Group],MATCH(Vertices[[#This Row],[Vertex]],GroupVertices[Vertex],0)),1,1,"")</f>
        <v>10</v>
      </c>
      <c r="BA38" s="48"/>
      <c r="BB38" s="48"/>
      <c r="BC38" s="48"/>
      <c r="BD38" s="48"/>
      <c r="BE38" s="48"/>
      <c r="BF38" s="48"/>
      <c r="BG38" s="116" t="s">
        <v>2870</v>
      </c>
      <c r="BH38" s="116" t="s">
        <v>2870</v>
      </c>
      <c r="BI38" s="116" t="s">
        <v>2937</v>
      </c>
      <c r="BJ38" s="116" t="s">
        <v>2937</v>
      </c>
      <c r="BK38" s="116">
        <v>3</v>
      </c>
      <c r="BL38" s="120">
        <v>15</v>
      </c>
      <c r="BM38" s="116">
        <v>0</v>
      </c>
      <c r="BN38" s="120">
        <v>0</v>
      </c>
      <c r="BO38" s="116">
        <v>0</v>
      </c>
      <c r="BP38" s="120">
        <v>0</v>
      </c>
      <c r="BQ38" s="116">
        <v>17</v>
      </c>
      <c r="BR38" s="120">
        <v>85</v>
      </c>
      <c r="BS38" s="116">
        <v>20</v>
      </c>
      <c r="BT38" s="2"/>
      <c r="BU38" s="3"/>
      <c r="BV38" s="3"/>
      <c r="BW38" s="3"/>
      <c r="BX38" s="3"/>
    </row>
    <row r="39" spans="1:76" ht="15">
      <c r="A39" s="64" t="s">
        <v>235</v>
      </c>
      <c r="B39" s="65"/>
      <c r="C39" s="65" t="s">
        <v>64</v>
      </c>
      <c r="D39" s="66">
        <v>162.0704398991314</v>
      </c>
      <c r="E39" s="68"/>
      <c r="F39" s="100" t="s">
        <v>640</v>
      </c>
      <c r="G39" s="65"/>
      <c r="H39" s="69" t="s">
        <v>235</v>
      </c>
      <c r="I39" s="70"/>
      <c r="J39" s="70"/>
      <c r="K39" s="69" t="s">
        <v>2246</v>
      </c>
      <c r="L39" s="73">
        <v>1</v>
      </c>
      <c r="M39" s="74">
        <v>1203.693603515625</v>
      </c>
      <c r="N39" s="74">
        <v>4105.4716796875</v>
      </c>
      <c r="O39" s="75"/>
      <c r="P39" s="76"/>
      <c r="Q39" s="76"/>
      <c r="R39" s="86"/>
      <c r="S39" s="48">
        <v>0</v>
      </c>
      <c r="T39" s="48">
        <v>1</v>
      </c>
      <c r="U39" s="49">
        <v>0</v>
      </c>
      <c r="V39" s="49">
        <v>0.002053</v>
      </c>
      <c r="W39" s="49">
        <v>0.005789</v>
      </c>
      <c r="X39" s="49">
        <v>0.354609</v>
      </c>
      <c r="Y39" s="49">
        <v>0</v>
      </c>
      <c r="Z39" s="49">
        <v>0</v>
      </c>
      <c r="AA39" s="71">
        <v>39</v>
      </c>
      <c r="AB39" s="71"/>
      <c r="AC39" s="72"/>
      <c r="AD39" s="78" t="s">
        <v>1111</v>
      </c>
      <c r="AE39" s="78">
        <v>468</v>
      </c>
      <c r="AF39" s="78">
        <v>585</v>
      </c>
      <c r="AG39" s="78">
        <v>50042</v>
      </c>
      <c r="AH39" s="78">
        <v>24889</v>
      </c>
      <c r="AI39" s="78"/>
      <c r="AJ39" s="78" t="s">
        <v>1306</v>
      </c>
      <c r="AK39" s="78"/>
      <c r="AL39" s="78"/>
      <c r="AM39" s="78"/>
      <c r="AN39" s="80">
        <v>42762.7328125</v>
      </c>
      <c r="AO39" s="83" t="s">
        <v>1736</v>
      </c>
      <c r="AP39" s="78" t="b">
        <v>1</v>
      </c>
      <c r="AQ39" s="78" t="b">
        <v>0</v>
      </c>
      <c r="AR39" s="78" t="b">
        <v>1</v>
      </c>
      <c r="AS39" s="78"/>
      <c r="AT39" s="78">
        <v>3</v>
      </c>
      <c r="AU39" s="78"/>
      <c r="AV39" s="78" t="b">
        <v>0</v>
      </c>
      <c r="AW39" s="78" t="s">
        <v>2012</v>
      </c>
      <c r="AX39" s="83" t="s">
        <v>2049</v>
      </c>
      <c r="AY39" s="78" t="s">
        <v>66</v>
      </c>
      <c r="AZ39" s="78" t="str">
        <f>REPLACE(INDEX(GroupVertices[Group],MATCH(Vertices[[#This Row],[Vertex]],GroupVertices[Vertex],0)),1,1,"")</f>
        <v>1</v>
      </c>
      <c r="BA39" s="48"/>
      <c r="BB39" s="48"/>
      <c r="BC39" s="48"/>
      <c r="BD39" s="48"/>
      <c r="BE39" s="48"/>
      <c r="BF39" s="48"/>
      <c r="BG39" s="116" t="s">
        <v>2871</v>
      </c>
      <c r="BH39" s="116" t="s">
        <v>2871</v>
      </c>
      <c r="BI39" s="116" t="s">
        <v>2938</v>
      </c>
      <c r="BJ39" s="116" t="s">
        <v>2938</v>
      </c>
      <c r="BK39" s="116">
        <v>1</v>
      </c>
      <c r="BL39" s="120">
        <v>1.8181818181818181</v>
      </c>
      <c r="BM39" s="116">
        <v>3</v>
      </c>
      <c r="BN39" s="120">
        <v>5.454545454545454</v>
      </c>
      <c r="BO39" s="116">
        <v>0</v>
      </c>
      <c r="BP39" s="120">
        <v>0</v>
      </c>
      <c r="BQ39" s="116">
        <v>51</v>
      </c>
      <c r="BR39" s="120">
        <v>92.72727272727273</v>
      </c>
      <c r="BS39" s="116">
        <v>55</v>
      </c>
      <c r="BT39" s="2"/>
      <c r="BU39" s="3"/>
      <c r="BV39" s="3"/>
      <c r="BW39" s="3"/>
      <c r="BX39" s="3"/>
    </row>
    <row r="40" spans="1:76" ht="15">
      <c r="A40" s="64" t="s">
        <v>314</v>
      </c>
      <c r="B40" s="65"/>
      <c r="C40" s="65" t="s">
        <v>64</v>
      </c>
      <c r="D40" s="66">
        <v>164.60471093677035</v>
      </c>
      <c r="E40" s="68"/>
      <c r="F40" s="100" t="s">
        <v>1912</v>
      </c>
      <c r="G40" s="65"/>
      <c r="H40" s="69" t="s">
        <v>314</v>
      </c>
      <c r="I40" s="70"/>
      <c r="J40" s="70"/>
      <c r="K40" s="69" t="s">
        <v>2247</v>
      </c>
      <c r="L40" s="73">
        <v>1</v>
      </c>
      <c r="M40" s="74">
        <v>4243.97998046875</v>
      </c>
      <c r="N40" s="74">
        <v>2873.619140625</v>
      </c>
      <c r="O40" s="75"/>
      <c r="P40" s="76"/>
      <c r="Q40" s="76"/>
      <c r="R40" s="86"/>
      <c r="S40" s="48">
        <v>1</v>
      </c>
      <c r="T40" s="48">
        <v>0</v>
      </c>
      <c r="U40" s="49">
        <v>0</v>
      </c>
      <c r="V40" s="49">
        <v>0.001555</v>
      </c>
      <c r="W40" s="49">
        <v>0.000868</v>
      </c>
      <c r="X40" s="49">
        <v>0.429164</v>
      </c>
      <c r="Y40" s="49">
        <v>0</v>
      </c>
      <c r="Z40" s="49">
        <v>0</v>
      </c>
      <c r="AA40" s="71">
        <v>40</v>
      </c>
      <c r="AB40" s="71"/>
      <c r="AC40" s="72"/>
      <c r="AD40" s="78" t="s">
        <v>1112</v>
      </c>
      <c r="AE40" s="78">
        <v>1687</v>
      </c>
      <c r="AF40" s="78">
        <v>21632</v>
      </c>
      <c r="AG40" s="78">
        <v>10108</v>
      </c>
      <c r="AH40" s="78">
        <v>8154</v>
      </c>
      <c r="AI40" s="78"/>
      <c r="AJ40" s="78" t="s">
        <v>1307</v>
      </c>
      <c r="AK40" s="78" t="s">
        <v>1479</v>
      </c>
      <c r="AL40" s="83" t="s">
        <v>1579</v>
      </c>
      <c r="AM40" s="78"/>
      <c r="AN40" s="80">
        <v>41381.33534722222</v>
      </c>
      <c r="AO40" s="83" t="s">
        <v>1737</v>
      </c>
      <c r="AP40" s="78" t="b">
        <v>0</v>
      </c>
      <c r="AQ40" s="78" t="b">
        <v>0</v>
      </c>
      <c r="AR40" s="78" t="b">
        <v>1</v>
      </c>
      <c r="AS40" s="78"/>
      <c r="AT40" s="78">
        <v>379</v>
      </c>
      <c r="AU40" s="83" t="s">
        <v>1881</v>
      </c>
      <c r="AV40" s="78" t="b">
        <v>1</v>
      </c>
      <c r="AW40" s="78" t="s">
        <v>2012</v>
      </c>
      <c r="AX40" s="83" t="s">
        <v>2050</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315</v>
      </c>
      <c r="B41" s="65"/>
      <c r="C41" s="65" t="s">
        <v>64</v>
      </c>
      <c r="D41" s="66">
        <v>162.43997844688235</v>
      </c>
      <c r="E41" s="68"/>
      <c r="F41" s="100" t="s">
        <v>1913</v>
      </c>
      <c r="G41" s="65"/>
      <c r="H41" s="69" t="s">
        <v>315</v>
      </c>
      <c r="I41" s="70"/>
      <c r="J41" s="70"/>
      <c r="K41" s="69" t="s">
        <v>2248</v>
      </c>
      <c r="L41" s="73">
        <v>1</v>
      </c>
      <c r="M41" s="74">
        <v>4461.52294921875</v>
      </c>
      <c r="N41" s="74">
        <v>4128.9990234375</v>
      </c>
      <c r="O41" s="75"/>
      <c r="P41" s="76"/>
      <c r="Q41" s="76"/>
      <c r="R41" s="86"/>
      <c r="S41" s="48">
        <v>1</v>
      </c>
      <c r="T41" s="48">
        <v>0</v>
      </c>
      <c r="U41" s="49">
        <v>0</v>
      </c>
      <c r="V41" s="49">
        <v>0.001555</v>
      </c>
      <c r="W41" s="49">
        <v>0.000868</v>
      </c>
      <c r="X41" s="49">
        <v>0.429164</v>
      </c>
      <c r="Y41" s="49">
        <v>0</v>
      </c>
      <c r="Z41" s="49">
        <v>0</v>
      </c>
      <c r="AA41" s="71">
        <v>41</v>
      </c>
      <c r="AB41" s="71"/>
      <c r="AC41" s="72"/>
      <c r="AD41" s="78" t="s">
        <v>1113</v>
      </c>
      <c r="AE41" s="78">
        <v>167</v>
      </c>
      <c r="AF41" s="78">
        <v>3654</v>
      </c>
      <c r="AG41" s="78">
        <v>1078</v>
      </c>
      <c r="AH41" s="78">
        <v>770</v>
      </c>
      <c r="AI41" s="78"/>
      <c r="AJ41" s="78" t="s">
        <v>1308</v>
      </c>
      <c r="AK41" s="78" t="s">
        <v>1454</v>
      </c>
      <c r="AL41" s="83" t="s">
        <v>1580</v>
      </c>
      <c r="AM41" s="78"/>
      <c r="AN41" s="80">
        <v>42465.845405092594</v>
      </c>
      <c r="AO41" s="78"/>
      <c r="AP41" s="78" t="b">
        <v>1</v>
      </c>
      <c r="AQ41" s="78" t="b">
        <v>0</v>
      </c>
      <c r="AR41" s="78" t="b">
        <v>1</v>
      </c>
      <c r="AS41" s="78"/>
      <c r="AT41" s="78">
        <v>67</v>
      </c>
      <c r="AU41" s="78"/>
      <c r="AV41" s="78" t="b">
        <v>0</v>
      </c>
      <c r="AW41" s="78" t="s">
        <v>2012</v>
      </c>
      <c r="AX41" s="83" t="s">
        <v>2051</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316</v>
      </c>
      <c r="B42" s="65"/>
      <c r="C42" s="65" t="s">
        <v>64</v>
      </c>
      <c r="D42" s="66">
        <v>164.82337564928767</v>
      </c>
      <c r="E42" s="68"/>
      <c r="F42" s="100" t="s">
        <v>1914</v>
      </c>
      <c r="G42" s="65"/>
      <c r="H42" s="69" t="s">
        <v>316</v>
      </c>
      <c r="I42" s="70"/>
      <c r="J42" s="70"/>
      <c r="K42" s="69" t="s">
        <v>2249</v>
      </c>
      <c r="L42" s="73">
        <v>1</v>
      </c>
      <c r="M42" s="74">
        <v>5261.64111328125</v>
      </c>
      <c r="N42" s="74">
        <v>2559.550537109375</v>
      </c>
      <c r="O42" s="75"/>
      <c r="P42" s="76"/>
      <c r="Q42" s="76"/>
      <c r="R42" s="86"/>
      <c r="S42" s="48">
        <v>1</v>
      </c>
      <c r="T42" s="48">
        <v>0</v>
      </c>
      <c r="U42" s="49">
        <v>0</v>
      </c>
      <c r="V42" s="49">
        <v>0.001555</v>
      </c>
      <c r="W42" s="49">
        <v>0.000868</v>
      </c>
      <c r="X42" s="49">
        <v>0.429164</v>
      </c>
      <c r="Y42" s="49">
        <v>0</v>
      </c>
      <c r="Z42" s="49">
        <v>0</v>
      </c>
      <c r="AA42" s="71">
        <v>42</v>
      </c>
      <c r="AB42" s="71"/>
      <c r="AC42" s="72"/>
      <c r="AD42" s="78" t="s">
        <v>1114</v>
      </c>
      <c r="AE42" s="78">
        <v>1734</v>
      </c>
      <c r="AF42" s="78">
        <v>23448</v>
      </c>
      <c r="AG42" s="78">
        <v>5497</v>
      </c>
      <c r="AH42" s="78">
        <v>2806</v>
      </c>
      <c r="AI42" s="78"/>
      <c r="AJ42" s="78" t="s">
        <v>1309</v>
      </c>
      <c r="AK42" s="78" t="s">
        <v>1454</v>
      </c>
      <c r="AL42" s="83" t="s">
        <v>1581</v>
      </c>
      <c r="AM42" s="78"/>
      <c r="AN42" s="80">
        <v>40998.71704861111</v>
      </c>
      <c r="AO42" s="83" t="s">
        <v>1738</v>
      </c>
      <c r="AP42" s="78" t="b">
        <v>0</v>
      </c>
      <c r="AQ42" s="78" t="b">
        <v>0</v>
      </c>
      <c r="AR42" s="78" t="b">
        <v>1</v>
      </c>
      <c r="AS42" s="78"/>
      <c r="AT42" s="78">
        <v>356</v>
      </c>
      <c r="AU42" s="83" t="s">
        <v>1881</v>
      </c>
      <c r="AV42" s="78" t="b">
        <v>1</v>
      </c>
      <c r="AW42" s="78" t="s">
        <v>2012</v>
      </c>
      <c r="AX42" s="83" t="s">
        <v>2052</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317</v>
      </c>
      <c r="B43" s="65"/>
      <c r="C43" s="65" t="s">
        <v>64</v>
      </c>
      <c r="D43" s="66">
        <v>162.9602704197829</v>
      </c>
      <c r="E43" s="68"/>
      <c r="F43" s="100" t="s">
        <v>1915</v>
      </c>
      <c r="G43" s="65"/>
      <c r="H43" s="69" t="s">
        <v>317</v>
      </c>
      <c r="I43" s="70"/>
      <c r="J43" s="70"/>
      <c r="K43" s="69" t="s">
        <v>2250</v>
      </c>
      <c r="L43" s="73">
        <v>1</v>
      </c>
      <c r="M43" s="74">
        <v>5227.86279296875</v>
      </c>
      <c r="N43" s="74">
        <v>3597.15283203125</v>
      </c>
      <c r="O43" s="75"/>
      <c r="P43" s="76"/>
      <c r="Q43" s="76"/>
      <c r="R43" s="86"/>
      <c r="S43" s="48">
        <v>1</v>
      </c>
      <c r="T43" s="48">
        <v>0</v>
      </c>
      <c r="U43" s="49">
        <v>0</v>
      </c>
      <c r="V43" s="49">
        <v>0.001555</v>
      </c>
      <c r="W43" s="49">
        <v>0.000868</v>
      </c>
      <c r="X43" s="49">
        <v>0.429164</v>
      </c>
      <c r="Y43" s="49">
        <v>0</v>
      </c>
      <c r="Z43" s="49">
        <v>0</v>
      </c>
      <c r="AA43" s="71">
        <v>43</v>
      </c>
      <c r="AB43" s="71"/>
      <c r="AC43" s="72"/>
      <c r="AD43" s="78" t="s">
        <v>1115</v>
      </c>
      <c r="AE43" s="78">
        <v>621</v>
      </c>
      <c r="AF43" s="78">
        <v>7975</v>
      </c>
      <c r="AG43" s="78">
        <v>2128</v>
      </c>
      <c r="AH43" s="78">
        <v>1807</v>
      </c>
      <c r="AI43" s="78"/>
      <c r="AJ43" s="78" t="s">
        <v>1310</v>
      </c>
      <c r="AK43" s="78"/>
      <c r="AL43" s="83" t="s">
        <v>1582</v>
      </c>
      <c r="AM43" s="78"/>
      <c r="AN43" s="80">
        <v>42768.570555555554</v>
      </c>
      <c r="AO43" s="83" t="s">
        <v>1739</v>
      </c>
      <c r="AP43" s="78" t="b">
        <v>0</v>
      </c>
      <c r="AQ43" s="78" t="b">
        <v>0</v>
      </c>
      <c r="AR43" s="78" t="b">
        <v>0</v>
      </c>
      <c r="AS43" s="78"/>
      <c r="AT43" s="78">
        <v>49</v>
      </c>
      <c r="AU43" s="83" t="s">
        <v>1881</v>
      </c>
      <c r="AV43" s="78" t="b">
        <v>0</v>
      </c>
      <c r="AW43" s="78" t="s">
        <v>2012</v>
      </c>
      <c r="AX43" s="83" t="s">
        <v>2053</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318</v>
      </c>
      <c r="B44" s="65"/>
      <c r="C44" s="65" t="s">
        <v>64</v>
      </c>
      <c r="D44" s="66">
        <v>175.48797637778304</v>
      </c>
      <c r="E44" s="68"/>
      <c r="F44" s="100" t="s">
        <v>1916</v>
      </c>
      <c r="G44" s="65"/>
      <c r="H44" s="69" t="s">
        <v>318</v>
      </c>
      <c r="I44" s="70"/>
      <c r="J44" s="70"/>
      <c r="K44" s="69" t="s">
        <v>2251</v>
      </c>
      <c r="L44" s="73">
        <v>1</v>
      </c>
      <c r="M44" s="74">
        <v>4693.75927734375</v>
      </c>
      <c r="N44" s="74">
        <v>3719.835693359375</v>
      </c>
      <c r="O44" s="75"/>
      <c r="P44" s="76"/>
      <c r="Q44" s="76"/>
      <c r="R44" s="86"/>
      <c r="S44" s="48">
        <v>1</v>
      </c>
      <c r="T44" s="48">
        <v>0</v>
      </c>
      <c r="U44" s="49">
        <v>0</v>
      </c>
      <c r="V44" s="49">
        <v>0.001555</v>
      </c>
      <c r="W44" s="49">
        <v>0.000868</v>
      </c>
      <c r="X44" s="49">
        <v>0.429164</v>
      </c>
      <c r="Y44" s="49">
        <v>0</v>
      </c>
      <c r="Z44" s="49">
        <v>0</v>
      </c>
      <c r="AA44" s="71">
        <v>44</v>
      </c>
      <c r="AB44" s="71"/>
      <c r="AC44" s="72"/>
      <c r="AD44" s="78" t="s">
        <v>1116</v>
      </c>
      <c r="AE44" s="78">
        <v>1522</v>
      </c>
      <c r="AF44" s="78">
        <v>112017</v>
      </c>
      <c r="AG44" s="78">
        <v>19879</v>
      </c>
      <c r="AH44" s="78">
        <v>8191</v>
      </c>
      <c r="AI44" s="78"/>
      <c r="AJ44" s="78" t="s">
        <v>1311</v>
      </c>
      <c r="AK44" s="78" t="s">
        <v>1480</v>
      </c>
      <c r="AL44" s="83" t="s">
        <v>1583</v>
      </c>
      <c r="AM44" s="78"/>
      <c r="AN44" s="80">
        <v>39902.61394675926</v>
      </c>
      <c r="AO44" s="83" t="s">
        <v>1740</v>
      </c>
      <c r="AP44" s="78" t="b">
        <v>0</v>
      </c>
      <c r="AQ44" s="78" t="b">
        <v>0</v>
      </c>
      <c r="AR44" s="78" t="b">
        <v>1</v>
      </c>
      <c r="AS44" s="78"/>
      <c r="AT44" s="78">
        <v>1869</v>
      </c>
      <c r="AU44" s="83" t="s">
        <v>1881</v>
      </c>
      <c r="AV44" s="78" t="b">
        <v>1</v>
      </c>
      <c r="AW44" s="78" t="s">
        <v>2012</v>
      </c>
      <c r="AX44" s="83" t="s">
        <v>2054</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319</v>
      </c>
      <c r="B45" s="65"/>
      <c r="C45" s="65" t="s">
        <v>64</v>
      </c>
      <c r="D45" s="66">
        <v>164.50693794857426</v>
      </c>
      <c r="E45" s="68"/>
      <c r="F45" s="100" t="s">
        <v>1917</v>
      </c>
      <c r="G45" s="65"/>
      <c r="H45" s="69" t="s">
        <v>319</v>
      </c>
      <c r="I45" s="70"/>
      <c r="J45" s="70"/>
      <c r="K45" s="69" t="s">
        <v>2252</v>
      </c>
      <c r="L45" s="73">
        <v>1</v>
      </c>
      <c r="M45" s="74">
        <v>4165.859375</v>
      </c>
      <c r="N45" s="74">
        <v>3748.27587890625</v>
      </c>
      <c r="O45" s="75"/>
      <c r="P45" s="76"/>
      <c r="Q45" s="76"/>
      <c r="R45" s="86"/>
      <c r="S45" s="48">
        <v>1</v>
      </c>
      <c r="T45" s="48">
        <v>0</v>
      </c>
      <c r="U45" s="49">
        <v>0</v>
      </c>
      <c r="V45" s="49">
        <v>0.001555</v>
      </c>
      <c r="W45" s="49">
        <v>0.000868</v>
      </c>
      <c r="X45" s="49">
        <v>0.429164</v>
      </c>
      <c r="Y45" s="49">
        <v>0</v>
      </c>
      <c r="Z45" s="49">
        <v>0</v>
      </c>
      <c r="AA45" s="71">
        <v>45</v>
      </c>
      <c r="AB45" s="71"/>
      <c r="AC45" s="72"/>
      <c r="AD45" s="78" t="s">
        <v>1117</v>
      </c>
      <c r="AE45" s="78">
        <v>3109</v>
      </c>
      <c r="AF45" s="78">
        <v>20820</v>
      </c>
      <c r="AG45" s="78">
        <v>12415</v>
      </c>
      <c r="AH45" s="78">
        <v>23019</v>
      </c>
      <c r="AI45" s="78"/>
      <c r="AJ45" s="78" t="s">
        <v>1312</v>
      </c>
      <c r="AK45" s="78" t="s">
        <v>1481</v>
      </c>
      <c r="AL45" s="83" t="s">
        <v>1584</v>
      </c>
      <c r="AM45" s="78"/>
      <c r="AN45" s="80">
        <v>39973.93037037037</v>
      </c>
      <c r="AO45" s="83" t="s">
        <v>1741</v>
      </c>
      <c r="AP45" s="78" t="b">
        <v>1</v>
      </c>
      <c r="AQ45" s="78" t="b">
        <v>0</v>
      </c>
      <c r="AR45" s="78" t="b">
        <v>1</v>
      </c>
      <c r="AS45" s="78"/>
      <c r="AT45" s="78">
        <v>345</v>
      </c>
      <c r="AU45" s="83" t="s">
        <v>1881</v>
      </c>
      <c r="AV45" s="78" t="b">
        <v>0</v>
      </c>
      <c r="AW45" s="78" t="s">
        <v>2012</v>
      </c>
      <c r="AX45" s="83" t="s">
        <v>2055</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162.16050664195242</v>
      </c>
      <c r="E46" s="68"/>
      <c r="F46" s="100" t="s">
        <v>642</v>
      </c>
      <c r="G46" s="65"/>
      <c r="H46" s="69" t="s">
        <v>237</v>
      </c>
      <c r="I46" s="70"/>
      <c r="J46" s="70"/>
      <c r="K46" s="69" t="s">
        <v>2253</v>
      </c>
      <c r="L46" s="73">
        <v>1</v>
      </c>
      <c r="M46" s="74">
        <v>8863.447265625</v>
      </c>
      <c r="N46" s="74">
        <v>2979.961181640625</v>
      </c>
      <c r="O46" s="75"/>
      <c r="P46" s="76"/>
      <c r="Q46" s="76"/>
      <c r="R46" s="86"/>
      <c r="S46" s="48">
        <v>0</v>
      </c>
      <c r="T46" s="48">
        <v>1</v>
      </c>
      <c r="U46" s="49">
        <v>0</v>
      </c>
      <c r="V46" s="49">
        <v>0.001499</v>
      </c>
      <c r="W46" s="49">
        <v>0.000563</v>
      </c>
      <c r="X46" s="49">
        <v>0.455369</v>
      </c>
      <c r="Y46" s="49">
        <v>0</v>
      </c>
      <c r="Z46" s="49">
        <v>0</v>
      </c>
      <c r="AA46" s="71">
        <v>46</v>
      </c>
      <c r="AB46" s="71"/>
      <c r="AC46" s="72"/>
      <c r="AD46" s="78" t="s">
        <v>1118</v>
      </c>
      <c r="AE46" s="78">
        <v>1298</v>
      </c>
      <c r="AF46" s="78">
        <v>1333</v>
      </c>
      <c r="AG46" s="78">
        <v>43243</v>
      </c>
      <c r="AH46" s="78">
        <v>20517</v>
      </c>
      <c r="AI46" s="78"/>
      <c r="AJ46" s="78" t="s">
        <v>1313</v>
      </c>
      <c r="AK46" s="78" t="s">
        <v>1482</v>
      </c>
      <c r="AL46" s="83" t="s">
        <v>1585</v>
      </c>
      <c r="AM46" s="78"/>
      <c r="AN46" s="80">
        <v>41233.85469907407</v>
      </c>
      <c r="AO46" s="83" t="s">
        <v>1742</v>
      </c>
      <c r="AP46" s="78" t="b">
        <v>0</v>
      </c>
      <c r="AQ46" s="78" t="b">
        <v>0</v>
      </c>
      <c r="AR46" s="78" t="b">
        <v>0</v>
      </c>
      <c r="AS46" s="78"/>
      <c r="AT46" s="78">
        <v>63</v>
      </c>
      <c r="AU46" s="83" t="s">
        <v>1881</v>
      </c>
      <c r="AV46" s="78" t="b">
        <v>0</v>
      </c>
      <c r="AW46" s="78" t="s">
        <v>2012</v>
      </c>
      <c r="AX46" s="83" t="s">
        <v>2056</v>
      </c>
      <c r="AY46" s="78" t="s">
        <v>66</v>
      </c>
      <c r="AZ46" s="78" t="str">
        <f>REPLACE(INDEX(GroupVertices[Group],MATCH(Vertices[[#This Row],[Vertex]],GroupVertices[Vertex],0)),1,1,"")</f>
        <v>11</v>
      </c>
      <c r="BA46" s="48"/>
      <c r="BB46" s="48"/>
      <c r="BC46" s="48"/>
      <c r="BD46" s="48"/>
      <c r="BE46" s="48"/>
      <c r="BF46" s="48"/>
      <c r="BG46" s="116" t="s">
        <v>2872</v>
      </c>
      <c r="BH46" s="116" t="s">
        <v>2872</v>
      </c>
      <c r="BI46" s="116" t="s">
        <v>2939</v>
      </c>
      <c r="BJ46" s="116" t="s">
        <v>2939</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279</v>
      </c>
      <c r="B47" s="65"/>
      <c r="C47" s="65" t="s">
        <v>64</v>
      </c>
      <c r="D47" s="66">
        <v>162.50235087038672</v>
      </c>
      <c r="E47" s="68"/>
      <c r="F47" s="100" t="s">
        <v>1918</v>
      </c>
      <c r="G47" s="65"/>
      <c r="H47" s="69" t="s">
        <v>279</v>
      </c>
      <c r="I47" s="70"/>
      <c r="J47" s="70"/>
      <c r="K47" s="69" t="s">
        <v>2254</v>
      </c>
      <c r="L47" s="73">
        <v>368.49837202856156</v>
      </c>
      <c r="M47" s="74">
        <v>8835.78515625</v>
      </c>
      <c r="N47" s="74">
        <v>3493.966552734375</v>
      </c>
      <c r="O47" s="75"/>
      <c r="P47" s="76"/>
      <c r="Q47" s="76"/>
      <c r="R47" s="86"/>
      <c r="S47" s="48">
        <v>4</v>
      </c>
      <c r="T47" s="48">
        <v>1</v>
      </c>
      <c r="U47" s="49">
        <v>1116</v>
      </c>
      <c r="V47" s="49">
        <v>0.002083</v>
      </c>
      <c r="W47" s="49">
        <v>0.006488</v>
      </c>
      <c r="X47" s="49">
        <v>1.796291</v>
      </c>
      <c r="Y47" s="49">
        <v>0.05</v>
      </c>
      <c r="Z47" s="49">
        <v>0</v>
      </c>
      <c r="AA47" s="71">
        <v>47</v>
      </c>
      <c r="AB47" s="71"/>
      <c r="AC47" s="72"/>
      <c r="AD47" s="78" t="s">
        <v>1119</v>
      </c>
      <c r="AE47" s="78">
        <v>2885</v>
      </c>
      <c r="AF47" s="78">
        <v>4172</v>
      </c>
      <c r="AG47" s="78">
        <v>5235</v>
      </c>
      <c r="AH47" s="78">
        <v>23401</v>
      </c>
      <c r="AI47" s="78"/>
      <c r="AJ47" s="78" t="s">
        <v>1314</v>
      </c>
      <c r="AK47" s="78" t="s">
        <v>1483</v>
      </c>
      <c r="AL47" s="83" t="s">
        <v>1586</v>
      </c>
      <c r="AM47" s="78"/>
      <c r="AN47" s="80">
        <v>40993.84226851852</v>
      </c>
      <c r="AO47" s="83" t="s">
        <v>1743</v>
      </c>
      <c r="AP47" s="78" t="b">
        <v>1</v>
      </c>
      <c r="AQ47" s="78" t="b">
        <v>0</v>
      </c>
      <c r="AR47" s="78" t="b">
        <v>1</v>
      </c>
      <c r="AS47" s="78"/>
      <c r="AT47" s="78">
        <v>62</v>
      </c>
      <c r="AU47" s="83" t="s">
        <v>1881</v>
      </c>
      <c r="AV47" s="78" t="b">
        <v>0</v>
      </c>
      <c r="AW47" s="78" t="s">
        <v>2012</v>
      </c>
      <c r="AX47" s="83" t="s">
        <v>2057</v>
      </c>
      <c r="AY47" s="78" t="s">
        <v>66</v>
      </c>
      <c r="AZ47" s="78" t="str">
        <f>REPLACE(INDEX(GroupVertices[Group],MATCH(Vertices[[#This Row],[Vertex]],GroupVertices[Vertex],0)),1,1,"")</f>
        <v>11</v>
      </c>
      <c r="BA47" s="48"/>
      <c r="BB47" s="48"/>
      <c r="BC47" s="48"/>
      <c r="BD47" s="48"/>
      <c r="BE47" s="48"/>
      <c r="BF47" s="48"/>
      <c r="BG47" s="116" t="s">
        <v>2873</v>
      </c>
      <c r="BH47" s="116" t="s">
        <v>2873</v>
      </c>
      <c r="BI47" s="116" t="s">
        <v>2940</v>
      </c>
      <c r="BJ47" s="116" t="s">
        <v>2940</v>
      </c>
      <c r="BK47" s="116">
        <v>1</v>
      </c>
      <c r="BL47" s="120">
        <v>3.125</v>
      </c>
      <c r="BM47" s="116">
        <v>0</v>
      </c>
      <c r="BN47" s="120">
        <v>0</v>
      </c>
      <c r="BO47" s="116">
        <v>0</v>
      </c>
      <c r="BP47" s="120">
        <v>0</v>
      </c>
      <c r="BQ47" s="116">
        <v>31</v>
      </c>
      <c r="BR47" s="120">
        <v>96.875</v>
      </c>
      <c r="BS47" s="116">
        <v>32</v>
      </c>
      <c r="BT47" s="2"/>
      <c r="BU47" s="3"/>
      <c r="BV47" s="3"/>
      <c r="BW47" s="3"/>
      <c r="BX47" s="3"/>
    </row>
    <row r="48" spans="1:76" ht="15">
      <c r="A48" s="64" t="s">
        <v>320</v>
      </c>
      <c r="B48" s="65"/>
      <c r="C48" s="65" t="s">
        <v>64</v>
      </c>
      <c r="D48" s="66">
        <v>184.46791962123987</v>
      </c>
      <c r="E48" s="68"/>
      <c r="F48" s="100" t="s">
        <v>1919</v>
      </c>
      <c r="G48" s="65"/>
      <c r="H48" s="69" t="s">
        <v>320</v>
      </c>
      <c r="I48" s="70"/>
      <c r="J48" s="70"/>
      <c r="K48" s="69" t="s">
        <v>2255</v>
      </c>
      <c r="L48" s="73">
        <v>1</v>
      </c>
      <c r="M48" s="74">
        <v>9715.462890625</v>
      </c>
      <c r="N48" s="74">
        <v>7900.8916015625</v>
      </c>
      <c r="O48" s="75"/>
      <c r="P48" s="76"/>
      <c r="Q48" s="76"/>
      <c r="R48" s="86"/>
      <c r="S48" s="48">
        <v>2</v>
      </c>
      <c r="T48" s="48">
        <v>0</v>
      </c>
      <c r="U48" s="49">
        <v>0</v>
      </c>
      <c r="V48" s="49">
        <v>0.001502</v>
      </c>
      <c r="W48" s="49">
        <v>0.000659</v>
      </c>
      <c r="X48" s="49">
        <v>0.709226</v>
      </c>
      <c r="Y48" s="49">
        <v>0.5</v>
      </c>
      <c r="Z48" s="49">
        <v>0</v>
      </c>
      <c r="AA48" s="71">
        <v>48</v>
      </c>
      <c r="AB48" s="71"/>
      <c r="AC48" s="72"/>
      <c r="AD48" s="78" t="s">
        <v>1120</v>
      </c>
      <c r="AE48" s="78">
        <v>47160</v>
      </c>
      <c r="AF48" s="78">
        <v>186595</v>
      </c>
      <c r="AG48" s="78">
        <v>63207</v>
      </c>
      <c r="AH48" s="78">
        <v>11101</v>
      </c>
      <c r="AI48" s="78"/>
      <c r="AJ48" s="78" t="s">
        <v>1315</v>
      </c>
      <c r="AK48" s="78" t="s">
        <v>1039</v>
      </c>
      <c r="AL48" s="83" t="s">
        <v>1587</v>
      </c>
      <c r="AM48" s="78"/>
      <c r="AN48" s="80">
        <v>39896.6515625</v>
      </c>
      <c r="AO48" s="83" t="s">
        <v>1744</v>
      </c>
      <c r="AP48" s="78" t="b">
        <v>0</v>
      </c>
      <c r="AQ48" s="78" t="b">
        <v>0</v>
      </c>
      <c r="AR48" s="78" t="b">
        <v>1</v>
      </c>
      <c r="AS48" s="78"/>
      <c r="AT48" s="78">
        <v>6261</v>
      </c>
      <c r="AU48" s="83" t="s">
        <v>1883</v>
      </c>
      <c r="AV48" s="78" t="b">
        <v>1</v>
      </c>
      <c r="AW48" s="78" t="s">
        <v>2012</v>
      </c>
      <c r="AX48" s="83" t="s">
        <v>2058</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238</v>
      </c>
      <c r="B49" s="65"/>
      <c r="C49" s="65" t="s">
        <v>64</v>
      </c>
      <c r="D49" s="66">
        <v>162.00108369075588</v>
      </c>
      <c r="E49" s="68"/>
      <c r="F49" s="100" t="s">
        <v>643</v>
      </c>
      <c r="G49" s="65"/>
      <c r="H49" s="69" t="s">
        <v>238</v>
      </c>
      <c r="I49" s="70"/>
      <c r="J49" s="70"/>
      <c r="K49" s="69" t="s">
        <v>2256</v>
      </c>
      <c r="L49" s="73">
        <v>1</v>
      </c>
      <c r="M49" s="74">
        <v>9804.087890625</v>
      </c>
      <c r="N49" s="74">
        <v>8428.099609375</v>
      </c>
      <c r="O49" s="75"/>
      <c r="P49" s="76"/>
      <c r="Q49" s="76"/>
      <c r="R49" s="86"/>
      <c r="S49" s="48">
        <v>0</v>
      </c>
      <c r="T49" s="48">
        <v>2</v>
      </c>
      <c r="U49" s="49">
        <v>0</v>
      </c>
      <c r="V49" s="49">
        <v>0.001502</v>
      </c>
      <c r="W49" s="49">
        <v>0.000659</v>
      </c>
      <c r="X49" s="49">
        <v>0.709226</v>
      </c>
      <c r="Y49" s="49">
        <v>0.5</v>
      </c>
      <c r="Z49" s="49">
        <v>0</v>
      </c>
      <c r="AA49" s="71">
        <v>49</v>
      </c>
      <c r="AB49" s="71"/>
      <c r="AC49" s="72"/>
      <c r="AD49" s="78" t="s">
        <v>1121</v>
      </c>
      <c r="AE49" s="78">
        <v>48</v>
      </c>
      <c r="AF49" s="78">
        <v>9</v>
      </c>
      <c r="AG49" s="78">
        <v>47</v>
      </c>
      <c r="AH49" s="78">
        <v>12</v>
      </c>
      <c r="AI49" s="78"/>
      <c r="AJ49" s="78"/>
      <c r="AK49" s="78" t="s">
        <v>1484</v>
      </c>
      <c r="AL49" s="78"/>
      <c r="AM49" s="78"/>
      <c r="AN49" s="80">
        <v>42913.07609953704</v>
      </c>
      <c r="AO49" s="78"/>
      <c r="AP49" s="78" t="b">
        <v>1</v>
      </c>
      <c r="AQ49" s="78" t="b">
        <v>0</v>
      </c>
      <c r="AR49" s="78" t="b">
        <v>1</v>
      </c>
      <c r="AS49" s="78"/>
      <c r="AT49" s="78">
        <v>0</v>
      </c>
      <c r="AU49" s="78"/>
      <c r="AV49" s="78" t="b">
        <v>0</v>
      </c>
      <c r="AW49" s="78" t="s">
        <v>2012</v>
      </c>
      <c r="AX49" s="83" t="s">
        <v>2059</v>
      </c>
      <c r="AY49" s="78" t="s">
        <v>66</v>
      </c>
      <c r="AZ49" s="78" t="str">
        <f>REPLACE(INDEX(GroupVertices[Group],MATCH(Vertices[[#This Row],[Vertex]],GroupVertices[Vertex],0)),1,1,"")</f>
        <v>5</v>
      </c>
      <c r="BA49" s="48"/>
      <c r="BB49" s="48"/>
      <c r="BC49" s="48"/>
      <c r="BD49" s="48"/>
      <c r="BE49" s="48"/>
      <c r="BF49" s="48"/>
      <c r="BG49" s="116" t="s">
        <v>2874</v>
      </c>
      <c r="BH49" s="116" t="s">
        <v>2874</v>
      </c>
      <c r="BI49" s="116" t="s">
        <v>2941</v>
      </c>
      <c r="BJ49" s="116" t="s">
        <v>2941</v>
      </c>
      <c r="BK49" s="116">
        <v>6</v>
      </c>
      <c r="BL49" s="120">
        <v>28.571428571428573</v>
      </c>
      <c r="BM49" s="116">
        <v>0</v>
      </c>
      <c r="BN49" s="120">
        <v>0</v>
      </c>
      <c r="BO49" s="116">
        <v>0</v>
      </c>
      <c r="BP49" s="120">
        <v>0</v>
      </c>
      <c r="BQ49" s="116">
        <v>15</v>
      </c>
      <c r="BR49" s="120">
        <v>71.42857142857143</v>
      </c>
      <c r="BS49" s="116">
        <v>21</v>
      </c>
      <c r="BT49" s="2"/>
      <c r="BU49" s="3"/>
      <c r="BV49" s="3"/>
      <c r="BW49" s="3"/>
      <c r="BX49" s="3"/>
    </row>
    <row r="50" spans="1:76" ht="15">
      <c r="A50" s="64" t="s">
        <v>239</v>
      </c>
      <c r="B50" s="65"/>
      <c r="C50" s="65" t="s">
        <v>64</v>
      </c>
      <c r="D50" s="66">
        <v>162.23407720326745</v>
      </c>
      <c r="E50" s="68"/>
      <c r="F50" s="100" t="s">
        <v>644</v>
      </c>
      <c r="G50" s="65"/>
      <c r="H50" s="69" t="s">
        <v>239</v>
      </c>
      <c r="I50" s="70"/>
      <c r="J50" s="70"/>
      <c r="K50" s="69" t="s">
        <v>2257</v>
      </c>
      <c r="L50" s="73">
        <v>1</v>
      </c>
      <c r="M50" s="74">
        <v>8173.32177734375</v>
      </c>
      <c r="N50" s="74">
        <v>3542.8701171875</v>
      </c>
      <c r="O50" s="75"/>
      <c r="P50" s="76"/>
      <c r="Q50" s="76"/>
      <c r="R50" s="86"/>
      <c r="S50" s="48">
        <v>0</v>
      </c>
      <c r="T50" s="48">
        <v>1</v>
      </c>
      <c r="U50" s="49">
        <v>0</v>
      </c>
      <c r="V50" s="49">
        <v>0.001499</v>
      </c>
      <c r="W50" s="49">
        <v>0.000563</v>
      </c>
      <c r="X50" s="49">
        <v>0.455369</v>
      </c>
      <c r="Y50" s="49">
        <v>0</v>
      </c>
      <c r="Z50" s="49">
        <v>0</v>
      </c>
      <c r="AA50" s="71">
        <v>50</v>
      </c>
      <c r="AB50" s="71"/>
      <c r="AC50" s="72"/>
      <c r="AD50" s="78" t="s">
        <v>1122</v>
      </c>
      <c r="AE50" s="78">
        <v>1693</v>
      </c>
      <c r="AF50" s="78">
        <v>1944</v>
      </c>
      <c r="AG50" s="78">
        <v>142944</v>
      </c>
      <c r="AH50" s="78">
        <v>81868</v>
      </c>
      <c r="AI50" s="78"/>
      <c r="AJ50" s="78" t="s">
        <v>1316</v>
      </c>
      <c r="AK50" s="78" t="s">
        <v>1483</v>
      </c>
      <c r="AL50" s="78"/>
      <c r="AM50" s="78"/>
      <c r="AN50" s="80">
        <v>39759.59315972222</v>
      </c>
      <c r="AO50" s="83" t="s">
        <v>1745</v>
      </c>
      <c r="AP50" s="78" t="b">
        <v>0</v>
      </c>
      <c r="AQ50" s="78" t="b">
        <v>0</v>
      </c>
      <c r="AR50" s="78" t="b">
        <v>1</v>
      </c>
      <c r="AS50" s="78"/>
      <c r="AT50" s="78">
        <v>172</v>
      </c>
      <c r="AU50" s="83" t="s">
        <v>1884</v>
      </c>
      <c r="AV50" s="78" t="b">
        <v>0</v>
      </c>
      <c r="AW50" s="78" t="s">
        <v>2012</v>
      </c>
      <c r="AX50" s="83" t="s">
        <v>2060</v>
      </c>
      <c r="AY50" s="78" t="s">
        <v>66</v>
      </c>
      <c r="AZ50" s="78" t="str">
        <f>REPLACE(INDEX(GroupVertices[Group],MATCH(Vertices[[#This Row],[Vertex]],GroupVertices[Vertex],0)),1,1,"")</f>
        <v>11</v>
      </c>
      <c r="BA50" s="48"/>
      <c r="BB50" s="48"/>
      <c r="BC50" s="48"/>
      <c r="BD50" s="48"/>
      <c r="BE50" s="48"/>
      <c r="BF50" s="48"/>
      <c r="BG50" s="116" t="s">
        <v>2872</v>
      </c>
      <c r="BH50" s="116" t="s">
        <v>2872</v>
      </c>
      <c r="BI50" s="116" t="s">
        <v>2939</v>
      </c>
      <c r="BJ50" s="116" t="s">
        <v>2939</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240</v>
      </c>
      <c r="B51" s="65"/>
      <c r="C51" s="65" t="s">
        <v>64</v>
      </c>
      <c r="D51" s="66">
        <v>162.26189193266805</v>
      </c>
      <c r="E51" s="68"/>
      <c r="F51" s="100" t="s">
        <v>645</v>
      </c>
      <c r="G51" s="65"/>
      <c r="H51" s="69" t="s">
        <v>240</v>
      </c>
      <c r="I51" s="70"/>
      <c r="J51" s="70"/>
      <c r="K51" s="69" t="s">
        <v>2258</v>
      </c>
      <c r="L51" s="73">
        <v>1</v>
      </c>
      <c r="M51" s="74">
        <v>9031.0234375</v>
      </c>
      <c r="N51" s="74">
        <v>2458.57763671875</v>
      </c>
      <c r="O51" s="75"/>
      <c r="P51" s="76"/>
      <c r="Q51" s="76"/>
      <c r="R51" s="86"/>
      <c r="S51" s="48">
        <v>0</v>
      </c>
      <c r="T51" s="48">
        <v>1</v>
      </c>
      <c r="U51" s="49">
        <v>0</v>
      </c>
      <c r="V51" s="49">
        <v>0.001499</v>
      </c>
      <c r="W51" s="49">
        <v>0.000563</v>
      </c>
      <c r="X51" s="49">
        <v>0.455369</v>
      </c>
      <c r="Y51" s="49">
        <v>0</v>
      </c>
      <c r="Z51" s="49">
        <v>0</v>
      </c>
      <c r="AA51" s="71">
        <v>51</v>
      </c>
      <c r="AB51" s="71"/>
      <c r="AC51" s="72"/>
      <c r="AD51" s="78" t="s">
        <v>1123</v>
      </c>
      <c r="AE51" s="78">
        <v>1153</v>
      </c>
      <c r="AF51" s="78">
        <v>2175</v>
      </c>
      <c r="AG51" s="78">
        <v>1584</v>
      </c>
      <c r="AH51" s="78">
        <v>2524</v>
      </c>
      <c r="AI51" s="78"/>
      <c r="AJ51" s="78" t="s">
        <v>1317</v>
      </c>
      <c r="AK51" s="78" t="s">
        <v>1483</v>
      </c>
      <c r="AL51" s="83" t="s">
        <v>1586</v>
      </c>
      <c r="AM51" s="78"/>
      <c r="AN51" s="80">
        <v>42058.898356481484</v>
      </c>
      <c r="AO51" s="83" t="s">
        <v>1746</v>
      </c>
      <c r="AP51" s="78" t="b">
        <v>1</v>
      </c>
      <c r="AQ51" s="78" t="b">
        <v>0</v>
      </c>
      <c r="AR51" s="78" t="b">
        <v>1</v>
      </c>
      <c r="AS51" s="78"/>
      <c r="AT51" s="78">
        <v>25</v>
      </c>
      <c r="AU51" s="83" t="s">
        <v>1881</v>
      </c>
      <c r="AV51" s="78" t="b">
        <v>0</v>
      </c>
      <c r="AW51" s="78" t="s">
        <v>2012</v>
      </c>
      <c r="AX51" s="83" t="s">
        <v>2061</v>
      </c>
      <c r="AY51" s="78" t="s">
        <v>66</v>
      </c>
      <c r="AZ51" s="78" t="str">
        <f>REPLACE(INDEX(GroupVertices[Group],MATCH(Vertices[[#This Row],[Vertex]],GroupVertices[Vertex],0)),1,1,"")</f>
        <v>11</v>
      </c>
      <c r="BA51" s="48"/>
      <c r="BB51" s="48"/>
      <c r="BC51" s="48"/>
      <c r="BD51" s="48"/>
      <c r="BE51" s="48"/>
      <c r="BF51" s="48"/>
      <c r="BG51" s="116" t="s">
        <v>2872</v>
      </c>
      <c r="BH51" s="116" t="s">
        <v>2872</v>
      </c>
      <c r="BI51" s="116" t="s">
        <v>2939</v>
      </c>
      <c r="BJ51" s="116" t="s">
        <v>2939</v>
      </c>
      <c r="BK51" s="116">
        <v>1</v>
      </c>
      <c r="BL51" s="120">
        <v>4.3478260869565215</v>
      </c>
      <c r="BM51" s="116">
        <v>0</v>
      </c>
      <c r="BN51" s="120">
        <v>0</v>
      </c>
      <c r="BO51" s="116">
        <v>0</v>
      </c>
      <c r="BP51" s="120">
        <v>0</v>
      </c>
      <c r="BQ51" s="116">
        <v>22</v>
      </c>
      <c r="BR51" s="120">
        <v>95.65217391304348</v>
      </c>
      <c r="BS51" s="116">
        <v>23</v>
      </c>
      <c r="BT51" s="2"/>
      <c r="BU51" s="3"/>
      <c r="BV51" s="3"/>
      <c r="BW51" s="3"/>
      <c r="BX51" s="3"/>
    </row>
    <row r="52" spans="1:76" ht="15">
      <c r="A52" s="64" t="s">
        <v>241</v>
      </c>
      <c r="B52" s="65"/>
      <c r="C52" s="65" t="s">
        <v>64</v>
      </c>
      <c r="D52" s="66">
        <v>162.0213125848654</v>
      </c>
      <c r="E52" s="68"/>
      <c r="F52" s="100" t="s">
        <v>1920</v>
      </c>
      <c r="G52" s="65"/>
      <c r="H52" s="69" t="s">
        <v>241</v>
      </c>
      <c r="I52" s="70"/>
      <c r="J52" s="70"/>
      <c r="K52" s="69" t="s">
        <v>2259</v>
      </c>
      <c r="L52" s="73">
        <v>1136.7318707126128</v>
      </c>
      <c r="M52" s="74">
        <v>6164.63134765625</v>
      </c>
      <c r="N52" s="74">
        <v>1880.971435546875</v>
      </c>
      <c r="O52" s="75"/>
      <c r="P52" s="76"/>
      <c r="Q52" s="76"/>
      <c r="R52" s="86"/>
      <c r="S52" s="48">
        <v>3</v>
      </c>
      <c r="T52" s="48">
        <v>9</v>
      </c>
      <c r="U52" s="49">
        <v>3448.931653</v>
      </c>
      <c r="V52" s="49">
        <v>0.002155</v>
      </c>
      <c r="W52" s="49">
        <v>0.00637</v>
      </c>
      <c r="X52" s="49">
        <v>3.578602</v>
      </c>
      <c r="Y52" s="49">
        <v>0.02727272727272727</v>
      </c>
      <c r="Z52" s="49">
        <v>0.09090909090909091</v>
      </c>
      <c r="AA52" s="71">
        <v>52</v>
      </c>
      <c r="AB52" s="71"/>
      <c r="AC52" s="72"/>
      <c r="AD52" s="78" t="s">
        <v>1124</v>
      </c>
      <c r="AE52" s="78">
        <v>292</v>
      </c>
      <c r="AF52" s="78">
        <v>177</v>
      </c>
      <c r="AG52" s="78">
        <v>201</v>
      </c>
      <c r="AH52" s="78">
        <v>242</v>
      </c>
      <c r="AI52" s="78"/>
      <c r="AJ52" s="78" t="s">
        <v>1318</v>
      </c>
      <c r="AK52" s="78" t="s">
        <v>1463</v>
      </c>
      <c r="AL52" s="78"/>
      <c r="AM52" s="78"/>
      <c r="AN52" s="80">
        <v>42992.44761574074</v>
      </c>
      <c r="AO52" s="78"/>
      <c r="AP52" s="78" t="b">
        <v>1</v>
      </c>
      <c r="AQ52" s="78" t="b">
        <v>0</v>
      </c>
      <c r="AR52" s="78" t="b">
        <v>1</v>
      </c>
      <c r="AS52" s="78"/>
      <c r="AT52" s="78">
        <v>0</v>
      </c>
      <c r="AU52" s="78"/>
      <c r="AV52" s="78" t="b">
        <v>0</v>
      </c>
      <c r="AW52" s="78" t="s">
        <v>2012</v>
      </c>
      <c r="AX52" s="83" t="s">
        <v>2062</v>
      </c>
      <c r="AY52" s="78" t="s">
        <v>66</v>
      </c>
      <c r="AZ52" s="78" t="str">
        <f>REPLACE(INDEX(GroupVertices[Group],MATCH(Vertices[[#This Row],[Vertex]],GroupVertices[Vertex],0)),1,1,"")</f>
        <v>8</v>
      </c>
      <c r="BA52" s="48"/>
      <c r="BB52" s="48"/>
      <c r="BC52" s="48"/>
      <c r="BD52" s="48"/>
      <c r="BE52" s="48" t="s">
        <v>568</v>
      </c>
      <c r="BF52" s="48" t="s">
        <v>568</v>
      </c>
      <c r="BG52" s="116" t="s">
        <v>2635</v>
      </c>
      <c r="BH52" s="116" t="s">
        <v>2635</v>
      </c>
      <c r="BI52" s="116" t="s">
        <v>2751</v>
      </c>
      <c r="BJ52" s="116" t="s">
        <v>2751</v>
      </c>
      <c r="BK52" s="116">
        <v>1</v>
      </c>
      <c r="BL52" s="120">
        <v>3.225806451612903</v>
      </c>
      <c r="BM52" s="116">
        <v>0</v>
      </c>
      <c r="BN52" s="120">
        <v>0</v>
      </c>
      <c r="BO52" s="116">
        <v>0</v>
      </c>
      <c r="BP52" s="120">
        <v>0</v>
      </c>
      <c r="BQ52" s="116">
        <v>30</v>
      </c>
      <c r="BR52" s="120">
        <v>96.7741935483871</v>
      </c>
      <c r="BS52" s="116">
        <v>31</v>
      </c>
      <c r="BT52" s="2"/>
      <c r="BU52" s="3"/>
      <c r="BV52" s="3"/>
      <c r="BW52" s="3"/>
      <c r="BX52" s="3"/>
    </row>
    <row r="53" spans="1:76" ht="15">
      <c r="A53" s="64" t="s">
        <v>321</v>
      </c>
      <c r="B53" s="65"/>
      <c r="C53" s="65" t="s">
        <v>64</v>
      </c>
      <c r="D53" s="66">
        <v>162.0303433411643</v>
      </c>
      <c r="E53" s="68"/>
      <c r="F53" s="100" t="s">
        <v>1921</v>
      </c>
      <c r="G53" s="65"/>
      <c r="H53" s="69" t="s">
        <v>321</v>
      </c>
      <c r="I53" s="70"/>
      <c r="J53" s="70"/>
      <c r="K53" s="69" t="s">
        <v>2260</v>
      </c>
      <c r="L53" s="73">
        <v>1</v>
      </c>
      <c r="M53" s="74">
        <v>5958.08056640625</v>
      </c>
      <c r="N53" s="74">
        <v>3164.389404296875</v>
      </c>
      <c r="O53" s="75"/>
      <c r="P53" s="76"/>
      <c r="Q53" s="76"/>
      <c r="R53" s="86"/>
      <c r="S53" s="48">
        <v>1</v>
      </c>
      <c r="T53" s="48">
        <v>0</v>
      </c>
      <c r="U53" s="49">
        <v>0</v>
      </c>
      <c r="V53" s="49">
        <v>0.001536</v>
      </c>
      <c r="W53" s="49">
        <v>0.000553</v>
      </c>
      <c r="X53" s="49">
        <v>0.426528</v>
      </c>
      <c r="Y53" s="49">
        <v>0</v>
      </c>
      <c r="Z53" s="49">
        <v>0</v>
      </c>
      <c r="AA53" s="71">
        <v>53</v>
      </c>
      <c r="AB53" s="71"/>
      <c r="AC53" s="72"/>
      <c r="AD53" s="78" t="s">
        <v>1125</v>
      </c>
      <c r="AE53" s="78">
        <v>349</v>
      </c>
      <c r="AF53" s="78">
        <v>252</v>
      </c>
      <c r="AG53" s="78">
        <v>1204</v>
      </c>
      <c r="AH53" s="78">
        <v>1282</v>
      </c>
      <c r="AI53" s="78"/>
      <c r="AJ53" s="78" t="s">
        <v>1319</v>
      </c>
      <c r="AK53" s="78"/>
      <c r="AL53" s="78"/>
      <c r="AM53" s="78"/>
      <c r="AN53" s="80">
        <v>41751.81091435185</v>
      </c>
      <c r="AO53" s="83" t="s">
        <v>1747</v>
      </c>
      <c r="AP53" s="78" t="b">
        <v>1</v>
      </c>
      <c r="AQ53" s="78" t="b">
        <v>0</v>
      </c>
      <c r="AR53" s="78" t="b">
        <v>1</v>
      </c>
      <c r="AS53" s="78" t="s">
        <v>1009</v>
      </c>
      <c r="AT53" s="78">
        <v>5</v>
      </c>
      <c r="AU53" s="83" t="s">
        <v>1881</v>
      </c>
      <c r="AV53" s="78" t="b">
        <v>0</v>
      </c>
      <c r="AW53" s="78" t="s">
        <v>2012</v>
      </c>
      <c r="AX53" s="83" t="s">
        <v>2063</v>
      </c>
      <c r="AY53" s="78" t="s">
        <v>65</v>
      </c>
      <c r="AZ53" s="78" t="str">
        <f>REPLACE(INDEX(GroupVertices[Group],MATCH(Vertices[[#This Row],[Vertex]],GroupVertices[Vertex],0)),1,1,"")</f>
        <v>8</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322</v>
      </c>
      <c r="B54" s="65"/>
      <c r="C54" s="65" t="s">
        <v>64</v>
      </c>
      <c r="D54" s="66">
        <v>162.0419027092269</v>
      </c>
      <c r="E54" s="68"/>
      <c r="F54" s="100" t="s">
        <v>1922</v>
      </c>
      <c r="G54" s="65"/>
      <c r="H54" s="69" t="s">
        <v>322</v>
      </c>
      <c r="I54" s="70"/>
      <c r="J54" s="70"/>
      <c r="K54" s="69" t="s">
        <v>2261</v>
      </c>
      <c r="L54" s="73">
        <v>1</v>
      </c>
      <c r="M54" s="74">
        <v>6465.2080078125</v>
      </c>
      <c r="N54" s="74">
        <v>3085.5146484375</v>
      </c>
      <c r="O54" s="75"/>
      <c r="P54" s="76"/>
      <c r="Q54" s="76"/>
      <c r="R54" s="86"/>
      <c r="S54" s="48">
        <v>1</v>
      </c>
      <c r="T54" s="48">
        <v>0</v>
      </c>
      <c r="U54" s="49">
        <v>0</v>
      </c>
      <c r="V54" s="49">
        <v>0.001536</v>
      </c>
      <c r="W54" s="49">
        <v>0.000553</v>
      </c>
      <c r="X54" s="49">
        <v>0.426528</v>
      </c>
      <c r="Y54" s="49">
        <v>0</v>
      </c>
      <c r="Z54" s="49">
        <v>0</v>
      </c>
      <c r="AA54" s="71">
        <v>54</v>
      </c>
      <c r="AB54" s="71"/>
      <c r="AC54" s="72"/>
      <c r="AD54" s="78" t="s">
        <v>1126</v>
      </c>
      <c r="AE54" s="78">
        <v>94</v>
      </c>
      <c r="AF54" s="78">
        <v>348</v>
      </c>
      <c r="AG54" s="78">
        <v>202</v>
      </c>
      <c r="AH54" s="78">
        <v>131</v>
      </c>
      <c r="AI54" s="78"/>
      <c r="AJ54" s="78" t="s">
        <v>1320</v>
      </c>
      <c r="AK54" s="78" t="s">
        <v>1485</v>
      </c>
      <c r="AL54" s="83" t="s">
        <v>1588</v>
      </c>
      <c r="AM54" s="78"/>
      <c r="AN54" s="80">
        <v>43337.4565625</v>
      </c>
      <c r="AO54" s="83" t="s">
        <v>1748</v>
      </c>
      <c r="AP54" s="78" t="b">
        <v>1</v>
      </c>
      <c r="AQ54" s="78" t="b">
        <v>0</v>
      </c>
      <c r="AR54" s="78" t="b">
        <v>0</v>
      </c>
      <c r="AS54" s="78"/>
      <c r="AT54" s="78">
        <v>0</v>
      </c>
      <c r="AU54" s="78"/>
      <c r="AV54" s="78" t="b">
        <v>0</v>
      </c>
      <c r="AW54" s="78" t="s">
        <v>2012</v>
      </c>
      <c r="AX54" s="83" t="s">
        <v>2064</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323</v>
      </c>
      <c r="B55" s="65"/>
      <c r="C55" s="65" t="s">
        <v>64</v>
      </c>
      <c r="D55" s="66">
        <v>162.05069264535783</v>
      </c>
      <c r="E55" s="68"/>
      <c r="F55" s="100" t="s">
        <v>1923</v>
      </c>
      <c r="G55" s="65"/>
      <c r="H55" s="69" t="s">
        <v>323</v>
      </c>
      <c r="I55" s="70"/>
      <c r="J55" s="70"/>
      <c r="K55" s="69" t="s">
        <v>2262</v>
      </c>
      <c r="L55" s="73">
        <v>1</v>
      </c>
      <c r="M55" s="74">
        <v>5585.64404296875</v>
      </c>
      <c r="N55" s="74">
        <v>714.9661254882812</v>
      </c>
      <c r="O55" s="75"/>
      <c r="P55" s="76"/>
      <c r="Q55" s="76"/>
      <c r="R55" s="86"/>
      <c r="S55" s="48">
        <v>1</v>
      </c>
      <c r="T55" s="48">
        <v>0</v>
      </c>
      <c r="U55" s="49">
        <v>0</v>
      </c>
      <c r="V55" s="49">
        <v>0.001536</v>
      </c>
      <c r="W55" s="49">
        <v>0.000553</v>
      </c>
      <c r="X55" s="49">
        <v>0.426528</v>
      </c>
      <c r="Y55" s="49">
        <v>0</v>
      </c>
      <c r="Z55" s="49">
        <v>0</v>
      </c>
      <c r="AA55" s="71">
        <v>55</v>
      </c>
      <c r="AB55" s="71"/>
      <c r="AC55" s="72"/>
      <c r="AD55" s="78" t="s">
        <v>1127</v>
      </c>
      <c r="AE55" s="78">
        <v>313</v>
      </c>
      <c r="AF55" s="78">
        <v>421</v>
      </c>
      <c r="AG55" s="78">
        <v>1277</v>
      </c>
      <c r="AH55" s="78">
        <v>2313</v>
      </c>
      <c r="AI55" s="78"/>
      <c r="AJ55" s="78"/>
      <c r="AK55" s="78" t="s">
        <v>1485</v>
      </c>
      <c r="AL55" s="78"/>
      <c r="AM55" s="78"/>
      <c r="AN55" s="80">
        <v>41568.88862268518</v>
      </c>
      <c r="AO55" s="78"/>
      <c r="AP55" s="78" t="b">
        <v>1</v>
      </c>
      <c r="AQ55" s="78" t="b">
        <v>0</v>
      </c>
      <c r="AR55" s="78" t="b">
        <v>0</v>
      </c>
      <c r="AS55" s="78"/>
      <c r="AT55" s="78">
        <v>1</v>
      </c>
      <c r="AU55" s="83" t="s">
        <v>1881</v>
      </c>
      <c r="AV55" s="78" t="b">
        <v>0</v>
      </c>
      <c r="AW55" s="78" t="s">
        <v>2012</v>
      </c>
      <c r="AX55" s="83" t="s">
        <v>2065</v>
      </c>
      <c r="AY55" s="78" t="s">
        <v>65</v>
      </c>
      <c r="AZ55" s="78" t="str">
        <f>REPLACE(INDEX(GroupVertices[Group],MATCH(Vertices[[#This Row],[Vertex]],GroupVertices[Vertex],0)),1,1,"")</f>
        <v>8</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324</v>
      </c>
      <c r="B56" s="65"/>
      <c r="C56" s="65" t="s">
        <v>64</v>
      </c>
      <c r="D56" s="66">
        <v>162.00144492100782</v>
      </c>
      <c r="E56" s="68"/>
      <c r="F56" s="100" t="s">
        <v>1924</v>
      </c>
      <c r="G56" s="65"/>
      <c r="H56" s="69" t="s">
        <v>324</v>
      </c>
      <c r="I56" s="70"/>
      <c r="J56" s="70"/>
      <c r="K56" s="69" t="s">
        <v>2263</v>
      </c>
      <c r="L56" s="73">
        <v>1</v>
      </c>
      <c r="M56" s="74">
        <v>5522.5146484375</v>
      </c>
      <c r="N56" s="74">
        <v>2547.157470703125</v>
      </c>
      <c r="O56" s="75"/>
      <c r="P56" s="76"/>
      <c r="Q56" s="76"/>
      <c r="R56" s="86"/>
      <c r="S56" s="48">
        <v>1</v>
      </c>
      <c r="T56" s="48">
        <v>0</v>
      </c>
      <c r="U56" s="49">
        <v>0</v>
      </c>
      <c r="V56" s="49">
        <v>0.001536</v>
      </c>
      <c r="W56" s="49">
        <v>0.000553</v>
      </c>
      <c r="X56" s="49">
        <v>0.426528</v>
      </c>
      <c r="Y56" s="49">
        <v>0</v>
      </c>
      <c r="Z56" s="49">
        <v>0</v>
      </c>
      <c r="AA56" s="71">
        <v>56</v>
      </c>
      <c r="AB56" s="71"/>
      <c r="AC56" s="72"/>
      <c r="AD56" s="78" t="s">
        <v>1128</v>
      </c>
      <c r="AE56" s="78">
        <v>33</v>
      </c>
      <c r="AF56" s="78">
        <v>12</v>
      </c>
      <c r="AG56" s="78">
        <v>22</v>
      </c>
      <c r="AH56" s="78">
        <v>24</v>
      </c>
      <c r="AI56" s="78"/>
      <c r="AJ56" s="78" t="s">
        <v>1321</v>
      </c>
      <c r="AK56" s="78" t="s">
        <v>1485</v>
      </c>
      <c r="AL56" s="78"/>
      <c r="AM56" s="78"/>
      <c r="AN56" s="80">
        <v>39965.56162037037</v>
      </c>
      <c r="AO56" s="83" t="s">
        <v>1749</v>
      </c>
      <c r="AP56" s="78" t="b">
        <v>1</v>
      </c>
      <c r="AQ56" s="78" t="b">
        <v>0</v>
      </c>
      <c r="AR56" s="78" t="b">
        <v>0</v>
      </c>
      <c r="AS56" s="78"/>
      <c r="AT56" s="78">
        <v>0</v>
      </c>
      <c r="AU56" s="83" t="s">
        <v>1881</v>
      </c>
      <c r="AV56" s="78" t="b">
        <v>0</v>
      </c>
      <c r="AW56" s="78" t="s">
        <v>2012</v>
      </c>
      <c r="AX56" s="83" t="s">
        <v>2066</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325</v>
      </c>
      <c r="B57" s="65"/>
      <c r="C57" s="65" t="s">
        <v>64</v>
      </c>
      <c r="D57" s="66">
        <v>167.30574994072893</v>
      </c>
      <c r="E57" s="68"/>
      <c r="F57" s="100" t="s">
        <v>1925</v>
      </c>
      <c r="G57" s="65"/>
      <c r="H57" s="69" t="s">
        <v>325</v>
      </c>
      <c r="I57" s="70"/>
      <c r="J57" s="70"/>
      <c r="K57" s="69" t="s">
        <v>2264</v>
      </c>
      <c r="L57" s="73">
        <v>1</v>
      </c>
      <c r="M57" s="74">
        <v>6841.4208984375</v>
      </c>
      <c r="N57" s="74">
        <v>2325.255615234375</v>
      </c>
      <c r="O57" s="75"/>
      <c r="P57" s="76"/>
      <c r="Q57" s="76"/>
      <c r="R57" s="86"/>
      <c r="S57" s="48">
        <v>1</v>
      </c>
      <c r="T57" s="48">
        <v>0</v>
      </c>
      <c r="U57" s="49">
        <v>0</v>
      </c>
      <c r="V57" s="49">
        <v>0.001536</v>
      </c>
      <c r="W57" s="49">
        <v>0.000553</v>
      </c>
      <c r="X57" s="49">
        <v>0.426528</v>
      </c>
      <c r="Y57" s="49">
        <v>0</v>
      </c>
      <c r="Z57" s="49">
        <v>0</v>
      </c>
      <c r="AA57" s="71">
        <v>57</v>
      </c>
      <c r="AB57" s="71"/>
      <c r="AC57" s="72"/>
      <c r="AD57" s="78" t="s">
        <v>1129</v>
      </c>
      <c r="AE57" s="78">
        <v>443</v>
      </c>
      <c r="AF57" s="78">
        <v>44064</v>
      </c>
      <c r="AG57" s="78">
        <v>7953</v>
      </c>
      <c r="AH57" s="78">
        <v>2400</v>
      </c>
      <c r="AI57" s="78"/>
      <c r="AJ57" s="78" t="s">
        <v>1322</v>
      </c>
      <c r="AK57" s="78" t="s">
        <v>1486</v>
      </c>
      <c r="AL57" s="83" t="s">
        <v>1589</v>
      </c>
      <c r="AM57" s="78"/>
      <c r="AN57" s="80">
        <v>41002.59607638889</v>
      </c>
      <c r="AO57" s="83" t="s">
        <v>1750</v>
      </c>
      <c r="AP57" s="78" t="b">
        <v>0</v>
      </c>
      <c r="AQ57" s="78" t="b">
        <v>0</v>
      </c>
      <c r="AR57" s="78" t="b">
        <v>1</v>
      </c>
      <c r="AS57" s="78"/>
      <c r="AT57" s="78">
        <v>469</v>
      </c>
      <c r="AU57" s="83" t="s">
        <v>1881</v>
      </c>
      <c r="AV57" s="78" t="b">
        <v>1</v>
      </c>
      <c r="AW57" s="78" t="s">
        <v>2012</v>
      </c>
      <c r="AX57" s="83" t="s">
        <v>2067</v>
      </c>
      <c r="AY57" s="78" t="s">
        <v>65</v>
      </c>
      <c r="AZ57" s="78" t="str">
        <f>REPLACE(INDEX(GroupVertices[Group],MATCH(Vertices[[#This Row],[Vertex]],GroupVertices[Vertex],0)),1,1,"")</f>
        <v>8</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242</v>
      </c>
      <c r="B58" s="65"/>
      <c r="C58" s="65" t="s">
        <v>64</v>
      </c>
      <c r="D58" s="66">
        <v>162.35894246036023</v>
      </c>
      <c r="E58" s="68"/>
      <c r="F58" s="100" t="s">
        <v>646</v>
      </c>
      <c r="G58" s="65"/>
      <c r="H58" s="69" t="s">
        <v>242</v>
      </c>
      <c r="I58" s="70"/>
      <c r="J58" s="70"/>
      <c r="K58" s="69" t="s">
        <v>2265</v>
      </c>
      <c r="L58" s="73">
        <v>1</v>
      </c>
      <c r="M58" s="74">
        <v>5708.36865234375</v>
      </c>
      <c r="N58" s="74">
        <v>1493.721923828125</v>
      </c>
      <c r="O58" s="75"/>
      <c r="P58" s="76"/>
      <c r="Q58" s="76"/>
      <c r="R58" s="86"/>
      <c r="S58" s="48">
        <v>0</v>
      </c>
      <c r="T58" s="48">
        <v>2</v>
      </c>
      <c r="U58" s="49">
        <v>0</v>
      </c>
      <c r="V58" s="49">
        <v>0.001538</v>
      </c>
      <c r="W58" s="49">
        <v>0.000615</v>
      </c>
      <c r="X58" s="49">
        <v>0.709357</v>
      </c>
      <c r="Y58" s="49">
        <v>0.5</v>
      </c>
      <c r="Z58" s="49">
        <v>0</v>
      </c>
      <c r="AA58" s="71">
        <v>58</v>
      </c>
      <c r="AB58" s="71"/>
      <c r="AC58" s="72"/>
      <c r="AD58" s="78" t="s">
        <v>1130</v>
      </c>
      <c r="AE58" s="78">
        <v>5002</v>
      </c>
      <c r="AF58" s="78">
        <v>2981</v>
      </c>
      <c r="AG58" s="78">
        <v>41104</v>
      </c>
      <c r="AH58" s="78">
        <v>37828</v>
      </c>
      <c r="AI58" s="78"/>
      <c r="AJ58" s="78" t="s">
        <v>1323</v>
      </c>
      <c r="AK58" s="78" t="s">
        <v>1487</v>
      </c>
      <c r="AL58" s="83" t="s">
        <v>1590</v>
      </c>
      <c r="AM58" s="78"/>
      <c r="AN58" s="80">
        <v>42252.32895833333</v>
      </c>
      <c r="AO58" s="83" t="s">
        <v>1751</v>
      </c>
      <c r="AP58" s="78" t="b">
        <v>0</v>
      </c>
      <c r="AQ58" s="78" t="b">
        <v>0</v>
      </c>
      <c r="AR58" s="78" t="b">
        <v>1</v>
      </c>
      <c r="AS58" s="78"/>
      <c r="AT58" s="78">
        <v>60</v>
      </c>
      <c r="AU58" s="83" t="s">
        <v>1881</v>
      </c>
      <c r="AV58" s="78" t="b">
        <v>0</v>
      </c>
      <c r="AW58" s="78" t="s">
        <v>2012</v>
      </c>
      <c r="AX58" s="83" t="s">
        <v>2068</v>
      </c>
      <c r="AY58" s="78" t="s">
        <v>66</v>
      </c>
      <c r="AZ58" s="78" t="str">
        <f>REPLACE(INDEX(GroupVertices[Group],MATCH(Vertices[[#This Row],[Vertex]],GroupVertices[Vertex],0)),1,1,"")</f>
        <v>8</v>
      </c>
      <c r="BA58" s="48"/>
      <c r="BB58" s="48"/>
      <c r="BC58" s="48"/>
      <c r="BD58" s="48"/>
      <c r="BE58" s="48" t="s">
        <v>568</v>
      </c>
      <c r="BF58" s="48" t="s">
        <v>568</v>
      </c>
      <c r="BG58" s="116" t="s">
        <v>2875</v>
      </c>
      <c r="BH58" s="116" t="s">
        <v>2875</v>
      </c>
      <c r="BI58" s="116" t="s">
        <v>2942</v>
      </c>
      <c r="BJ58" s="116" t="s">
        <v>2942</v>
      </c>
      <c r="BK58" s="116">
        <v>0</v>
      </c>
      <c r="BL58" s="120">
        <v>0</v>
      </c>
      <c r="BM58" s="116">
        <v>0</v>
      </c>
      <c r="BN58" s="120">
        <v>0</v>
      </c>
      <c r="BO58" s="116">
        <v>0</v>
      </c>
      <c r="BP58" s="120">
        <v>0</v>
      </c>
      <c r="BQ58" s="116">
        <v>21</v>
      </c>
      <c r="BR58" s="120">
        <v>100</v>
      </c>
      <c r="BS58" s="116">
        <v>21</v>
      </c>
      <c r="BT58" s="2"/>
      <c r="BU58" s="3"/>
      <c r="BV58" s="3"/>
      <c r="BW58" s="3"/>
      <c r="BX58" s="3"/>
    </row>
    <row r="59" spans="1:76" ht="15">
      <c r="A59" s="64" t="s">
        <v>326</v>
      </c>
      <c r="B59" s="65"/>
      <c r="C59" s="65" t="s">
        <v>64</v>
      </c>
      <c r="D59" s="66">
        <v>165.48623316162684</v>
      </c>
      <c r="E59" s="68"/>
      <c r="F59" s="100" t="s">
        <v>1926</v>
      </c>
      <c r="G59" s="65"/>
      <c r="H59" s="69" t="s">
        <v>326</v>
      </c>
      <c r="I59" s="70"/>
      <c r="J59" s="70"/>
      <c r="K59" s="69" t="s">
        <v>2266</v>
      </c>
      <c r="L59" s="73">
        <v>1.9878988495391439</v>
      </c>
      <c r="M59" s="74">
        <v>6246.1962890625</v>
      </c>
      <c r="N59" s="74">
        <v>972.7227172851562</v>
      </c>
      <c r="O59" s="75"/>
      <c r="P59" s="76"/>
      <c r="Q59" s="76"/>
      <c r="R59" s="86"/>
      <c r="S59" s="48">
        <v>4</v>
      </c>
      <c r="T59" s="48">
        <v>0</v>
      </c>
      <c r="U59" s="49">
        <v>3</v>
      </c>
      <c r="V59" s="49">
        <v>0.001543</v>
      </c>
      <c r="W59" s="49">
        <v>0.000713</v>
      </c>
      <c r="X59" s="49">
        <v>1.330957</v>
      </c>
      <c r="Y59" s="49">
        <v>0.3333333333333333</v>
      </c>
      <c r="Z59" s="49">
        <v>0</v>
      </c>
      <c r="AA59" s="71">
        <v>59</v>
      </c>
      <c r="AB59" s="71"/>
      <c r="AC59" s="72"/>
      <c r="AD59" s="78" t="s">
        <v>1131</v>
      </c>
      <c r="AE59" s="78">
        <v>1292</v>
      </c>
      <c r="AF59" s="78">
        <v>28953</v>
      </c>
      <c r="AG59" s="78">
        <v>34181</v>
      </c>
      <c r="AH59" s="78">
        <v>12157</v>
      </c>
      <c r="AI59" s="78"/>
      <c r="AJ59" s="78" t="s">
        <v>1324</v>
      </c>
      <c r="AK59" s="78"/>
      <c r="AL59" s="83" t="s">
        <v>1591</v>
      </c>
      <c r="AM59" s="78"/>
      <c r="AN59" s="80">
        <v>41488.58721064815</v>
      </c>
      <c r="AO59" s="83" t="s">
        <v>1752</v>
      </c>
      <c r="AP59" s="78" t="b">
        <v>0</v>
      </c>
      <c r="AQ59" s="78" t="b">
        <v>0</v>
      </c>
      <c r="AR59" s="78" t="b">
        <v>1</v>
      </c>
      <c r="AS59" s="78"/>
      <c r="AT59" s="78">
        <v>585</v>
      </c>
      <c r="AU59" s="83" t="s">
        <v>1881</v>
      </c>
      <c r="AV59" s="78" t="b">
        <v>0</v>
      </c>
      <c r="AW59" s="78" t="s">
        <v>2012</v>
      </c>
      <c r="AX59" s="83" t="s">
        <v>2069</v>
      </c>
      <c r="AY59" s="78" t="s">
        <v>65</v>
      </c>
      <c r="AZ59" s="78" t="str">
        <f>REPLACE(INDEX(GroupVertices[Group],MATCH(Vertices[[#This Row],[Vertex]],GroupVertices[Vertex],0)),1,1,"")</f>
        <v>8</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243</v>
      </c>
      <c r="B60" s="65"/>
      <c r="C60" s="65" t="s">
        <v>64</v>
      </c>
      <c r="D60" s="66">
        <v>162.1442512806144</v>
      </c>
      <c r="E60" s="68"/>
      <c r="F60" s="100" t="s">
        <v>647</v>
      </c>
      <c r="G60" s="65"/>
      <c r="H60" s="69" t="s">
        <v>243</v>
      </c>
      <c r="I60" s="70"/>
      <c r="J60" s="70"/>
      <c r="K60" s="69" t="s">
        <v>2267</v>
      </c>
      <c r="L60" s="73">
        <v>1</v>
      </c>
      <c r="M60" s="74">
        <v>6737.13623046875</v>
      </c>
      <c r="N60" s="74">
        <v>1220.0799560546875</v>
      </c>
      <c r="O60" s="75"/>
      <c r="P60" s="76"/>
      <c r="Q60" s="76"/>
      <c r="R60" s="86"/>
      <c r="S60" s="48">
        <v>0</v>
      </c>
      <c r="T60" s="48">
        <v>2</v>
      </c>
      <c r="U60" s="49">
        <v>0</v>
      </c>
      <c r="V60" s="49">
        <v>0.001538</v>
      </c>
      <c r="W60" s="49">
        <v>0.000615</v>
      </c>
      <c r="X60" s="49">
        <v>0.709357</v>
      </c>
      <c r="Y60" s="49">
        <v>0.5</v>
      </c>
      <c r="Z60" s="49">
        <v>0</v>
      </c>
      <c r="AA60" s="71">
        <v>60</v>
      </c>
      <c r="AB60" s="71"/>
      <c r="AC60" s="72"/>
      <c r="AD60" s="78" t="s">
        <v>1132</v>
      </c>
      <c r="AE60" s="78">
        <v>2033</v>
      </c>
      <c r="AF60" s="78">
        <v>1198</v>
      </c>
      <c r="AG60" s="78">
        <v>9394</v>
      </c>
      <c r="AH60" s="78">
        <v>3637</v>
      </c>
      <c r="AI60" s="78"/>
      <c r="AJ60" s="78" t="s">
        <v>1325</v>
      </c>
      <c r="AK60" s="78" t="s">
        <v>1488</v>
      </c>
      <c r="AL60" s="83" t="s">
        <v>1592</v>
      </c>
      <c r="AM60" s="78"/>
      <c r="AN60" s="80">
        <v>40291.4853125</v>
      </c>
      <c r="AO60" s="83" t="s">
        <v>1753</v>
      </c>
      <c r="AP60" s="78" t="b">
        <v>0</v>
      </c>
      <c r="AQ60" s="78" t="b">
        <v>0</v>
      </c>
      <c r="AR60" s="78" t="b">
        <v>1</v>
      </c>
      <c r="AS60" s="78"/>
      <c r="AT60" s="78">
        <v>96</v>
      </c>
      <c r="AU60" s="83" t="s">
        <v>1881</v>
      </c>
      <c r="AV60" s="78" t="b">
        <v>0</v>
      </c>
      <c r="AW60" s="78" t="s">
        <v>2012</v>
      </c>
      <c r="AX60" s="83" t="s">
        <v>2070</v>
      </c>
      <c r="AY60" s="78" t="s">
        <v>66</v>
      </c>
      <c r="AZ60" s="78" t="str">
        <f>REPLACE(INDEX(GroupVertices[Group],MATCH(Vertices[[#This Row],[Vertex]],GroupVertices[Vertex],0)),1,1,"")</f>
        <v>8</v>
      </c>
      <c r="BA60" s="48"/>
      <c r="BB60" s="48"/>
      <c r="BC60" s="48"/>
      <c r="BD60" s="48"/>
      <c r="BE60" s="48" t="s">
        <v>568</v>
      </c>
      <c r="BF60" s="48" t="s">
        <v>568</v>
      </c>
      <c r="BG60" s="116" t="s">
        <v>2875</v>
      </c>
      <c r="BH60" s="116" t="s">
        <v>2875</v>
      </c>
      <c r="BI60" s="116" t="s">
        <v>2942</v>
      </c>
      <c r="BJ60" s="116" t="s">
        <v>2942</v>
      </c>
      <c r="BK60" s="116">
        <v>0</v>
      </c>
      <c r="BL60" s="120">
        <v>0</v>
      </c>
      <c r="BM60" s="116">
        <v>0</v>
      </c>
      <c r="BN60" s="120">
        <v>0</v>
      </c>
      <c r="BO60" s="116">
        <v>0</v>
      </c>
      <c r="BP60" s="120">
        <v>0</v>
      </c>
      <c r="BQ60" s="116">
        <v>21</v>
      </c>
      <c r="BR60" s="120">
        <v>100</v>
      </c>
      <c r="BS60" s="116">
        <v>21</v>
      </c>
      <c r="BT60" s="2"/>
      <c r="BU60" s="3"/>
      <c r="BV60" s="3"/>
      <c r="BW60" s="3"/>
      <c r="BX60" s="3"/>
    </row>
    <row r="61" spans="1:76" ht="15">
      <c r="A61" s="64" t="s">
        <v>244</v>
      </c>
      <c r="B61" s="65"/>
      <c r="C61" s="65" t="s">
        <v>64</v>
      </c>
      <c r="D61" s="66">
        <v>162.10584046382309</v>
      </c>
      <c r="E61" s="68"/>
      <c r="F61" s="100" t="s">
        <v>648</v>
      </c>
      <c r="G61" s="65"/>
      <c r="H61" s="69" t="s">
        <v>244</v>
      </c>
      <c r="I61" s="70"/>
      <c r="J61" s="70"/>
      <c r="K61" s="69" t="s">
        <v>2268</v>
      </c>
      <c r="L61" s="73">
        <v>1</v>
      </c>
      <c r="M61" s="74">
        <v>6369.283203125</v>
      </c>
      <c r="N61" s="74">
        <v>352.9058837890625</v>
      </c>
      <c r="O61" s="75"/>
      <c r="P61" s="76"/>
      <c r="Q61" s="76"/>
      <c r="R61" s="86"/>
      <c r="S61" s="48">
        <v>1</v>
      </c>
      <c r="T61" s="48">
        <v>2</v>
      </c>
      <c r="U61" s="49">
        <v>0</v>
      </c>
      <c r="V61" s="49">
        <v>0.001538</v>
      </c>
      <c r="W61" s="49">
        <v>0.000615</v>
      </c>
      <c r="X61" s="49">
        <v>0.709357</v>
      </c>
      <c r="Y61" s="49">
        <v>0.5</v>
      </c>
      <c r="Z61" s="49">
        <v>0.5</v>
      </c>
      <c r="AA61" s="71">
        <v>61</v>
      </c>
      <c r="AB61" s="71"/>
      <c r="AC61" s="72"/>
      <c r="AD61" s="78" t="s">
        <v>1133</v>
      </c>
      <c r="AE61" s="78">
        <v>624</v>
      </c>
      <c r="AF61" s="78">
        <v>879</v>
      </c>
      <c r="AG61" s="78">
        <v>1326</v>
      </c>
      <c r="AH61" s="78">
        <v>1033</v>
      </c>
      <c r="AI61" s="78"/>
      <c r="AJ61" s="78" t="s">
        <v>1326</v>
      </c>
      <c r="AK61" s="78" t="s">
        <v>1489</v>
      </c>
      <c r="AL61" s="83" t="s">
        <v>1593</v>
      </c>
      <c r="AM61" s="78"/>
      <c r="AN61" s="80">
        <v>41491.565462962964</v>
      </c>
      <c r="AO61" s="83" t="s">
        <v>1754</v>
      </c>
      <c r="AP61" s="78" t="b">
        <v>0</v>
      </c>
      <c r="AQ61" s="78" t="b">
        <v>0</v>
      </c>
      <c r="AR61" s="78" t="b">
        <v>1</v>
      </c>
      <c r="AS61" s="78"/>
      <c r="AT61" s="78">
        <v>25</v>
      </c>
      <c r="AU61" s="83" t="s">
        <v>1888</v>
      </c>
      <c r="AV61" s="78" t="b">
        <v>0</v>
      </c>
      <c r="AW61" s="78" t="s">
        <v>2012</v>
      </c>
      <c r="AX61" s="83" t="s">
        <v>2071</v>
      </c>
      <c r="AY61" s="78" t="s">
        <v>66</v>
      </c>
      <c r="AZ61" s="78" t="str">
        <f>REPLACE(INDEX(GroupVertices[Group],MATCH(Vertices[[#This Row],[Vertex]],GroupVertices[Vertex],0)),1,1,"")</f>
        <v>8</v>
      </c>
      <c r="BA61" s="48"/>
      <c r="BB61" s="48"/>
      <c r="BC61" s="48"/>
      <c r="BD61" s="48"/>
      <c r="BE61" s="48" t="s">
        <v>568</v>
      </c>
      <c r="BF61" s="48" t="s">
        <v>568</v>
      </c>
      <c r="BG61" s="116" t="s">
        <v>2875</v>
      </c>
      <c r="BH61" s="116" t="s">
        <v>2875</v>
      </c>
      <c r="BI61" s="116" t="s">
        <v>2942</v>
      </c>
      <c r="BJ61" s="116" t="s">
        <v>2942</v>
      </c>
      <c r="BK61" s="116">
        <v>0</v>
      </c>
      <c r="BL61" s="120">
        <v>0</v>
      </c>
      <c r="BM61" s="116">
        <v>0</v>
      </c>
      <c r="BN61" s="120">
        <v>0</v>
      </c>
      <c r="BO61" s="116">
        <v>0</v>
      </c>
      <c r="BP61" s="120">
        <v>0</v>
      </c>
      <c r="BQ61" s="116">
        <v>21</v>
      </c>
      <c r="BR61" s="120">
        <v>100</v>
      </c>
      <c r="BS61" s="116">
        <v>21</v>
      </c>
      <c r="BT61" s="2"/>
      <c r="BU61" s="3"/>
      <c r="BV61" s="3"/>
      <c r="BW61" s="3"/>
      <c r="BX61" s="3"/>
    </row>
    <row r="62" spans="1:76" ht="15">
      <c r="A62" s="64" t="s">
        <v>327</v>
      </c>
      <c r="B62" s="65"/>
      <c r="C62" s="65" t="s">
        <v>64</v>
      </c>
      <c r="D62" s="66">
        <v>173.27098591144542</v>
      </c>
      <c r="E62" s="68"/>
      <c r="F62" s="100" t="s">
        <v>1927</v>
      </c>
      <c r="G62" s="65"/>
      <c r="H62" s="69" t="s">
        <v>327</v>
      </c>
      <c r="I62" s="70"/>
      <c r="J62" s="70"/>
      <c r="K62" s="69" t="s">
        <v>2269</v>
      </c>
      <c r="L62" s="73">
        <v>44.85173237542076</v>
      </c>
      <c r="M62" s="74">
        <v>6238.09423828125</v>
      </c>
      <c r="N62" s="74">
        <v>6291.37890625</v>
      </c>
      <c r="O62" s="75"/>
      <c r="P62" s="76"/>
      <c r="Q62" s="76"/>
      <c r="R62" s="86"/>
      <c r="S62" s="48">
        <v>5</v>
      </c>
      <c r="T62" s="48">
        <v>0</v>
      </c>
      <c r="U62" s="49">
        <v>133.166667</v>
      </c>
      <c r="V62" s="49">
        <v>0.001585</v>
      </c>
      <c r="W62" s="49">
        <v>0.001363</v>
      </c>
      <c r="X62" s="49">
        <v>1.317594</v>
      </c>
      <c r="Y62" s="49">
        <v>0.3</v>
      </c>
      <c r="Z62" s="49">
        <v>0</v>
      </c>
      <c r="AA62" s="71">
        <v>62</v>
      </c>
      <c r="AB62" s="71"/>
      <c r="AC62" s="72"/>
      <c r="AD62" s="78" t="s">
        <v>1134</v>
      </c>
      <c r="AE62" s="78">
        <v>1188</v>
      </c>
      <c r="AF62" s="78">
        <v>93605</v>
      </c>
      <c r="AG62" s="78">
        <v>20456</v>
      </c>
      <c r="AH62" s="78">
        <v>2819</v>
      </c>
      <c r="AI62" s="78"/>
      <c r="AJ62" s="78" t="s">
        <v>1327</v>
      </c>
      <c r="AK62" s="78" t="s">
        <v>1463</v>
      </c>
      <c r="AL62" s="83" t="s">
        <v>1594</v>
      </c>
      <c r="AM62" s="78"/>
      <c r="AN62" s="80">
        <v>40163.605671296296</v>
      </c>
      <c r="AO62" s="83" t="s">
        <v>1755</v>
      </c>
      <c r="AP62" s="78" t="b">
        <v>1</v>
      </c>
      <c r="AQ62" s="78" t="b">
        <v>0</v>
      </c>
      <c r="AR62" s="78" t="b">
        <v>1</v>
      </c>
      <c r="AS62" s="78"/>
      <c r="AT62" s="78">
        <v>1317</v>
      </c>
      <c r="AU62" s="83" t="s">
        <v>1881</v>
      </c>
      <c r="AV62" s="78" t="b">
        <v>1</v>
      </c>
      <c r="AW62" s="78" t="s">
        <v>2012</v>
      </c>
      <c r="AX62" s="83" t="s">
        <v>2072</v>
      </c>
      <c r="AY62" s="78" t="s">
        <v>65</v>
      </c>
      <c r="AZ62" s="78" t="str">
        <f>REPLACE(INDEX(GroupVertices[Group],MATCH(Vertices[[#This Row],[Vertex]],GroupVertices[Vertex],0)),1,1,"")</f>
        <v>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245</v>
      </c>
      <c r="B63" s="65"/>
      <c r="C63" s="65" t="s">
        <v>64</v>
      </c>
      <c r="D63" s="66">
        <v>162.03720671595147</v>
      </c>
      <c r="E63" s="68"/>
      <c r="F63" s="100" t="s">
        <v>649</v>
      </c>
      <c r="G63" s="65"/>
      <c r="H63" s="69" t="s">
        <v>245</v>
      </c>
      <c r="I63" s="70"/>
      <c r="J63" s="70"/>
      <c r="K63" s="69" t="s">
        <v>2270</v>
      </c>
      <c r="L63" s="73">
        <v>2228.3826060942565</v>
      </c>
      <c r="M63" s="74">
        <v>4533.91748046875</v>
      </c>
      <c r="N63" s="74">
        <v>7074.19189453125</v>
      </c>
      <c r="O63" s="75"/>
      <c r="P63" s="76"/>
      <c r="Q63" s="76"/>
      <c r="R63" s="86"/>
      <c r="S63" s="48">
        <v>0</v>
      </c>
      <c r="T63" s="48">
        <v>20</v>
      </c>
      <c r="U63" s="49">
        <v>6764</v>
      </c>
      <c r="V63" s="49">
        <v>0.002227</v>
      </c>
      <c r="W63" s="49">
        <v>0.006757</v>
      </c>
      <c r="X63" s="49">
        <v>8.854857</v>
      </c>
      <c r="Y63" s="49">
        <v>0</v>
      </c>
      <c r="Z63" s="49">
        <v>0</v>
      </c>
      <c r="AA63" s="71">
        <v>63</v>
      </c>
      <c r="AB63" s="71"/>
      <c r="AC63" s="72"/>
      <c r="AD63" s="78" t="s">
        <v>1135</v>
      </c>
      <c r="AE63" s="78">
        <v>1545</v>
      </c>
      <c r="AF63" s="78">
        <v>309</v>
      </c>
      <c r="AG63" s="78">
        <v>17926</v>
      </c>
      <c r="AH63" s="78">
        <v>7114</v>
      </c>
      <c r="AI63" s="78"/>
      <c r="AJ63" s="78" t="s">
        <v>1328</v>
      </c>
      <c r="AK63" s="78" t="s">
        <v>1490</v>
      </c>
      <c r="AL63" s="78"/>
      <c r="AM63" s="78"/>
      <c r="AN63" s="80">
        <v>39897.7124537037</v>
      </c>
      <c r="AO63" s="83" t="s">
        <v>1756</v>
      </c>
      <c r="AP63" s="78" t="b">
        <v>0</v>
      </c>
      <c r="AQ63" s="78" t="b">
        <v>0</v>
      </c>
      <c r="AR63" s="78" t="b">
        <v>1</v>
      </c>
      <c r="AS63" s="78"/>
      <c r="AT63" s="78">
        <v>11</v>
      </c>
      <c r="AU63" s="83" t="s">
        <v>1884</v>
      </c>
      <c r="AV63" s="78" t="b">
        <v>0</v>
      </c>
      <c r="AW63" s="78" t="s">
        <v>2012</v>
      </c>
      <c r="AX63" s="83" t="s">
        <v>2073</v>
      </c>
      <c r="AY63" s="78" t="s">
        <v>66</v>
      </c>
      <c r="AZ63" s="78" t="str">
        <f>REPLACE(INDEX(GroupVertices[Group],MATCH(Vertices[[#This Row],[Vertex]],GroupVertices[Vertex],0)),1,1,"")</f>
        <v>3</v>
      </c>
      <c r="BA63" s="48" t="s">
        <v>512</v>
      </c>
      <c r="BB63" s="48" t="s">
        <v>512</v>
      </c>
      <c r="BC63" s="48" t="s">
        <v>541</v>
      </c>
      <c r="BD63" s="48" t="s">
        <v>541</v>
      </c>
      <c r="BE63" s="48"/>
      <c r="BF63" s="48"/>
      <c r="BG63" s="116" t="s">
        <v>2876</v>
      </c>
      <c r="BH63" s="116" t="s">
        <v>2876</v>
      </c>
      <c r="BI63" s="116" t="s">
        <v>2943</v>
      </c>
      <c r="BJ63" s="116" t="s">
        <v>2943</v>
      </c>
      <c r="BK63" s="116">
        <v>0</v>
      </c>
      <c r="BL63" s="120">
        <v>0</v>
      </c>
      <c r="BM63" s="116">
        <v>0</v>
      </c>
      <c r="BN63" s="120">
        <v>0</v>
      </c>
      <c r="BO63" s="116">
        <v>0</v>
      </c>
      <c r="BP63" s="120">
        <v>0</v>
      </c>
      <c r="BQ63" s="116">
        <v>25</v>
      </c>
      <c r="BR63" s="120">
        <v>100</v>
      </c>
      <c r="BS63" s="116">
        <v>25</v>
      </c>
      <c r="BT63" s="2"/>
      <c r="BU63" s="3"/>
      <c r="BV63" s="3"/>
      <c r="BW63" s="3"/>
      <c r="BX63" s="3"/>
    </row>
    <row r="64" spans="1:76" ht="15">
      <c r="A64" s="64" t="s">
        <v>328</v>
      </c>
      <c r="B64" s="65"/>
      <c r="C64" s="65" t="s">
        <v>64</v>
      </c>
      <c r="D64" s="66">
        <v>1000</v>
      </c>
      <c r="E64" s="68"/>
      <c r="F64" s="100" t="s">
        <v>1928</v>
      </c>
      <c r="G64" s="65"/>
      <c r="H64" s="69" t="s">
        <v>328</v>
      </c>
      <c r="I64" s="70"/>
      <c r="J64" s="70"/>
      <c r="K64" s="69" t="s">
        <v>2271</v>
      </c>
      <c r="L64" s="73">
        <v>1</v>
      </c>
      <c r="M64" s="74">
        <v>4780.794921875</v>
      </c>
      <c r="N64" s="74">
        <v>5756.56787109375</v>
      </c>
      <c r="O64" s="75"/>
      <c r="P64" s="76"/>
      <c r="Q64" s="76"/>
      <c r="R64" s="86"/>
      <c r="S64" s="48">
        <v>1</v>
      </c>
      <c r="T64" s="48">
        <v>0</v>
      </c>
      <c r="U64" s="49">
        <v>0</v>
      </c>
      <c r="V64" s="49">
        <v>0.001572</v>
      </c>
      <c r="W64" s="49">
        <v>0.000587</v>
      </c>
      <c r="X64" s="49">
        <v>0.526331</v>
      </c>
      <c r="Y64" s="49">
        <v>0</v>
      </c>
      <c r="Z64" s="49">
        <v>0</v>
      </c>
      <c r="AA64" s="71">
        <v>64</v>
      </c>
      <c r="AB64" s="71"/>
      <c r="AC64" s="72"/>
      <c r="AD64" s="78" t="s">
        <v>1136</v>
      </c>
      <c r="AE64" s="78">
        <v>7103</v>
      </c>
      <c r="AF64" s="78">
        <v>13543306</v>
      </c>
      <c r="AG64" s="78">
        <v>251779</v>
      </c>
      <c r="AH64" s="78">
        <v>2519</v>
      </c>
      <c r="AI64" s="78"/>
      <c r="AJ64" s="78" t="s">
        <v>1329</v>
      </c>
      <c r="AK64" s="78" t="s">
        <v>1464</v>
      </c>
      <c r="AL64" s="83" t="s">
        <v>1595</v>
      </c>
      <c r="AM64" s="78"/>
      <c r="AN64" s="80">
        <v>39990.90893518519</v>
      </c>
      <c r="AO64" s="83" t="s">
        <v>1757</v>
      </c>
      <c r="AP64" s="78" t="b">
        <v>0</v>
      </c>
      <c r="AQ64" s="78" t="b">
        <v>0</v>
      </c>
      <c r="AR64" s="78" t="b">
        <v>0</v>
      </c>
      <c r="AS64" s="78"/>
      <c r="AT64" s="78">
        <v>95279</v>
      </c>
      <c r="AU64" s="83" t="s">
        <v>1881</v>
      </c>
      <c r="AV64" s="78" t="b">
        <v>1</v>
      </c>
      <c r="AW64" s="78" t="s">
        <v>2012</v>
      </c>
      <c r="AX64" s="83" t="s">
        <v>2074</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329</v>
      </c>
      <c r="B65" s="65"/>
      <c r="C65" s="65" t="s">
        <v>64</v>
      </c>
      <c r="D65" s="66">
        <v>218.78985078058207</v>
      </c>
      <c r="E65" s="68"/>
      <c r="F65" s="100" t="s">
        <v>1929</v>
      </c>
      <c r="G65" s="65"/>
      <c r="H65" s="69" t="s">
        <v>329</v>
      </c>
      <c r="I65" s="70"/>
      <c r="J65" s="70"/>
      <c r="K65" s="69" t="s">
        <v>2272</v>
      </c>
      <c r="L65" s="73">
        <v>1</v>
      </c>
      <c r="M65" s="74">
        <v>5327.6025390625</v>
      </c>
      <c r="N65" s="74">
        <v>7031.33251953125</v>
      </c>
      <c r="O65" s="75"/>
      <c r="P65" s="76"/>
      <c r="Q65" s="76"/>
      <c r="R65" s="86"/>
      <c r="S65" s="48">
        <v>1</v>
      </c>
      <c r="T65" s="48">
        <v>0</v>
      </c>
      <c r="U65" s="49">
        <v>0</v>
      </c>
      <c r="V65" s="49">
        <v>0.001572</v>
      </c>
      <c r="W65" s="49">
        <v>0.000587</v>
      </c>
      <c r="X65" s="49">
        <v>0.526331</v>
      </c>
      <c r="Y65" s="49">
        <v>0</v>
      </c>
      <c r="Z65" s="49">
        <v>0</v>
      </c>
      <c r="AA65" s="71">
        <v>65</v>
      </c>
      <c r="AB65" s="71"/>
      <c r="AC65" s="72"/>
      <c r="AD65" s="78" t="s">
        <v>1137</v>
      </c>
      <c r="AE65" s="78">
        <v>3518</v>
      </c>
      <c r="AF65" s="78">
        <v>471637</v>
      </c>
      <c r="AG65" s="78">
        <v>240154</v>
      </c>
      <c r="AH65" s="78">
        <v>5505</v>
      </c>
      <c r="AI65" s="78"/>
      <c r="AJ65" s="78" t="s">
        <v>1330</v>
      </c>
      <c r="AK65" s="78" t="s">
        <v>1491</v>
      </c>
      <c r="AL65" s="83" t="s">
        <v>1596</v>
      </c>
      <c r="AM65" s="78"/>
      <c r="AN65" s="80">
        <v>39335.90440972222</v>
      </c>
      <c r="AO65" s="83" t="s">
        <v>1758</v>
      </c>
      <c r="AP65" s="78" t="b">
        <v>0</v>
      </c>
      <c r="AQ65" s="78" t="b">
        <v>0</v>
      </c>
      <c r="AR65" s="78" t="b">
        <v>1</v>
      </c>
      <c r="AS65" s="78"/>
      <c r="AT65" s="78">
        <v>4616</v>
      </c>
      <c r="AU65" s="83" t="s">
        <v>1881</v>
      </c>
      <c r="AV65" s="78" t="b">
        <v>1</v>
      </c>
      <c r="AW65" s="78" t="s">
        <v>2012</v>
      </c>
      <c r="AX65" s="83" t="s">
        <v>2075</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330</v>
      </c>
      <c r="B66" s="65"/>
      <c r="C66" s="65" t="s">
        <v>64</v>
      </c>
      <c r="D66" s="66">
        <v>185.85684994001048</v>
      </c>
      <c r="E66" s="68"/>
      <c r="F66" s="100" t="s">
        <v>1930</v>
      </c>
      <c r="G66" s="65"/>
      <c r="H66" s="69" t="s">
        <v>330</v>
      </c>
      <c r="I66" s="70"/>
      <c r="J66" s="70"/>
      <c r="K66" s="69" t="s">
        <v>2273</v>
      </c>
      <c r="L66" s="73">
        <v>1</v>
      </c>
      <c r="M66" s="74">
        <v>3918.14111328125</v>
      </c>
      <c r="N66" s="74">
        <v>8651.294921875</v>
      </c>
      <c r="O66" s="75"/>
      <c r="P66" s="76"/>
      <c r="Q66" s="76"/>
      <c r="R66" s="86"/>
      <c r="S66" s="48">
        <v>1</v>
      </c>
      <c r="T66" s="48">
        <v>0</v>
      </c>
      <c r="U66" s="49">
        <v>0</v>
      </c>
      <c r="V66" s="49">
        <v>0.001572</v>
      </c>
      <c r="W66" s="49">
        <v>0.000587</v>
      </c>
      <c r="X66" s="49">
        <v>0.526331</v>
      </c>
      <c r="Y66" s="49">
        <v>0</v>
      </c>
      <c r="Z66" s="49">
        <v>0</v>
      </c>
      <c r="AA66" s="71">
        <v>66</v>
      </c>
      <c r="AB66" s="71"/>
      <c r="AC66" s="72"/>
      <c r="AD66" s="78" t="s">
        <v>1138</v>
      </c>
      <c r="AE66" s="78">
        <v>821</v>
      </c>
      <c r="AF66" s="78">
        <v>198130</v>
      </c>
      <c r="AG66" s="78">
        <v>6633</v>
      </c>
      <c r="AH66" s="78">
        <v>1110</v>
      </c>
      <c r="AI66" s="78"/>
      <c r="AJ66" s="78" t="s">
        <v>1331</v>
      </c>
      <c r="AK66" s="78" t="s">
        <v>1492</v>
      </c>
      <c r="AL66" s="83" t="s">
        <v>1597</v>
      </c>
      <c r="AM66" s="78"/>
      <c r="AN66" s="80">
        <v>39526.81228009259</v>
      </c>
      <c r="AO66" s="83" t="s">
        <v>1759</v>
      </c>
      <c r="AP66" s="78" t="b">
        <v>0</v>
      </c>
      <c r="AQ66" s="78" t="b">
        <v>0</v>
      </c>
      <c r="AR66" s="78" t="b">
        <v>0</v>
      </c>
      <c r="AS66" s="78"/>
      <c r="AT66" s="78">
        <v>1858</v>
      </c>
      <c r="AU66" s="83" t="s">
        <v>1881</v>
      </c>
      <c r="AV66" s="78" t="b">
        <v>1</v>
      </c>
      <c r="AW66" s="78" t="s">
        <v>2012</v>
      </c>
      <c r="AX66" s="83" t="s">
        <v>2076</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331</v>
      </c>
      <c r="B67" s="65"/>
      <c r="C67" s="65" t="s">
        <v>64</v>
      </c>
      <c r="D67" s="66">
        <v>192.3475555172389</v>
      </c>
      <c r="E67" s="68"/>
      <c r="F67" s="100" t="s">
        <v>1931</v>
      </c>
      <c r="G67" s="65"/>
      <c r="H67" s="69" t="s">
        <v>331</v>
      </c>
      <c r="I67" s="70"/>
      <c r="J67" s="70"/>
      <c r="K67" s="69" t="s">
        <v>2274</v>
      </c>
      <c r="L67" s="73">
        <v>1</v>
      </c>
      <c r="M67" s="74">
        <v>4940.18212890625</v>
      </c>
      <c r="N67" s="74">
        <v>7541.767578125</v>
      </c>
      <c r="O67" s="75"/>
      <c r="P67" s="76"/>
      <c r="Q67" s="76"/>
      <c r="R67" s="86"/>
      <c r="S67" s="48">
        <v>1</v>
      </c>
      <c r="T67" s="48">
        <v>0</v>
      </c>
      <c r="U67" s="49">
        <v>0</v>
      </c>
      <c r="V67" s="49">
        <v>0.001572</v>
      </c>
      <c r="W67" s="49">
        <v>0.000587</v>
      </c>
      <c r="X67" s="49">
        <v>0.526331</v>
      </c>
      <c r="Y67" s="49">
        <v>0</v>
      </c>
      <c r="Z67" s="49">
        <v>0</v>
      </c>
      <c r="AA67" s="71">
        <v>67</v>
      </c>
      <c r="AB67" s="71"/>
      <c r="AC67" s="72"/>
      <c r="AD67" s="78" t="s">
        <v>1139</v>
      </c>
      <c r="AE67" s="78">
        <v>179</v>
      </c>
      <c r="AF67" s="78">
        <v>252035</v>
      </c>
      <c r="AG67" s="78">
        <v>178258</v>
      </c>
      <c r="AH67" s="78">
        <v>1562</v>
      </c>
      <c r="AI67" s="78"/>
      <c r="AJ67" s="78" t="s">
        <v>1332</v>
      </c>
      <c r="AK67" s="78" t="s">
        <v>1493</v>
      </c>
      <c r="AL67" s="83" t="s">
        <v>1598</v>
      </c>
      <c r="AM67" s="78"/>
      <c r="AN67" s="80">
        <v>39637.91195601852</v>
      </c>
      <c r="AO67" s="83" t="s">
        <v>1760</v>
      </c>
      <c r="AP67" s="78" t="b">
        <v>0</v>
      </c>
      <c r="AQ67" s="78" t="b">
        <v>0</v>
      </c>
      <c r="AR67" s="78" t="b">
        <v>1</v>
      </c>
      <c r="AS67" s="78"/>
      <c r="AT67" s="78">
        <v>2221</v>
      </c>
      <c r="AU67" s="83" t="s">
        <v>1883</v>
      </c>
      <c r="AV67" s="78" t="b">
        <v>1</v>
      </c>
      <c r="AW67" s="78" t="s">
        <v>2012</v>
      </c>
      <c r="AX67" s="83" t="s">
        <v>2077</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332</v>
      </c>
      <c r="B68" s="65"/>
      <c r="C68" s="65" t="s">
        <v>64</v>
      </c>
      <c r="D68" s="66">
        <v>1000</v>
      </c>
      <c r="E68" s="68"/>
      <c r="F68" s="100" t="s">
        <v>1932</v>
      </c>
      <c r="G68" s="65"/>
      <c r="H68" s="69" t="s">
        <v>332</v>
      </c>
      <c r="I68" s="70"/>
      <c r="J68" s="70"/>
      <c r="K68" s="69" t="s">
        <v>2275</v>
      </c>
      <c r="L68" s="73">
        <v>1</v>
      </c>
      <c r="M68" s="74">
        <v>4778.41943359375</v>
      </c>
      <c r="N68" s="74">
        <v>9493.25390625</v>
      </c>
      <c r="O68" s="75"/>
      <c r="P68" s="76"/>
      <c r="Q68" s="76"/>
      <c r="R68" s="86"/>
      <c r="S68" s="48">
        <v>1</v>
      </c>
      <c r="T68" s="48">
        <v>0</v>
      </c>
      <c r="U68" s="49">
        <v>0</v>
      </c>
      <c r="V68" s="49">
        <v>0.001572</v>
      </c>
      <c r="W68" s="49">
        <v>0.000587</v>
      </c>
      <c r="X68" s="49">
        <v>0.526331</v>
      </c>
      <c r="Y68" s="49">
        <v>0</v>
      </c>
      <c r="Z68" s="49">
        <v>0</v>
      </c>
      <c r="AA68" s="71">
        <v>68</v>
      </c>
      <c r="AB68" s="71"/>
      <c r="AC68" s="72"/>
      <c r="AD68" s="78" t="s">
        <v>1140</v>
      </c>
      <c r="AE68" s="78">
        <v>1096</v>
      </c>
      <c r="AF68" s="78">
        <v>20774324</v>
      </c>
      <c r="AG68" s="78">
        <v>445390</v>
      </c>
      <c r="AH68" s="78">
        <v>758</v>
      </c>
      <c r="AI68" s="78"/>
      <c r="AJ68" s="78" t="s">
        <v>1333</v>
      </c>
      <c r="AK68" s="78" t="s">
        <v>1494</v>
      </c>
      <c r="AL68" s="83" t="s">
        <v>1599</v>
      </c>
      <c r="AM68" s="78"/>
      <c r="AN68" s="80">
        <v>39161.740335648145</v>
      </c>
      <c r="AO68" s="83" t="s">
        <v>1761</v>
      </c>
      <c r="AP68" s="78" t="b">
        <v>0</v>
      </c>
      <c r="AQ68" s="78" t="b">
        <v>0</v>
      </c>
      <c r="AR68" s="78" t="b">
        <v>0</v>
      </c>
      <c r="AS68" s="78"/>
      <c r="AT68" s="78">
        <v>119148</v>
      </c>
      <c r="AU68" s="83" t="s">
        <v>1881</v>
      </c>
      <c r="AV68" s="78" t="b">
        <v>1</v>
      </c>
      <c r="AW68" s="78" t="s">
        <v>2012</v>
      </c>
      <c r="AX68" s="83" t="s">
        <v>2078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333</v>
      </c>
      <c r="B69" s="65"/>
      <c r="C69" s="65" t="s">
        <v>64</v>
      </c>
      <c r="D69" s="66">
        <v>285.272713321982</v>
      </c>
      <c r="E69" s="68"/>
      <c r="F69" s="100" t="s">
        <v>1933</v>
      </c>
      <c r="G69" s="65"/>
      <c r="H69" s="69" t="s">
        <v>333</v>
      </c>
      <c r="I69" s="70"/>
      <c r="J69" s="70"/>
      <c r="K69" s="69" t="s">
        <v>2276</v>
      </c>
      <c r="L69" s="73">
        <v>1</v>
      </c>
      <c r="M69" s="74">
        <v>4392.7421875</v>
      </c>
      <c r="N69" s="74">
        <v>4534.9873046875</v>
      </c>
      <c r="O69" s="75"/>
      <c r="P69" s="76"/>
      <c r="Q69" s="76"/>
      <c r="R69" s="86"/>
      <c r="S69" s="48">
        <v>1</v>
      </c>
      <c r="T69" s="48">
        <v>0</v>
      </c>
      <c r="U69" s="49">
        <v>0</v>
      </c>
      <c r="V69" s="49">
        <v>0.001572</v>
      </c>
      <c r="W69" s="49">
        <v>0.000587</v>
      </c>
      <c r="X69" s="49">
        <v>0.526331</v>
      </c>
      <c r="Y69" s="49">
        <v>0</v>
      </c>
      <c r="Z69" s="49">
        <v>0</v>
      </c>
      <c r="AA69" s="71">
        <v>69</v>
      </c>
      <c r="AB69" s="71"/>
      <c r="AC69" s="72"/>
      <c r="AD69" s="78" t="s">
        <v>1141</v>
      </c>
      <c r="AE69" s="78">
        <v>124655</v>
      </c>
      <c r="AF69" s="78">
        <v>1023774</v>
      </c>
      <c r="AG69" s="78">
        <v>160191</v>
      </c>
      <c r="AH69" s="78">
        <v>15111</v>
      </c>
      <c r="AI69" s="78"/>
      <c r="AJ69" s="78" t="s">
        <v>1334</v>
      </c>
      <c r="AK69" s="78" t="s">
        <v>1495</v>
      </c>
      <c r="AL69" s="83" t="s">
        <v>1600</v>
      </c>
      <c r="AM69" s="78"/>
      <c r="AN69" s="80">
        <v>39556.91478009259</v>
      </c>
      <c r="AO69" s="83" t="s">
        <v>1762</v>
      </c>
      <c r="AP69" s="78" t="b">
        <v>0</v>
      </c>
      <c r="AQ69" s="78" t="b">
        <v>0</v>
      </c>
      <c r="AR69" s="78" t="b">
        <v>1</v>
      </c>
      <c r="AS69" s="78"/>
      <c r="AT69" s="78">
        <v>14430</v>
      </c>
      <c r="AU69" s="83" t="s">
        <v>1886</v>
      </c>
      <c r="AV69" s="78" t="b">
        <v>1</v>
      </c>
      <c r="AW69" s="78" t="s">
        <v>2012</v>
      </c>
      <c r="AX69" s="83" t="s">
        <v>2079</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334</v>
      </c>
      <c r="B70" s="65"/>
      <c r="C70" s="65" t="s">
        <v>64</v>
      </c>
      <c r="D70" s="66">
        <v>1000</v>
      </c>
      <c r="E70" s="68"/>
      <c r="F70" s="100" t="s">
        <v>1934</v>
      </c>
      <c r="G70" s="65"/>
      <c r="H70" s="69" t="s">
        <v>334</v>
      </c>
      <c r="I70" s="70"/>
      <c r="J70" s="70"/>
      <c r="K70" s="69" t="s">
        <v>2277</v>
      </c>
      <c r="L70" s="73">
        <v>1</v>
      </c>
      <c r="M70" s="74">
        <v>4159.189453125</v>
      </c>
      <c r="N70" s="74">
        <v>9434.130859375</v>
      </c>
      <c r="O70" s="75"/>
      <c r="P70" s="76"/>
      <c r="Q70" s="76"/>
      <c r="R70" s="86"/>
      <c r="S70" s="48">
        <v>1</v>
      </c>
      <c r="T70" s="48">
        <v>0</v>
      </c>
      <c r="U70" s="49">
        <v>0</v>
      </c>
      <c r="V70" s="49">
        <v>0.001572</v>
      </c>
      <c r="W70" s="49">
        <v>0.000587</v>
      </c>
      <c r="X70" s="49">
        <v>0.526331</v>
      </c>
      <c r="Y70" s="49">
        <v>0</v>
      </c>
      <c r="Z70" s="49">
        <v>0</v>
      </c>
      <c r="AA70" s="71">
        <v>70</v>
      </c>
      <c r="AB70" s="71"/>
      <c r="AC70" s="72"/>
      <c r="AD70" s="78" t="s">
        <v>1142</v>
      </c>
      <c r="AE70" s="78">
        <v>70705</v>
      </c>
      <c r="AF70" s="78">
        <v>7880335</v>
      </c>
      <c r="AG70" s="78">
        <v>185327</v>
      </c>
      <c r="AH70" s="78">
        <v>2546</v>
      </c>
      <c r="AI70" s="78"/>
      <c r="AJ70" s="78" t="s">
        <v>1335</v>
      </c>
      <c r="AK70" s="78"/>
      <c r="AL70" s="83" t="s">
        <v>1601</v>
      </c>
      <c r="AM70" s="78"/>
      <c r="AN70" s="80">
        <v>39194.21545138889</v>
      </c>
      <c r="AO70" s="83" t="s">
        <v>1763</v>
      </c>
      <c r="AP70" s="78" t="b">
        <v>0</v>
      </c>
      <c r="AQ70" s="78" t="b">
        <v>0</v>
      </c>
      <c r="AR70" s="78" t="b">
        <v>0</v>
      </c>
      <c r="AS70" s="78"/>
      <c r="AT70" s="78">
        <v>66640</v>
      </c>
      <c r="AU70" s="83" t="s">
        <v>1881</v>
      </c>
      <c r="AV70" s="78" t="b">
        <v>1</v>
      </c>
      <c r="AW70" s="78" t="s">
        <v>2012</v>
      </c>
      <c r="AX70" s="83" t="s">
        <v>2080</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335</v>
      </c>
      <c r="B71" s="65"/>
      <c r="C71" s="65" t="s">
        <v>64</v>
      </c>
      <c r="D71" s="66">
        <v>1000</v>
      </c>
      <c r="E71" s="68"/>
      <c r="F71" s="100" t="s">
        <v>1935</v>
      </c>
      <c r="G71" s="65"/>
      <c r="H71" s="69" t="s">
        <v>335</v>
      </c>
      <c r="I71" s="70"/>
      <c r="J71" s="70"/>
      <c r="K71" s="69" t="s">
        <v>2278</v>
      </c>
      <c r="L71" s="73">
        <v>1</v>
      </c>
      <c r="M71" s="74">
        <v>3783.510009765625</v>
      </c>
      <c r="N71" s="74">
        <v>7763.01611328125</v>
      </c>
      <c r="O71" s="75"/>
      <c r="P71" s="76"/>
      <c r="Q71" s="76"/>
      <c r="R71" s="86"/>
      <c r="S71" s="48">
        <v>1</v>
      </c>
      <c r="T71" s="48">
        <v>0</v>
      </c>
      <c r="U71" s="49">
        <v>0</v>
      </c>
      <c r="V71" s="49">
        <v>0.001572</v>
      </c>
      <c r="W71" s="49">
        <v>0.000587</v>
      </c>
      <c r="X71" s="49">
        <v>0.526331</v>
      </c>
      <c r="Y71" s="49">
        <v>0</v>
      </c>
      <c r="Z71" s="49">
        <v>0</v>
      </c>
      <c r="AA71" s="71">
        <v>71</v>
      </c>
      <c r="AB71" s="71"/>
      <c r="AC71" s="72"/>
      <c r="AD71" s="78" t="s">
        <v>1143</v>
      </c>
      <c r="AE71" s="78">
        <v>455</v>
      </c>
      <c r="AF71" s="78">
        <v>6959550</v>
      </c>
      <c r="AG71" s="78">
        <v>229077</v>
      </c>
      <c r="AH71" s="78">
        <v>288</v>
      </c>
      <c r="AI71" s="78"/>
      <c r="AJ71" s="78" t="s">
        <v>1336</v>
      </c>
      <c r="AK71" s="78" t="s">
        <v>1454</v>
      </c>
      <c r="AL71" s="83" t="s">
        <v>1602</v>
      </c>
      <c r="AM71" s="78"/>
      <c r="AN71" s="80">
        <v>39604.0378587963</v>
      </c>
      <c r="AO71" s="83" t="s">
        <v>1764</v>
      </c>
      <c r="AP71" s="78" t="b">
        <v>0</v>
      </c>
      <c r="AQ71" s="78" t="b">
        <v>0</v>
      </c>
      <c r="AR71" s="78" t="b">
        <v>1</v>
      </c>
      <c r="AS71" s="78"/>
      <c r="AT71" s="78">
        <v>50471</v>
      </c>
      <c r="AU71" s="83" t="s">
        <v>1881</v>
      </c>
      <c r="AV71" s="78" t="b">
        <v>1</v>
      </c>
      <c r="AW71" s="78" t="s">
        <v>2012</v>
      </c>
      <c r="AX71" s="83" t="s">
        <v>2081</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336</v>
      </c>
      <c r="B72" s="65"/>
      <c r="C72" s="65" t="s">
        <v>64</v>
      </c>
      <c r="D72" s="66">
        <v>984.125375347544</v>
      </c>
      <c r="E72" s="68"/>
      <c r="F72" s="100" t="s">
        <v>1936</v>
      </c>
      <c r="G72" s="65"/>
      <c r="H72" s="69" t="s">
        <v>336</v>
      </c>
      <c r="I72" s="70"/>
      <c r="J72" s="70"/>
      <c r="K72" s="69" t="s">
        <v>2279</v>
      </c>
      <c r="L72" s="73">
        <v>1</v>
      </c>
      <c r="M72" s="74">
        <v>4076.586669921875</v>
      </c>
      <c r="N72" s="74">
        <v>4877.734375</v>
      </c>
      <c r="O72" s="75"/>
      <c r="P72" s="76"/>
      <c r="Q72" s="76"/>
      <c r="R72" s="86"/>
      <c r="S72" s="48">
        <v>1</v>
      </c>
      <c r="T72" s="48">
        <v>0</v>
      </c>
      <c r="U72" s="49">
        <v>0</v>
      </c>
      <c r="V72" s="49">
        <v>0.001572</v>
      </c>
      <c r="W72" s="49">
        <v>0.000587</v>
      </c>
      <c r="X72" s="49">
        <v>0.526331</v>
      </c>
      <c r="Y72" s="49">
        <v>0</v>
      </c>
      <c r="Z72" s="49">
        <v>0</v>
      </c>
      <c r="AA72" s="71">
        <v>72</v>
      </c>
      <c r="AB72" s="71"/>
      <c r="AC72" s="72"/>
      <c r="AD72" s="78" t="s">
        <v>1144</v>
      </c>
      <c r="AE72" s="78">
        <v>1761</v>
      </c>
      <c r="AF72" s="78">
        <v>6827712</v>
      </c>
      <c r="AG72" s="78">
        <v>226505</v>
      </c>
      <c r="AH72" s="78">
        <v>767</v>
      </c>
      <c r="AI72" s="78"/>
      <c r="AJ72" s="78" t="s">
        <v>1337</v>
      </c>
      <c r="AK72" s="78" t="s">
        <v>1454</v>
      </c>
      <c r="AL72" s="83" t="s">
        <v>1603</v>
      </c>
      <c r="AM72" s="78"/>
      <c r="AN72" s="80">
        <v>39525.971724537034</v>
      </c>
      <c r="AO72" s="83" t="s">
        <v>1765</v>
      </c>
      <c r="AP72" s="78" t="b">
        <v>0</v>
      </c>
      <c r="AQ72" s="78" t="b">
        <v>0</v>
      </c>
      <c r="AR72" s="78" t="b">
        <v>1</v>
      </c>
      <c r="AS72" s="78"/>
      <c r="AT72" s="78">
        <v>42026</v>
      </c>
      <c r="AU72" s="83" t="s">
        <v>1881</v>
      </c>
      <c r="AV72" s="78" t="b">
        <v>1</v>
      </c>
      <c r="AW72" s="78" t="s">
        <v>2012</v>
      </c>
      <c r="AX72" s="83" t="s">
        <v>2082</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337</v>
      </c>
      <c r="B73" s="65"/>
      <c r="C73" s="65" t="s">
        <v>64</v>
      </c>
      <c r="D73" s="66">
        <v>168.01990214884583</v>
      </c>
      <c r="E73" s="68"/>
      <c r="F73" s="100" t="s">
        <v>1937</v>
      </c>
      <c r="G73" s="65"/>
      <c r="H73" s="69" t="s">
        <v>337</v>
      </c>
      <c r="I73" s="70"/>
      <c r="J73" s="70"/>
      <c r="K73" s="69" t="s">
        <v>2280</v>
      </c>
      <c r="L73" s="73">
        <v>1</v>
      </c>
      <c r="M73" s="74">
        <v>5244.79150390625</v>
      </c>
      <c r="N73" s="74">
        <v>5998.71826171875</v>
      </c>
      <c r="O73" s="75"/>
      <c r="P73" s="76"/>
      <c r="Q73" s="76"/>
      <c r="R73" s="86"/>
      <c r="S73" s="48">
        <v>1</v>
      </c>
      <c r="T73" s="48">
        <v>0</v>
      </c>
      <c r="U73" s="49">
        <v>0</v>
      </c>
      <c r="V73" s="49">
        <v>0.001572</v>
      </c>
      <c r="W73" s="49">
        <v>0.000587</v>
      </c>
      <c r="X73" s="49">
        <v>0.526331</v>
      </c>
      <c r="Y73" s="49">
        <v>0</v>
      </c>
      <c r="Z73" s="49">
        <v>0</v>
      </c>
      <c r="AA73" s="71">
        <v>73</v>
      </c>
      <c r="AB73" s="71"/>
      <c r="AC73" s="72"/>
      <c r="AD73" s="78" t="s">
        <v>1145</v>
      </c>
      <c r="AE73" s="78">
        <v>141</v>
      </c>
      <c r="AF73" s="78">
        <v>49995</v>
      </c>
      <c r="AG73" s="78">
        <v>13252</v>
      </c>
      <c r="AH73" s="78">
        <v>82</v>
      </c>
      <c r="AI73" s="78"/>
      <c r="AJ73" s="78" t="s">
        <v>1338</v>
      </c>
      <c r="AK73" s="78" t="s">
        <v>1480</v>
      </c>
      <c r="AL73" s="83" t="s">
        <v>1604</v>
      </c>
      <c r="AM73" s="78"/>
      <c r="AN73" s="80">
        <v>40819.74141203704</v>
      </c>
      <c r="AO73" s="83" t="s">
        <v>1766</v>
      </c>
      <c r="AP73" s="78" t="b">
        <v>0</v>
      </c>
      <c r="AQ73" s="78" t="b">
        <v>0</v>
      </c>
      <c r="AR73" s="78" t="b">
        <v>0</v>
      </c>
      <c r="AS73" s="78"/>
      <c r="AT73" s="78">
        <v>1826</v>
      </c>
      <c r="AU73" s="83" t="s">
        <v>1881</v>
      </c>
      <c r="AV73" s="78" t="b">
        <v>1</v>
      </c>
      <c r="AW73" s="78" t="s">
        <v>2012</v>
      </c>
      <c r="AX73" s="83" t="s">
        <v>2083</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338</v>
      </c>
      <c r="B74" s="65"/>
      <c r="C74" s="65" t="s">
        <v>64</v>
      </c>
      <c r="D74" s="66">
        <v>631.3440581646802</v>
      </c>
      <c r="E74" s="68"/>
      <c r="F74" s="100" t="s">
        <v>1938</v>
      </c>
      <c r="G74" s="65"/>
      <c r="H74" s="69" t="s">
        <v>338</v>
      </c>
      <c r="I74" s="70"/>
      <c r="J74" s="70"/>
      <c r="K74" s="69" t="s">
        <v>2281</v>
      </c>
      <c r="L74" s="73">
        <v>1</v>
      </c>
      <c r="M74" s="74">
        <v>3781.29833984375</v>
      </c>
      <c r="N74" s="74">
        <v>6797.849609375</v>
      </c>
      <c r="O74" s="75"/>
      <c r="P74" s="76"/>
      <c r="Q74" s="76"/>
      <c r="R74" s="86"/>
      <c r="S74" s="48">
        <v>1</v>
      </c>
      <c r="T74" s="48">
        <v>0</v>
      </c>
      <c r="U74" s="49">
        <v>0</v>
      </c>
      <c r="V74" s="49">
        <v>0.001572</v>
      </c>
      <c r="W74" s="49">
        <v>0.000587</v>
      </c>
      <c r="X74" s="49">
        <v>0.526331</v>
      </c>
      <c r="Y74" s="49">
        <v>0</v>
      </c>
      <c r="Z74" s="49">
        <v>0</v>
      </c>
      <c r="AA74" s="71">
        <v>74</v>
      </c>
      <c r="AB74" s="71"/>
      <c r="AC74" s="72"/>
      <c r="AD74" s="78" t="s">
        <v>1146</v>
      </c>
      <c r="AE74" s="78">
        <v>610</v>
      </c>
      <c r="AF74" s="78">
        <v>3897880</v>
      </c>
      <c r="AG74" s="78">
        <v>298305</v>
      </c>
      <c r="AH74" s="78">
        <v>2121</v>
      </c>
      <c r="AI74" s="78"/>
      <c r="AJ74" s="78" t="s">
        <v>1339</v>
      </c>
      <c r="AK74" s="78" t="s">
        <v>1496</v>
      </c>
      <c r="AL74" s="83" t="s">
        <v>1605</v>
      </c>
      <c r="AM74" s="78"/>
      <c r="AN74" s="80">
        <v>39666.83021990741</v>
      </c>
      <c r="AO74" s="83" t="s">
        <v>1767</v>
      </c>
      <c r="AP74" s="78" t="b">
        <v>0</v>
      </c>
      <c r="AQ74" s="78" t="b">
        <v>0</v>
      </c>
      <c r="AR74" s="78" t="b">
        <v>0</v>
      </c>
      <c r="AS74" s="78"/>
      <c r="AT74" s="78">
        <v>33681</v>
      </c>
      <c r="AU74" s="83" t="s">
        <v>1881</v>
      </c>
      <c r="AV74" s="78" t="b">
        <v>1</v>
      </c>
      <c r="AW74" s="78" t="s">
        <v>2012</v>
      </c>
      <c r="AX74" s="83" t="s">
        <v>2084</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339</v>
      </c>
      <c r="B75" s="65"/>
      <c r="C75" s="65" t="s">
        <v>64</v>
      </c>
      <c r="D75" s="66">
        <v>1000</v>
      </c>
      <c r="E75" s="68"/>
      <c r="F75" s="100" t="s">
        <v>1939</v>
      </c>
      <c r="G75" s="65"/>
      <c r="H75" s="69" t="s">
        <v>339</v>
      </c>
      <c r="I75" s="70"/>
      <c r="J75" s="70"/>
      <c r="K75" s="69" t="s">
        <v>2282</v>
      </c>
      <c r="L75" s="73">
        <v>1</v>
      </c>
      <c r="M75" s="74">
        <v>5264.791015625</v>
      </c>
      <c r="N75" s="74">
        <v>8218.1279296875</v>
      </c>
      <c r="O75" s="75"/>
      <c r="P75" s="76"/>
      <c r="Q75" s="76"/>
      <c r="R75" s="86"/>
      <c r="S75" s="48">
        <v>1</v>
      </c>
      <c r="T75" s="48">
        <v>0</v>
      </c>
      <c r="U75" s="49">
        <v>0</v>
      </c>
      <c r="V75" s="49">
        <v>0.001572</v>
      </c>
      <c r="W75" s="49">
        <v>0.000587</v>
      </c>
      <c r="X75" s="49">
        <v>0.526331</v>
      </c>
      <c r="Y75" s="49">
        <v>0</v>
      </c>
      <c r="Z75" s="49">
        <v>0</v>
      </c>
      <c r="AA75" s="71">
        <v>75</v>
      </c>
      <c r="AB75" s="71"/>
      <c r="AC75" s="72"/>
      <c r="AD75" s="78" t="s">
        <v>1147</v>
      </c>
      <c r="AE75" s="78">
        <v>3</v>
      </c>
      <c r="AF75" s="78">
        <v>40769442</v>
      </c>
      <c r="AG75" s="78">
        <v>35977</v>
      </c>
      <c r="AH75" s="78">
        <v>0</v>
      </c>
      <c r="AI75" s="78"/>
      <c r="AJ75" s="78" t="s">
        <v>1340</v>
      </c>
      <c r="AK75" s="78" t="s">
        <v>1497</v>
      </c>
      <c r="AL75" s="83" t="s">
        <v>1606</v>
      </c>
      <c r="AM75" s="78"/>
      <c r="AN75" s="80">
        <v>39194.61292824074</v>
      </c>
      <c r="AO75" s="83" t="s">
        <v>1768</v>
      </c>
      <c r="AP75" s="78" t="b">
        <v>0</v>
      </c>
      <c r="AQ75" s="78" t="b">
        <v>0</v>
      </c>
      <c r="AR75" s="78" t="b">
        <v>0</v>
      </c>
      <c r="AS75" s="78"/>
      <c r="AT75" s="78">
        <v>135595</v>
      </c>
      <c r="AU75" s="83" t="s">
        <v>1881</v>
      </c>
      <c r="AV75" s="78" t="b">
        <v>1</v>
      </c>
      <c r="AW75" s="78" t="s">
        <v>2012</v>
      </c>
      <c r="AX75" s="83" t="s">
        <v>2085</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340</v>
      </c>
      <c r="B76" s="65"/>
      <c r="C76" s="65" t="s">
        <v>64</v>
      </c>
      <c r="D76" s="66">
        <v>1000</v>
      </c>
      <c r="E76" s="68"/>
      <c r="F76" s="100" t="s">
        <v>1940</v>
      </c>
      <c r="G76" s="65"/>
      <c r="H76" s="69" t="s">
        <v>340</v>
      </c>
      <c r="I76" s="70"/>
      <c r="J76" s="70"/>
      <c r="K76" s="69" t="s">
        <v>2283</v>
      </c>
      <c r="L76" s="73">
        <v>1</v>
      </c>
      <c r="M76" s="74">
        <v>5063.96826171875</v>
      </c>
      <c r="N76" s="74">
        <v>5025.4912109375</v>
      </c>
      <c r="O76" s="75"/>
      <c r="P76" s="76"/>
      <c r="Q76" s="76"/>
      <c r="R76" s="86"/>
      <c r="S76" s="48">
        <v>1</v>
      </c>
      <c r="T76" s="48">
        <v>0</v>
      </c>
      <c r="U76" s="49">
        <v>0</v>
      </c>
      <c r="V76" s="49">
        <v>0.001572</v>
      </c>
      <c r="W76" s="49">
        <v>0.000587</v>
      </c>
      <c r="X76" s="49">
        <v>0.526331</v>
      </c>
      <c r="Y76" s="49">
        <v>0</v>
      </c>
      <c r="Z76" s="49">
        <v>0</v>
      </c>
      <c r="AA76" s="71">
        <v>76</v>
      </c>
      <c r="AB76" s="71"/>
      <c r="AC76" s="72"/>
      <c r="AD76" s="78" t="s">
        <v>1148</v>
      </c>
      <c r="AE76" s="78">
        <v>121</v>
      </c>
      <c r="AF76" s="78">
        <v>55917195</v>
      </c>
      <c r="AG76" s="78">
        <v>67845</v>
      </c>
      <c r="AH76" s="78">
        <v>22</v>
      </c>
      <c r="AI76" s="78"/>
      <c r="AJ76" s="78" t="s">
        <v>1341</v>
      </c>
      <c r="AK76" s="78" t="s">
        <v>1498</v>
      </c>
      <c r="AL76" s="83" t="s">
        <v>1607</v>
      </c>
      <c r="AM76" s="78"/>
      <c r="AN76" s="80">
        <v>39084.075162037036</v>
      </c>
      <c r="AO76" s="83" t="s">
        <v>1769</v>
      </c>
      <c r="AP76" s="78" t="b">
        <v>0</v>
      </c>
      <c r="AQ76" s="78" t="b">
        <v>0</v>
      </c>
      <c r="AR76" s="78" t="b">
        <v>0</v>
      </c>
      <c r="AS76" s="78"/>
      <c r="AT76" s="78">
        <v>182970</v>
      </c>
      <c r="AU76" s="83" t="s">
        <v>1881</v>
      </c>
      <c r="AV76" s="78" t="b">
        <v>1</v>
      </c>
      <c r="AW76" s="78" t="s">
        <v>2012</v>
      </c>
      <c r="AX76" s="83" t="s">
        <v>2086</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341</v>
      </c>
      <c r="B77" s="65"/>
      <c r="C77" s="65" t="s">
        <v>64</v>
      </c>
      <c r="D77" s="66">
        <v>576.5738457227837</v>
      </c>
      <c r="E77" s="68"/>
      <c r="F77" s="100" t="s">
        <v>1941</v>
      </c>
      <c r="G77" s="65"/>
      <c r="H77" s="69" t="s">
        <v>341</v>
      </c>
      <c r="I77" s="70"/>
      <c r="J77" s="70"/>
      <c r="K77" s="69" t="s">
        <v>2284</v>
      </c>
      <c r="L77" s="73">
        <v>1</v>
      </c>
      <c r="M77" s="74">
        <v>4221.52001953125</v>
      </c>
      <c r="N77" s="74">
        <v>6106.40625</v>
      </c>
      <c r="O77" s="75"/>
      <c r="P77" s="76"/>
      <c r="Q77" s="76"/>
      <c r="R77" s="86"/>
      <c r="S77" s="48">
        <v>1</v>
      </c>
      <c r="T77" s="48">
        <v>0</v>
      </c>
      <c r="U77" s="49">
        <v>0</v>
      </c>
      <c r="V77" s="49">
        <v>0.001572</v>
      </c>
      <c r="W77" s="49">
        <v>0.000587</v>
      </c>
      <c r="X77" s="49">
        <v>0.526331</v>
      </c>
      <c r="Y77" s="49">
        <v>0</v>
      </c>
      <c r="Z77" s="49">
        <v>0</v>
      </c>
      <c r="AA77" s="71">
        <v>77</v>
      </c>
      <c r="AB77" s="71"/>
      <c r="AC77" s="72"/>
      <c r="AD77" s="78" t="s">
        <v>1149</v>
      </c>
      <c r="AE77" s="78">
        <v>6924</v>
      </c>
      <c r="AF77" s="78">
        <v>3443016</v>
      </c>
      <c r="AG77" s="78">
        <v>245353</v>
      </c>
      <c r="AH77" s="78">
        <v>2412</v>
      </c>
      <c r="AI77" s="78"/>
      <c r="AJ77" s="78" t="s">
        <v>1342</v>
      </c>
      <c r="AK77" s="78" t="s">
        <v>1499</v>
      </c>
      <c r="AL77" s="83" t="s">
        <v>1608</v>
      </c>
      <c r="AM77" s="78"/>
      <c r="AN77" s="80">
        <v>39730.46368055556</v>
      </c>
      <c r="AO77" s="83" t="s">
        <v>1770</v>
      </c>
      <c r="AP77" s="78" t="b">
        <v>0</v>
      </c>
      <c r="AQ77" s="78" t="b">
        <v>0</v>
      </c>
      <c r="AR77" s="78" t="b">
        <v>1</v>
      </c>
      <c r="AS77" s="78"/>
      <c r="AT77" s="78">
        <v>32084</v>
      </c>
      <c r="AU77" s="83" t="s">
        <v>1888</v>
      </c>
      <c r="AV77" s="78" t="b">
        <v>1</v>
      </c>
      <c r="AW77" s="78" t="s">
        <v>2012</v>
      </c>
      <c r="AX77" s="83" t="s">
        <v>2087</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342</v>
      </c>
      <c r="B78" s="65"/>
      <c r="C78" s="65" t="s">
        <v>64</v>
      </c>
      <c r="D78" s="66">
        <v>238.72109116250334</v>
      </c>
      <c r="E78" s="68"/>
      <c r="F78" s="100" t="s">
        <v>1942</v>
      </c>
      <c r="G78" s="65"/>
      <c r="H78" s="69" t="s">
        <v>342</v>
      </c>
      <c r="I78" s="70"/>
      <c r="J78" s="70"/>
      <c r="K78" s="69" t="s">
        <v>2285</v>
      </c>
      <c r="L78" s="73">
        <v>1</v>
      </c>
      <c r="M78" s="74">
        <v>4485.4482421875</v>
      </c>
      <c r="N78" s="74">
        <v>9646.09375</v>
      </c>
      <c r="O78" s="75"/>
      <c r="P78" s="76"/>
      <c r="Q78" s="76"/>
      <c r="R78" s="86"/>
      <c r="S78" s="48">
        <v>1</v>
      </c>
      <c r="T78" s="48">
        <v>0</v>
      </c>
      <c r="U78" s="49">
        <v>0</v>
      </c>
      <c r="V78" s="49">
        <v>0.001572</v>
      </c>
      <c r="W78" s="49">
        <v>0.000587</v>
      </c>
      <c r="X78" s="49">
        <v>0.526331</v>
      </c>
      <c r="Y78" s="49">
        <v>0</v>
      </c>
      <c r="Z78" s="49">
        <v>0</v>
      </c>
      <c r="AA78" s="71">
        <v>78</v>
      </c>
      <c r="AB78" s="71"/>
      <c r="AC78" s="72"/>
      <c r="AD78" s="78" t="s">
        <v>1150</v>
      </c>
      <c r="AE78" s="78">
        <v>12724</v>
      </c>
      <c r="AF78" s="78">
        <v>637165</v>
      </c>
      <c r="AG78" s="78">
        <v>169072</v>
      </c>
      <c r="AH78" s="78">
        <v>1715</v>
      </c>
      <c r="AI78" s="78"/>
      <c r="AJ78" s="78" t="s">
        <v>1343</v>
      </c>
      <c r="AK78" s="78" t="s">
        <v>1500</v>
      </c>
      <c r="AL78" s="83" t="s">
        <v>1609</v>
      </c>
      <c r="AM78" s="78"/>
      <c r="AN78" s="80">
        <v>39548.6771875</v>
      </c>
      <c r="AO78" s="83" t="s">
        <v>1771</v>
      </c>
      <c r="AP78" s="78" t="b">
        <v>0</v>
      </c>
      <c r="AQ78" s="78" t="b">
        <v>0</v>
      </c>
      <c r="AR78" s="78" t="b">
        <v>1</v>
      </c>
      <c r="AS78" s="78"/>
      <c r="AT78" s="78">
        <v>7033</v>
      </c>
      <c r="AU78" s="83" t="s">
        <v>1881</v>
      </c>
      <c r="AV78" s="78" t="b">
        <v>1</v>
      </c>
      <c r="AW78" s="78" t="s">
        <v>2012</v>
      </c>
      <c r="AX78" s="83" t="s">
        <v>2088</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343</v>
      </c>
      <c r="B79" s="65"/>
      <c r="C79" s="65" t="s">
        <v>64</v>
      </c>
      <c r="D79" s="66">
        <v>1000</v>
      </c>
      <c r="E79" s="68"/>
      <c r="F79" s="100" t="s">
        <v>1943</v>
      </c>
      <c r="G79" s="65"/>
      <c r="H79" s="69" t="s">
        <v>343</v>
      </c>
      <c r="I79" s="70"/>
      <c r="J79" s="70"/>
      <c r="K79" s="69" t="s">
        <v>2286</v>
      </c>
      <c r="L79" s="73">
        <v>1</v>
      </c>
      <c r="M79" s="74">
        <v>4713.17822265625</v>
      </c>
      <c r="N79" s="74">
        <v>4481.90478515625</v>
      </c>
      <c r="O79" s="75"/>
      <c r="P79" s="76"/>
      <c r="Q79" s="76"/>
      <c r="R79" s="86"/>
      <c r="S79" s="48">
        <v>1</v>
      </c>
      <c r="T79" s="48">
        <v>0</v>
      </c>
      <c r="U79" s="49">
        <v>0</v>
      </c>
      <c r="V79" s="49">
        <v>0.001572</v>
      </c>
      <c r="W79" s="49">
        <v>0.000587</v>
      </c>
      <c r="X79" s="49">
        <v>0.526331</v>
      </c>
      <c r="Y79" s="49">
        <v>0</v>
      </c>
      <c r="Z79" s="49">
        <v>0</v>
      </c>
      <c r="AA79" s="71">
        <v>79</v>
      </c>
      <c r="AB79" s="71"/>
      <c r="AC79" s="72"/>
      <c r="AD79" s="78" t="s">
        <v>1151</v>
      </c>
      <c r="AE79" s="78">
        <v>900</v>
      </c>
      <c r="AF79" s="78">
        <v>44242041</v>
      </c>
      <c r="AG79" s="78">
        <v>373742</v>
      </c>
      <c r="AH79" s="78">
        <v>18338</v>
      </c>
      <c r="AI79" s="78"/>
      <c r="AJ79" s="78" t="s">
        <v>1344</v>
      </c>
      <c r="AK79" s="78" t="s">
        <v>1480</v>
      </c>
      <c r="AL79" s="83" t="s">
        <v>1610</v>
      </c>
      <c r="AM79" s="78"/>
      <c r="AN79" s="80">
        <v>39143.862291666665</v>
      </c>
      <c r="AO79" s="83" t="s">
        <v>1772</v>
      </c>
      <c r="AP79" s="78" t="b">
        <v>0</v>
      </c>
      <c r="AQ79" s="78" t="b">
        <v>0</v>
      </c>
      <c r="AR79" s="78" t="b">
        <v>0</v>
      </c>
      <c r="AS79" s="78"/>
      <c r="AT79" s="78">
        <v>200941</v>
      </c>
      <c r="AU79" s="83" t="s">
        <v>1883</v>
      </c>
      <c r="AV79" s="78" t="b">
        <v>1</v>
      </c>
      <c r="AW79" s="78" t="s">
        <v>2012</v>
      </c>
      <c r="AX79" s="83" t="s">
        <v>2089</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344</v>
      </c>
      <c r="B80" s="65"/>
      <c r="C80" s="65" t="s">
        <v>64</v>
      </c>
      <c r="D80" s="66">
        <v>216.0255964825312</v>
      </c>
      <c r="E80" s="68"/>
      <c r="F80" s="100" t="s">
        <v>1944</v>
      </c>
      <c r="G80" s="65"/>
      <c r="H80" s="69" t="s">
        <v>344</v>
      </c>
      <c r="I80" s="70"/>
      <c r="J80" s="70"/>
      <c r="K80" s="69" t="s">
        <v>2287</v>
      </c>
      <c r="L80" s="73">
        <v>1</v>
      </c>
      <c r="M80" s="74">
        <v>5036.05859375</v>
      </c>
      <c r="N80" s="74">
        <v>9028.3828125</v>
      </c>
      <c r="O80" s="75"/>
      <c r="P80" s="76"/>
      <c r="Q80" s="76"/>
      <c r="R80" s="86"/>
      <c r="S80" s="48">
        <v>1</v>
      </c>
      <c r="T80" s="48">
        <v>0</v>
      </c>
      <c r="U80" s="49">
        <v>0</v>
      </c>
      <c r="V80" s="49">
        <v>0.001572</v>
      </c>
      <c r="W80" s="49">
        <v>0.000587</v>
      </c>
      <c r="X80" s="49">
        <v>0.526331</v>
      </c>
      <c r="Y80" s="49">
        <v>0</v>
      </c>
      <c r="Z80" s="49">
        <v>0</v>
      </c>
      <c r="AA80" s="71">
        <v>80</v>
      </c>
      <c r="AB80" s="71"/>
      <c r="AC80" s="72"/>
      <c r="AD80" s="78" t="s">
        <v>1152</v>
      </c>
      <c r="AE80" s="78">
        <v>973</v>
      </c>
      <c r="AF80" s="78">
        <v>448680</v>
      </c>
      <c r="AG80" s="78">
        <v>198189</v>
      </c>
      <c r="AH80" s="78">
        <v>774</v>
      </c>
      <c r="AI80" s="78"/>
      <c r="AJ80" s="78" t="s">
        <v>1345</v>
      </c>
      <c r="AK80" s="78" t="s">
        <v>1501</v>
      </c>
      <c r="AL80" s="83" t="s">
        <v>1611</v>
      </c>
      <c r="AM80" s="78"/>
      <c r="AN80" s="80">
        <v>39512.87783564815</v>
      </c>
      <c r="AO80" s="83" t="s">
        <v>1773</v>
      </c>
      <c r="AP80" s="78" t="b">
        <v>0</v>
      </c>
      <c r="AQ80" s="78" t="b">
        <v>0</v>
      </c>
      <c r="AR80" s="78" t="b">
        <v>1</v>
      </c>
      <c r="AS80" s="78"/>
      <c r="AT80" s="78">
        <v>6708</v>
      </c>
      <c r="AU80" s="83" t="s">
        <v>1881</v>
      </c>
      <c r="AV80" s="78" t="b">
        <v>1</v>
      </c>
      <c r="AW80" s="78" t="s">
        <v>2012</v>
      </c>
      <c r="AX80" s="83" t="s">
        <v>2090</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345</v>
      </c>
      <c r="B81" s="65"/>
      <c r="C81" s="65" t="s">
        <v>64</v>
      </c>
      <c r="D81" s="66">
        <v>204.5043984165643</v>
      </c>
      <c r="E81" s="68"/>
      <c r="F81" s="100" t="s">
        <v>1945</v>
      </c>
      <c r="G81" s="65"/>
      <c r="H81" s="69" t="s">
        <v>345</v>
      </c>
      <c r="I81" s="70"/>
      <c r="J81" s="70"/>
      <c r="K81" s="69" t="s">
        <v>2288</v>
      </c>
      <c r="L81" s="73">
        <v>1</v>
      </c>
      <c r="M81" s="74">
        <v>4337.70361328125</v>
      </c>
      <c r="N81" s="74">
        <v>8219.6845703125</v>
      </c>
      <c r="O81" s="75"/>
      <c r="P81" s="76"/>
      <c r="Q81" s="76"/>
      <c r="R81" s="86"/>
      <c r="S81" s="48">
        <v>1</v>
      </c>
      <c r="T81" s="48">
        <v>0</v>
      </c>
      <c r="U81" s="49">
        <v>0</v>
      </c>
      <c r="V81" s="49">
        <v>0.001572</v>
      </c>
      <c r="W81" s="49">
        <v>0.000587</v>
      </c>
      <c r="X81" s="49">
        <v>0.526331</v>
      </c>
      <c r="Y81" s="49">
        <v>0</v>
      </c>
      <c r="Z81" s="49">
        <v>0</v>
      </c>
      <c r="AA81" s="71">
        <v>81</v>
      </c>
      <c r="AB81" s="71"/>
      <c r="AC81" s="72"/>
      <c r="AD81" s="78" t="s">
        <v>1153</v>
      </c>
      <c r="AE81" s="78">
        <v>1873</v>
      </c>
      <c r="AF81" s="78">
        <v>352997</v>
      </c>
      <c r="AG81" s="78">
        <v>75636</v>
      </c>
      <c r="AH81" s="78">
        <v>12979</v>
      </c>
      <c r="AI81" s="78"/>
      <c r="AJ81" s="78" t="s">
        <v>1346</v>
      </c>
      <c r="AK81" s="78" t="s">
        <v>1454</v>
      </c>
      <c r="AL81" s="83" t="s">
        <v>1612</v>
      </c>
      <c r="AM81" s="78"/>
      <c r="AN81" s="80">
        <v>40242.6922337963</v>
      </c>
      <c r="AO81" s="83" t="s">
        <v>1774</v>
      </c>
      <c r="AP81" s="78" t="b">
        <v>0</v>
      </c>
      <c r="AQ81" s="78" t="b">
        <v>0</v>
      </c>
      <c r="AR81" s="78" t="b">
        <v>1</v>
      </c>
      <c r="AS81" s="78"/>
      <c r="AT81" s="78">
        <v>4111</v>
      </c>
      <c r="AU81" s="83" t="s">
        <v>1881</v>
      </c>
      <c r="AV81" s="78" t="b">
        <v>1</v>
      </c>
      <c r="AW81" s="78" t="s">
        <v>2012</v>
      </c>
      <c r="AX81" s="83" t="s">
        <v>2091</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346</v>
      </c>
      <c r="B82" s="65"/>
      <c r="C82" s="65" t="s">
        <v>64</v>
      </c>
      <c r="D82" s="66">
        <v>183.74305091564827</v>
      </c>
      <c r="E82" s="68"/>
      <c r="F82" s="100" t="s">
        <v>1946</v>
      </c>
      <c r="G82" s="65"/>
      <c r="H82" s="69" t="s">
        <v>346</v>
      </c>
      <c r="I82" s="70"/>
      <c r="J82" s="70"/>
      <c r="K82" s="69" t="s">
        <v>2289</v>
      </c>
      <c r="L82" s="73">
        <v>1</v>
      </c>
      <c r="M82" s="74">
        <v>3832.151123046875</v>
      </c>
      <c r="N82" s="74">
        <v>5767.080078125</v>
      </c>
      <c r="O82" s="75"/>
      <c r="P82" s="76"/>
      <c r="Q82" s="76"/>
      <c r="R82" s="86"/>
      <c r="S82" s="48">
        <v>1</v>
      </c>
      <c r="T82" s="48">
        <v>0</v>
      </c>
      <c r="U82" s="49">
        <v>0</v>
      </c>
      <c r="V82" s="49">
        <v>0.001572</v>
      </c>
      <c r="W82" s="49">
        <v>0.000587</v>
      </c>
      <c r="X82" s="49">
        <v>0.526331</v>
      </c>
      <c r="Y82" s="49">
        <v>0</v>
      </c>
      <c r="Z82" s="49">
        <v>0</v>
      </c>
      <c r="AA82" s="71">
        <v>82</v>
      </c>
      <c r="AB82" s="71"/>
      <c r="AC82" s="72"/>
      <c r="AD82" s="78" t="s">
        <v>1154</v>
      </c>
      <c r="AE82" s="78">
        <v>13410</v>
      </c>
      <c r="AF82" s="78">
        <v>180575</v>
      </c>
      <c r="AG82" s="78">
        <v>53850</v>
      </c>
      <c r="AH82" s="78">
        <v>2180</v>
      </c>
      <c r="AI82" s="78"/>
      <c r="AJ82" s="78" t="s">
        <v>1347</v>
      </c>
      <c r="AK82" s="78" t="s">
        <v>1464</v>
      </c>
      <c r="AL82" s="83" t="s">
        <v>1613</v>
      </c>
      <c r="AM82" s="78"/>
      <c r="AN82" s="80">
        <v>39904.71333333333</v>
      </c>
      <c r="AO82" s="83" t="s">
        <v>1775</v>
      </c>
      <c r="AP82" s="78" t="b">
        <v>0</v>
      </c>
      <c r="AQ82" s="78" t="b">
        <v>0</v>
      </c>
      <c r="AR82" s="78" t="b">
        <v>0</v>
      </c>
      <c r="AS82" s="78"/>
      <c r="AT82" s="78">
        <v>4218</v>
      </c>
      <c r="AU82" s="83" t="s">
        <v>1885</v>
      </c>
      <c r="AV82" s="78" t="b">
        <v>1</v>
      </c>
      <c r="AW82" s="78" t="s">
        <v>2012</v>
      </c>
      <c r="AX82" s="83" t="s">
        <v>2092</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246</v>
      </c>
      <c r="B83" s="65"/>
      <c r="C83" s="65" t="s">
        <v>64</v>
      </c>
      <c r="D83" s="66">
        <v>162.04732116300622</v>
      </c>
      <c r="E83" s="68"/>
      <c r="F83" s="100" t="s">
        <v>650</v>
      </c>
      <c r="G83" s="65"/>
      <c r="H83" s="69" t="s">
        <v>246</v>
      </c>
      <c r="I83" s="70"/>
      <c r="J83" s="70"/>
      <c r="K83" s="69" t="s">
        <v>2290</v>
      </c>
      <c r="L83" s="73">
        <v>1</v>
      </c>
      <c r="M83" s="74">
        <v>8615.123046875</v>
      </c>
      <c r="N83" s="74">
        <v>5441.38623046875</v>
      </c>
      <c r="O83" s="75"/>
      <c r="P83" s="76"/>
      <c r="Q83" s="76"/>
      <c r="R83" s="86"/>
      <c r="S83" s="48">
        <v>0</v>
      </c>
      <c r="T83" s="48">
        <v>1</v>
      </c>
      <c r="U83" s="49">
        <v>0</v>
      </c>
      <c r="V83" s="49">
        <v>0.001511</v>
      </c>
      <c r="W83" s="49">
        <v>0.000526</v>
      </c>
      <c r="X83" s="49">
        <v>0.507098</v>
      </c>
      <c r="Y83" s="49">
        <v>0</v>
      </c>
      <c r="Z83" s="49">
        <v>0</v>
      </c>
      <c r="AA83" s="71">
        <v>83</v>
      </c>
      <c r="AB83" s="71"/>
      <c r="AC83" s="72"/>
      <c r="AD83" s="78" t="s">
        <v>1155</v>
      </c>
      <c r="AE83" s="78">
        <v>876</v>
      </c>
      <c r="AF83" s="78">
        <v>393</v>
      </c>
      <c r="AG83" s="78">
        <v>1645</v>
      </c>
      <c r="AH83" s="78">
        <v>1577</v>
      </c>
      <c r="AI83" s="78"/>
      <c r="AJ83" s="78" t="s">
        <v>1348</v>
      </c>
      <c r="AK83" s="78" t="s">
        <v>1502</v>
      </c>
      <c r="AL83" s="78"/>
      <c r="AM83" s="78"/>
      <c r="AN83" s="80">
        <v>40647.74208333333</v>
      </c>
      <c r="AO83" s="83" t="s">
        <v>1776</v>
      </c>
      <c r="AP83" s="78" t="b">
        <v>0</v>
      </c>
      <c r="AQ83" s="78" t="b">
        <v>0</v>
      </c>
      <c r="AR83" s="78" t="b">
        <v>0</v>
      </c>
      <c r="AS83" s="78"/>
      <c r="AT83" s="78">
        <v>42</v>
      </c>
      <c r="AU83" s="83" t="s">
        <v>1885</v>
      </c>
      <c r="AV83" s="78" t="b">
        <v>0</v>
      </c>
      <c r="AW83" s="78" t="s">
        <v>2012</v>
      </c>
      <c r="AX83" s="83" t="s">
        <v>2093</v>
      </c>
      <c r="AY83" s="78" t="s">
        <v>66</v>
      </c>
      <c r="AZ83" s="78" t="str">
        <f>REPLACE(INDEX(GroupVertices[Group],MATCH(Vertices[[#This Row],[Vertex]],GroupVertices[Vertex],0)),1,1,"")</f>
        <v>10</v>
      </c>
      <c r="BA83" s="48"/>
      <c r="BB83" s="48"/>
      <c r="BC83" s="48"/>
      <c r="BD83" s="48"/>
      <c r="BE83" s="48"/>
      <c r="BF83" s="48"/>
      <c r="BG83" s="116" t="s">
        <v>2870</v>
      </c>
      <c r="BH83" s="116" t="s">
        <v>2870</v>
      </c>
      <c r="BI83" s="116" t="s">
        <v>2937</v>
      </c>
      <c r="BJ83" s="116" t="s">
        <v>2937</v>
      </c>
      <c r="BK83" s="116">
        <v>3</v>
      </c>
      <c r="BL83" s="120">
        <v>14.285714285714286</v>
      </c>
      <c r="BM83" s="116">
        <v>0</v>
      </c>
      <c r="BN83" s="120">
        <v>0</v>
      </c>
      <c r="BO83" s="116">
        <v>0</v>
      </c>
      <c r="BP83" s="120">
        <v>0</v>
      </c>
      <c r="BQ83" s="116">
        <v>18</v>
      </c>
      <c r="BR83" s="120">
        <v>85.71428571428571</v>
      </c>
      <c r="BS83" s="116">
        <v>21</v>
      </c>
      <c r="BT83" s="2"/>
      <c r="BU83" s="3"/>
      <c r="BV83" s="3"/>
      <c r="BW83" s="3"/>
      <c r="BX83" s="3"/>
    </row>
    <row r="84" spans="1:76" ht="15">
      <c r="A84" s="64" t="s">
        <v>247</v>
      </c>
      <c r="B84" s="65"/>
      <c r="C84" s="65" t="s">
        <v>64</v>
      </c>
      <c r="D84" s="66">
        <v>162.00806747562703</v>
      </c>
      <c r="E84" s="68"/>
      <c r="F84" s="100" t="s">
        <v>651</v>
      </c>
      <c r="G84" s="65"/>
      <c r="H84" s="69" t="s">
        <v>247</v>
      </c>
      <c r="I84" s="70"/>
      <c r="J84" s="70"/>
      <c r="K84" s="69" t="s">
        <v>2291</v>
      </c>
      <c r="L84" s="73">
        <v>1</v>
      </c>
      <c r="M84" s="74">
        <v>7036.33349609375</v>
      </c>
      <c r="N84" s="74">
        <v>4211.34375</v>
      </c>
      <c r="O84" s="75"/>
      <c r="P84" s="76"/>
      <c r="Q84" s="76"/>
      <c r="R84" s="86"/>
      <c r="S84" s="48">
        <v>0</v>
      </c>
      <c r="T84" s="48">
        <v>1</v>
      </c>
      <c r="U84" s="49">
        <v>0</v>
      </c>
      <c r="V84" s="49">
        <v>0.001497</v>
      </c>
      <c r="W84" s="49">
        <v>0.000618</v>
      </c>
      <c r="X84" s="49">
        <v>0.412408</v>
      </c>
      <c r="Y84" s="49">
        <v>0</v>
      </c>
      <c r="Z84" s="49">
        <v>0</v>
      </c>
      <c r="AA84" s="71">
        <v>84</v>
      </c>
      <c r="AB84" s="71"/>
      <c r="AC84" s="72"/>
      <c r="AD84" s="78" t="s">
        <v>1156</v>
      </c>
      <c r="AE84" s="78">
        <v>326</v>
      </c>
      <c r="AF84" s="78">
        <v>67</v>
      </c>
      <c r="AG84" s="78">
        <v>561</v>
      </c>
      <c r="AH84" s="78">
        <v>194</v>
      </c>
      <c r="AI84" s="78"/>
      <c r="AJ84" s="78"/>
      <c r="AK84" s="78" t="s">
        <v>1503</v>
      </c>
      <c r="AL84" s="78"/>
      <c r="AM84" s="78"/>
      <c r="AN84" s="80">
        <v>41655.63087962963</v>
      </c>
      <c r="AO84" s="83" t="s">
        <v>1777</v>
      </c>
      <c r="AP84" s="78" t="b">
        <v>1</v>
      </c>
      <c r="AQ84" s="78" t="b">
        <v>0</v>
      </c>
      <c r="AR84" s="78" t="b">
        <v>0</v>
      </c>
      <c r="AS84" s="78"/>
      <c r="AT84" s="78">
        <v>8</v>
      </c>
      <c r="AU84" s="83" t="s">
        <v>1881</v>
      </c>
      <c r="AV84" s="78" t="b">
        <v>0</v>
      </c>
      <c r="AW84" s="78" t="s">
        <v>2012</v>
      </c>
      <c r="AX84" s="83" t="s">
        <v>2094</v>
      </c>
      <c r="AY84" s="78" t="s">
        <v>66</v>
      </c>
      <c r="AZ84" s="78" t="str">
        <f>REPLACE(INDEX(GroupVertices[Group],MATCH(Vertices[[#This Row],[Vertex]],GroupVertices[Vertex],0)),1,1,"")</f>
        <v>13</v>
      </c>
      <c r="BA84" s="48"/>
      <c r="BB84" s="48"/>
      <c r="BC84" s="48"/>
      <c r="BD84" s="48"/>
      <c r="BE84" s="48"/>
      <c r="BF84" s="48"/>
      <c r="BG84" s="116" t="s">
        <v>2877</v>
      </c>
      <c r="BH84" s="116" t="s">
        <v>2877</v>
      </c>
      <c r="BI84" s="116" t="s">
        <v>2944</v>
      </c>
      <c r="BJ84" s="116" t="s">
        <v>2944</v>
      </c>
      <c r="BK84" s="116">
        <v>0</v>
      </c>
      <c r="BL84" s="120">
        <v>0</v>
      </c>
      <c r="BM84" s="116">
        <v>0</v>
      </c>
      <c r="BN84" s="120">
        <v>0</v>
      </c>
      <c r="BO84" s="116">
        <v>0</v>
      </c>
      <c r="BP84" s="120">
        <v>0</v>
      </c>
      <c r="BQ84" s="116">
        <v>25</v>
      </c>
      <c r="BR84" s="120">
        <v>100</v>
      </c>
      <c r="BS84" s="116">
        <v>25</v>
      </c>
      <c r="BT84" s="2"/>
      <c r="BU84" s="3"/>
      <c r="BV84" s="3"/>
      <c r="BW84" s="3"/>
      <c r="BX84" s="3"/>
    </row>
    <row r="85" spans="1:76" ht="15">
      <c r="A85" s="64" t="s">
        <v>248</v>
      </c>
      <c r="B85" s="65"/>
      <c r="C85" s="65" t="s">
        <v>64</v>
      </c>
      <c r="D85" s="66">
        <v>166.9092395341653</v>
      </c>
      <c r="E85" s="68"/>
      <c r="F85" s="100" t="s">
        <v>1947</v>
      </c>
      <c r="G85" s="65"/>
      <c r="H85" s="69" t="s">
        <v>248</v>
      </c>
      <c r="I85" s="70"/>
      <c r="J85" s="70"/>
      <c r="K85" s="69" t="s">
        <v>2292</v>
      </c>
      <c r="L85" s="73">
        <v>1</v>
      </c>
      <c r="M85" s="74">
        <v>2474.399169921875</v>
      </c>
      <c r="N85" s="74">
        <v>6107.74169921875</v>
      </c>
      <c r="O85" s="75"/>
      <c r="P85" s="76"/>
      <c r="Q85" s="76"/>
      <c r="R85" s="86"/>
      <c r="S85" s="48">
        <v>0</v>
      </c>
      <c r="T85" s="48">
        <v>1</v>
      </c>
      <c r="U85" s="49">
        <v>0</v>
      </c>
      <c r="V85" s="49">
        <v>0.002053</v>
      </c>
      <c r="W85" s="49">
        <v>0.005789</v>
      </c>
      <c r="X85" s="49">
        <v>0.354609</v>
      </c>
      <c r="Y85" s="49">
        <v>0</v>
      </c>
      <c r="Z85" s="49">
        <v>0</v>
      </c>
      <c r="AA85" s="71">
        <v>85</v>
      </c>
      <c r="AB85" s="71"/>
      <c r="AC85" s="72"/>
      <c r="AD85" s="78" t="s">
        <v>1157</v>
      </c>
      <c r="AE85" s="78">
        <v>11895</v>
      </c>
      <c r="AF85" s="78">
        <v>40771</v>
      </c>
      <c r="AG85" s="78">
        <v>21394</v>
      </c>
      <c r="AH85" s="78">
        <v>4840</v>
      </c>
      <c r="AI85" s="78"/>
      <c r="AJ85" s="78" t="s">
        <v>1349</v>
      </c>
      <c r="AK85" s="78" t="s">
        <v>1504</v>
      </c>
      <c r="AL85" s="83" t="s">
        <v>1614</v>
      </c>
      <c r="AM85" s="78"/>
      <c r="AN85" s="80">
        <v>39862.8215625</v>
      </c>
      <c r="AO85" s="83" t="s">
        <v>1778</v>
      </c>
      <c r="AP85" s="78" t="b">
        <v>0</v>
      </c>
      <c r="AQ85" s="78" t="b">
        <v>0</v>
      </c>
      <c r="AR85" s="78" t="b">
        <v>1</v>
      </c>
      <c r="AS85" s="78"/>
      <c r="AT85" s="78">
        <v>1471</v>
      </c>
      <c r="AU85" s="83" t="s">
        <v>1881</v>
      </c>
      <c r="AV85" s="78" t="b">
        <v>1</v>
      </c>
      <c r="AW85" s="78" t="s">
        <v>2012</v>
      </c>
      <c r="AX85" s="83" t="s">
        <v>2095</v>
      </c>
      <c r="AY85" s="78" t="s">
        <v>66</v>
      </c>
      <c r="AZ85" s="78" t="str">
        <f>REPLACE(INDEX(GroupVertices[Group],MATCH(Vertices[[#This Row],[Vertex]],GroupVertices[Vertex],0)),1,1,"")</f>
        <v>1</v>
      </c>
      <c r="BA85" s="48" t="s">
        <v>513</v>
      </c>
      <c r="BB85" s="48" t="s">
        <v>513</v>
      </c>
      <c r="BC85" s="48" t="s">
        <v>542</v>
      </c>
      <c r="BD85" s="48" t="s">
        <v>542</v>
      </c>
      <c r="BE85" s="48" t="s">
        <v>569</v>
      </c>
      <c r="BF85" s="48" t="s">
        <v>569</v>
      </c>
      <c r="BG85" s="116" t="s">
        <v>2878</v>
      </c>
      <c r="BH85" s="116" t="s">
        <v>2878</v>
      </c>
      <c r="BI85" s="116" t="s">
        <v>2945</v>
      </c>
      <c r="BJ85" s="116" t="s">
        <v>2945</v>
      </c>
      <c r="BK85" s="116">
        <v>2</v>
      </c>
      <c r="BL85" s="120">
        <v>18.181818181818183</v>
      </c>
      <c r="BM85" s="116">
        <v>0</v>
      </c>
      <c r="BN85" s="120">
        <v>0</v>
      </c>
      <c r="BO85" s="116">
        <v>0</v>
      </c>
      <c r="BP85" s="120">
        <v>0</v>
      </c>
      <c r="BQ85" s="116">
        <v>9</v>
      </c>
      <c r="BR85" s="120">
        <v>81.81818181818181</v>
      </c>
      <c r="BS85" s="116">
        <v>11</v>
      </c>
      <c r="BT85" s="2"/>
      <c r="BU85" s="3"/>
      <c r="BV85" s="3"/>
      <c r="BW85" s="3"/>
      <c r="BX85" s="3"/>
    </row>
    <row r="86" spans="1:76" ht="15">
      <c r="A86" s="64" t="s">
        <v>249</v>
      </c>
      <c r="B86" s="65"/>
      <c r="C86" s="65" t="s">
        <v>64</v>
      </c>
      <c r="D86" s="66">
        <v>162.14473292095036</v>
      </c>
      <c r="E86" s="68"/>
      <c r="F86" s="100" t="s">
        <v>652</v>
      </c>
      <c r="G86" s="65"/>
      <c r="H86" s="69" t="s">
        <v>249</v>
      </c>
      <c r="I86" s="70"/>
      <c r="J86" s="70"/>
      <c r="K86" s="69" t="s">
        <v>2293</v>
      </c>
      <c r="L86" s="73">
        <v>581.8020797477268</v>
      </c>
      <c r="M86" s="74">
        <v>7749.5458984375</v>
      </c>
      <c r="N86" s="74">
        <v>5626.8857421875</v>
      </c>
      <c r="O86" s="75"/>
      <c r="P86" s="76"/>
      <c r="Q86" s="76"/>
      <c r="R86" s="86"/>
      <c r="S86" s="48">
        <v>3</v>
      </c>
      <c r="T86" s="48">
        <v>10</v>
      </c>
      <c r="U86" s="49">
        <v>1763.749639</v>
      </c>
      <c r="V86" s="49">
        <v>0.002132</v>
      </c>
      <c r="W86" s="49">
        <v>0.009313</v>
      </c>
      <c r="X86" s="49">
        <v>2.637975</v>
      </c>
      <c r="Y86" s="49">
        <v>0.07777777777777778</v>
      </c>
      <c r="Z86" s="49">
        <v>0.3</v>
      </c>
      <c r="AA86" s="71">
        <v>86</v>
      </c>
      <c r="AB86" s="71"/>
      <c r="AC86" s="72"/>
      <c r="AD86" s="78" t="s">
        <v>1158</v>
      </c>
      <c r="AE86" s="78">
        <v>2900</v>
      </c>
      <c r="AF86" s="78">
        <v>1202</v>
      </c>
      <c r="AG86" s="78">
        <v>4267</v>
      </c>
      <c r="AH86" s="78">
        <v>13274</v>
      </c>
      <c r="AI86" s="78"/>
      <c r="AJ86" s="78" t="s">
        <v>1350</v>
      </c>
      <c r="AK86" s="78" t="s">
        <v>1505</v>
      </c>
      <c r="AL86" s="83" t="s">
        <v>1615</v>
      </c>
      <c r="AM86" s="78"/>
      <c r="AN86" s="80">
        <v>39531.538125</v>
      </c>
      <c r="AO86" s="83" t="s">
        <v>1779</v>
      </c>
      <c r="AP86" s="78" t="b">
        <v>0</v>
      </c>
      <c r="AQ86" s="78" t="b">
        <v>0</v>
      </c>
      <c r="AR86" s="78" t="b">
        <v>0</v>
      </c>
      <c r="AS86" s="78"/>
      <c r="AT86" s="78">
        <v>24</v>
      </c>
      <c r="AU86" s="83" t="s">
        <v>1881</v>
      </c>
      <c r="AV86" s="78" t="b">
        <v>0</v>
      </c>
      <c r="AW86" s="78" t="s">
        <v>2012</v>
      </c>
      <c r="AX86" s="83" t="s">
        <v>2096</v>
      </c>
      <c r="AY86" s="78" t="s">
        <v>66</v>
      </c>
      <c r="AZ86" s="78" t="str">
        <f>REPLACE(INDEX(GroupVertices[Group],MATCH(Vertices[[#This Row],[Vertex]],GroupVertices[Vertex],0)),1,1,"")</f>
        <v>9</v>
      </c>
      <c r="BA86" s="48" t="s">
        <v>514</v>
      </c>
      <c r="BB86" s="48" t="s">
        <v>514</v>
      </c>
      <c r="BC86" s="48" t="s">
        <v>543</v>
      </c>
      <c r="BD86" s="48" t="s">
        <v>543</v>
      </c>
      <c r="BE86" s="48" t="s">
        <v>570</v>
      </c>
      <c r="BF86" s="48" t="s">
        <v>570</v>
      </c>
      <c r="BG86" s="116" t="s">
        <v>2879</v>
      </c>
      <c r="BH86" s="116" t="s">
        <v>2915</v>
      </c>
      <c r="BI86" s="116" t="s">
        <v>2752</v>
      </c>
      <c r="BJ86" s="116" t="s">
        <v>2752</v>
      </c>
      <c r="BK86" s="116">
        <v>3</v>
      </c>
      <c r="BL86" s="120">
        <v>4.285714285714286</v>
      </c>
      <c r="BM86" s="116">
        <v>0</v>
      </c>
      <c r="BN86" s="120">
        <v>0</v>
      </c>
      <c r="BO86" s="116">
        <v>0</v>
      </c>
      <c r="BP86" s="120">
        <v>0</v>
      </c>
      <c r="BQ86" s="116">
        <v>67</v>
      </c>
      <c r="BR86" s="120">
        <v>95.71428571428571</v>
      </c>
      <c r="BS86" s="116">
        <v>70</v>
      </c>
      <c r="BT86" s="2"/>
      <c r="BU86" s="3"/>
      <c r="BV86" s="3"/>
      <c r="BW86" s="3"/>
      <c r="BX86" s="3"/>
    </row>
    <row r="87" spans="1:76" ht="15">
      <c r="A87" s="64" t="s">
        <v>347</v>
      </c>
      <c r="B87" s="65"/>
      <c r="C87" s="65" t="s">
        <v>64</v>
      </c>
      <c r="D87" s="66">
        <v>162.016375771422</v>
      </c>
      <c r="E87" s="68"/>
      <c r="F87" s="100" t="s">
        <v>1948</v>
      </c>
      <c r="G87" s="65"/>
      <c r="H87" s="69" t="s">
        <v>347</v>
      </c>
      <c r="I87" s="70"/>
      <c r="J87" s="70"/>
      <c r="K87" s="69" t="s">
        <v>2294</v>
      </c>
      <c r="L87" s="73">
        <v>1</v>
      </c>
      <c r="M87" s="74">
        <v>7971.35107421875</v>
      </c>
      <c r="N87" s="74">
        <v>6646.39404296875</v>
      </c>
      <c r="O87" s="75"/>
      <c r="P87" s="76"/>
      <c r="Q87" s="76"/>
      <c r="R87" s="86"/>
      <c r="S87" s="48">
        <v>1</v>
      </c>
      <c r="T87" s="48">
        <v>0</v>
      </c>
      <c r="U87" s="49">
        <v>0</v>
      </c>
      <c r="V87" s="49">
        <v>0.001524</v>
      </c>
      <c r="W87" s="49">
        <v>0.000809</v>
      </c>
      <c r="X87" s="49">
        <v>0.374228</v>
      </c>
      <c r="Y87" s="49">
        <v>0</v>
      </c>
      <c r="Z87" s="49">
        <v>0</v>
      </c>
      <c r="AA87" s="71">
        <v>87</v>
      </c>
      <c r="AB87" s="71"/>
      <c r="AC87" s="72"/>
      <c r="AD87" s="78" t="s">
        <v>1159</v>
      </c>
      <c r="AE87" s="78">
        <v>94</v>
      </c>
      <c r="AF87" s="78">
        <v>136</v>
      </c>
      <c r="AG87" s="78">
        <v>1028</v>
      </c>
      <c r="AH87" s="78">
        <v>312</v>
      </c>
      <c r="AI87" s="78"/>
      <c r="AJ87" s="78" t="s">
        <v>1351</v>
      </c>
      <c r="AK87" s="78"/>
      <c r="AL87" s="78"/>
      <c r="AM87" s="78"/>
      <c r="AN87" s="80">
        <v>41557.62369212963</v>
      </c>
      <c r="AO87" s="83" t="s">
        <v>1780</v>
      </c>
      <c r="AP87" s="78" t="b">
        <v>1</v>
      </c>
      <c r="AQ87" s="78" t="b">
        <v>0</v>
      </c>
      <c r="AR87" s="78" t="b">
        <v>0</v>
      </c>
      <c r="AS87" s="78" t="s">
        <v>1009</v>
      </c>
      <c r="AT87" s="78">
        <v>5</v>
      </c>
      <c r="AU87" s="83" t="s">
        <v>1881</v>
      </c>
      <c r="AV87" s="78" t="b">
        <v>0</v>
      </c>
      <c r="AW87" s="78" t="s">
        <v>2012</v>
      </c>
      <c r="AX87" s="83" t="s">
        <v>2097</v>
      </c>
      <c r="AY87" s="78" t="s">
        <v>65</v>
      </c>
      <c r="AZ87" s="78" t="str">
        <f>REPLACE(INDEX(GroupVertices[Group],MATCH(Vertices[[#This Row],[Vertex]],GroupVertices[Vertex],0)),1,1,"")</f>
        <v>9</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348</v>
      </c>
      <c r="B88" s="65"/>
      <c r="C88" s="65" t="s">
        <v>64</v>
      </c>
      <c r="D88" s="66">
        <v>162.29307814442026</v>
      </c>
      <c r="E88" s="68"/>
      <c r="F88" s="100" t="s">
        <v>1949</v>
      </c>
      <c r="G88" s="65"/>
      <c r="H88" s="69" t="s">
        <v>348</v>
      </c>
      <c r="I88" s="70"/>
      <c r="J88" s="70"/>
      <c r="K88" s="69" t="s">
        <v>2295</v>
      </c>
      <c r="L88" s="73">
        <v>1</v>
      </c>
      <c r="M88" s="74">
        <v>7355.4677734375</v>
      </c>
      <c r="N88" s="74">
        <v>6522.181640625</v>
      </c>
      <c r="O88" s="75"/>
      <c r="P88" s="76"/>
      <c r="Q88" s="76"/>
      <c r="R88" s="86"/>
      <c r="S88" s="48">
        <v>1</v>
      </c>
      <c r="T88" s="48">
        <v>0</v>
      </c>
      <c r="U88" s="49">
        <v>0</v>
      </c>
      <c r="V88" s="49">
        <v>0.001524</v>
      </c>
      <c r="W88" s="49">
        <v>0.000809</v>
      </c>
      <c r="X88" s="49">
        <v>0.374228</v>
      </c>
      <c r="Y88" s="49">
        <v>0</v>
      </c>
      <c r="Z88" s="49">
        <v>0</v>
      </c>
      <c r="AA88" s="71">
        <v>88</v>
      </c>
      <c r="AB88" s="71"/>
      <c r="AC88" s="72"/>
      <c r="AD88" s="78" t="s">
        <v>1160</v>
      </c>
      <c r="AE88" s="78">
        <v>1756</v>
      </c>
      <c r="AF88" s="78">
        <v>2434</v>
      </c>
      <c r="AG88" s="78">
        <v>6221</v>
      </c>
      <c r="AH88" s="78">
        <v>1831</v>
      </c>
      <c r="AI88" s="78"/>
      <c r="AJ88" s="78" t="s">
        <v>1352</v>
      </c>
      <c r="AK88" s="78" t="s">
        <v>1506</v>
      </c>
      <c r="AL88" s="83" t="s">
        <v>1616</v>
      </c>
      <c r="AM88" s="78"/>
      <c r="AN88" s="80">
        <v>39874.22895833333</v>
      </c>
      <c r="AO88" s="83" t="s">
        <v>1781</v>
      </c>
      <c r="AP88" s="78" t="b">
        <v>0</v>
      </c>
      <c r="AQ88" s="78" t="b">
        <v>0</v>
      </c>
      <c r="AR88" s="78" t="b">
        <v>1</v>
      </c>
      <c r="AS88" s="78"/>
      <c r="AT88" s="78">
        <v>72</v>
      </c>
      <c r="AU88" s="83" t="s">
        <v>1883</v>
      </c>
      <c r="AV88" s="78" t="b">
        <v>0</v>
      </c>
      <c r="AW88" s="78" t="s">
        <v>2012</v>
      </c>
      <c r="AX88" s="83" t="s">
        <v>2098</v>
      </c>
      <c r="AY88" s="78" t="s">
        <v>65</v>
      </c>
      <c r="AZ88" s="78" t="str">
        <f>REPLACE(INDEX(GroupVertices[Group],MATCH(Vertices[[#This Row],[Vertex]],GroupVertices[Vertex],0)),1,1,"")</f>
        <v>9</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349</v>
      </c>
      <c r="B89" s="65"/>
      <c r="C89" s="65" t="s">
        <v>64</v>
      </c>
      <c r="D89" s="66">
        <v>162.00048164033595</v>
      </c>
      <c r="E89" s="68"/>
      <c r="F89" s="100" t="s">
        <v>1950</v>
      </c>
      <c r="G89" s="65"/>
      <c r="H89" s="69" t="s">
        <v>349</v>
      </c>
      <c r="I89" s="70"/>
      <c r="J89" s="70"/>
      <c r="K89" s="69" t="s">
        <v>2296</v>
      </c>
      <c r="L89" s="73">
        <v>1</v>
      </c>
      <c r="M89" s="74">
        <v>7254.26123046875</v>
      </c>
      <c r="N89" s="74">
        <v>4852.43212890625</v>
      </c>
      <c r="O89" s="75"/>
      <c r="P89" s="76"/>
      <c r="Q89" s="76"/>
      <c r="R89" s="86"/>
      <c r="S89" s="48">
        <v>1</v>
      </c>
      <c r="T89" s="48">
        <v>0</v>
      </c>
      <c r="U89" s="49">
        <v>0</v>
      </c>
      <c r="V89" s="49">
        <v>0.001524</v>
      </c>
      <c r="W89" s="49">
        <v>0.000809</v>
      </c>
      <c r="X89" s="49">
        <v>0.374228</v>
      </c>
      <c r="Y89" s="49">
        <v>0</v>
      </c>
      <c r="Z89" s="49">
        <v>0</v>
      </c>
      <c r="AA89" s="71">
        <v>89</v>
      </c>
      <c r="AB89" s="71"/>
      <c r="AC89" s="72"/>
      <c r="AD89" s="78" t="s">
        <v>1161</v>
      </c>
      <c r="AE89" s="78">
        <v>0</v>
      </c>
      <c r="AF89" s="78">
        <v>4</v>
      </c>
      <c r="AG89" s="78">
        <v>3</v>
      </c>
      <c r="AH89" s="78">
        <v>0</v>
      </c>
      <c r="AI89" s="78"/>
      <c r="AJ89" s="78"/>
      <c r="AK89" s="78"/>
      <c r="AL89" s="78"/>
      <c r="AM89" s="78"/>
      <c r="AN89" s="80">
        <v>43181.96511574074</v>
      </c>
      <c r="AO89" s="78"/>
      <c r="AP89" s="78" t="b">
        <v>1</v>
      </c>
      <c r="AQ89" s="78" t="b">
        <v>0</v>
      </c>
      <c r="AR89" s="78" t="b">
        <v>0</v>
      </c>
      <c r="AS89" s="78"/>
      <c r="AT89" s="78">
        <v>0</v>
      </c>
      <c r="AU89" s="78"/>
      <c r="AV89" s="78" t="b">
        <v>0</v>
      </c>
      <c r="AW89" s="78" t="s">
        <v>2012</v>
      </c>
      <c r="AX89" s="83" t="s">
        <v>2099</v>
      </c>
      <c r="AY89" s="78" t="s">
        <v>65</v>
      </c>
      <c r="AZ89" s="78" t="str">
        <f>REPLACE(INDEX(GroupVertices[Group],MATCH(Vertices[[#This Row],[Vertex]],GroupVertices[Vertex],0)),1,1,"")</f>
        <v>9</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250</v>
      </c>
      <c r="B90" s="65"/>
      <c r="C90" s="65" t="s">
        <v>64</v>
      </c>
      <c r="D90" s="66">
        <v>162.02396160671307</v>
      </c>
      <c r="E90" s="68"/>
      <c r="F90" s="100" t="s">
        <v>653</v>
      </c>
      <c r="G90" s="65"/>
      <c r="H90" s="69" t="s">
        <v>250</v>
      </c>
      <c r="I90" s="70"/>
      <c r="J90" s="70"/>
      <c r="K90" s="69" t="s">
        <v>2297</v>
      </c>
      <c r="L90" s="73">
        <v>1</v>
      </c>
      <c r="M90" s="74">
        <v>8364.044921875</v>
      </c>
      <c r="N90" s="74">
        <v>5076.25537109375</v>
      </c>
      <c r="O90" s="75"/>
      <c r="P90" s="76"/>
      <c r="Q90" s="76"/>
      <c r="R90" s="86"/>
      <c r="S90" s="48">
        <v>1</v>
      </c>
      <c r="T90" s="48">
        <v>2</v>
      </c>
      <c r="U90" s="49">
        <v>0</v>
      </c>
      <c r="V90" s="49">
        <v>0.001543</v>
      </c>
      <c r="W90" s="49">
        <v>0.001745</v>
      </c>
      <c r="X90" s="49">
        <v>0.577279</v>
      </c>
      <c r="Y90" s="49">
        <v>1</v>
      </c>
      <c r="Z90" s="49">
        <v>0.5</v>
      </c>
      <c r="AA90" s="71">
        <v>90</v>
      </c>
      <c r="AB90" s="71"/>
      <c r="AC90" s="72"/>
      <c r="AD90" s="78" t="s">
        <v>1162</v>
      </c>
      <c r="AE90" s="78">
        <v>886</v>
      </c>
      <c r="AF90" s="78">
        <v>199</v>
      </c>
      <c r="AG90" s="78">
        <v>798</v>
      </c>
      <c r="AH90" s="78">
        <v>515</v>
      </c>
      <c r="AI90" s="78"/>
      <c r="AJ90" s="78" t="s">
        <v>1353</v>
      </c>
      <c r="AK90" s="78" t="s">
        <v>1507</v>
      </c>
      <c r="AL90" s="83" t="s">
        <v>1617</v>
      </c>
      <c r="AM90" s="78"/>
      <c r="AN90" s="80">
        <v>43035.817928240744</v>
      </c>
      <c r="AO90" s="83" t="s">
        <v>1782</v>
      </c>
      <c r="AP90" s="78" t="b">
        <v>0</v>
      </c>
      <c r="AQ90" s="78" t="b">
        <v>0</v>
      </c>
      <c r="AR90" s="78" t="b">
        <v>0</v>
      </c>
      <c r="AS90" s="78"/>
      <c r="AT90" s="78">
        <v>4</v>
      </c>
      <c r="AU90" s="83" t="s">
        <v>1881</v>
      </c>
      <c r="AV90" s="78" t="b">
        <v>0</v>
      </c>
      <c r="AW90" s="78" t="s">
        <v>2012</v>
      </c>
      <c r="AX90" s="83" t="s">
        <v>2100</v>
      </c>
      <c r="AY90" s="78" t="s">
        <v>66</v>
      </c>
      <c r="AZ90" s="78" t="str">
        <f>REPLACE(INDEX(GroupVertices[Group],MATCH(Vertices[[#This Row],[Vertex]],GroupVertices[Vertex],0)),1,1,"")</f>
        <v>9</v>
      </c>
      <c r="BA90" s="48"/>
      <c r="BB90" s="48"/>
      <c r="BC90" s="48"/>
      <c r="BD90" s="48"/>
      <c r="BE90" s="48"/>
      <c r="BF90" s="48"/>
      <c r="BG90" s="116" t="s">
        <v>2880</v>
      </c>
      <c r="BH90" s="116" t="s">
        <v>2880</v>
      </c>
      <c r="BI90" s="116" t="s">
        <v>2946</v>
      </c>
      <c r="BJ90" s="116" t="s">
        <v>2946</v>
      </c>
      <c r="BK90" s="116">
        <v>1</v>
      </c>
      <c r="BL90" s="120">
        <v>4.166666666666667</v>
      </c>
      <c r="BM90" s="116">
        <v>0</v>
      </c>
      <c r="BN90" s="120">
        <v>0</v>
      </c>
      <c r="BO90" s="116">
        <v>0</v>
      </c>
      <c r="BP90" s="120">
        <v>0</v>
      </c>
      <c r="BQ90" s="116">
        <v>23</v>
      </c>
      <c r="BR90" s="120">
        <v>95.83333333333333</v>
      </c>
      <c r="BS90" s="116">
        <v>24</v>
      </c>
      <c r="BT90" s="2"/>
      <c r="BU90" s="3"/>
      <c r="BV90" s="3"/>
      <c r="BW90" s="3"/>
      <c r="BX90" s="3"/>
    </row>
    <row r="91" spans="1:76" ht="15">
      <c r="A91" s="64" t="s">
        <v>253</v>
      </c>
      <c r="B91" s="65"/>
      <c r="C91" s="65" t="s">
        <v>64</v>
      </c>
      <c r="D91" s="66">
        <v>162.1623127932122</v>
      </c>
      <c r="E91" s="68"/>
      <c r="F91" s="100" t="s">
        <v>656</v>
      </c>
      <c r="G91" s="65"/>
      <c r="H91" s="69" t="s">
        <v>253</v>
      </c>
      <c r="I91" s="70"/>
      <c r="J91" s="70"/>
      <c r="K91" s="69" t="s">
        <v>2298</v>
      </c>
      <c r="L91" s="73">
        <v>314.6995579244475</v>
      </c>
      <c r="M91" s="74">
        <v>2042.6278076171875</v>
      </c>
      <c r="N91" s="74">
        <v>7992.91748046875</v>
      </c>
      <c r="O91" s="75"/>
      <c r="P91" s="76"/>
      <c r="Q91" s="76"/>
      <c r="R91" s="86"/>
      <c r="S91" s="48">
        <v>2</v>
      </c>
      <c r="T91" s="48">
        <v>9</v>
      </c>
      <c r="U91" s="49">
        <v>952.626551</v>
      </c>
      <c r="V91" s="49">
        <v>0.002137</v>
      </c>
      <c r="W91" s="49">
        <v>0.010791</v>
      </c>
      <c r="X91" s="49">
        <v>2.388834</v>
      </c>
      <c r="Y91" s="49">
        <v>0.15555555555555556</v>
      </c>
      <c r="Z91" s="49">
        <v>0.1</v>
      </c>
      <c r="AA91" s="71">
        <v>91</v>
      </c>
      <c r="AB91" s="71"/>
      <c r="AC91" s="72"/>
      <c r="AD91" s="78" t="s">
        <v>1163</v>
      </c>
      <c r="AE91" s="78">
        <v>4641</v>
      </c>
      <c r="AF91" s="78">
        <v>1348</v>
      </c>
      <c r="AG91" s="78">
        <v>1573</v>
      </c>
      <c r="AH91" s="78">
        <v>3675</v>
      </c>
      <c r="AI91" s="78"/>
      <c r="AJ91" s="78" t="s">
        <v>1354</v>
      </c>
      <c r="AK91" s="78" t="s">
        <v>1508</v>
      </c>
      <c r="AL91" s="83" t="s">
        <v>1618</v>
      </c>
      <c r="AM91" s="78"/>
      <c r="AN91" s="80">
        <v>40662.662314814814</v>
      </c>
      <c r="AO91" s="83" t="s">
        <v>1783</v>
      </c>
      <c r="AP91" s="78" t="b">
        <v>0</v>
      </c>
      <c r="AQ91" s="78" t="b">
        <v>0</v>
      </c>
      <c r="AR91" s="78" t="b">
        <v>1</v>
      </c>
      <c r="AS91" s="78"/>
      <c r="AT91" s="78">
        <v>26</v>
      </c>
      <c r="AU91" s="83" t="s">
        <v>1881</v>
      </c>
      <c r="AV91" s="78" t="b">
        <v>0</v>
      </c>
      <c r="AW91" s="78" t="s">
        <v>2012</v>
      </c>
      <c r="AX91" s="83" t="s">
        <v>2101</v>
      </c>
      <c r="AY91" s="78" t="s">
        <v>66</v>
      </c>
      <c r="AZ91" s="78" t="str">
        <f>REPLACE(INDEX(GroupVertices[Group],MATCH(Vertices[[#This Row],[Vertex]],GroupVertices[Vertex],0)),1,1,"")</f>
        <v>1</v>
      </c>
      <c r="BA91" s="48" t="s">
        <v>515</v>
      </c>
      <c r="BB91" s="48" t="s">
        <v>515</v>
      </c>
      <c r="BC91" s="48" t="s">
        <v>539</v>
      </c>
      <c r="BD91" s="48" t="s">
        <v>539</v>
      </c>
      <c r="BE91" s="48" t="s">
        <v>2845</v>
      </c>
      <c r="BF91" s="48" t="s">
        <v>2852</v>
      </c>
      <c r="BG91" s="116" t="s">
        <v>2881</v>
      </c>
      <c r="BH91" s="116" t="s">
        <v>2916</v>
      </c>
      <c r="BI91" s="116" t="s">
        <v>2947</v>
      </c>
      <c r="BJ91" s="116" t="s">
        <v>2947</v>
      </c>
      <c r="BK91" s="116">
        <v>1</v>
      </c>
      <c r="BL91" s="120">
        <v>2.272727272727273</v>
      </c>
      <c r="BM91" s="116">
        <v>0</v>
      </c>
      <c r="BN91" s="120">
        <v>0</v>
      </c>
      <c r="BO91" s="116">
        <v>0</v>
      </c>
      <c r="BP91" s="120">
        <v>0</v>
      </c>
      <c r="BQ91" s="116">
        <v>43</v>
      </c>
      <c r="BR91" s="120">
        <v>97.72727272727273</v>
      </c>
      <c r="BS91" s="116">
        <v>44</v>
      </c>
      <c r="BT91" s="2"/>
      <c r="BU91" s="3"/>
      <c r="BV91" s="3"/>
      <c r="BW91" s="3"/>
      <c r="BX91" s="3"/>
    </row>
    <row r="92" spans="1:76" ht="15">
      <c r="A92" s="64" t="s">
        <v>350</v>
      </c>
      <c r="B92" s="65"/>
      <c r="C92" s="65" t="s">
        <v>64</v>
      </c>
      <c r="D92" s="66">
        <v>163.53366323972097</v>
      </c>
      <c r="E92" s="68"/>
      <c r="F92" s="100" t="s">
        <v>1951</v>
      </c>
      <c r="G92" s="65"/>
      <c r="H92" s="69" t="s">
        <v>350</v>
      </c>
      <c r="I92" s="70"/>
      <c r="J92" s="70"/>
      <c r="K92" s="69" t="s">
        <v>2299</v>
      </c>
      <c r="L92" s="73">
        <v>1</v>
      </c>
      <c r="M92" s="74">
        <v>8420.2109375</v>
      </c>
      <c r="N92" s="74">
        <v>6002.89697265625</v>
      </c>
      <c r="O92" s="75"/>
      <c r="P92" s="76"/>
      <c r="Q92" s="76"/>
      <c r="R92" s="86"/>
      <c r="S92" s="48">
        <v>2</v>
      </c>
      <c r="T92" s="48">
        <v>0</v>
      </c>
      <c r="U92" s="49">
        <v>0</v>
      </c>
      <c r="V92" s="49">
        <v>0.001595</v>
      </c>
      <c r="W92" s="49">
        <v>0.002456</v>
      </c>
      <c r="X92" s="49">
        <v>0.545717</v>
      </c>
      <c r="Y92" s="49">
        <v>1</v>
      </c>
      <c r="Z92" s="49">
        <v>0</v>
      </c>
      <c r="AA92" s="71">
        <v>92</v>
      </c>
      <c r="AB92" s="71"/>
      <c r="AC92" s="72"/>
      <c r="AD92" s="78" t="s">
        <v>1164</v>
      </c>
      <c r="AE92" s="78">
        <v>1045</v>
      </c>
      <c r="AF92" s="78">
        <v>12737</v>
      </c>
      <c r="AG92" s="78">
        <v>2815</v>
      </c>
      <c r="AH92" s="78">
        <v>117</v>
      </c>
      <c r="AI92" s="78"/>
      <c r="AJ92" s="78" t="s">
        <v>1355</v>
      </c>
      <c r="AK92" s="78" t="s">
        <v>1492</v>
      </c>
      <c r="AL92" s="83" t="s">
        <v>1619</v>
      </c>
      <c r="AM92" s="78"/>
      <c r="AN92" s="80">
        <v>39647.81582175926</v>
      </c>
      <c r="AO92" s="83" t="s">
        <v>1784</v>
      </c>
      <c r="AP92" s="78" t="b">
        <v>0</v>
      </c>
      <c r="AQ92" s="78" t="b">
        <v>0</v>
      </c>
      <c r="AR92" s="78" t="b">
        <v>0</v>
      </c>
      <c r="AS92" s="78"/>
      <c r="AT92" s="78">
        <v>205</v>
      </c>
      <c r="AU92" s="83" t="s">
        <v>1879</v>
      </c>
      <c r="AV92" s="78" t="b">
        <v>0</v>
      </c>
      <c r="AW92" s="78" t="s">
        <v>2012</v>
      </c>
      <c r="AX92" s="83" t="s">
        <v>2102</v>
      </c>
      <c r="AY92" s="78" t="s">
        <v>65</v>
      </c>
      <c r="AZ92" s="78" t="str">
        <f>REPLACE(INDEX(GroupVertices[Group],MATCH(Vertices[[#This Row],[Vertex]],GroupVertices[Vertex],0)),1,1,"")</f>
        <v>9</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251</v>
      </c>
      <c r="B93" s="65"/>
      <c r="C93" s="65" t="s">
        <v>64</v>
      </c>
      <c r="D93" s="66">
        <v>165.08394307103188</v>
      </c>
      <c r="E93" s="68"/>
      <c r="F93" s="100" t="s">
        <v>654</v>
      </c>
      <c r="G93" s="65"/>
      <c r="H93" s="69" t="s">
        <v>251</v>
      </c>
      <c r="I93" s="70"/>
      <c r="J93" s="70"/>
      <c r="K93" s="69" t="s">
        <v>2300</v>
      </c>
      <c r="L93" s="73">
        <v>197.81936341746268</v>
      </c>
      <c r="M93" s="74">
        <v>876.0575561523438</v>
      </c>
      <c r="N93" s="74">
        <v>1270.4755859375</v>
      </c>
      <c r="O93" s="75"/>
      <c r="P93" s="76"/>
      <c r="Q93" s="76"/>
      <c r="R93" s="86"/>
      <c r="S93" s="48">
        <v>10</v>
      </c>
      <c r="T93" s="48">
        <v>4</v>
      </c>
      <c r="U93" s="49">
        <v>597.690837</v>
      </c>
      <c r="V93" s="49">
        <v>0.002227</v>
      </c>
      <c r="W93" s="49">
        <v>0.018972</v>
      </c>
      <c r="X93" s="49">
        <v>2.421024</v>
      </c>
      <c r="Y93" s="49">
        <v>0.15151515151515152</v>
      </c>
      <c r="Z93" s="49">
        <v>0.16666666666666666</v>
      </c>
      <c r="AA93" s="71">
        <v>93</v>
      </c>
      <c r="AB93" s="71"/>
      <c r="AC93" s="72"/>
      <c r="AD93" s="78" t="s">
        <v>1165</v>
      </c>
      <c r="AE93" s="78">
        <v>2417</v>
      </c>
      <c r="AF93" s="78">
        <v>25612</v>
      </c>
      <c r="AG93" s="78">
        <v>8550</v>
      </c>
      <c r="AH93" s="78">
        <v>9767</v>
      </c>
      <c r="AI93" s="78"/>
      <c r="AJ93" s="78" t="s">
        <v>1356</v>
      </c>
      <c r="AK93" s="78" t="s">
        <v>1509</v>
      </c>
      <c r="AL93" s="83" t="s">
        <v>1620</v>
      </c>
      <c r="AM93" s="78"/>
      <c r="AN93" s="80">
        <v>40654.66569444445</v>
      </c>
      <c r="AO93" s="83" t="s">
        <v>1785</v>
      </c>
      <c r="AP93" s="78" t="b">
        <v>0</v>
      </c>
      <c r="AQ93" s="78" t="b">
        <v>0</v>
      </c>
      <c r="AR93" s="78" t="b">
        <v>1</v>
      </c>
      <c r="AS93" s="78"/>
      <c r="AT93" s="78">
        <v>585</v>
      </c>
      <c r="AU93" s="83" t="s">
        <v>1882</v>
      </c>
      <c r="AV93" s="78" t="b">
        <v>0</v>
      </c>
      <c r="AW93" s="78" t="s">
        <v>2012</v>
      </c>
      <c r="AX93" s="83" t="s">
        <v>2103</v>
      </c>
      <c r="AY93" s="78" t="s">
        <v>66</v>
      </c>
      <c r="AZ93" s="78" t="str">
        <f>REPLACE(INDEX(GroupVertices[Group],MATCH(Vertices[[#This Row],[Vertex]],GroupVertices[Vertex],0)),1,1,"")</f>
        <v>2</v>
      </c>
      <c r="BA93" s="48" t="s">
        <v>514</v>
      </c>
      <c r="BB93" s="48" t="s">
        <v>514</v>
      </c>
      <c r="BC93" s="48" t="s">
        <v>543</v>
      </c>
      <c r="BD93" s="48" t="s">
        <v>543</v>
      </c>
      <c r="BE93" s="48"/>
      <c r="BF93" s="48"/>
      <c r="BG93" s="116" t="s">
        <v>2882</v>
      </c>
      <c r="BH93" s="116" t="s">
        <v>2882</v>
      </c>
      <c r="BI93" s="116" t="s">
        <v>2948</v>
      </c>
      <c r="BJ93" s="116" t="s">
        <v>2948</v>
      </c>
      <c r="BK93" s="116">
        <v>0</v>
      </c>
      <c r="BL93" s="120">
        <v>0</v>
      </c>
      <c r="BM93" s="116">
        <v>0</v>
      </c>
      <c r="BN93" s="120">
        <v>0</v>
      </c>
      <c r="BO93" s="116">
        <v>0</v>
      </c>
      <c r="BP93" s="120">
        <v>0</v>
      </c>
      <c r="BQ93" s="116">
        <v>6</v>
      </c>
      <c r="BR93" s="120">
        <v>100</v>
      </c>
      <c r="BS93" s="116">
        <v>6</v>
      </c>
      <c r="BT93" s="2"/>
      <c r="BU93" s="3"/>
      <c r="BV93" s="3"/>
      <c r="BW93" s="3"/>
      <c r="BX93" s="3"/>
    </row>
    <row r="94" spans="1:76" ht="15">
      <c r="A94" s="64" t="s">
        <v>351</v>
      </c>
      <c r="B94" s="65"/>
      <c r="C94" s="65" t="s">
        <v>64</v>
      </c>
      <c r="D94" s="66">
        <v>162.01770028234583</v>
      </c>
      <c r="E94" s="68"/>
      <c r="F94" s="100" t="s">
        <v>1952</v>
      </c>
      <c r="G94" s="65"/>
      <c r="H94" s="69" t="s">
        <v>351</v>
      </c>
      <c r="I94" s="70"/>
      <c r="J94" s="70"/>
      <c r="K94" s="69" t="s">
        <v>2301</v>
      </c>
      <c r="L94" s="73">
        <v>1</v>
      </c>
      <c r="M94" s="74">
        <v>7845.1494140625</v>
      </c>
      <c r="N94" s="74">
        <v>4564.24951171875</v>
      </c>
      <c r="O94" s="75"/>
      <c r="P94" s="76"/>
      <c r="Q94" s="76"/>
      <c r="R94" s="86"/>
      <c r="S94" s="48">
        <v>2</v>
      </c>
      <c r="T94" s="48">
        <v>0</v>
      </c>
      <c r="U94" s="49">
        <v>0</v>
      </c>
      <c r="V94" s="49">
        <v>0.001595</v>
      </c>
      <c r="W94" s="49">
        <v>0.002456</v>
      </c>
      <c r="X94" s="49">
        <v>0.545717</v>
      </c>
      <c r="Y94" s="49">
        <v>1</v>
      </c>
      <c r="Z94" s="49">
        <v>0</v>
      </c>
      <c r="AA94" s="71">
        <v>94</v>
      </c>
      <c r="AB94" s="71"/>
      <c r="AC94" s="72"/>
      <c r="AD94" s="78" t="s">
        <v>1166</v>
      </c>
      <c r="AE94" s="78">
        <v>85</v>
      </c>
      <c r="AF94" s="78">
        <v>147</v>
      </c>
      <c r="AG94" s="78">
        <v>121</v>
      </c>
      <c r="AH94" s="78">
        <v>265</v>
      </c>
      <c r="AI94" s="78"/>
      <c r="AJ94" s="78"/>
      <c r="AK94" s="78" t="s">
        <v>1510</v>
      </c>
      <c r="AL94" s="78"/>
      <c r="AM94" s="78"/>
      <c r="AN94" s="80">
        <v>40344.84407407408</v>
      </c>
      <c r="AO94" s="78"/>
      <c r="AP94" s="78" t="b">
        <v>1</v>
      </c>
      <c r="AQ94" s="78" t="b">
        <v>0</v>
      </c>
      <c r="AR94" s="78" t="b">
        <v>0</v>
      </c>
      <c r="AS94" s="78"/>
      <c r="AT94" s="78">
        <v>0</v>
      </c>
      <c r="AU94" s="83" t="s">
        <v>1881</v>
      </c>
      <c r="AV94" s="78" t="b">
        <v>0</v>
      </c>
      <c r="AW94" s="78" t="s">
        <v>2012</v>
      </c>
      <c r="AX94" s="83" t="s">
        <v>2104</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252</v>
      </c>
      <c r="B95" s="65"/>
      <c r="C95" s="65" t="s">
        <v>64</v>
      </c>
      <c r="D95" s="66">
        <v>164.34065162259054</v>
      </c>
      <c r="E95" s="68"/>
      <c r="F95" s="100" t="s">
        <v>655</v>
      </c>
      <c r="G95" s="65"/>
      <c r="H95" s="69" t="s">
        <v>252</v>
      </c>
      <c r="I95" s="70"/>
      <c r="J95" s="70"/>
      <c r="K95" s="69" t="s">
        <v>2302</v>
      </c>
      <c r="L95" s="73">
        <v>1</v>
      </c>
      <c r="M95" s="74">
        <v>2737.591552734375</v>
      </c>
      <c r="N95" s="74">
        <v>5669.5830078125</v>
      </c>
      <c r="O95" s="75"/>
      <c r="P95" s="76"/>
      <c r="Q95" s="76"/>
      <c r="R95" s="86"/>
      <c r="S95" s="48">
        <v>0</v>
      </c>
      <c r="T95" s="48">
        <v>1</v>
      </c>
      <c r="U95" s="49">
        <v>0</v>
      </c>
      <c r="V95" s="49">
        <v>0.002053</v>
      </c>
      <c r="W95" s="49">
        <v>0.005789</v>
      </c>
      <c r="X95" s="49">
        <v>0.354609</v>
      </c>
      <c r="Y95" s="49">
        <v>0</v>
      </c>
      <c r="Z95" s="49">
        <v>0</v>
      </c>
      <c r="AA95" s="71">
        <v>95</v>
      </c>
      <c r="AB95" s="71"/>
      <c r="AC95" s="72"/>
      <c r="AD95" s="78" t="s">
        <v>1167</v>
      </c>
      <c r="AE95" s="78">
        <v>83188</v>
      </c>
      <c r="AF95" s="78">
        <v>19439</v>
      </c>
      <c r="AG95" s="78">
        <v>8313</v>
      </c>
      <c r="AH95" s="78">
        <v>176811</v>
      </c>
      <c r="AI95" s="78"/>
      <c r="AJ95" s="78" t="s">
        <v>1357</v>
      </c>
      <c r="AK95" s="78" t="s">
        <v>1511</v>
      </c>
      <c r="AL95" s="83" t="s">
        <v>1621</v>
      </c>
      <c r="AM95" s="78"/>
      <c r="AN95" s="80">
        <v>40653.67466435185</v>
      </c>
      <c r="AO95" s="83" t="s">
        <v>1786</v>
      </c>
      <c r="AP95" s="78" t="b">
        <v>0</v>
      </c>
      <c r="AQ95" s="78" t="b">
        <v>0</v>
      </c>
      <c r="AR95" s="78" t="b">
        <v>1</v>
      </c>
      <c r="AS95" s="78"/>
      <c r="AT95" s="78">
        <v>53</v>
      </c>
      <c r="AU95" s="83" t="s">
        <v>1881</v>
      </c>
      <c r="AV95" s="78" t="b">
        <v>0</v>
      </c>
      <c r="AW95" s="78" t="s">
        <v>2012</v>
      </c>
      <c r="AX95" s="83" t="s">
        <v>2105</v>
      </c>
      <c r="AY95" s="78" t="s">
        <v>66</v>
      </c>
      <c r="AZ95" s="78" t="str">
        <f>REPLACE(INDEX(GroupVertices[Group],MATCH(Vertices[[#This Row],[Vertex]],GroupVertices[Vertex],0)),1,1,"")</f>
        <v>1</v>
      </c>
      <c r="BA95" s="48"/>
      <c r="BB95" s="48"/>
      <c r="BC95" s="48"/>
      <c r="BD95" s="48"/>
      <c r="BE95" s="48" t="s">
        <v>562</v>
      </c>
      <c r="BF95" s="48" t="s">
        <v>562</v>
      </c>
      <c r="BG95" s="116" t="s">
        <v>2883</v>
      </c>
      <c r="BH95" s="116" t="s">
        <v>2883</v>
      </c>
      <c r="BI95" s="116" t="s">
        <v>2949</v>
      </c>
      <c r="BJ95" s="116" t="s">
        <v>2949</v>
      </c>
      <c r="BK95" s="116">
        <v>1</v>
      </c>
      <c r="BL95" s="120">
        <v>6.25</v>
      </c>
      <c r="BM95" s="116">
        <v>0</v>
      </c>
      <c r="BN95" s="120">
        <v>0</v>
      </c>
      <c r="BO95" s="116">
        <v>0</v>
      </c>
      <c r="BP95" s="120">
        <v>0</v>
      </c>
      <c r="BQ95" s="116">
        <v>15</v>
      </c>
      <c r="BR95" s="120">
        <v>93.75</v>
      </c>
      <c r="BS95" s="116">
        <v>16</v>
      </c>
      <c r="BT95" s="2"/>
      <c r="BU95" s="3"/>
      <c r="BV95" s="3"/>
      <c r="BW95" s="3"/>
      <c r="BX95" s="3"/>
    </row>
    <row r="96" spans="1:76" ht="15">
      <c r="A96" s="64" t="s">
        <v>352</v>
      </c>
      <c r="B96" s="65"/>
      <c r="C96" s="65" t="s">
        <v>64</v>
      </c>
      <c r="D96" s="66">
        <v>162.38675718976083</v>
      </c>
      <c r="E96" s="68"/>
      <c r="F96" s="100" t="s">
        <v>1953</v>
      </c>
      <c r="G96" s="65"/>
      <c r="H96" s="69" t="s">
        <v>352</v>
      </c>
      <c r="I96" s="70"/>
      <c r="J96" s="70"/>
      <c r="K96" s="69" t="s">
        <v>2303</v>
      </c>
      <c r="L96" s="73">
        <v>1</v>
      </c>
      <c r="M96" s="74">
        <v>7036.33349609375</v>
      </c>
      <c r="N96" s="74">
        <v>5723.79345703125</v>
      </c>
      <c r="O96" s="75"/>
      <c r="P96" s="76"/>
      <c r="Q96" s="76"/>
      <c r="R96" s="86"/>
      <c r="S96" s="48">
        <v>2</v>
      </c>
      <c r="T96" s="48">
        <v>0</v>
      </c>
      <c r="U96" s="49">
        <v>0</v>
      </c>
      <c r="V96" s="49">
        <v>0.001543</v>
      </c>
      <c r="W96" s="49">
        <v>0.001745</v>
      </c>
      <c r="X96" s="49">
        <v>0.577279</v>
      </c>
      <c r="Y96" s="49">
        <v>1</v>
      </c>
      <c r="Z96" s="49">
        <v>0</v>
      </c>
      <c r="AA96" s="71">
        <v>96</v>
      </c>
      <c r="AB96" s="71"/>
      <c r="AC96" s="72"/>
      <c r="AD96" s="78" t="s">
        <v>1168</v>
      </c>
      <c r="AE96" s="78">
        <v>3954</v>
      </c>
      <c r="AF96" s="78">
        <v>3212</v>
      </c>
      <c r="AG96" s="78">
        <v>7604</v>
      </c>
      <c r="AH96" s="78">
        <v>3238</v>
      </c>
      <c r="AI96" s="78"/>
      <c r="AJ96" s="78" t="s">
        <v>1358</v>
      </c>
      <c r="AK96" s="78" t="s">
        <v>1512</v>
      </c>
      <c r="AL96" s="83" t="s">
        <v>1622</v>
      </c>
      <c r="AM96" s="78"/>
      <c r="AN96" s="80">
        <v>39777.10524305556</v>
      </c>
      <c r="AO96" s="83" t="s">
        <v>1787</v>
      </c>
      <c r="AP96" s="78" t="b">
        <v>0</v>
      </c>
      <c r="AQ96" s="78" t="b">
        <v>0</v>
      </c>
      <c r="AR96" s="78" t="b">
        <v>1</v>
      </c>
      <c r="AS96" s="78"/>
      <c r="AT96" s="78">
        <v>83</v>
      </c>
      <c r="AU96" s="83" t="s">
        <v>1889</v>
      </c>
      <c r="AV96" s="78" t="b">
        <v>0</v>
      </c>
      <c r="AW96" s="78" t="s">
        <v>2012</v>
      </c>
      <c r="AX96" s="83" t="s">
        <v>2106</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353</v>
      </c>
      <c r="B97" s="65"/>
      <c r="C97" s="65" t="s">
        <v>64</v>
      </c>
      <c r="D97" s="66">
        <v>165.10561688614925</v>
      </c>
      <c r="E97" s="68"/>
      <c r="F97" s="100" t="s">
        <v>1954</v>
      </c>
      <c r="G97" s="65"/>
      <c r="H97" s="69" t="s">
        <v>353</v>
      </c>
      <c r="I97" s="70"/>
      <c r="J97" s="70"/>
      <c r="K97" s="69" t="s">
        <v>2304</v>
      </c>
      <c r="L97" s="73">
        <v>1</v>
      </c>
      <c r="M97" s="74">
        <v>2726.919677734375</v>
      </c>
      <c r="N97" s="74">
        <v>9238.87109375</v>
      </c>
      <c r="O97" s="75"/>
      <c r="P97" s="76"/>
      <c r="Q97" s="76"/>
      <c r="R97" s="86"/>
      <c r="S97" s="48">
        <v>1</v>
      </c>
      <c r="T97" s="48">
        <v>0</v>
      </c>
      <c r="U97" s="49">
        <v>0</v>
      </c>
      <c r="V97" s="49">
        <v>0.001527</v>
      </c>
      <c r="W97" s="49">
        <v>0.000937</v>
      </c>
      <c r="X97" s="49">
        <v>0.353051</v>
      </c>
      <c r="Y97" s="49">
        <v>0</v>
      </c>
      <c r="Z97" s="49">
        <v>0</v>
      </c>
      <c r="AA97" s="71">
        <v>97</v>
      </c>
      <c r="AB97" s="71"/>
      <c r="AC97" s="72"/>
      <c r="AD97" s="78" t="s">
        <v>1169</v>
      </c>
      <c r="AE97" s="78">
        <v>733</v>
      </c>
      <c r="AF97" s="78">
        <v>25792</v>
      </c>
      <c r="AG97" s="78">
        <v>22945</v>
      </c>
      <c r="AH97" s="78">
        <v>671</v>
      </c>
      <c r="AI97" s="78"/>
      <c r="AJ97" s="78" t="s">
        <v>1359</v>
      </c>
      <c r="AK97" s="78" t="s">
        <v>1506</v>
      </c>
      <c r="AL97" s="83" t="s">
        <v>1623</v>
      </c>
      <c r="AM97" s="78"/>
      <c r="AN97" s="80">
        <v>40266.62960648148</v>
      </c>
      <c r="AO97" s="83" t="s">
        <v>1788</v>
      </c>
      <c r="AP97" s="78" t="b">
        <v>0</v>
      </c>
      <c r="AQ97" s="78" t="b">
        <v>0</v>
      </c>
      <c r="AR97" s="78" t="b">
        <v>0</v>
      </c>
      <c r="AS97" s="78"/>
      <c r="AT97" s="78">
        <v>537</v>
      </c>
      <c r="AU97" s="83" t="s">
        <v>1881</v>
      </c>
      <c r="AV97" s="78" t="b">
        <v>0</v>
      </c>
      <c r="AW97" s="78" t="s">
        <v>2012</v>
      </c>
      <c r="AX97" s="83" t="s">
        <v>2107</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261</v>
      </c>
      <c r="B98" s="65"/>
      <c r="C98" s="65" t="s">
        <v>64</v>
      </c>
      <c r="D98" s="66">
        <v>162.05201715628166</v>
      </c>
      <c r="E98" s="68"/>
      <c r="F98" s="100" t="s">
        <v>664</v>
      </c>
      <c r="G98" s="65"/>
      <c r="H98" s="69" t="s">
        <v>261</v>
      </c>
      <c r="I98" s="70"/>
      <c r="J98" s="70"/>
      <c r="K98" s="69" t="s">
        <v>2305</v>
      </c>
      <c r="L98" s="73">
        <v>60.043421240789506</v>
      </c>
      <c r="M98" s="74">
        <v>2121.18896484375</v>
      </c>
      <c r="N98" s="74">
        <v>7671.4228515625</v>
      </c>
      <c r="O98" s="75"/>
      <c r="P98" s="76"/>
      <c r="Q98" s="76"/>
      <c r="R98" s="86"/>
      <c r="S98" s="48">
        <v>2</v>
      </c>
      <c r="T98" s="48">
        <v>5</v>
      </c>
      <c r="U98" s="49">
        <v>179.3</v>
      </c>
      <c r="V98" s="49">
        <v>0.002096</v>
      </c>
      <c r="W98" s="49">
        <v>0.009693</v>
      </c>
      <c r="X98" s="49">
        <v>1.381207</v>
      </c>
      <c r="Y98" s="49">
        <v>0.3</v>
      </c>
      <c r="Z98" s="49">
        <v>0.16666666666666666</v>
      </c>
      <c r="AA98" s="71">
        <v>98</v>
      </c>
      <c r="AB98" s="71"/>
      <c r="AC98" s="72"/>
      <c r="AD98" s="78" t="s">
        <v>1170</v>
      </c>
      <c r="AE98" s="78">
        <v>288</v>
      </c>
      <c r="AF98" s="78">
        <v>432</v>
      </c>
      <c r="AG98" s="78">
        <v>718</v>
      </c>
      <c r="AH98" s="78">
        <v>36</v>
      </c>
      <c r="AI98" s="78"/>
      <c r="AJ98" s="78" t="s">
        <v>1360</v>
      </c>
      <c r="AK98" s="78" t="s">
        <v>1513</v>
      </c>
      <c r="AL98" s="83" t="s">
        <v>1624</v>
      </c>
      <c r="AM98" s="78"/>
      <c r="AN98" s="80">
        <v>42927.72516203704</v>
      </c>
      <c r="AO98" s="83" t="s">
        <v>1789</v>
      </c>
      <c r="AP98" s="78" t="b">
        <v>0</v>
      </c>
      <c r="AQ98" s="78" t="b">
        <v>0</v>
      </c>
      <c r="AR98" s="78" t="b">
        <v>0</v>
      </c>
      <c r="AS98" s="78"/>
      <c r="AT98" s="78">
        <v>5</v>
      </c>
      <c r="AU98" s="83" t="s">
        <v>1881</v>
      </c>
      <c r="AV98" s="78" t="b">
        <v>0</v>
      </c>
      <c r="AW98" s="78" t="s">
        <v>2012</v>
      </c>
      <c r="AX98" s="83" t="s">
        <v>2108</v>
      </c>
      <c r="AY98" s="78" t="s">
        <v>66</v>
      </c>
      <c r="AZ98" s="78" t="str">
        <f>REPLACE(INDEX(GroupVertices[Group],MATCH(Vertices[[#This Row],[Vertex]],GroupVertices[Vertex],0)),1,1,"")</f>
        <v>1</v>
      </c>
      <c r="BA98" s="48" t="s">
        <v>517</v>
      </c>
      <c r="BB98" s="48" t="s">
        <v>517</v>
      </c>
      <c r="BC98" s="48" t="s">
        <v>539</v>
      </c>
      <c r="BD98" s="48" t="s">
        <v>539</v>
      </c>
      <c r="BE98" s="48" t="s">
        <v>574</v>
      </c>
      <c r="BF98" s="48" t="s">
        <v>574</v>
      </c>
      <c r="BG98" s="116" t="s">
        <v>2884</v>
      </c>
      <c r="BH98" s="116" t="s">
        <v>2884</v>
      </c>
      <c r="BI98" s="116" t="s">
        <v>2950</v>
      </c>
      <c r="BJ98" s="116" t="s">
        <v>2950</v>
      </c>
      <c r="BK98" s="116">
        <v>2</v>
      </c>
      <c r="BL98" s="120">
        <v>9.090909090909092</v>
      </c>
      <c r="BM98" s="116">
        <v>0</v>
      </c>
      <c r="BN98" s="120">
        <v>0</v>
      </c>
      <c r="BO98" s="116">
        <v>0</v>
      </c>
      <c r="BP98" s="120">
        <v>0</v>
      </c>
      <c r="BQ98" s="116">
        <v>20</v>
      </c>
      <c r="BR98" s="120">
        <v>90.9090909090909</v>
      </c>
      <c r="BS98" s="116">
        <v>22</v>
      </c>
      <c r="BT98" s="2"/>
      <c r="BU98" s="3"/>
      <c r="BV98" s="3"/>
      <c r="BW98" s="3"/>
      <c r="BX98" s="3"/>
    </row>
    <row r="99" spans="1:76" ht="15">
      <c r="A99" s="64" t="s">
        <v>354</v>
      </c>
      <c r="B99" s="65"/>
      <c r="C99" s="65" t="s">
        <v>64</v>
      </c>
      <c r="D99" s="66">
        <v>162.1124630184423</v>
      </c>
      <c r="E99" s="68"/>
      <c r="F99" s="100" t="s">
        <v>1955</v>
      </c>
      <c r="G99" s="65"/>
      <c r="H99" s="69" t="s">
        <v>354</v>
      </c>
      <c r="I99" s="70"/>
      <c r="J99" s="70"/>
      <c r="K99" s="69" t="s">
        <v>2306</v>
      </c>
      <c r="L99" s="73">
        <v>1</v>
      </c>
      <c r="M99" s="74">
        <v>2019.4444580078125</v>
      </c>
      <c r="N99" s="74">
        <v>9646.09375</v>
      </c>
      <c r="O99" s="75"/>
      <c r="P99" s="76"/>
      <c r="Q99" s="76"/>
      <c r="R99" s="86"/>
      <c r="S99" s="48">
        <v>2</v>
      </c>
      <c r="T99" s="48">
        <v>0</v>
      </c>
      <c r="U99" s="49">
        <v>0</v>
      </c>
      <c r="V99" s="49">
        <v>0.001529</v>
      </c>
      <c r="W99" s="49">
        <v>0.001778</v>
      </c>
      <c r="X99" s="49">
        <v>0.548722</v>
      </c>
      <c r="Y99" s="49">
        <v>0.5</v>
      </c>
      <c r="Z99" s="49">
        <v>0</v>
      </c>
      <c r="AA99" s="71">
        <v>99</v>
      </c>
      <c r="AB99" s="71"/>
      <c r="AC99" s="72"/>
      <c r="AD99" s="78" t="s">
        <v>1171</v>
      </c>
      <c r="AE99" s="78">
        <v>615</v>
      </c>
      <c r="AF99" s="78">
        <v>934</v>
      </c>
      <c r="AG99" s="78">
        <v>3750</v>
      </c>
      <c r="AH99" s="78">
        <v>1450</v>
      </c>
      <c r="AI99" s="78"/>
      <c r="AJ99" s="78" t="s">
        <v>1361</v>
      </c>
      <c r="AK99" s="78" t="s">
        <v>1508</v>
      </c>
      <c r="AL99" s="83" t="s">
        <v>1625</v>
      </c>
      <c r="AM99" s="78"/>
      <c r="AN99" s="80">
        <v>41737.78820601852</v>
      </c>
      <c r="AO99" s="83" t="s">
        <v>1790</v>
      </c>
      <c r="AP99" s="78" t="b">
        <v>0</v>
      </c>
      <c r="AQ99" s="78" t="b">
        <v>0</v>
      </c>
      <c r="AR99" s="78" t="b">
        <v>0</v>
      </c>
      <c r="AS99" s="78"/>
      <c r="AT99" s="78">
        <v>52</v>
      </c>
      <c r="AU99" s="83" t="s">
        <v>1881</v>
      </c>
      <c r="AV99" s="78" t="b">
        <v>0</v>
      </c>
      <c r="AW99" s="78" t="s">
        <v>2012</v>
      </c>
      <c r="AX99" s="83" t="s">
        <v>2109</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355</v>
      </c>
      <c r="B100" s="65"/>
      <c r="C100" s="65" t="s">
        <v>64</v>
      </c>
      <c r="D100" s="66">
        <v>162.02986170082835</v>
      </c>
      <c r="E100" s="68"/>
      <c r="F100" s="100" t="s">
        <v>1956</v>
      </c>
      <c r="G100" s="65"/>
      <c r="H100" s="69" t="s">
        <v>355</v>
      </c>
      <c r="I100" s="70"/>
      <c r="J100" s="70"/>
      <c r="K100" s="69" t="s">
        <v>2307</v>
      </c>
      <c r="L100" s="73">
        <v>2.2074320369810483</v>
      </c>
      <c r="M100" s="74">
        <v>1547.7489013671875</v>
      </c>
      <c r="N100" s="74">
        <v>8047.42626953125</v>
      </c>
      <c r="O100" s="75"/>
      <c r="P100" s="76"/>
      <c r="Q100" s="76"/>
      <c r="R100" s="86"/>
      <c r="S100" s="48">
        <v>4</v>
      </c>
      <c r="T100" s="48">
        <v>0</v>
      </c>
      <c r="U100" s="49">
        <v>3.666667</v>
      </c>
      <c r="V100" s="49">
        <v>0.002083</v>
      </c>
      <c r="W100" s="49">
        <v>0.008243</v>
      </c>
      <c r="X100" s="49">
        <v>0.967414</v>
      </c>
      <c r="Y100" s="49">
        <v>0.4166666666666667</v>
      </c>
      <c r="Z100" s="49">
        <v>0</v>
      </c>
      <c r="AA100" s="71">
        <v>100</v>
      </c>
      <c r="AB100" s="71"/>
      <c r="AC100" s="72"/>
      <c r="AD100" s="78" t="s">
        <v>1172</v>
      </c>
      <c r="AE100" s="78">
        <v>127</v>
      </c>
      <c r="AF100" s="78">
        <v>248</v>
      </c>
      <c r="AG100" s="78">
        <v>265</v>
      </c>
      <c r="AH100" s="78">
        <v>10</v>
      </c>
      <c r="AI100" s="78"/>
      <c r="AJ100" s="78" t="s">
        <v>1362</v>
      </c>
      <c r="AK100" s="78" t="s">
        <v>1514</v>
      </c>
      <c r="AL100" s="83" t="s">
        <v>1626</v>
      </c>
      <c r="AM100" s="78"/>
      <c r="AN100" s="80">
        <v>41218.01545138889</v>
      </c>
      <c r="AO100" s="83" t="s">
        <v>1791</v>
      </c>
      <c r="AP100" s="78" t="b">
        <v>0</v>
      </c>
      <c r="AQ100" s="78" t="b">
        <v>1</v>
      </c>
      <c r="AR100" s="78" t="b">
        <v>0</v>
      </c>
      <c r="AS100" s="78"/>
      <c r="AT100" s="78">
        <v>0</v>
      </c>
      <c r="AU100" s="83" t="s">
        <v>1883</v>
      </c>
      <c r="AV100" s="78" t="b">
        <v>0</v>
      </c>
      <c r="AW100" s="78" t="s">
        <v>2012</v>
      </c>
      <c r="AX100" s="83" t="s">
        <v>2110</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356</v>
      </c>
      <c r="B101" s="65"/>
      <c r="C101" s="65" t="s">
        <v>64</v>
      </c>
      <c r="D101" s="66">
        <v>162.42528841663614</v>
      </c>
      <c r="E101" s="68"/>
      <c r="F101" s="100" t="s">
        <v>1957</v>
      </c>
      <c r="G101" s="65"/>
      <c r="H101" s="69" t="s">
        <v>356</v>
      </c>
      <c r="I101" s="70"/>
      <c r="J101" s="70"/>
      <c r="K101" s="69" t="s">
        <v>2308</v>
      </c>
      <c r="L101" s="73">
        <v>2.2074320369810483</v>
      </c>
      <c r="M101" s="74">
        <v>1771.22802734375</v>
      </c>
      <c r="N101" s="74">
        <v>7695.8408203125</v>
      </c>
      <c r="O101" s="75"/>
      <c r="P101" s="76"/>
      <c r="Q101" s="76"/>
      <c r="R101" s="86"/>
      <c r="S101" s="48">
        <v>4</v>
      </c>
      <c r="T101" s="48">
        <v>0</v>
      </c>
      <c r="U101" s="49">
        <v>3.666667</v>
      </c>
      <c r="V101" s="49">
        <v>0.002083</v>
      </c>
      <c r="W101" s="49">
        <v>0.008243</v>
      </c>
      <c r="X101" s="49">
        <v>0.967414</v>
      </c>
      <c r="Y101" s="49">
        <v>0.4166666666666667</v>
      </c>
      <c r="Z101" s="49">
        <v>0</v>
      </c>
      <c r="AA101" s="71">
        <v>101</v>
      </c>
      <c r="AB101" s="71"/>
      <c r="AC101" s="72"/>
      <c r="AD101" s="78" t="s">
        <v>1173</v>
      </c>
      <c r="AE101" s="78">
        <v>1905</v>
      </c>
      <c r="AF101" s="78">
        <v>3532</v>
      </c>
      <c r="AG101" s="78">
        <v>4792</v>
      </c>
      <c r="AH101" s="78">
        <v>4155</v>
      </c>
      <c r="AI101" s="78"/>
      <c r="AJ101" s="78" t="s">
        <v>1363</v>
      </c>
      <c r="AK101" s="78" t="s">
        <v>1515</v>
      </c>
      <c r="AL101" s="83" t="s">
        <v>1627</v>
      </c>
      <c r="AM101" s="78"/>
      <c r="AN101" s="80">
        <v>40974.72019675926</v>
      </c>
      <c r="AO101" s="83" t="s">
        <v>1792</v>
      </c>
      <c r="AP101" s="78" t="b">
        <v>0</v>
      </c>
      <c r="AQ101" s="78" t="b">
        <v>0</v>
      </c>
      <c r="AR101" s="78" t="b">
        <v>1</v>
      </c>
      <c r="AS101" s="78"/>
      <c r="AT101" s="78">
        <v>118</v>
      </c>
      <c r="AU101" s="83" t="s">
        <v>1881</v>
      </c>
      <c r="AV101" s="78" t="b">
        <v>1</v>
      </c>
      <c r="AW101" s="78" t="s">
        <v>2012</v>
      </c>
      <c r="AX101" s="83" t="s">
        <v>2111</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304</v>
      </c>
      <c r="B102" s="65"/>
      <c r="C102" s="65" t="s">
        <v>64</v>
      </c>
      <c r="D102" s="66">
        <v>162.01998807394156</v>
      </c>
      <c r="E102" s="68"/>
      <c r="F102" s="100" t="s">
        <v>703</v>
      </c>
      <c r="G102" s="65"/>
      <c r="H102" s="69" t="s">
        <v>304</v>
      </c>
      <c r="I102" s="70"/>
      <c r="J102" s="70"/>
      <c r="K102" s="69" t="s">
        <v>2309</v>
      </c>
      <c r="L102" s="73">
        <v>59.72357779206424</v>
      </c>
      <c r="M102" s="74">
        <v>2431.97412109375</v>
      </c>
      <c r="N102" s="74">
        <v>7180.74072265625</v>
      </c>
      <c r="O102" s="75"/>
      <c r="P102" s="76"/>
      <c r="Q102" s="76"/>
      <c r="R102" s="86"/>
      <c r="S102" s="48">
        <v>9</v>
      </c>
      <c r="T102" s="48">
        <v>4</v>
      </c>
      <c r="U102" s="49">
        <v>178.328716</v>
      </c>
      <c r="V102" s="49">
        <v>0.002174</v>
      </c>
      <c r="W102" s="49">
        <v>0.015913</v>
      </c>
      <c r="X102" s="49">
        <v>1.897306</v>
      </c>
      <c r="Y102" s="49">
        <v>0.30357142857142855</v>
      </c>
      <c r="Z102" s="49">
        <v>0.375</v>
      </c>
      <c r="AA102" s="71">
        <v>102</v>
      </c>
      <c r="AB102" s="71"/>
      <c r="AC102" s="72"/>
      <c r="AD102" s="78" t="s">
        <v>1174</v>
      </c>
      <c r="AE102" s="78">
        <v>227</v>
      </c>
      <c r="AF102" s="78">
        <v>166</v>
      </c>
      <c r="AG102" s="78">
        <v>281</v>
      </c>
      <c r="AH102" s="78">
        <v>233</v>
      </c>
      <c r="AI102" s="78"/>
      <c r="AJ102" s="78" t="s">
        <v>1364</v>
      </c>
      <c r="AK102" s="78" t="s">
        <v>1516</v>
      </c>
      <c r="AL102" s="83" t="s">
        <v>1628</v>
      </c>
      <c r="AM102" s="78"/>
      <c r="AN102" s="80">
        <v>42280.19090277778</v>
      </c>
      <c r="AO102" s="83" t="s">
        <v>1793</v>
      </c>
      <c r="AP102" s="78" t="b">
        <v>1</v>
      </c>
      <c r="AQ102" s="78" t="b">
        <v>0</v>
      </c>
      <c r="AR102" s="78" t="b">
        <v>0</v>
      </c>
      <c r="AS102" s="78"/>
      <c r="AT102" s="78">
        <v>4</v>
      </c>
      <c r="AU102" s="83" t="s">
        <v>1881</v>
      </c>
      <c r="AV102" s="78" t="b">
        <v>0</v>
      </c>
      <c r="AW102" s="78" t="s">
        <v>2012</v>
      </c>
      <c r="AX102" s="83" t="s">
        <v>2112</v>
      </c>
      <c r="AY102" s="78" t="s">
        <v>66</v>
      </c>
      <c r="AZ102" s="78" t="str">
        <f>REPLACE(INDEX(GroupVertices[Group],MATCH(Vertices[[#This Row],[Vertex]],GroupVertices[Vertex],0)),1,1,"")</f>
        <v>1</v>
      </c>
      <c r="BA102" s="48" t="s">
        <v>521</v>
      </c>
      <c r="BB102" s="48" t="s">
        <v>521</v>
      </c>
      <c r="BC102" s="48" t="s">
        <v>547</v>
      </c>
      <c r="BD102" s="48" t="s">
        <v>547</v>
      </c>
      <c r="BE102" s="48" t="s">
        <v>2846</v>
      </c>
      <c r="BF102" s="48" t="s">
        <v>2847</v>
      </c>
      <c r="BG102" s="116" t="s">
        <v>2885</v>
      </c>
      <c r="BH102" s="116" t="s">
        <v>2917</v>
      </c>
      <c r="BI102" s="116" t="s">
        <v>2951</v>
      </c>
      <c r="BJ102" s="116" t="s">
        <v>2951</v>
      </c>
      <c r="BK102" s="116">
        <v>8</v>
      </c>
      <c r="BL102" s="120">
        <v>5.47945205479452</v>
      </c>
      <c r="BM102" s="116">
        <v>1</v>
      </c>
      <c r="BN102" s="120">
        <v>0.684931506849315</v>
      </c>
      <c r="BO102" s="116">
        <v>0</v>
      </c>
      <c r="BP102" s="120">
        <v>0</v>
      </c>
      <c r="BQ102" s="116">
        <v>137</v>
      </c>
      <c r="BR102" s="120">
        <v>93.83561643835617</v>
      </c>
      <c r="BS102" s="116">
        <v>146</v>
      </c>
      <c r="BT102" s="2"/>
      <c r="BU102" s="3"/>
      <c r="BV102" s="3"/>
      <c r="BW102" s="3"/>
      <c r="BX102" s="3"/>
    </row>
    <row r="103" spans="1:76" ht="15">
      <c r="A103" s="64" t="s">
        <v>254</v>
      </c>
      <c r="B103" s="65"/>
      <c r="C103" s="65" t="s">
        <v>64</v>
      </c>
      <c r="D103" s="66">
        <v>162.01095731764266</v>
      </c>
      <c r="E103" s="68"/>
      <c r="F103" s="100" t="s">
        <v>657</v>
      </c>
      <c r="G103" s="65"/>
      <c r="H103" s="69" t="s">
        <v>254</v>
      </c>
      <c r="I103" s="70"/>
      <c r="J103" s="70"/>
      <c r="K103" s="69" t="s">
        <v>2310</v>
      </c>
      <c r="L103" s="73">
        <v>18.387019751888936</v>
      </c>
      <c r="M103" s="74">
        <v>6219.2236328125</v>
      </c>
      <c r="N103" s="74">
        <v>7290.84521484375</v>
      </c>
      <c r="O103" s="75"/>
      <c r="P103" s="76"/>
      <c r="Q103" s="76"/>
      <c r="R103" s="86"/>
      <c r="S103" s="48">
        <v>0</v>
      </c>
      <c r="T103" s="48">
        <v>9</v>
      </c>
      <c r="U103" s="49">
        <v>52.8</v>
      </c>
      <c r="V103" s="49">
        <v>0.001658</v>
      </c>
      <c r="W103" s="49">
        <v>0.00891</v>
      </c>
      <c r="X103" s="49">
        <v>1.275813</v>
      </c>
      <c r="Y103" s="49">
        <v>0.2222222222222222</v>
      </c>
      <c r="Z103" s="49">
        <v>0</v>
      </c>
      <c r="AA103" s="71">
        <v>103</v>
      </c>
      <c r="AB103" s="71"/>
      <c r="AC103" s="72"/>
      <c r="AD103" s="78" t="s">
        <v>1175</v>
      </c>
      <c r="AE103" s="78">
        <v>151</v>
      </c>
      <c r="AF103" s="78">
        <v>91</v>
      </c>
      <c r="AG103" s="78">
        <v>1615</v>
      </c>
      <c r="AH103" s="78">
        <v>572</v>
      </c>
      <c r="AI103" s="78"/>
      <c r="AJ103" s="78" t="s">
        <v>1365</v>
      </c>
      <c r="AK103" s="78" t="s">
        <v>1517</v>
      </c>
      <c r="AL103" s="78"/>
      <c r="AM103" s="78"/>
      <c r="AN103" s="80">
        <v>41168.65277777778</v>
      </c>
      <c r="AO103" s="83" t="s">
        <v>1794</v>
      </c>
      <c r="AP103" s="78" t="b">
        <v>1</v>
      </c>
      <c r="AQ103" s="78" t="b">
        <v>0</v>
      </c>
      <c r="AR103" s="78" t="b">
        <v>0</v>
      </c>
      <c r="AS103" s="78"/>
      <c r="AT103" s="78">
        <v>0</v>
      </c>
      <c r="AU103" s="83" t="s">
        <v>1881</v>
      </c>
      <c r="AV103" s="78" t="b">
        <v>0</v>
      </c>
      <c r="AW103" s="78" t="s">
        <v>2012</v>
      </c>
      <c r="AX103" s="83" t="s">
        <v>2113</v>
      </c>
      <c r="AY103" s="78" t="s">
        <v>66</v>
      </c>
      <c r="AZ103" s="78" t="str">
        <f>REPLACE(INDEX(GroupVertices[Group],MATCH(Vertices[[#This Row],[Vertex]],GroupVertices[Vertex],0)),1,1,"")</f>
        <v>6</v>
      </c>
      <c r="BA103" s="48"/>
      <c r="BB103" s="48"/>
      <c r="BC103" s="48"/>
      <c r="BD103" s="48"/>
      <c r="BE103" s="48"/>
      <c r="BF103" s="48"/>
      <c r="BG103" s="116" t="s">
        <v>2886</v>
      </c>
      <c r="BH103" s="116" t="s">
        <v>2886</v>
      </c>
      <c r="BI103" s="116" t="s">
        <v>2952</v>
      </c>
      <c r="BJ103" s="116" t="s">
        <v>2952</v>
      </c>
      <c r="BK103" s="116">
        <v>0</v>
      </c>
      <c r="BL103" s="120">
        <v>0</v>
      </c>
      <c r="BM103" s="116">
        <v>0</v>
      </c>
      <c r="BN103" s="120">
        <v>0</v>
      </c>
      <c r="BO103" s="116">
        <v>0</v>
      </c>
      <c r="BP103" s="120">
        <v>0</v>
      </c>
      <c r="BQ103" s="116">
        <v>16</v>
      </c>
      <c r="BR103" s="120">
        <v>100</v>
      </c>
      <c r="BS103" s="116">
        <v>16</v>
      </c>
      <c r="BT103" s="2"/>
      <c r="BU103" s="3"/>
      <c r="BV103" s="3"/>
      <c r="BW103" s="3"/>
      <c r="BX103" s="3"/>
    </row>
    <row r="104" spans="1:76" ht="15">
      <c r="A104" s="64" t="s">
        <v>357</v>
      </c>
      <c r="B104" s="65"/>
      <c r="C104" s="65" t="s">
        <v>64</v>
      </c>
      <c r="D104" s="66">
        <v>162.11619573104582</v>
      </c>
      <c r="E104" s="68"/>
      <c r="F104" s="100" t="s">
        <v>1958</v>
      </c>
      <c r="G104" s="65"/>
      <c r="H104" s="69" t="s">
        <v>357</v>
      </c>
      <c r="I104" s="70"/>
      <c r="J104" s="70"/>
      <c r="K104" s="69" t="s">
        <v>2311</v>
      </c>
      <c r="L104" s="73">
        <v>1.2853931107445138</v>
      </c>
      <c r="M104" s="74">
        <v>5793.49072265625</v>
      </c>
      <c r="N104" s="74">
        <v>7249.8134765625</v>
      </c>
      <c r="O104" s="75"/>
      <c r="P104" s="76"/>
      <c r="Q104" s="76"/>
      <c r="R104" s="86"/>
      <c r="S104" s="48">
        <v>6</v>
      </c>
      <c r="T104" s="48">
        <v>0</v>
      </c>
      <c r="U104" s="49">
        <v>0.866667</v>
      </c>
      <c r="V104" s="49">
        <v>0.001563</v>
      </c>
      <c r="W104" s="49">
        <v>0.007214</v>
      </c>
      <c r="X104" s="49">
        <v>0.871575</v>
      </c>
      <c r="Y104" s="49">
        <v>0.5</v>
      </c>
      <c r="Z104" s="49">
        <v>0</v>
      </c>
      <c r="AA104" s="71">
        <v>104</v>
      </c>
      <c r="AB104" s="71"/>
      <c r="AC104" s="72"/>
      <c r="AD104" s="78" t="s">
        <v>1176</v>
      </c>
      <c r="AE104" s="78">
        <v>244</v>
      </c>
      <c r="AF104" s="78">
        <v>965</v>
      </c>
      <c r="AG104" s="78">
        <v>9423</v>
      </c>
      <c r="AH104" s="78">
        <v>2630</v>
      </c>
      <c r="AI104" s="78"/>
      <c r="AJ104" s="78" t="s">
        <v>1366</v>
      </c>
      <c r="AK104" s="78" t="s">
        <v>1464</v>
      </c>
      <c r="AL104" s="83" t="s">
        <v>1629</v>
      </c>
      <c r="AM104" s="78"/>
      <c r="AN104" s="80">
        <v>41302.23320601852</v>
      </c>
      <c r="AO104" s="83" t="s">
        <v>1795</v>
      </c>
      <c r="AP104" s="78" t="b">
        <v>0</v>
      </c>
      <c r="AQ104" s="78" t="b">
        <v>0</v>
      </c>
      <c r="AR104" s="78" t="b">
        <v>0</v>
      </c>
      <c r="AS104" s="78"/>
      <c r="AT104" s="78">
        <v>45</v>
      </c>
      <c r="AU104" s="83" t="s">
        <v>1881</v>
      </c>
      <c r="AV104" s="78" t="b">
        <v>0</v>
      </c>
      <c r="AW104" s="78" t="s">
        <v>2012</v>
      </c>
      <c r="AX104" s="83" t="s">
        <v>2114</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358</v>
      </c>
      <c r="B105" s="65"/>
      <c r="C105" s="65" t="s">
        <v>64</v>
      </c>
      <c r="D105" s="66">
        <v>162.93269651055024</v>
      </c>
      <c r="E105" s="68"/>
      <c r="F105" s="100" t="s">
        <v>1959</v>
      </c>
      <c r="G105" s="65"/>
      <c r="H105" s="69" t="s">
        <v>358</v>
      </c>
      <c r="I105" s="70"/>
      <c r="J105" s="70"/>
      <c r="K105" s="69" t="s">
        <v>2312</v>
      </c>
      <c r="L105" s="73">
        <v>1.2853931107445138</v>
      </c>
      <c r="M105" s="74">
        <v>7040.4072265625</v>
      </c>
      <c r="N105" s="74">
        <v>7513.02685546875</v>
      </c>
      <c r="O105" s="75"/>
      <c r="P105" s="76"/>
      <c r="Q105" s="76"/>
      <c r="R105" s="86"/>
      <c r="S105" s="48">
        <v>6</v>
      </c>
      <c r="T105" s="48">
        <v>0</v>
      </c>
      <c r="U105" s="49">
        <v>0.866667</v>
      </c>
      <c r="V105" s="49">
        <v>0.001563</v>
      </c>
      <c r="W105" s="49">
        <v>0.007214</v>
      </c>
      <c r="X105" s="49">
        <v>0.871575</v>
      </c>
      <c r="Y105" s="49">
        <v>0.5</v>
      </c>
      <c r="Z105" s="49">
        <v>0</v>
      </c>
      <c r="AA105" s="71">
        <v>105</v>
      </c>
      <c r="AB105" s="71"/>
      <c r="AC105" s="72"/>
      <c r="AD105" s="78" t="s">
        <v>1177</v>
      </c>
      <c r="AE105" s="78">
        <v>1952</v>
      </c>
      <c r="AF105" s="78">
        <v>7746</v>
      </c>
      <c r="AG105" s="78">
        <v>60809</v>
      </c>
      <c r="AH105" s="78">
        <v>33816</v>
      </c>
      <c r="AI105" s="78"/>
      <c r="AJ105" s="78" t="s">
        <v>1367</v>
      </c>
      <c r="AK105" s="78" t="s">
        <v>1518</v>
      </c>
      <c r="AL105" s="83" t="s">
        <v>1630</v>
      </c>
      <c r="AM105" s="78"/>
      <c r="AN105" s="80">
        <v>39922.82517361111</v>
      </c>
      <c r="AO105" s="83" t="s">
        <v>1796</v>
      </c>
      <c r="AP105" s="78" t="b">
        <v>0</v>
      </c>
      <c r="AQ105" s="78" t="b">
        <v>0</v>
      </c>
      <c r="AR105" s="78" t="b">
        <v>1</v>
      </c>
      <c r="AS105" s="78"/>
      <c r="AT105" s="78">
        <v>185</v>
      </c>
      <c r="AU105" s="83" t="s">
        <v>1890</v>
      </c>
      <c r="AV105" s="78" t="b">
        <v>0</v>
      </c>
      <c r="AW105" s="78" t="s">
        <v>2012</v>
      </c>
      <c r="AX105" s="83" t="s">
        <v>2115</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267</v>
      </c>
      <c r="B106" s="65"/>
      <c r="C106" s="65" t="s">
        <v>64</v>
      </c>
      <c r="D106" s="66">
        <v>166.4073703041145</v>
      </c>
      <c r="E106" s="68"/>
      <c r="F106" s="100" t="s">
        <v>669</v>
      </c>
      <c r="G106" s="65"/>
      <c r="H106" s="69" t="s">
        <v>267</v>
      </c>
      <c r="I106" s="70"/>
      <c r="J106" s="70"/>
      <c r="K106" s="69" t="s">
        <v>2313</v>
      </c>
      <c r="L106" s="73">
        <v>416.73775275623194</v>
      </c>
      <c r="M106" s="74">
        <v>1296.9276123046875</v>
      </c>
      <c r="N106" s="74">
        <v>1621.3165283203125</v>
      </c>
      <c r="O106" s="75"/>
      <c r="P106" s="76"/>
      <c r="Q106" s="76"/>
      <c r="R106" s="86"/>
      <c r="S106" s="48">
        <v>8</v>
      </c>
      <c r="T106" s="48">
        <v>8</v>
      </c>
      <c r="U106" s="49">
        <v>1262.49085</v>
      </c>
      <c r="V106" s="49">
        <v>0.002315</v>
      </c>
      <c r="W106" s="49">
        <v>0.023303</v>
      </c>
      <c r="X106" s="49">
        <v>2.532212</v>
      </c>
      <c r="Y106" s="49">
        <v>0.15714285714285714</v>
      </c>
      <c r="Z106" s="49">
        <v>0.06666666666666667</v>
      </c>
      <c r="AA106" s="71">
        <v>106</v>
      </c>
      <c r="AB106" s="71"/>
      <c r="AC106" s="72"/>
      <c r="AD106" s="78" t="s">
        <v>1178</v>
      </c>
      <c r="AE106" s="78">
        <v>3518</v>
      </c>
      <c r="AF106" s="78">
        <v>36603</v>
      </c>
      <c r="AG106" s="78">
        <v>70634</v>
      </c>
      <c r="AH106" s="78">
        <v>30688</v>
      </c>
      <c r="AI106" s="78"/>
      <c r="AJ106" s="78" t="s">
        <v>1368</v>
      </c>
      <c r="AK106" s="78" t="s">
        <v>1518</v>
      </c>
      <c r="AL106" s="83" t="s">
        <v>1631</v>
      </c>
      <c r="AM106" s="78"/>
      <c r="AN106" s="80">
        <v>39957.556342592594</v>
      </c>
      <c r="AO106" s="83" t="s">
        <v>1797</v>
      </c>
      <c r="AP106" s="78" t="b">
        <v>0</v>
      </c>
      <c r="AQ106" s="78" t="b">
        <v>0</v>
      </c>
      <c r="AR106" s="78" t="b">
        <v>1</v>
      </c>
      <c r="AS106" s="78"/>
      <c r="AT106" s="78">
        <v>432</v>
      </c>
      <c r="AU106" s="83" t="s">
        <v>1883</v>
      </c>
      <c r="AV106" s="78" t="b">
        <v>0</v>
      </c>
      <c r="AW106" s="78" t="s">
        <v>2012</v>
      </c>
      <c r="AX106" s="83" t="s">
        <v>2116</v>
      </c>
      <c r="AY106" s="78" t="s">
        <v>66</v>
      </c>
      <c r="AZ106" s="78" t="str">
        <f>REPLACE(INDEX(GroupVertices[Group],MATCH(Vertices[[#This Row],[Vertex]],GroupVertices[Vertex],0)),1,1,"")</f>
        <v>2</v>
      </c>
      <c r="BA106" s="48"/>
      <c r="BB106" s="48"/>
      <c r="BC106" s="48"/>
      <c r="BD106" s="48"/>
      <c r="BE106" s="48"/>
      <c r="BF106" s="48"/>
      <c r="BG106" s="116" t="s">
        <v>2887</v>
      </c>
      <c r="BH106" s="116" t="s">
        <v>2887</v>
      </c>
      <c r="BI106" s="116" t="s">
        <v>2953</v>
      </c>
      <c r="BJ106" s="116" t="s">
        <v>2953</v>
      </c>
      <c r="BK106" s="116">
        <v>1</v>
      </c>
      <c r="BL106" s="120">
        <v>2.5</v>
      </c>
      <c r="BM106" s="116">
        <v>0</v>
      </c>
      <c r="BN106" s="120">
        <v>0</v>
      </c>
      <c r="BO106" s="116">
        <v>0</v>
      </c>
      <c r="BP106" s="120">
        <v>0</v>
      </c>
      <c r="BQ106" s="116">
        <v>39</v>
      </c>
      <c r="BR106" s="120">
        <v>97.5</v>
      </c>
      <c r="BS106" s="116">
        <v>40</v>
      </c>
      <c r="BT106" s="2"/>
      <c r="BU106" s="3"/>
      <c r="BV106" s="3"/>
      <c r="BW106" s="3"/>
      <c r="BX106" s="3"/>
    </row>
    <row r="107" spans="1:76" ht="15">
      <c r="A107" s="64" t="s">
        <v>359</v>
      </c>
      <c r="B107" s="65"/>
      <c r="C107" s="65" t="s">
        <v>64</v>
      </c>
      <c r="D107" s="66">
        <v>162.6895885509839</v>
      </c>
      <c r="E107" s="68"/>
      <c r="F107" s="100" t="s">
        <v>1960</v>
      </c>
      <c r="G107" s="65"/>
      <c r="H107" s="69" t="s">
        <v>359</v>
      </c>
      <c r="I107" s="70"/>
      <c r="J107" s="70"/>
      <c r="K107" s="69" t="s">
        <v>2314</v>
      </c>
      <c r="L107" s="73">
        <v>1.2853931107445138</v>
      </c>
      <c r="M107" s="74">
        <v>5784.76953125</v>
      </c>
      <c r="N107" s="74">
        <v>9238.580078125</v>
      </c>
      <c r="O107" s="75"/>
      <c r="P107" s="76"/>
      <c r="Q107" s="76"/>
      <c r="R107" s="86"/>
      <c r="S107" s="48">
        <v>6</v>
      </c>
      <c r="T107" s="48">
        <v>0</v>
      </c>
      <c r="U107" s="49">
        <v>0.866667</v>
      </c>
      <c r="V107" s="49">
        <v>0.001563</v>
      </c>
      <c r="W107" s="49">
        <v>0.007214</v>
      </c>
      <c r="X107" s="49">
        <v>0.871575</v>
      </c>
      <c r="Y107" s="49">
        <v>0.5</v>
      </c>
      <c r="Z107" s="49">
        <v>0</v>
      </c>
      <c r="AA107" s="71">
        <v>107</v>
      </c>
      <c r="AB107" s="71"/>
      <c r="AC107" s="72"/>
      <c r="AD107" s="78" t="s">
        <v>1179</v>
      </c>
      <c r="AE107" s="78">
        <v>2265</v>
      </c>
      <c r="AF107" s="78">
        <v>5727</v>
      </c>
      <c r="AG107" s="78">
        <v>63507</v>
      </c>
      <c r="AH107" s="78">
        <v>3883</v>
      </c>
      <c r="AI107" s="78"/>
      <c r="AJ107" s="78" t="s">
        <v>1369</v>
      </c>
      <c r="AK107" s="78" t="s">
        <v>1518</v>
      </c>
      <c r="AL107" s="83" t="s">
        <v>1632</v>
      </c>
      <c r="AM107" s="78"/>
      <c r="AN107" s="80">
        <v>40271.04662037037</v>
      </c>
      <c r="AO107" s="83" t="s">
        <v>1798</v>
      </c>
      <c r="AP107" s="78" t="b">
        <v>0</v>
      </c>
      <c r="AQ107" s="78" t="b">
        <v>0</v>
      </c>
      <c r="AR107" s="78" t="b">
        <v>1</v>
      </c>
      <c r="AS107" s="78"/>
      <c r="AT107" s="78">
        <v>148</v>
      </c>
      <c r="AU107" s="83" t="s">
        <v>1891</v>
      </c>
      <c r="AV107" s="78" t="b">
        <v>0</v>
      </c>
      <c r="AW107" s="78" t="s">
        <v>2012</v>
      </c>
      <c r="AX107" s="83" t="s">
        <v>2117</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360</v>
      </c>
      <c r="B108" s="65"/>
      <c r="C108" s="65" t="s">
        <v>64</v>
      </c>
      <c r="D108" s="66">
        <v>167.71466258594305</v>
      </c>
      <c r="E108" s="68"/>
      <c r="F108" s="100" t="s">
        <v>1961</v>
      </c>
      <c r="G108" s="65"/>
      <c r="H108" s="69" t="s">
        <v>360</v>
      </c>
      <c r="I108" s="70"/>
      <c r="J108" s="70"/>
      <c r="K108" s="69" t="s">
        <v>2315</v>
      </c>
      <c r="L108" s="73">
        <v>1.2853931107445138</v>
      </c>
      <c r="M108" s="74">
        <v>6659.13720703125</v>
      </c>
      <c r="N108" s="74">
        <v>6999.2998046875</v>
      </c>
      <c r="O108" s="75"/>
      <c r="P108" s="76"/>
      <c r="Q108" s="76"/>
      <c r="R108" s="86"/>
      <c r="S108" s="48">
        <v>6</v>
      </c>
      <c r="T108" s="48">
        <v>0</v>
      </c>
      <c r="U108" s="49">
        <v>0.866667</v>
      </c>
      <c r="V108" s="49">
        <v>0.001563</v>
      </c>
      <c r="W108" s="49">
        <v>0.007214</v>
      </c>
      <c r="X108" s="49">
        <v>0.871575</v>
      </c>
      <c r="Y108" s="49">
        <v>0.5</v>
      </c>
      <c r="Z108" s="49">
        <v>0</v>
      </c>
      <c r="AA108" s="71">
        <v>108</v>
      </c>
      <c r="AB108" s="71"/>
      <c r="AC108" s="72"/>
      <c r="AD108" s="78" t="s">
        <v>1180</v>
      </c>
      <c r="AE108" s="78">
        <v>1790</v>
      </c>
      <c r="AF108" s="78">
        <v>47460</v>
      </c>
      <c r="AG108" s="78">
        <v>52688</v>
      </c>
      <c r="AH108" s="78">
        <v>20</v>
      </c>
      <c r="AI108" s="78"/>
      <c r="AJ108" s="78" t="s">
        <v>1370</v>
      </c>
      <c r="AK108" s="78" t="s">
        <v>1471</v>
      </c>
      <c r="AL108" s="83" t="s">
        <v>1633</v>
      </c>
      <c r="AM108" s="78"/>
      <c r="AN108" s="80">
        <v>40309.38872685185</v>
      </c>
      <c r="AO108" s="83" t="s">
        <v>1799</v>
      </c>
      <c r="AP108" s="78" t="b">
        <v>1</v>
      </c>
      <c r="AQ108" s="78" t="b">
        <v>0</v>
      </c>
      <c r="AR108" s="78" t="b">
        <v>1</v>
      </c>
      <c r="AS108" s="78"/>
      <c r="AT108" s="78">
        <v>384</v>
      </c>
      <c r="AU108" s="83" t="s">
        <v>1881</v>
      </c>
      <c r="AV108" s="78" t="b">
        <v>1</v>
      </c>
      <c r="AW108" s="78" t="s">
        <v>2012</v>
      </c>
      <c r="AX108" s="83" t="s">
        <v>2118</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258</v>
      </c>
      <c r="B109" s="65"/>
      <c r="C109" s="65" t="s">
        <v>64</v>
      </c>
      <c r="D109" s="66">
        <v>162.0951239663484</v>
      </c>
      <c r="E109" s="68"/>
      <c r="F109" s="100" t="s">
        <v>661</v>
      </c>
      <c r="G109" s="65"/>
      <c r="H109" s="69" t="s">
        <v>258</v>
      </c>
      <c r="I109" s="70"/>
      <c r="J109" s="70"/>
      <c r="K109" s="69" t="s">
        <v>2316</v>
      </c>
      <c r="L109" s="73">
        <v>372.06060520665113</v>
      </c>
      <c r="M109" s="74">
        <v>6701.89404296875</v>
      </c>
      <c r="N109" s="74">
        <v>8211.6748046875</v>
      </c>
      <c r="O109" s="75"/>
      <c r="P109" s="76"/>
      <c r="Q109" s="76"/>
      <c r="R109" s="86"/>
      <c r="S109" s="48">
        <v>5</v>
      </c>
      <c r="T109" s="48">
        <v>13</v>
      </c>
      <c r="U109" s="49">
        <v>1126.817605</v>
      </c>
      <c r="V109" s="49">
        <v>0.002183</v>
      </c>
      <c r="W109" s="49">
        <v>0.018023</v>
      </c>
      <c r="X109" s="49">
        <v>2.130731</v>
      </c>
      <c r="Y109" s="49">
        <v>0.23333333333333334</v>
      </c>
      <c r="Z109" s="49">
        <v>0.2</v>
      </c>
      <c r="AA109" s="71">
        <v>109</v>
      </c>
      <c r="AB109" s="71"/>
      <c r="AC109" s="72"/>
      <c r="AD109" s="78" t="s">
        <v>1181</v>
      </c>
      <c r="AE109" s="78">
        <v>1119</v>
      </c>
      <c r="AF109" s="78">
        <v>790</v>
      </c>
      <c r="AG109" s="78">
        <v>24945</v>
      </c>
      <c r="AH109" s="78">
        <v>3386</v>
      </c>
      <c r="AI109" s="78"/>
      <c r="AJ109" s="78" t="s">
        <v>1371</v>
      </c>
      <c r="AK109" s="78" t="s">
        <v>1519</v>
      </c>
      <c r="AL109" s="78"/>
      <c r="AM109" s="78"/>
      <c r="AN109" s="80">
        <v>42130.572430555556</v>
      </c>
      <c r="AO109" s="83" t="s">
        <v>1800</v>
      </c>
      <c r="AP109" s="78" t="b">
        <v>1</v>
      </c>
      <c r="AQ109" s="78" t="b">
        <v>0</v>
      </c>
      <c r="AR109" s="78" t="b">
        <v>1</v>
      </c>
      <c r="AS109" s="78"/>
      <c r="AT109" s="78">
        <v>15</v>
      </c>
      <c r="AU109" s="83" t="s">
        <v>1881</v>
      </c>
      <c r="AV109" s="78" t="b">
        <v>0</v>
      </c>
      <c r="AW109" s="78" t="s">
        <v>2012</v>
      </c>
      <c r="AX109" s="83" t="s">
        <v>2119</v>
      </c>
      <c r="AY109" s="78" t="s">
        <v>66</v>
      </c>
      <c r="AZ109" s="78" t="str">
        <f>REPLACE(INDEX(GroupVertices[Group],MATCH(Vertices[[#This Row],[Vertex]],GroupVertices[Vertex],0)),1,1,"")</f>
        <v>6</v>
      </c>
      <c r="BA109" s="48"/>
      <c r="BB109" s="48"/>
      <c r="BC109" s="48"/>
      <c r="BD109" s="48"/>
      <c r="BE109" s="48"/>
      <c r="BF109" s="48"/>
      <c r="BG109" s="116" t="s">
        <v>2888</v>
      </c>
      <c r="BH109" s="116" t="s">
        <v>2888</v>
      </c>
      <c r="BI109" s="116" t="s">
        <v>2954</v>
      </c>
      <c r="BJ109" s="116" t="s">
        <v>2954</v>
      </c>
      <c r="BK109" s="116">
        <v>0</v>
      </c>
      <c r="BL109" s="120">
        <v>0</v>
      </c>
      <c r="BM109" s="116">
        <v>0</v>
      </c>
      <c r="BN109" s="120">
        <v>0</v>
      </c>
      <c r="BO109" s="116">
        <v>0</v>
      </c>
      <c r="BP109" s="120">
        <v>0</v>
      </c>
      <c r="BQ109" s="116">
        <v>17</v>
      </c>
      <c r="BR109" s="120">
        <v>100</v>
      </c>
      <c r="BS109" s="116">
        <v>17</v>
      </c>
      <c r="BT109" s="2"/>
      <c r="BU109" s="3"/>
      <c r="BV109" s="3"/>
      <c r="BW109" s="3"/>
      <c r="BX109" s="3"/>
    </row>
    <row r="110" spans="1:76" ht="15">
      <c r="A110" s="64" t="s">
        <v>361</v>
      </c>
      <c r="B110" s="65"/>
      <c r="C110" s="65" t="s">
        <v>64</v>
      </c>
      <c r="D110" s="66">
        <v>163.2305910583299</v>
      </c>
      <c r="E110" s="68"/>
      <c r="F110" s="100" t="s">
        <v>1962</v>
      </c>
      <c r="G110" s="65"/>
      <c r="H110" s="69" t="s">
        <v>361</v>
      </c>
      <c r="I110" s="70"/>
      <c r="J110" s="70"/>
      <c r="K110" s="69" t="s">
        <v>2317</v>
      </c>
      <c r="L110" s="73">
        <v>1.2853931107445138</v>
      </c>
      <c r="M110" s="74">
        <v>6337.12158203125</v>
      </c>
      <c r="N110" s="74">
        <v>9551.0869140625</v>
      </c>
      <c r="O110" s="75"/>
      <c r="P110" s="76"/>
      <c r="Q110" s="76"/>
      <c r="R110" s="86"/>
      <c r="S110" s="48">
        <v>6</v>
      </c>
      <c r="T110" s="48">
        <v>0</v>
      </c>
      <c r="U110" s="49">
        <v>0.866667</v>
      </c>
      <c r="V110" s="49">
        <v>0.001563</v>
      </c>
      <c r="W110" s="49">
        <v>0.007214</v>
      </c>
      <c r="X110" s="49">
        <v>0.871575</v>
      </c>
      <c r="Y110" s="49">
        <v>0.5</v>
      </c>
      <c r="Z110" s="49">
        <v>0</v>
      </c>
      <c r="AA110" s="71">
        <v>110</v>
      </c>
      <c r="AB110" s="71"/>
      <c r="AC110" s="72"/>
      <c r="AD110" s="78" t="s">
        <v>1182</v>
      </c>
      <c r="AE110" s="78">
        <v>1214</v>
      </c>
      <c r="AF110" s="78">
        <v>10220</v>
      </c>
      <c r="AG110" s="78">
        <v>3388</v>
      </c>
      <c r="AH110" s="78">
        <v>25342</v>
      </c>
      <c r="AI110" s="78"/>
      <c r="AJ110" s="78" t="s">
        <v>1372</v>
      </c>
      <c r="AK110" s="78" t="s">
        <v>1485</v>
      </c>
      <c r="AL110" s="83" t="s">
        <v>1634</v>
      </c>
      <c r="AM110" s="78"/>
      <c r="AN110" s="80">
        <v>40068.80430555555</v>
      </c>
      <c r="AO110" s="78"/>
      <c r="AP110" s="78" t="b">
        <v>0</v>
      </c>
      <c r="AQ110" s="78" t="b">
        <v>0</v>
      </c>
      <c r="AR110" s="78" t="b">
        <v>1</v>
      </c>
      <c r="AS110" s="78"/>
      <c r="AT110" s="78">
        <v>111</v>
      </c>
      <c r="AU110" s="83" t="s">
        <v>1885</v>
      </c>
      <c r="AV110" s="78" t="b">
        <v>0</v>
      </c>
      <c r="AW110" s="78" t="s">
        <v>2012</v>
      </c>
      <c r="AX110" s="83" t="s">
        <v>2120</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362</v>
      </c>
      <c r="B111" s="65"/>
      <c r="C111" s="65" t="s">
        <v>64</v>
      </c>
      <c r="D111" s="66">
        <v>162.46394005359542</v>
      </c>
      <c r="E111" s="68"/>
      <c r="F111" s="100" t="s">
        <v>1963</v>
      </c>
      <c r="G111" s="65"/>
      <c r="H111" s="69" t="s">
        <v>362</v>
      </c>
      <c r="I111" s="70"/>
      <c r="J111" s="70"/>
      <c r="K111" s="69" t="s">
        <v>2318</v>
      </c>
      <c r="L111" s="73">
        <v>1.2853931107445138</v>
      </c>
      <c r="M111" s="74">
        <v>5522.5146484375</v>
      </c>
      <c r="N111" s="74">
        <v>8245.962890625</v>
      </c>
      <c r="O111" s="75"/>
      <c r="P111" s="76"/>
      <c r="Q111" s="76"/>
      <c r="R111" s="86"/>
      <c r="S111" s="48">
        <v>6</v>
      </c>
      <c r="T111" s="48">
        <v>0</v>
      </c>
      <c r="U111" s="49">
        <v>0.866667</v>
      </c>
      <c r="V111" s="49">
        <v>0.001563</v>
      </c>
      <c r="W111" s="49">
        <v>0.007214</v>
      </c>
      <c r="X111" s="49">
        <v>0.871575</v>
      </c>
      <c r="Y111" s="49">
        <v>0.5</v>
      </c>
      <c r="Z111" s="49">
        <v>0</v>
      </c>
      <c r="AA111" s="71">
        <v>111</v>
      </c>
      <c r="AB111" s="71"/>
      <c r="AC111" s="72"/>
      <c r="AD111" s="78" t="s">
        <v>1183</v>
      </c>
      <c r="AE111" s="78">
        <v>2126</v>
      </c>
      <c r="AF111" s="78">
        <v>3853</v>
      </c>
      <c r="AG111" s="78">
        <v>27653</v>
      </c>
      <c r="AH111" s="78">
        <v>18609</v>
      </c>
      <c r="AI111" s="78"/>
      <c r="AJ111" s="78" t="s">
        <v>1373</v>
      </c>
      <c r="AK111" s="78" t="s">
        <v>1520</v>
      </c>
      <c r="AL111" s="83" t="s">
        <v>1635</v>
      </c>
      <c r="AM111" s="78"/>
      <c r="AN111" s="80">
        <v>40376.10925925926</v>
      </c>
      <c r="AO111" s="78"/>
      <c r="AP111" s="78" t="b">
        <v>0</v>
      </c>
      <c r="AQ111" s="78" t="b">
        <v>0</v>
      </c>
      <c r="AR111" s="78" t="b">
        <v>1</v>
      </c>
      <c r="AS111" s="78"/>
      <c r="AT111" s="78">
        <v>187</v>
      </c>
      <c r="AU111" s="83" t="s">
        <v>1880</v>
      </c>
      <c r="AV111" s="78" t="b">
        <v>0</v>
      </c>
      <c r="AW111" s="78" t="s">
        <v>2012</v>
      </c>
      <c r="AX111" s="83" t="s">
        <v>2121</v>
      </c>
      <c r="AY111" s="78" t="s">
        <v>65</v>
      </c>
      <c r="AZ111" s="78" t="str">
        <f>REPLACE(INDEX(GroupVertices[Group],MATCH(Vertices[[#This Row],[Vertex]],GroupVertices[Vertex],0)),1,1,"")</f>
        <v>6</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256</v>
      </c>
      <c r="B112" s="65"/>
      <c r="C112" s="65" t="s">
        <v>64</v>
      </c>
      <c r="D112" s="66">
        <v>162.38796129060069</v>
      </c>
      <c r="E112" s="68"/>
      <c r="F112" s="100" t="s">
        <v>659</v>
      </c>
      <c r="G112" s="65"/>
      <c r="H112" s="69" t="s">
        <v>256</v>
      </c>
      <c r="I112" s="70"/>
      <c r="J112" s="70"/>
      <c r="K112" s="69" t="s">
        <v>2319</v>
      </c>
      <c r="L112" s="73">
        <v>372.06060520665113</v>
      </c>
      <c r="M112" s="74">
        <v>6469.42578125</v>
      </c>
      <c r="N112" s="74">
        <v>8336.181640625</v>
      </c>
      <c r="O112" s="75"/>
      <c r="P112" s="76"/>
      <c r="Q112" s="76"/>
      <c r="R112" s="86"/>
      <c r="S112" s="48">
        <v>5</v>
      </c>
      <c r="T112" s="48">
        <v>12</v>
      </c>
      <c r="U112" s="49">
        <v>1126.817605</v>
      </c>
      <c r="V112" s="49">
        <v>0.002183</v>
      </c>
      <c r="W112" s="49">
        <v>0.018023</v>
      </c>
      <c r="X112" s="49">
        <v>2.130731</v>
      </c>
      <c r="Y112" s="49">
        <v>0.23809523809523808</v>
      </c>
      <c r="Z112" s="49">
        <v>0.13333333333333333</v>
      </c>
      <c r="AA112" s="71">
        <v>112</v>
      </c>
      <c r="AB112" s="71"/>
      <c r="AC112" s="72"/>
      <c r="AD112" s="78" t="s">
        <v>1184</v>
      </c>
      <c r="AE112" s="78">
        <v>864</v>
      </c>
      <c r="AF112" s="78">
        <v>3222</v>
      </c>
      <c r="AG112" s="78">
        <v>8212</v>
      </c>
      <c r="AH112" s="78">
        <v>1731</v>
      </c>
      <c r="AI112" s="78"/>
      <c r="AJ112" s="78" t="s">
        <v>1374</v>
      </c>
      <c r="AK112" s="78"/>
      <c r="AL112" s="83" t="s">
        <v>1636</v>
      </c>
      <c r="AM112" s="78"/>
      <c r="AN112" s="80">
        <v>42901.37725694444</v>
      </c>
      <c r="AO112" s="83" t="s">
        <v>1801</v>
      </c>
      <c r="AP112" s="78" t="b">
        <v>1</v>
      </c>
      <c r="AQ112" s="78" t="b">
        <v>0</v>
      </c>
      <c r="AR112" s="78" t="b">
        <v>0</v>
      </c>
      <c r="AS112" s="78"/>
      <c r="AT112" s="78">
        <v>9</v>
      </c>
      <c r="AU112" s="78"/>
      <c r="AV112" s="78" t="b">
        <v>0</v>
      </c>
      <c r="AW112" s="78" t="s">
        <v>2012</v>
      </c>
      <c r="AX112" s="83" t="s">
        <v>2122</v>
      </c>
      <c r="AY112" s="78" t="s">
        <v>66</v>
      </c>
      <c r="AZ112" s="78" t="str">
        <f>REPLACE(INDEX(GroupVertices[Group],MATCH(Vertices[[#This Row],[Vertex]],GroupVertices[Vertex],0)),1,1,"")</f>
        <v>6</v>
      </c>
      <c r="BA112" s="48" t="s">
        <v>516</v>
      </c>
      <c r="BB112" s="48" t="s">
        <v>516</v>
      </c>
      <c r="BC112" s="48" t="s">
        <v>544</v>
      </c>
      <c r="BD112" s="48" t="s">
        <v>544</v>
      </c>
      <c r="BE112" s="48"/>
      <c r="BF112" s="48"/>
      <c r="BG112" s="116" t="s">
        <v>2889</v>
      </c>
      <c r="BH112" s="116" t="s">
        <v>2889</v>
      </c>
      <c r="BI112" s="116" t="s">
        <v>2955</v>
      </c>
      <c r="BJ112" s="116" t="s">
        <v>2955</v>
      </c>
      <c r="BK112" s="116">
        <v>1</v>
      </c>
      <c r="BL112" s="120">
        <v>3.125</v>
      </c>
      <c r="BM112" s="116">
        <v>0</v>
      </c>
      <c r="BN112" s="120">
        <v>0</v>
      </c>
      <c r="BO112" s="116">
        <v>0</v>
      </c>
      <c r="BP112" s="120">
        <v>0</v>
      </c>
      <c r="BQ112" s="116">
        <v>31</v>
      </c>
      <c r="BR112" s="120">
        <v>96.875</v>
      </c>
      <c r="BS112" s="116">
        <v>32</v>
      </c>
      <c r="BT112" s="2"/>
      <c r="BU112" s="3"/>
      <c r="BV112" s="3"/>
      <c r="BW112" s="3"/>
      <c r="BX112" s="3"/>
    </row>
    <row r="113" spans="1:76" ht="15">
      <c r="A113" s="64" t="s">
        <v>255</v>
      </c>
      <c r="B113" s="65"/>
      <c r="C113" s="65" t="s">
        <v>64</v>
      </c>
      <c r="D113" s="66">
        <v>162.0190247932697</v>
      </c>
      <c r="E113" s="68"/>
      <c r="F113" s="100" t="s">
        <v>658</v>
      </c>
      <c r="G113" s="65"/>
      <c r="H113" s="69" t="s">
        <v>255</v>
      </c>
      <c r="I113" s="70"/>
      <c r="J113" s="70"/>
      <c r="K113" s="69" t="s">
        <v>2320</v>
      </c>
      <c r="L113" s="73">
        <v>1</v>
      </c>
      <c r="M113" s="74">
        <v>3586.385986328125</v>
      </c>
      <c r="N113" s="74">
        <v>7283.2001953125</v>
      </c>
      <c r="O113" s="75"/>
      <c r="P113" s="76"/>
      <c r="Q113" s="76"/>
      <c r="R113" s="86"/>
      <c r="S113" s="48">
        <v>0</v>
      </c>
      <c r="T113" s="48">
        <v>3</v>
      </c>
      <c r="U113" s="49">
        <v>0</v>
      </c>
      <c r="V113" s="49">
        <v>0.001642</v>
      </c>
      <c r="W113" s="49">
        <v>0.005381</v>
      </c>
      <c r="X113" s="49">
        <v>0.704849</v>
      </c>
      <c r="Y113" s="49">
        <v>0.8333333333333334</v>
      </c>
      <c r="Z113" s="49">
        <v>0</v>
      </c>
      <c r="AA113" s="71">
        <v>113</v>
      </c>
      <c r="AB113" s="71"/>
      <c r="AC113" s="72"/>
      <c r="AD113" s="78" t="s">
        <v>1185</v>
      </c>
      <c r="AE113" s="78">
        <v>304</v>
      </c>
      <c r="AF113" s="78">
        <v>158</v>
      </c>
      <c r="AG113" s="78">
        <v>200</v>
      </c>
      <c r="AH113" s="78">
        <v>1133</v>
      </c>
      <c r="AI113" s="78"/>
      <c r="AJ113" s="78" t="s">
        <v>1375</v>
      </c>
      <c r="AK113" s="78" t="s">
        <v>1521</v>
      </c>
      <c r="AL113" s="83" t="s">
        <v>1637</v>
      </c>
      <c r="AM113" s="78"/>
      <c r="AN113" s="80">
        <v>42825.14266203704</v>
      </c>
      <c r="AO113" s="83" t="s">
        <v>1802</v>
      </c>
      <c r="AP113" s="78" t="b">
        <v>1</v>
      </c>
      <c r="AQ113" s="78" t="b">
        <v>0</v>
      </c>
      <c r="AR113" s="78" t="b">
        <v>1</v>
      </c>
      <c r="AS113" s="78"/>
      <c r="AT113" s="78">
        <v>1</v>
      </c>
      <c r="AU113" s="78"/>
      <c r="AV113" s="78" t="b">
        <v>0</v>
      </c>
      <c r="AW113" s="78" t="s">
        <v>2012</v>
      </c>
      <c r="AX113" s="83" t="s">
        <v>2123</v>
      </c>
      <c r="AY113" s="78" t="s">
        <v>66</v>
      </c>
      <c r="AZ113" s="78" t="str">
        <f>REPLACE(INDEX(GroupVertices[Group],MATCH(Vertices[[#This Row],[Vertex]],GroupVertices[Vertex],0)),1,1,"")</f>
        <v>1</v>
      </c>
      <c r="BA113" s="48"/>
      <c r="BB113" s="48"/>
      <c r="BC113" s="48"/>
      <c r="BD113" s="48"/>
      <c r="BE113" s="48" t="s">
        <v>573</v>
      </c>
      <c r="BF113" s="48" t="s">
        <v>573</v>
      </c>
      <c r="BG113" s="116" t="s">
        <v>2890</v>
      </c>
      <c r="BH113" s="116" t="s">
        <v>2890</v>
      </c>
      <c r="BI113" s="116" t="s">
        <v>2956</v>
      </c>
      <c r="BJ113" s="116" t="s">
        <v>2956</v>
      </c>
      <c r="BK113" s="116">
        <v>1</v>
      </c>
      <c r="BL113" s="120">
        <v>5.555555555555555</v>
      </c>
      <c r="BM113" s="116">
        <v>1</v>
      </c>
      <c r="BN113" s="120">
        <v>5.555555555555555</v>
      </c>
      <c r="BO113" s="116">
        <v>0</v>
      </c>
      <c r="BP113" s="120">
        <v>0</v>
      </c>
      <c r="BQ113" s="116">
        <v>16</v>
      </c>
      <c r="BR113" s="120">
        <v>88.88888888888889</v>
      </c>
      <c r="BS113" s="116">
        <v>18</v>
      </c>
      <c r="BT113" s="2"/>
      <c r="BU113" s="3"/>
      <c r="BV113" s="3"/>
      <c r="BW113" s="3"/>
      <c r="BX113" s="3"/>
    </row>
    <row r="114" spans="1:76" ht="15">
      <c r="A114" s="64" t="s">
        <v>302</v>
      </c>
      <c r="B114" s="65"/>
      <c r="C114" s="65" t="s">
        <v>64</v>
      </c>
      <c r="D114" s="66">
        <v>163.53438570022487</v>
      </c>
      <c r="E114" s="68"/>
      <c r="F114" s="100" t="s">
        <v>1964</v>
      </c>
      <c r="G114" s="65"/>
      <c r="H114" s="69" t="s">
        <v>302</v>
      </c>
      <c r="I114" s="70"/>
      <c r="J114" s="70"/>
      <c r="K114" s="69" t="s">
        <v>2321</v>
      </c>
      <c r="L114" s="73">
        <v>28.596875988567255</v>
      </c>
      <c r="M114" s="74">
        <v>2682.074951171875</v>
      </c>
      <c r="N114" s="74">
        <v>6513.8505859375</v>
      </c>
      <c r="O114" s="75"/>
      <c r="P114" s="76"/>
      <c r="Q114" s="76"/>
      <c r="R114" s="86"/>
      <c r="S114" s="48">
        <v>6</v>
      </c>
      <c r="T114" s="48">
        <v>1</v>
      </c>
      <c r="U114" s="49">
        <v>83.804762</v>
      </c>
      <c r="V114" s="49">
        <v>0.002146</v>
      </c>
      <c r="W114" s="49">
        <v>0.013005</v>
      </c>
      <c r="X114" s="49">
        <v>1.312629</v>
      </c>
      <c r="Y114" s="49">
        <v>0.5</v>
      </c>
      <c r="Z114" s="49">
        <v>0.16666666666666666</v>
      </c>
      <c r="AA114" s="71">
        <v>114</v>
      </c>
      <c r="AB114" s="71"/>
      <c r="AC114" s="72"/>
      <c r="AD114" s="78" t="s">
        <v>1186</v>
      </c>
      <c r="AE114" s="78">
        <v>955</v>
      </c>
      <c r="AF114" s="78">
        <v>12743</v>
      </c>
      <c r="AG114" s="78">
        <v>7194</v>
      </c>
      <c r="AH114" s="78">
        <v>1922</v>
      </c>
      <c r="AI114" s="78"/>
      <c r="AJ114" s="78" t="s">
        <v>1376</v>
      </c>
      <c r="AK114" s="78" t="s">
        <v>1522</v>
      </c>
      <c r="AL114" s="83" t="s">
        <v>1638</v>
      </c>
      <c r="AM114" s="78"/>
      <c r="AN114" s="80">
        <v>40256.75381944444</v>
      </c>
      <c r="AO114" s="83" t="s">
        <v>1803</v>
      </c>
      <c r="AP114" s="78" t="b">
        <v>0</v>
      </c>
      <c r="AQ114" s="78" t="b">
        <v>0</v>
      </c>
      <c r="AR114" s="78" t="b">
        <v>1</v>
      </c>
      <c r="AS114" s="78"/>
      <c r="AT114" s="78">
        <v>240</v>
      </c>
      <c r="AU114" s="83" t="s">
        <v>1883</v>
      </c>
      <c r="AV114" s="78" t="b">
        <v>1</v>
      </c>
      <c r="AW114" s="78" t="s">
        <v>2012</v>
      </c>
      <c r="AX114" s="83" t="s">
        <v>2124</v>
      </c>
      <c r="AY114" s="78" t="s">
        <v>66</v>
      </c>
      <c r="AZ114" s="78" t="str">
        <f>REPLACE(INDEX(GroupVertices[Group],MATCH(Vertices[[#This Row],[Vertex]],GroupVertices[Vertex],0)),1,1,"")</f>
        <v>1</v>
      </c>
      <c r="BA114" s="48"/>
      <c r="BB114" s="48"/>
      <c r="BC114" s="48"/>
      <c r="BD114" s="48"/>
      <c r="BE114" s="48"/>
      <c r="BF114" s="48"/>
      <c r="BG114" s="116" t="s">
        <v>2891</v>
      </c>
      <c r="BH114" s="116" t="s">
        <v>2891</v>
      </c>
      <c r="BI114" s="116" t="s">
        <v>2957</v>
      </c>
      <c r="BJ114" s="116" t="s">
        <v>2957</v>
      </c>
      <c r="BK114" s="116">
        <v>5</v>
      </c>
      <c r="BL114" s="120">
        <v>11.11111111111111</v>
      </c>
      <c r="BM114" s="116">
        <v>1</v>
      </c>
      <c r="BN114" s="120">
        <v>2.2222222222222223</v>
      </c>
      <c r="BO114" s="116">
        <v>0</v>
      </c>
      <c r="BP114" s="120">
        <v>0</v>
      </c>
      <c r="BQ114" s="116">
        <v>39</v>
      </c>
      <c r="BR114" s="120">
        <v>86.66666666666667</v>
      </c>
      <c r="BS114" s="116">
        <v>45</v>
      </c>
      <c r="BT114" s="2"/>
      <c r="BU114" s="3"/>
      <c r="BV114" s="3"/>
      <c r="BW114" s="3"/>
      <c r="BX114" s="3"/>
    </row>
    <row r="115" spans="1:76" ht="15">
      <c r="A115" s="64" t="s">
        <v>363</v>
      </c>
      <c r="B115" s="65"/>
      <c r="C115" s="65" t="s">
        <v>64</v>
      </c>
      <c r="D115" s="66">
        <v>162.02010848402554</v>
      </c>
      <c r="E115" s="68"/>
      <c r="F115" s="100" t="s">
        <v>1965</v>
      </c>
      <c r="G115" s="65"/>
      <c r="H115" s="69" t="s">
        <v>363</v>
      </c>
      <c r="I115" s="70"/>
      <c r="J115" s="70"/>
      <c r="K115" s="69" t="s">
        <v>2322</v>
      </c>
      <c r="L115" s="73">
        <v>1</v>
      </c>
      <c r="M115" s="74">
        <v>7186.9482421875</v>
      </c>
      <c r="N115" s="74">
        <v>9646.09375</v>
      </c>
      <c r="O115" s="75"/>
      <c r="P115" s="76"/>
      <c r="Q115" s="76"/>
      <c r="R115" s="86"/>
      <c r="S115" s="48">
        <v>3</v>
      </c>
      <c r="T115" s="48">
        <v>0</v>
      </c>
      <c r="U115" s="49">
        <v>0</v>
      </c>
      <c r="V115" s="49">
        <v>0.001555</v>
      </c>
      <c r="W115" s="49">
        <v>0.004632</v>
      </c>
      <c r="X115" s="49">
        <v>0.513458</v>
      </c>
      <c r="Y115" s="49">
        <v>0.8333333333333334</v>
      </c>
      <c r="Z115" s="49">
        <v>0</v>
      </c>
      <c r="AA115" s="71">
        <v>115</v>
      </c>
      <c r="AB115" s="71"/>
      <c r="AC115" s="72"/>
      <c r="AD115" s="78" t="s">
        <v>1187</v>
      </c>
      <c r="AE115" s="78">
        <v>14</v>
      </c>
      <c r="AF115" s="78">
        <v>167</v>
      </c>
      <c r="AG115" s="78">
        <v>252</v>
      </c>
      <c r="AH115" s="78">
        <v>4</v>
      </c>
      <c r="AI115" s="78"/>
      <c r="AJ115" s="78" t="s">
        <v>1377</v>
      </c>
      <c r="AK115" s="78" t="s">
        <v>1523</v>
      </c>
      <c r="AL115" s="83" t="s">
        <v>1639</v>
      </c>
      <c r="AM115" s="78"/>
      <c r="AN115" s="80">
        <v>41666.35748842593</v>
      </c>
      <c r="AO115" s="83" t="s">
        <v>1804</v>
      </c>
      <c r="AP115" s="78" t="b">
        <v>0</v>
      </c>
      <c r="AQ115" s="78" t="b">
        <v>0</v>
      </c>
      <c r="AR115" s="78" t="b">
        <v>0</v>
      </c>
      <c r="AS115" s="78" t="s">
        <v>1878</v>
      </c>
      <c r="AT115" s="78">
        <v>0</v>
      </c>
      <c r="AU115" s="83" t="s">
        <v>1880</v>
      </c>
      <c r="AV115" s="78" t="b">
        <v>0</v>
      </c>
      <c r="AW115" s="78" t="s">
        <v>2012</v>
      </c>
      <c r="AX115" s="83" t="s">
        <v>2125</v>
      </c>
      <c r="AY115" s="78" t="s">
        <v>65</v>
      </c>
      <c r="AZ115" s="78" t="str">
        <f>REPLACE(INDEX(GroupVertices[Group],MATCH(Vertices[[#This Row],[Vertex]],GroupVertices[Vertex],0)),1,1,"")</f>
        <v>6</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257</v>
      </c>
      <c r="B116" s="65"/>
      <c r="C116" s="65" t="s">
        <v>64</v>
      </c>
      <c r="D116" s="66">
        <v>163.48778699772257</v>
      </c>
      <c r="E116" s="68"/>
      <c r="F116" s="100" t="s">
        <v>660</v>
      </c>
      <c r="G116" s="65"/>
      <c r="H116" s="69" t="s">
        <v>257</v>
      </c>
      <c r="I116" s="70"/>
      <c r="J116" s="70"/>
      <c r="K116" s="69" t="s">
        <v>2323</v>
      </c>
      <c r="L116" s="73">
        <v>342.0912038544161</v>
      </c>
      <c r="M116" s="74">
        <v>6654.0556640625</v>
      </c>
      <c r="N116" s="74">
        <v>8808.484375</v>
      </c>
      <c r="O116" s="75"/>
      <c r="P116" s="76"/>
      <c r="Q116" s="76"/>
      <c r="R116" s="86"/>
      <c r="S116" s="48">
        <v>2</v>
      </c>
      <c r="T116" s="48">
        <v>13</v>
      </c>
      <c r="U116" s="49">
        <v>1035.808081</v>
      </c>
      <c r="V116" s="49">
        <v>0.002179</v>
      </c>
      <c r="W116" s="49">
        <v>0.017312</v>
      </c>
      <c r="X116" s="49">
        <v>2.009004</v>
      </c>
      <c r="Y116" s="49">
        <v>0.23626373626373626</v>
      </c>
      <c r="Z116" s="49">
        <v>0.07142857142857142</v>
      </c>
      <c r="AA116" s="71">
        <v>116</v>
      </c>
      <c r="AB116" s="71"/>
      <c r="AC116" s="72"/>
      <c r="AD116" s="78" t="s">
        <v>1188</v>
      </c>
      <c r="AE116" s="78">
        <v>1312</v>
      </c>
      <c r="AF116" s="78">
        <v>12356</v>
      </c>
      <c r="AG116" s="78">
        <v>7655</v>
      </c>
      <c r="AH116" s="78">
        <v>13993</v>
      </c>
      <c r="AI116" s="78"/>
      <c r="AJ116" s="78" t="s">
        <v>1378</v>
      </c>
      <c r="AK116" s="78" t="s">
        <v>1524</v>
      </c>
      <c r="AL116" s="83" t="s">
        <v>1640</v>
      </c>
      <c r="AM116" s="78"/>
      <c r="AN116" s="80">
        <v>40449.79976851852</v>
      </c>
      <c r="AO116" s="83" t="s">
        <v>1805</v>
      </c>
      <c r="AP116" s="78" t="b">
        <v>0</v>
      </c>
      <c r="AQ116" s="78" t="b">
        <v>0</v>
      </c>
      <c r="AR116" s="78" t="b">
        <v>1</v>
      </c>
      <c r="AS116" s="78"/>
      <c r="AT116" s="78">
        <v>111</v>
      </c>
      <c r="AU116" s="83" t="s">
        <v>1880</v>
      </c>
      <c r="AV116" s="78" t="b">
        <v>0</v>
      </c>
      <c r="AW116" s="78" t="s">
        <v>2012</v>
      </c>
      <c r="AX116" s="83" t="s">
        <v>2126</v>
      </c>
      <c r="AY116" s="78" t="s">
        <v>66</v>
      </c>
      <c r="AZ116" s="78" t="str">
        <f>REPLACE(INDEX(GroupVertices[Group],MATCH(Vertices[[#This Row],[Vertex]],GroupVertices[Vertex],0)),1,1,"")</f>
        <v>6</v>
      </c>
      <c r="BA116" s="48"/>
      <c r="BB116" s="48"/>
      <c r="BC116" s="48"/>
      <c r="BD116" s="48"/>
      <c r="BE116" s="48"/>
      <c r="BF116" s="48"/>
      <c r="BG116" s="116" t="s">
        <v>2892</v>
      </c>
      <c r="BH116" s="116" t="s">
        <v>2892</v>
      </c>
      <c r="BI116" s="116" t="s">
        <v>2958</v>
      </c>
      <c r="BJ116" s="116" t="s">
        <v>2958</v>
      </c>
      <c r="BK116" s="116">
        <v>1</v>
      </c>
      <c r="BL116" s="120">
        <v>1.6129032258064515</v>
      </c>
      <c r="BM116" s="116">
        <v>3</v>
      </c>
      <c r="BN116" s="120">
        <v>4.838709677419355</v>
      </c>
      <c r="BO116" s="116">
        <v>0</v>
      </c>
      <c r="BP116" s="120">
        <v>0</v>
      </c>
      <c r="BQ116" s="116">
        <v>58</v>
      </c>
      <c r="BR116" s="120">
        <v>93.54838709677419</v>
      </c>
      <c r="BS116" s="116">
        <v>62</v>
      </c>
      <c r="BT116" s="2"/>
      <c r="BU116" s="3"/>
      <c r="BV116" s="3"/>
      <c r="BW116" s="3"/>
      <c r="BX116" s="3"/>
    </row>
    <row r="117" spans="1:76" ht="15">
      <c r="A117" s="64" t="s">
        <v>364</v>
      </c>
      <c r="B117" s="65"/>
      <c r="C117" s="65" t="s">
        <v>64</v>
      </c>
      <c r="D117" s="66">
        <v>162.6609309509954</v>
      </c>
      <c r="E117" s="68"/>
      <c r="F117" s="100" t="s">
        <v>1966</v>
      </c>
      <c r="G117" s="65"/>
      <c r="H117" s="69" t="s">
        <v>364</v>
      </c>
      <c r="I117" s="70"/>
      <c r="J117" s="70"/>
      <c r="K117" s="69" t="s">
        <v>2324</v>
      </c>
      <c r="L117" s="73">
        <v>1</v>
      </c>
      <c r="M117" s="74">
        <v>7562.5966796875</v>
      </c>
      <c r="N117" s="74">
        <v>8471.4501953125</v>
      </c>
      <c r="O117" s="75"/>
      <c r="P117" s="76"/>
      <c r="Q117" s="76"/>
      <c r="R117" s="86"/>
      <c r="S117" s="48">
        <v>3</v>
      </c>
      <c r="T117" s="48">
        <v>0</v>
      </c>
      <c r="U117" s="49">
        <v>0</v>
      </c>
      <c r="V117" s="49">
        <v>0.001555</v>
      </c>
      <c r="W117" s="49">
        <v>0.004632</v>
      </c>
      <c r="X117" s="49">
        <v>0.513458</v>
      </c>
      <c r="Y117" s="49">
        <v>0.8333333333333334</v>
      </c>
      <c r="Z117" s="49">
        <v>0</v>
      </c>
      <c r="AA117" s="71">
        <v>117</v>
      </c>
      <c r="AB117" s="71"/>
      <c r="AC117" s="72"/>
      <c r="AD117" s="78" t="s">
        <v>1189</v>
      </c>
      <c r="AE117" s="78">
        <v>767</v>
      </c>
      <c r="AF117" s="78">
        <v>5489</v>
      </c>
      <c r="AG117" s="78">
        <v>10149</v>
      </c>
      <c r="AH117" s="78">
        <v>6110</v>
      </c>
      <c r="AI117" s="78"/>
      <c r="AJ117" s="78" t="s">
        <v>1379</v>
      </c>
      <c r="AK117" s="78" t="s">
        <v>1471</v>
      </c>
      <c r="AL117" s="83" t="s">
        <v>1641</v>
      </c>
      <c r="AM117" s="78"/>
      <c r="AN117" s="80">
        <v>41252.5325</v>
      </c>
      <c r="AO117" s="83" t="s">
        <v>1806</v>
      </c>
      <c r="AP117" s="78" t="b">
        <v>0</v>
      </c>
      <c r="AQ117" s="78" t="b">
        <v>0</v>
      </c>
      <c r="AR117" s="78" t="b">
        <v>1</v>
      </c>
      <c r="AS117" s="78"/>
      <c r="AT117" s="78">
        <v>41</v>
      </c>
      <c r="AU117" s="83" t="s">
        <v>1881</v>
      </c>
      <c r="AV117" s="78" t="b">
        <v>0</v>
      </c>
      <c r="AW117" s="78" t="s">
        <v>2012</v>
      </c>
      <c r="AX117" s="83" t="s">
        <v>2127</v>
      </c>
      <c r="AY117" s="78" t="s">
        <v>65</v>
      </c>
      <c r="AZ117" s="78" t="str">
        <f>REPLACE(INDEX(GroupVertices[Group],MATCH(Vertices[[#This Row],[Vertex]],GroupVertices[Vertex],0)),1,1,"")</f>
        <v>6</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259</v>
      </c>
      <c r="B118" s="65"/>
      <c r="C118" s="65" t="s">
        <v>64</v>
      </c>
      <c r="D118" s="66">
        <v>163.1511204028996</v>
      </c>
      <c r="E118" s="68"/>
      <c r="F118" s="100" t="s">
        <v>662</v>
      </c>
      <c r="G118" s="65"/>
      <c r="H118" s="69" t="s">
        <v>259</v>
      </c>
      <c r="I118" s="70"/>
      <c r="J118" s="70"/>
      <c r="K118" s="69" t="s">
        <v>2325</v>
      </c>
      <c r="L118" s="73">
        <v>18.387019751888936</v>
      </c>
      <c r="M118" s="74">
        <v>6024.35498046875</v>
      </c>
      <c r="N118" s="74">
        <v>7981.45068359375</v>
      </c>
      <c r="O118" s="75"/>
      <c r="P118" s="76"/>
      <c r="Q118" s="76"/>
      <c r="R118" s="86"/>
      <c r="S118" s="48">
        <v>3</v>
      </c>
      <c r="T118" s="48">
        <v>9</v>
      </c>
      <c r="U118" s="49">
        <v>52.8</v>
      </c>
      <c r="V118" s="49">
        <v>0.001661</v>
      </c>
      <c r="W118" s="49">
        <v>0.010413</v>
      </c>
      <c r="X118" s="49">
        <v>1.397788</v>
      </c>
      <c r="Y118" s="49">
        <v>0.28888888888888886</v>
      </c>
      <c r="Z118" s="49">
        <v>0.2</v>
      </c>
      <c r="AA118" s="71">
        <v>118</v>
      </c>
      <c r="AB118" s="71"/>
      <c r="AC118" s="72"/>
      <c r="AD118" s="78" t="s">
        <v>1190</v>
      </c>
      <c r="AE118" s="78">
        <v>1510</v>
      </c>
      <c r="AF118" s="78">
        <v>9560</v>
      </c>
      <c r="AG118" s="78">
        <v>35127</v>
      </c>
      <c r="AH118" s="78">
        <v>5427</v>
      </c>
      <c r="AI118" s="78"/>
      <c r="AJ118" s="78" t="s">
        <v>1380</v>
      </c>
      <c r="AK118" s="78" t="s">
        <v>1485</v>
      </c>
      <c r="AL118" s="83" t="s">
        <v>1642</v>
      </c>
      <c r="AM118" s="78"/>
      <c r="AN118" s="80">
        <v>41328.8515625</v>
      </c>
      <c r="AO118" s="83" t="s">
        <v>1807</v>
      </c>
      <c r="AP118" s="78" t="b">
        <v>0</v>
      </c>
      <c r="AQ118" s="78" t="b">
        <v>0</v>
      </c>
      <c r="AR118" s="78" t="b">
        <v>0</v>
      </c>
      <c r="AS118" s="78"/>
      <c r="AT118" s="78">
        <v>48</v>
      </c>
      <c r="AU118" s="83" t="s">
        <v>1881</v>
      </c>
      <c r="AV118" s="78" t="b">
        <v>0</v>
      </c>
      <c r="AW118" s="78" t="s">
        <v>2012</v>
      </c>
      <c r="AX118" s="83" t="s">
        <v>2128</v>
      </c>
      <c r="AY118" s="78" t="s">
        <v>66</v>
      </c>
      <c r="AZ118" s="78" t="str">
        <f>REPLACE(INDEX(GroupVertices[Group],MATCH(Vertices[[#This Row],[Vertex]],GroupVertices[Vertex],0)),1,1,"")</f>
        <v>6</v>
      </c>
      <c r="BA118" s="48"/>
      <c r="BB118" s="48"/>
      <c r="BC118" s="48"/>
      <c r="BD118" s="48"/>
      <c r="BE118" s="48"/>
      <c r="BF118" s="48"/>
      <c r="BG118" s="116" t="s">
        <v>2886</v>
      </c>
      <c r="BH118" s="116" t="s">
        <v>2886</v>
      </c>
      <c r="BI118" s="116" t="s">
        <v>2952</v>
      </c>
      <c r="BJ118" s="116" t="s">
        <v>2952</v>
      </c>
      <c r="BK118" s="116">
        <v>0</v>
      </c>
      <c r="BL118" s="120">
        <v>0</v>
      </c>
      <c r="BM118" s="116">
        <v>0</v>
      </c>
      <c r="BN118" s="120">
        <v>0</v>
      </c>
      <c r="BO118" s="116">
        <v>0</v>
      </c>
      <c r="BP118" s="120">
        <v>0</v>
      </c>
      <c r="BQ118" s="116">
        <v>16</v>
      </c>
      <c r="BR118" s="120">
        <v>100</v>
      </c>
      <c r="BS118" s="116">
        <v>16</v>
      </c>
      <c r="BT118" s="2"/>
      <c r="BU118" s="3"/>
      <c r="BV118" s="3"/>
      <c r="BW118" s="3"/>
      <c r="BX118" s="3"/>
    </row>
    <row r="119" spans="1:76" ht="15">
      <c r="A119" s="64" t="s">
        <v>260</v>
      </c>
      <c r="B119" s="65"/>
      <c r="C119" s="65" t="s">
        <v>64</v>
      </c>
      <c r="D119" s="66">
        <v>162.05876012098483</v>
      </c>
      <c r="E119" s="68"/>
      <c r="F119" s="100" t="s">
        <v>663</v>
      </c>
      <c r="G119" s="65"/>
      <c r="H119" s="69" t="s">
        <v>260</v>
      </c>
      <c r="I119" s="70"/>
      <c r="J119" s="70"/>
      <c r="K119" s="69" t="s">
        <v>2326</v>
      </c>
      <c r="L119" s="73">
        <v>18.387019751888936</v>
      </c>
      <c r="M119" s="74">
        <v>6031.591796875</v>
      </c>
      <c r="N119" s="74">
        <v>8662.0849609375</v>
      </c>
      <c r="O119" s="75"/>
      <c r="P119" s="76"/>
      <c r="Q119" s="76"/>
      <c r="R119" s="86"/>
      <c r="S119" s="48">
        <v>0</v>
      </c>
      <c r="T119" s="48">
        <v>10</v>
      </c>
      <c r="U119" s="49">
        <v>52.8</v>
      </c>
      <c r="V119" s="49">
        <v>0.001661</v>
      </c>
      <c r="W119" s="49">
        <v>0.010413</v>
      </c>
      <c r="X119" s="49">
        <v>1.397788</v>
      </c>
      <c r="Y119" s="49">
        <v>0.28888888888888886</v>
      </c>
      <c r="Z119" s="49">
        <v>0</v>
      </c>
      <c r="AA119" s="71">
        <v>119</v>
      </c>
      <c r="AB119" s="71"/>
      <c r="AC119" s="72"/>
      <c r="AD119" s="78" t="s">
        <v>1191</v>
      </c>
      <c r="AE119" s="78">
        <v>525</v>
      </c>
      <c r="AF119" s="78">
        <v>488</v>
      </c>
      <c r="AG119" s="78">
        <v>2571</v>
      </c>
      <c r="AH119" s="78">
        <v>6071</v>
      </c>
      <c r="AI119" s="78"/>
      <c r="AJ119" s="78" t="s">
        <v>1381</v>
      </c>
      <c r="AK119" s="78" t="s">
        <v>1525</v>
      </c>
      <c r="AL119" s="78"/>
      <c r="AM119" s="78"/>
      <c r="AN119" s="80">
        <v>43643.409733796296</v>
      </c>
      <c r="AO119" s="78"/>
      <c r="AP119" s="78" t="b">
        <v>1</v>
      </c>
      <c r="AQ119" s="78" t="b">
        <v>0</v>
      </c>
      <c r="AR119" s="78" t="b">
        <v>0</v>
      </c>
      <c r="AS119" s="78"/>
      <c r="AT119" s="78">
        <v>0</v>
      </c>
      <c r="AU119" s="78"/>
      <c r="AV119" s="78" t="b">
        <v>0</v>
      </c>
      <c r="AW119" s="78" t="s">
        <v>2012</v>
      </c>
      <c r="AX119" s="83" t="s">
        <v>2129</v>
      </c>
      <c r="AY119" s="78" t="s">
        <v>66</v>
      </c>
      <c r="AZ119" s="78" t="str">
        <f>REPLACE(INDEX(GroupVertices[Group],MATCH(Vertices[[#This Row],[Vertex]],GroupVertices[Vertex],0)),1,1,"")</f>
        <v>6</v>
      </c>
      <c r="BA119" s="48"/>
      <c r="BB119" s="48"/>
      <c r="BC119" s="48"/>
      <c r="BD119" s="48"/>
      <c r="BE119" s="48"/>
      <c r="BF119" s="48"/>
      <c r="BG119" s="116" t="s">
        <v>2893</v>
      </c>
      <c r="BH119" s="116" t="s">
        <v>2893</v>
      </c>
      <c r="BI119" s="116" t="s">
        <v>2959</v>
      </c>
      <c r="BJ119" s="116" t="s">
        <v>2959</v>
      </c>
      <c r="BK119" s="116">
        <v>0</v>
      </c>
      <c r="BL119" s="120">
        <v>0</v>
      </c>
      <c r="BM119" s="116">
        <v>0</v>
      </c>
      <c r="BN119" s="120">
        <v>0</v>
      </c>
      <c r="BO119" s="116">
        <v>0</v>
      </c>
      <c r="BP119" s="120">
        <v>0</v>
      </c>
      <c r="BQ119" s="116">
        <v>12</v>
      </c>
      <c r="BR119" s="120">
        <v>100</v>
      </c>
      <c r="BS119" s="116">
        <v>12</v>
      </c>
      <c r="BT119" s="2"/>
      <c r="BU119" s="3"/>
      <c r="BV119" s="3"/>
      <c r="BW119" s="3"/>
      <c r="BX119" s="3"/>
    </row>
    <row r="120" spans="1:76" ht="15">
      <c r="A120" s="64" t="s">
        <v>262</v>
      </c>
      <c r="B120" s="65"/>
      <c r="C120" s="65" t="s">
        <v>64</v>
      </c>
      <c r="D120" s="66">
        <v>162.01372674957432</v>
      </c>
      <c r="E120" s="68"/>
      <c r="F120" s="100" t="s">
        <v>665</v>
      </c>
      <c r="G120" s="65"/>
      <c r="H120" s="69" t="s">
        <v>262</v>
      </c>
      <c r="I120" s="70"/>
      <c r="J120" s="70"/>
      <c r="K120" s="69" t="s">
        <v>2327</v>
      </c>
      <c r="L120" s="73">
        <v>1</v>
      </c>
      <c r="M120" s="74">
        <v>3048.61669921875</v>
      </c>
      <c r="N120" s="74">
        <v>1764.2508544921875</v>
      </c>
      <c r="O120" s="75"/>
      <c r="P120" s="76"/>
      <c r="Q120" s="76"/>
      <c r="R120" s="86"/>
      <c r="S120" s="48">
        <v>0</v>
      </c>
      <c r="T120" s="48">
        <v>1</v>
      </c>
      <c r="U120" s="49">
        <v>0</v>
      </c>
      <c r="V120" s="49">
        <v>0.001621</v>
      </c>
      <c r="W120" s="49">
        <v>0.00287</v>
      </c>
      <c r="X120" s="49">
        <v>0.339703</v>
      </c>
      <c r="Y120" s="49">
        <v>0</v>
      </c>
      <c r="Z120" s="49">
        <v>0</v>
      </c>
      <c r="AA120" s="71">
        <v>120</v>
      </c>
      <c r="AB120" s="71"/>
      <c r="AC120" s="72"/>
      <c r="AD120" s="78" t="s">
        <v>1192</v>
      </c>
      <c r="AE120" s="78">
        <v>159</v>
      </c>
      <c r="AF120" s="78">
        <v>114</v>
      </c>
      <c r="AG120" s="78">
        <v>879</v>
      </c>
      <c r="AH120" s="78">
        <v>702</v>
      </c>
      <c r="AI120" s="78"/>
      <c r="AJ120" s="78" t="s">
        <v>1382</v>
      </c>
      <c r="AK120" s="78"/>
      <c r="AL120" s="83" t="s">
        <v>1643</v>
      </c>
      <c r="AM120" s="78"/>
      <c r="AN120" s="80">
        <v>42790.3777662037</v>
      </c>
      <c r="AO120" s="83" t="s">
        <v>1808</v>
      </c>
      <c r="AP120" s="78" t="b">
        <v>1</v>
      </c>
      <c r="AQ120" s="78" t="b">
        <v>0</v>
      </c>
      <c r="AR120" s="78" t="b">
        <v>1</v>
      </c>
      <c r="AS120" s="78"/>
      <c r="AT120" s="78">
        <v>1</v>
      </c>
      <c r="AU120" s="78"/>
      <c r="AV120" s="78" t="b">
        <v>0</v>
      </c>
      <c r="AW120" s="78" t="s">
        <v>2012</v>
      </c>
      <c r="AX120" s="83" t="s">
        <v>2130</v>
      </c>
      <c r="AY120" s="78" t="s">
        <v>66</v>
      </c>
      <c r="AZ120" s="78" t="str">
        <f>REPLACE(INDEX(GroupVertices[Group],MATCH(Vertices[[#This Row],[Vertex]],GroupVertices[Vertex],0)),1,1,"")</f>
        <v>2</v>
      </c>
      <c r="BA120" s="48"/>
      <c r="BB120" s="48"/>
      <c r="BC120" s="48"/>
      <c r="BD120" s="48"/>
      <c r="BE120" s="48" t="s">
        <v>575</v>
      </c>
      <c r="BF120" s="48" t="s">
        <v>575</v>
      </c>
      <c r="BG120" s="116" t="s">
        <v>2894</v>
      </c>
      <c r="BH120" s="116" t="s">
        <v>2894</v>
      </c>
      <c r="BI120" s="116" t="s">
        <v>2960</v>
      </c>
      <c r="BJ120" s="116" t="s">
        <v>2960</v>
      </c>
      <c r="BK120" s="116">
        <v>0</v>
      </c>
      <c r="BL120" s="120">
        <v>0</v>
      </c>
      <c r="BM120" s="116">
        <v>1</v>
      </c>
      <c r="BN120" s="120">
        <v>4.3478260869565215</v>
      </c>
      <c r="BO120" s="116">
        <v>0</v>
      </c>
      <c r="BP120" s="120">
        <v>0</v>
      </c>
      <c r="BQ120" s="116">
        <v>22</v>
      </c>
      <c r="BR120" s="120">
        <v>95.65217391304348</v>
      </c>
      <c r="BS120" s="116">
        <v>23</v>
      </c>
      <c r="BT120" s="2"/>
      <c r="BU120" s="3"/>
      <c r="BV120" s="3"/>
      <c r="BW120" s="3"/>
      <c r="BX120" s="3"/>
    </row>
    <row r="121" spans="1:76" ht="15">
      <c r="A121" s="64" t="s">
        <v>263</v>
      </c>
      <c r="B121" s="65"/>
      <c r="C121" s="65" t="s">
        <v>64</v>
      </c>
      <c r="D121" s="66">
        <v>166.01302727906258</v>
      </c>
      <c r="E121" s="68"/>
      <c r="F121" s="100" t="s">
        <v>1967</v>
      </c>
      <c r="G121" s="65"/>
      <c r="H121" s="69" t="s">
        <v>263</v>
      </c>
      <c r="I121" s="70"/>
      <c r="J121" s="70"/>
      <c r="K121" s="69" t="s">
        <v>2328</v>
      </c>
      <c r="L121" s="73">
        <v>246.6575139187338</v>
      </c>
      <c r="M121" s="74">
        <v>9560.1123046875</v>
      </c>
      <c r="N121" s="74">
        <v>3340.05322265625</v>
      </c>
      <c r="O121" s="75"/>
      <c r="P121" s="76"/>
      <c r="Q121" s="76"/>
      <c r="R121" s="86"/>
      <c r="S121" s="48">
        <v>0</v>
      </c>
      <c r="T121" s="48">
        <v>3</v>
      </c>
      <c r="U121" s="49">
        <v>746</v>
      </c>
      <c r="V121" s="49">
        <v>0.00207</v>
      </c>
      <c r="W121" s="49">
        <v>0.005878</v>
      </c>
      <c r="X121" s="49">
        <v>1.176093</v>
      </c>
      <c r="Y121" s="49">
        <v>0</v>
      </c>
      <c r="Z121" s="49">
        <v>0</v>
      </c>
      <c r="AA121" s="71">
        <v>121</v>
      </c>
      <c r="AB121" s="71"/>
      <c r="AC121" s="72"/>
      <c r="AD121" s="78" t="s">
        <v>1193</v>
      </c>
      <c r="AE121" s="78">
        <v>1365</v>
      </c>
      <c r="AF121" s="78">
        <v>33328</v>
      </c>
      <c r="AG121" s="78">
        <v>78584</v>
      </c>
      <c r="AH121" s="78">
        <v>544</v>
      </c>
      <c r="AI121" s="78"/>
      <c r="AJ121" s="78" t="s">
        <v>1383</v>
      </c>
      <c r="AK121" s="78" t="s">
        <v>1506</v>
      </c>
      <c r="AL121" s="83" t="s">
        <v>1644</v>
      </c>
      <c r="AM121" s="78"/>
      <c r="AN121" s="80">
        <v>39930.66988425926</v>
      </c>
      <c r="AO121" s="83" t="s">
        <v>1809</v>
      </c>
      <c r="AP121" s="78" t="b">
        <v>0</v>
      </c>
      <c r="AQ121" s="78" t="b">
        <v>0</v>
      </c>
      <c r="AR121" s="78" t="b">
        <v>1</v>
      </c>
      <c r="AS121" s="78"/>
      <c r="AT121" s="78">
        <v>765</v>
      </c>
      <c r="AU121" s="83" t="s">
        <v>1881</v>
      </c>
      <c r="AV121" s="78" t="b">
        <v>1</v>
      </c>
      <c r="AW121" s="78" t="s">
        <v>2012</v>
      </c>
      <c r="AX121" s="83" t="s">
        <v>2131</v>
      </c>
      <c r="AY121" s="78" t="s">
        <v>66</v>
      </c>
      <c r="AZ121" s="78" t="str">
        <f>REPLACE(INDEX(GroupVertices[Group],MATCH(Vertices[[#This Row],[Vertex]],GroupVertices[Vertex],0)),1,1,"")</f>
        <v>14</v>
      </c>
      <c r="BA121" s="48" t="s">
        <v>518</v>
      </c>
      <c r="BB121" s="48" t="s">
        <v>518</v>
      </c>
      <c r="BC121" s="48" t="s">
        <v>545</v>
      </c>
      <c r="BD121" s="48" t="s">
        <v>545</v>
      </c>
      <c r="BE121" s="48"/>
      <c r="BF121" s="48"/>
      <c r="BG121" s="116" t="s">
        <v>2641</v>
      </c>
      <c r="BH121" s="116" t="s">
        <v>2641</v>
      </c>
      <c r="BI121" s="116" t="s">
        <v>2757</v>
      </c>
      <c r="BJ121" s="116" t="s">
        <v>2757</v>
      </c>
      <c r="BK121" s="116">
        <v>0</v>
      </c>
      <c r="BL121" s="120">
        <v>0</v>
      </c>
      <c r="BM121" s="116">
        <v>0</v>
      </c>
      <c r="BN121" s="120">
        <v>0</v>
      </c>
      <c r="BO121" s="116">
        <v>0</v>
      </c>
      <c r="BP121" s="120">
        <v>0</v>
      </c>
      <c r="BQ121" s="116">
        <v>30</v>
      </c>
      <c r="BR121" s="120">
        <v>100</v>
      </c>
      <c r="BS121" s="116">
        <v>30</v>
      </c>
      <c r="BT121" s="2"/>
      <c r="BU121" s="3"/>
      <c r="BV121" s="3"/>
      <c r="BW121" s="3"/>
      <c r="BX121" s="3"/>
    </row>
    <row r="122" spans="1:76" ht="15">
      <c r="A122" s="64" t="s">
        <v>365</v>
      </c>
      <c r="B122" s="65"/>
      <c r="C122" s="65" t="s">
        <v>64</v>
      </c>
      <c r="D122" s="66">
        <v>162.83420106185025</v>
      </c>
      <c r="E122" s="68"/>
      <c r="F122" s="100" t="s">
        <v>1968</v>
      </c>
      <c r="G122" s="65"/>
      <c r="H122" s="69" t="s">
        <v>365</v>
      </c>
      <c r="I122" s="70"/>
      <c r="J122" s="70"/>
      <c r="K122" s="69" t="s">
        <v>2329</v>
      </c>
      <c r="L122" s="73">
        <v>1</v>
      </c>
      <c r="M122" s="74">
        <v>9316.806640625</v>
      </c>
      <c r="N122" s="74">
        <v>2458.57763671875</v>
      </c>
      <c r="O122" s="75"/>
      <c r="P122" s="76"/>
      <c r="Q122" s="76"/>
      <c r="R122" s="86"/>
      <c r="S122" s="48">
        <v>1</v>
      </c>
      <c r="T122" s="48">
        <v>0</v>
      </c>
      <c r="U122" s="49">
        <v>0</v>
      </c>
      <c r="V122" s="49">
        <v>0.001493</v>
      </c>
      <c r="W122" s="49">
        <v>0.00051</v>
      </c>
      <c r="X122" s="49">
        <v>0.483226</v>
      </c>
      <c r="Y122" s="49">
        <v>0</v>
      </c>
      <c r="Z122" s="49">
        <v>0</v>
      </c>
      <c r="AA122" s="71">
        <v>122</v>
      </c>
      <c r="AB122" s="71"/>
      <c r="AC122" s="72"/>
      <c r="AD122" s="78" t="s">
        <v>1194</v>
      </c>
      <c r="AE122" s="78">
        <v>79</v>
      </c>
      <c r="AF122" s="78">
        <v>6928</v>
      </c>
      <c r="AG122" s="78">
        <v>1316</v>
      </c>
      <c r="AH122" s="78">
        <v>289</v>
      </c>
      <c r="AI122" s="78"/>
      <c r="AJ122" s="78" t="s">
        <v>1384</v>
      </c>
      <c r="AK122" s="78" t="s">
        <v>1507</v>
      </c>
      <c r="AL122" s="83" t="s">
        <v>1645</v>
      </c>
      <c r="AM122" s="78"/>
      <c r="AN122" s="80">
        <v>43104.6794212963</v>
      </c>
      <c r="AO122" s="83" t="s">
        <v>1810</v>
      </c>
      <c r="AP122" s="78" t="b">
        <v>1</v>
      </c>
      <c r="AQ122" s="78" t="b">
        <v>0</v>
      </c>
      <c r="AR122" s="78" t="b">
        <v>1</v>
      </c>
      <c r="AS122" s="78"/>
      <c r="AT122" s="78">
        <v>44</v>
      </c>
      <c r="AU122" s="78"/>
      <c r="AV122" s="78" t="b">
        <v>1</v>
      </c>
      <c r="AW122" s="78" t="s">
        <v>2012</v>
      </c>
      <c r="AX122" s="83" t="s">
        <v>2132</v>
      </c>
      <c r="AY122" s="78" t="s">
        <v>65</v>
      </c>
      <c r="AZ122" s="78" t="str">
        <f>REPLACE(INDEX(GroupVertices[Group],MATCH(Vertices[[#This Row],[Vertex]],GroupVertices[Vertex],0)),1,1,"")</f>
        <v>14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366</v>
      </c>
      <c r="B123" s="65"/>
      <c r="C123" s="65" t="s">
        <v>64</v>
      </c>
      <c r="D123" s="66">
        <v>162.19723171756794</v>
      </c>
      <c r="E123" s="68"/>
      <c r="F123" s="100" t="s">
        <v>1969</v>
      </c>
      <c r="G123" s="65"/>
      <c r="H123" s="69" t="s">
        <v>366</v>
      </c>
      <c r="I123" s="70"/>
      <c r="J123" s="70"/>
      <c r="K123" s="69" t="s">
        <v>2330</v>
      </c>
      <c r="L123" s="73">
        <v>1</v>
      </c>
      <c r="M123" s="74">
        <v>9804.087890625</v>
      </c>
      <c r="N123" s="74">
        <v>4211.34375</v>
      </c>
      <c r="O123" s="75"/>
      <c r="P123" s="76"/>
      <c r="Q123" s="76"/>
      <c r="R123" s="86"/>
      <c r="S123" s="48">
        <v>1</v>
      </c>
      <c r="T123" s="48">
        <v>0</v>
      </c>
      <c r="U123" s="49">
        <v>0</v>
      </c>
      <c r="V123" s="49">
        <v>0.001493</v>
      </c>
      <c r="W123" s="49">
        <v>0.00051</v>
      </c>
      <c r="X123" s="49">
        <v>0.483226</v>
      </c>
      <c r="Y123" s="49">
        <v>0</v>
      </c>
      <c r="Z123" s="49">
        <v>0</v>
      </c>
      <c r="AA123" s="71">
        <v>123</v>
      </c>
      <c r="AB123" s="71"/>
      <c r="AC123" s="72"/>
      <c r="AD123" s="78" t="s">
        <v>1195</v>
      </c>
      <c r="AE123" s="78">
        <v>2369</v>
      </c>
      <c r="AF123" s="78">
        <v>1638</v>
      </c>
      <c r="AG123" s="78">
        <v>2760</v>
      </c>
      <c r="AH123" s="78">
        <v>571</v>
      </c>
      <c r="AI123" s="78"/>
      <c r="AJ123" s="78" t="s">
        <v>1385</v>
      </c>
      <c r="AK123" s="78"/>
      <c r="AL123" s="83" t="s">
        <v>1646</v>
      </c>
      <c r="AM123" s="78"/>
      <c r="AN123" s="80">
        <v>41025.989074074074</v>
      </c>
      <c r="AO123" s="83" t="s">
        <v>1811</v>
      </c>
      <c r="AP123" s="78" t="b">
        <v>0</v>
      </c>
      <c r="AQ123" s="78" t="b">
        <v>0</v>
      </c>
      <c r="AR123" s="78" t="b">
        <v>1</v>
      </c>
      <c r="AS123" s="78"/>
      <c r="AT123" s="78">
        <v>81</v>
      </c>
      <c r="AU123" s="83" t="s">
        <v>1881</v>
      </c>
      <c r="AV123" s="78" t="b">
        <v>1</v>
      </c>
      <c r="AW123" s="78" t="s">
        <v>2012</v>
      </c>
      <c r="AX123" s="83" t="s">
        <v>2133</v>
      </c>
      <c r="AY123" s="78" t="s">
        <v>65</v>
      </c>
      <c r="AZ123" s="78" t="str">
        <f>REPLACE(INDEX(GroupVertices[Group],MATCH(Vertices[[#This Row],[Vertex]],GroupVertices[Vertex],0)),1,1,"")</f>
        <v>14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264</v>
      </c>
      <c r="B124" s="65"/>
      <c r="C124" s="65" t="s">
        <v>64</v>
      </c>
      <c r="D124" s="66">
        <v>162.196750077232</v>
      </c>
      <c r="E124" s="68"/>
      <c r="F124" s="100" t="s">
        <v>666</v>
      </c>
      <c r="G124" s="65"/>
      <c r="H124" s="69" t="s">
        <v>264</v>
      </c>
      <c r="I124" s="70"/>
      <c r="J124" s="70"/>
      <c r="K124" s="69" t="s">
        <v>2331</v>
      </c>
      <c r="L124" s="73">
        <v>1</v>
      </c>
      <c r="M124" s="74">
        <v>2461.195068359375</v>
      </c>
      <c r="N124" s="74">
        <v>6777.55712890625</v>
      </c>
      <c r="O124" s="75"/>
      <c r="P124" s="76"/>
      <c r="Q124" s="76"/>
      <c r="R124" s="86"/>
      <c r="S124" s="48">
        <v>0</v>
      </c>
      <c r="T124" s="48">
        <v>4</v>
      </c>
      <c r="U124" s="49">
        <v>0</v>
      </c>
      <c r="V124" s="49">
        <v>0.002137</v>
      </c>
      <c r="W124" s="49">
        <v>0.01117</v>
      </c>
      <c r="X124" s="49">
        <v>0.909457</v>
      </c>
      <c r="Y124" s="49">
        <v>0.8333333333333334</v>
      </c>
      <c r="Z124" s="49">
        <v>0</v>
      </c>
      <c r="AA124" s="71">
        <v>124</v>
      </c>
      <c r="AB124" s="71"/>
      <c r="AC124" s="72"/>
      <c r="AD124" s="78" t="s">
        <v>1196</v>
      </c>
      <c r="AE124" s="78">
        <v>1144</v>
      </c>
      <c r="AF124" s="78">
        <v>1634</v>
      </c>
      <c r="AG124" s="78">
        <v>5368</v>
      </c>
      <c r="AH124" s="78">
        <v>1734</v>
      </c>
      <c r="AI124" s="78"/>
      <c r="AJ124" s="78" t="s">
        <v>1386</v>
      </c>
      <c r="AK124" s="78" t="s">
        <v>1516</v>
      </c>
      <c r="AL124" s="83" t="s">
        <v>1647</v>
      </c>
      <c r="AM124" s="78"/>
      <c r="AN124" s="80">
        <v>40735.67223379629</v>
      </c>
      <c r="AO124" s="83" t="s">
        <v>1812</v>
      </c>
      <c r="AP124" s="78" t="b">
        <v>0</v>
      </c>
      <c r="AQ124" s="78" t="b">
        <v>0</v>
      </c>
      <c r="AR124" s="78" t="b">
        <v>0</v>
      </c>
      <c r="AS124" s="78"/>
      <c r="AT124" s="78">
        <v>32</v>
      </c>
      <c r="AU124" s="83" t="s">
        <v>1881</v>
      </c>
      <c r="AV124" s="78" t="b">
        <v>0</v>
      </c>
      <c r="AW124" s="78" t="s">
        <v>2012</v>
      </c>
      <c r="AX124" s="83" t="s">
        <v>2134</v>
      </c>
      <c r="AY124" s="78" t="s">
        <v>66</v>
      </c>
      <c r="AZ124" s="78" t="str">
        <f>REPLACE(INDEX(GroupVertices[Group],MATCH(Vertices[[#This Row],[Vertex]],GroupVertices[Vertex],0)),1,1,"")</f>
        <v>1</v>
      </c>
      <c r="BA124" s="48"/>
      <c r="BB124" s="48"/>
      <c r="BC124" s="48"/>
      <c r="BD124" s="48"/>
      <c r="BE124" s="48" t="s">
        <v>2847</v>
      </c>
      <c r="BF124" s="48" t="s">
        <v>2847</v>
      </c>
      <c r="BG124" s="116" t="s">
        <v>2890</v>
      </c>
      <c r="BH124" s="116" t="s">
        <v>2890</v>
      </c>
      <c r="BI124" s="116" t="s">
        <v>2961</v>
      </c>
      <c r="BJ124" s="116" t="s">
        <v>2961</v>
      </c>
      <c r="BK124" s="116">
        <v>2</v>
      </c>
      <c r="BL124" s="120">
        <v>5.882352941176471</v>
      </c>
      <c r="BM124" s="116">
        <v>1</v>
      </c>
      <c r="BN124" s="120">
        <v>2.9411764705882355</v>
      </c>
      <c r="BO124" s="116">
        <v>0</v>
      </c>
      <c r="BP124" s="120">
        <v>0</v>
      </c>
      <c r="BQ124" s="116">
        <v>31</v>
      </c>
      <c r="BR124" s="120">
        <v>91.17647058823529</v>
      </c>
      <c r="BS124" s="116">
        <v>34</v>
      </c>
      <c r="BT124" s="2"/>
      <c r="BU124" s="3"/>
      <c r="BV124" s="3"/>
      <c r="BW124" s="3"/>
      <c r="BX124" s="3"/>
    </row>
    <row r="125" spans="1:76" ht="15">
      <c r="A125" s="64" t="s">
        <v>265</v>
      </c>
      <c r="B125" s="65"/>
      <c r="C125" s="65" t="s">
        <v>64</v>
      </c>
      <c r="D125" s="66">
        <v>162.01926561343765</v>
      </c>
      <c r="E125" s="68"/>
      <c r="F125" s="100" t="s">
        <v>667</v>
      </c>
      <c r="G125" s="65"/>
      <c r="H125" s="69" t="s">
        <v>265</v>
      </c>
      <c r="I125" s="70"/>
      <c r="J125" s="70"/>
      <c r="K125" s="69" t="s">
        <v>2332</v>
      </c>
      <c r="L125" s="73">
        <v>1</v>
      </c>
      <c r="M125" s="74">
        <v>3120.480712890625</v>
      </c>
      <c r="N125" s="74">
        <v>1289.3629150390625</v>
      </c>
      <c r="O125" s="75"/>
      <c r="P125" s="76"/>
      <c r="Q125" s="76"/>
      <c r="R125" s="86"/>
      <c r="S125" s="48">
        <v>0</v>
      </c>
      <c r="T125" s="48">
        <v>1</v>
      </c>
      <c r="U125" s="49">
        <v>0</v>
      </c>
      <c r="V125" s="49">
        <v>0.001621</v>
      </c>
      <c r="W125" s="49">
        <v>0.00287</v>
      </c>
      <c r="X125" s="49">
        <v>0.339703</v>
      </c>
      <c r="Y125" s="49">
        <v>0</v>
      </c>
      <c r="Z125" s="49">
        <v>0</v>
      </c>
      <c r="AA125" s="71">
        <v>125</v>
      </c>
      <c r="AB125" s="71"/>
      <c r="AC125" s="72"/>
      <c r="AD125" s="78" t="s">
        <v>1197</v>
      </c>
      <c r="AE125" s="78">
        <v>233</v>
      </c>
      <c r="AF125" s="78">
        <v>160</v>
      </c>
      <c r="AG125" s="78">
        <v>2124</v>
      </c>
      <c r="AH125" s="78">
        <v>1724</v>
      </c>
      <c r="AI125" s="78"/>
      <c r="AJ125" s="78" t="s">
        <v>1387</v>
      </c>
      <c r="AK125" s="78" t="s">
        <v>1454</v>
      </c>
      <c r="AL125" s="78"/>
      <c r="AM125" s="78"/>
      <c r="AN125" s="80">
        <v>42494.65181712963</v>
      </c>
      <c r="AO125" s="83" t="s">
        <v>1813</v>
      </c>
      <c r="AP125" s="78" t="b">
        <v>0</v>
      </c>
      <c r="AQ125" s="78" t="b">
        <v>0</v>
      </c>
      <c r="AR125" s="78" t="b">
        <v>1</v>
      </c>
      <c r="AS125" s="78"/>
      <c r="AT125" s="78">
        <v>1</v>
      </c>
      <c r="AU125" s="83" t="s">
        <v>1881</v>
      </c>
      <c r="AV125" s="78" t="b">
        <v>0</v>
      </c>
      <c r="AW125" s="78" t="s">
        <v>2012</v>
      </c>
      <c r="AX125" s="83" t="s">
        <v>2135</v>
      </c>
      <c r="AY125" s="78" t="s">
        <v>66</v>
      </c>
      <c r="AZ125" s="78" t="str">
        <f>REPLACE(INDEX(GroupVertices[Group],MATCH(Vertices[[#This Row],[Vertex]],GroupVertices[Vertex],0)),1,1,"")</f>
        <v>2</v>
      </c>
      <c r="BA125" s="48"/>
      <c r="BB125" s="48"/>
      <c r="BC125" s="48"/>
      <c r="BD125" s="48"/>
      <c r="BE125" s="48" t="s">
        <v>575</v>
      </c>
      <c r="BF125" s="48" t="s">
        <v>575</v>
      </c>
      <c r="BG125" s="116" t="s">
        <v>2894</v>
      </c>
      <c r="BH125" s="116" t="s">
        <v>2894</v>
      </c>
      <c r="BI125" s="116" t="s">
        <v>2960</v>
      </c>
      <c r="BJ125" s="116" t="s">
        <v>2960</v>
      </c>
      <c r="BK125" s="116">
        <v>0</v>
      </c>
      <c r="BL125" s="120">
        <v>0</v>
      </c>
      <c r="BM125" s="116">
        <v>1</v>
      </c>
      <c r="BN125" s="120">
        <v>4.3478260869565215</v>
      </c>
      <c r="BO125" s="116">
        <v>0</v>
      </c>
      <c r="BP125" s="120">
        <v>0</v>
      </c>
      <c r="BQ125" s="116">
        <v>22</v>
      </c>
      <c r="BR125" s="120">
        <v>95.65217391304348</v>
      </c>
      <c r="BS125" s="116">
        <v>23</v>
      </c>
      <c r="BT125" s="2"/>
      <c r="BU125" s="3"/>
      <c r="BV125" s="3"/>
      <c r="BW125" s="3"/>
      <c r="BX125" s="3"/>
    </row>
    <row r="126" spans="1:76" ht="15">
      <c r="A126" s="64" t="s">
        <v>266</v>
      </c>
      <c r="B126" s="65"/>
      <c r="C126" s="65" t="s">
        <v>64</v>
      </c>
      <c r="D126" s="66">
        <v>162.04407009073861</v>
      </c>
      <c r="E126" s="68"/>
      <c r="F126" s="100" t="s">
        <v>668</v>
      </c>
      <c r="G126" s="65"/>
      <c r="H126" s="69" t="s">
        <v>266</v>
      </c>
      <c r="I126" s="70"/>
      <c r="J126" s="70"/>
      <c r="K126" s="69" t="s">
        <v>2333</v>
      </c>
      <c r="L126" s="73">
        <v>54.97090443720563</v>
      </c>
      <c r="M126" s="74">
        <v>1868.1002197265625</v>
      </c>
      <c r="N126" s="74">
        <v>1943.6561279296875</v>
      </c>
      <c r="O126" s="75"/>
      <c r="P126" s="76"/>
      <c r="Q126" s="76"/>
      <c r="R126" s="86"/>
      <c r="S126" s="48">
        <v>0</v>
      </c>
      <c r="T126" s="48">
        <v>7</v>
      </c>
      <c r="U126" s="49">
        <v>163.896044</v>
      </c>
      <c r="V126" s="49">
        <v>0.002165</v>
      </c>
      <c r="W126" s="49">
        <v>0.013862</v>
      </c>
      <c r="X126" s="49">
        <v>1.365738</v>
      </c>
      <c r="Y126" s="49">
        <v>0.19047619047619047</v>
      </c>
      <c r="Z126" s="49">
        <v>0</v>
      </c>
      <c r="AA126" s="71">
        <v>126</v>
      </c>
      <c r="AB126" s="71"/>
      <c r="AC126" s="72"/>
      <c r="AD126" s="78" t="s">
        <v>1198</v>
      </c>
      <c r="AE126" s="78">
        <v>378</v>
      </c>
      <c r="AF126" s="78">
        <v>366</v>
      </c>
      <c r="AG126" s="78">
        <v>1010</v>
      </c>
      <c r="AH126" s="78">
        <v>2093</v>
      </c>
      <c r="AI126" s="78"/>
      <c r="AJ126" s="78" t="s">
        <v>1388</v>
      </c>
      <c r="AK126" s="78" t="s">
        <v>1526</v>
      </c>
      <c r="AL126" s="78"/>
      <c r="AM126" s="78"/>
      <c r="AN126" s="80">
        <v>42205.814618055556</v>
      </c>
      <c r="AO126" s="83" t="s">
        <v>1814</v>
      </c>
      <c r="AP126" s="78" t="b">
        <v>0</v>
      </c>
      <c r="AQ126" s="78" t="b">
        <v>0</v>
      </c>
      <c r="AR126" s="78" t="b">
        <v>0</v>
      </c>
      <c r="AS126" s="78"/>
      <c r="AT126" s="78">
        <v>5</v>
      </c>
      <c r="AU126" s="83" t="s">
        <v>1881</v>
      </c>
      <c r="AV126" s="78" t="b">
        <v>0</v>
      </c>
      <c r="AW126" s="78" t="s">
        <v>2012</v>
      </c>
      <c r="AX126" s="83" t="s">
        <v>2136</v>
      </c>
      <c r="AY126" s="78" t="s">
        <v>66</v>
      </c>
      <c r="AZ126" s="78" t="str">
        <f>REPLACE(INDEX(GroupVertices[Group],MATCH(Vertices[[#This Row],[Vertex]],GroupVertices[Vertex],0)),1,1,"")</f>
        <v>2</v>
      </c>
      <c r="BA126" s="48"/>
      <c r="BB126" s="48"/>
      <c r="BC126" s="48"/>
      <c r="BD126" s="48"/>
      <c r="BE126" s="48"/>
      <c r="BF126" s="48"/>
      <c r="BG126" s="116" t="s">
        <v>2895</v>
      </c>
      <c r="BH126" s="116" t="s">
        <v>2895</v>
      </c>
      <c r="BI126" s="116" t="s">
        <v>2962</v>
      </c>
      <c r="BJ126" s="116" t="s">
        <v>2962</v>
      </c>
      <c r="BK126" s="116">
        <v>1</v>
      </c>
      <c r="BL126" s="120">
        <v>7.6923076923076925</v>
      </c>
      <c r="BM126" s="116">
        <v>0</v>
      </c>
      <c r="BN126" s="120">
        <v>0</v>
      </c>
      <c r="BO126" s="116">
        <v>0</v>
      </c>
      <c r="BP126" s="120">
        <v>0</v>
      </c>
      <c r="BQ126" s="116">
        <v>12</v>
      </c>
      <c r="BR126" s="120">
        <v>92.3076923076923</v>
      </c>
      <c r="BS126" s="116">
        <v>13</v>
      </c>
      <c r="BT126" s="2"/>
      <c r="BU126" s="3"/>
      <c r="BV126" s="3"/>
      <c r="BW126" s="3"/>
      <c r="BX126" s="3"/>
    </row>
    <row r="127" spans="1:76" ht="15">
      <c r="A127" s="64" t="s">
        <v>367</v>
      </c>
      <c r="B127" s="65"/>
      <c r="C127" s="65" t="s">
        <v>64</v>
      </c>
      <c r="D127" s="66">
        <v>162.46261554267159</v>
      </c>
      <c r="E127" s="68"/>
      <c r="F127" s="100" t="s">
        <v>1970</v>
      </c>
      <c r="G127" s="65"/>
      <c r="H127" s="69" t="s">
        <v>367</v>
      </c>
      <c r="I127" s="70"/>
      <c r="J127" s="70"/>
      <c r="K127" s="69" t="s">
        <v>2334</v>
      </c>
      <c r="L127" s="73">
        <v>2.729393333629303</v>
      </c>
      <c r="M127" s="74">
        <v>194.9122772216797</v>
      </c>
      <c r="N127" s="74">
        <v>2093.745361328125</v>
      </c>
      <c r="O127" s="75"/>
      <c r="P127" s="76"/>
      <c r="Q127" s="76"/>
      <c r="R127" s="86"/>
      <c r="S127" s="48">
        <v>5</v>
      </c>
      <c r="T127" s="48">
        <v>0</v>
      </c>
      <c r="U127" s="49">
        <v>5.251732</v>
      </c>
      <c r="V127" s="49">
        <v>0.001637</v>
      </c>
      <c r="W127" s="49">
        <v>0.006912</v>
      </c>
      <c r="X127" s="49">
        <v>0.965781</v>
      </c>
      <c r="Y127" s="49">
        <v>0</v>
      </c>
      <c r="Z127" s="49">
        <v>0</v>
      </c>
      <c r="AA127" s="71">
        <v>127</v>
      </c>
      <c r="AB127" s="71"/>
      <c r="AC127" s="72"/>
      <c r="AD127" s="78" t="s">
        <v>1199</v>
      </c>
      <c r="AE127" s="78">
        <v>196</v>
      </c>
      <c r="AF127" s="78">
        <v>3842</v>
      </c>
      <c r="AG127" s="78">
        <v>1004</v>
      </c>
      <c r="AH127" s="78">
        <v>634</v>
      </c>
      <c r="AI127" s="78">
        <v>28800</v>
      </c>
      <c r="AJ127" s="78"/>
      <c r="AK127" s="78"/>
      <c r="AL127" s="83" t="s">
        <v>1648</v>
      </c>
      <c r="AM127" s="78" t="s">
        <v>1700</v>
      </c>
      <c r="AN127" s="80">
        <v>40473.78487268519</v>
      </c>
      <c r="AO127" s="83" t="s">
        <v>1815</v>
      </c>
      <c r="AP127" s="78" t="b">
        <v>0</v>
      </c>
      <c r="AQ127" s="78" t="b">
        <v>0</v>
      </c>
      <c r="AR127" s="78" t="b">
        <v>0</v>
      </c>
      <c r="AS127" s="78" t="s">
        <v>1878</v>
      </c>
      <c r="AT127" s="78">
        <v>54</v>
      </c>
      <c r="AU127" s="83" t="s">
        <v>1883</v>
      </c>
      <c r="AV127" s="78" t="b">
        <v>0</v>
      </c>
      <c r="AW127" s="78" t="s">
        <v>2012</v>
      </c>
      <c r="AX127" s="83" t="s">
        <v>2137</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368</v>
      </c>
      <c r="B128" s="65"/>
      <c r="C128" s="65" t="s">
        <v>64</v>
      </c>
      <c r="D128" s="66">
        <v>162.4222781645365</v>
      </c>
      <c r="E128" s="68"/>
      <c r="F128" s="100" t="s">
        <v>1971</v>
      </c>
      <c r="G128" s="65"/>
      <c r="H128" s="69" t="s">
        <v>368</v>
      </c>
      <c r="I128" s="70"/>
      <c r="J128" s="70"/>
      <c r="K128" s="69" t="s">
        <v>2335</v>
      </c>
      <c r="L128" s="73">
        <v>3.1684593792134943</v>
      </c>
      <c r="M128" s="74">
        <v>1199.72900390625</v>
      </c>
      <c r="N128" s="74">
        <v>1253.2415771484375</v>
      </c>
      <c r="O128" s="75"/>
      <c r="P128" s="76"/>
      <c r="Q128" s="76"/>
      <c r="R128" s="86"/>
      <c r="S128" s="48">
        <v>7</v>
      </c>
      <c r="T128" s="48">
        <v>0</v>
      </c>
      <c r="U128" s="49">
        <v>6.585065</v>
      </c>
      <c r="V128" s="49">
        <v>0.001709</v>
      </c>
      <c r="W128" s="49">
        <v>0.011141</v>
      </c>
      <c r="X128" s="49">
        <v>1.321219</v>
      </c>
      <c r="Y128" s="49">
        <v>0.16666666666666666</v>
      </c>
      <c r="Z128" s="49">
        <v>0</v>
      </c>
      <c r="AA128" s="71">
        <v>128</v>
      </c>
      <c r="AB128" s="71"/>
      <c r="AC128" s="72"/>
      <c r="AD128" s="78" t="s">
        <v>1200</v>
      </c>
      <c r="AE128" s="78">
        <v>487</v>
      </c>
      <c r="AF128" s="78">
        <v>3507</v>
      </c>
      <c r="AG128" s="78">
        <v>1573</v>
      </c>
      <c r="AH128" s="78">
        <v>20</v>
      </c>
      <c r="AI128" s="78">
        <v>3600</v>
      </c>
      <c r="AJ128" s="78" t="s">
        <v>1389</v>
      </c>
      <c r="AK128" s="78" t="s">
        <v>1471</v>
      </c>
      <c r="AL128" s="83" t="s">
        <v>1649</v>
      </c>
      <c r="AM128" s="78" t="s">
        <v>1701</v>
      </c>
      <c r="AN128" s="80">
        <v>40369.34887731481</v>
      </c>
      <c r="AO128" s="83" t="s">
        <v>1816</v>
      </c>
      <c r="AP128" s="78" t="b">
        <v>0</v>
      </c>
      <c r="AQ128" s="78" t="b">
        <v>0</v>
      </c>
      <c r="AR128" s="78" t="b">
        <v>1</v>
      </c>
      <c r="AS128" s="78" t="s">
        <v>1009</v>
      </c>
      <c r="AT128" s="78">
        <v>0</v>
      </c>
      <c r="AU128" s="83" t="s">
        <v>1892</v>
      </c>
      <c r="AV128" s="78" t="b">
        <v>0</v>
      </c>
      <c r="AW128" s="78" t="s">
        <v>2012</v>
      </c>
      <c r="AX128" s="83" t="s">
        <v>2138</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369</v>
      </c>
      <c r="B129" s="65"/>
      <c r="C129" s="65" t="s">
        <v>64</v>
      </c>
      <c r="D129" s="66">
        <v>164.66937115187045</v>
      </c>
      <c r="E129" s="68"/>
      <c r="F129" s="100" t="s">
        <v>1972</v>
      </c>
      <c r="G129" s="65"/>
      <c r="H129" s="69" t="s">
        <v>369</v>
      </c>
      <c r="I129" s="70"/>
      <c r="J129" s="70"/>
      <c r="K129" s="69" t="s">
        <v>2336</v>
      </c>
      <c r="L129" s="73">
        <v>3.1684593792134943</v>
      </c>
      <c r="M129" s="74">
        <v>1802.8345947265625</v>
      </c>
      <c r="N129" s="74">
        <v>1650.9837646484375</v>
      </c>
      <c r="O129" s="75"/>
      <c r="P129" s="76"/>
      <c r="Q129" s="76"/>
      <c r="R129" s="86"/>
      <c r="S129" s="48">
        <v>7</v>
      </c>
      <c r="T129" s="48">
        <v>0</v>
      </c>
      <c r="U129" s="49">
        <v>6.585065</v>
      </c>
      <c r="V129" s="49">
        <v>0.001709</v>
      </c>
      <c r="W129" s="49">
        <v>0.011141</v>
      </c>
      <c r="X129" s="49">
        <v>1.321219</v>
      </c>
      <c r="Y129" s="49">
        <v>0.16666666666666666</v>
      </c>
      <c r="Z129" s="49">
        <v>0</v>
      </c>
      <c r="AA129" s="71">
        <v>129</v>
      </c>
      <c r="AB129" s="71"/>
      <c r="AC129" s="72"/>
      <c r="AD129" s="78" t="s">
        <v>1201</v>
      </c>
      <c r="AE129" s="78">
        <v>1867</v>
      </c>
      <c r="AF129" s="78">
        <v>22169</v>
      </c>
      <c r="AG129" s="78">
        <v>15325</v>
      </c>
      <c r="AH129" s="78">
        <v>1900</v>
      </c>
      <c r="AI129" s="78"/>
      <c r="AJ129" s="78" t="s">
        <v>1390</v>
      </c>
      <c r="AK129" s="78" t="s">
        <v>1527</v>
      </c>
      <c r="AL129" s="83" t="s">
        <v>1650</v>
      </c>
      <c r="AM129" s="78"/>
      <c r="AN129" s="80">
        <v>39988.80403935185</v>
      </c>
      <c r="AO129" s="83" t="s">
        <v>1817</v>
      </c>
      <c r="AP129" s="78" t="b">
        <v>0</v>
      </c>
      <c r="AQ129" s="78" t="b">
        <v>0</v>
      </c>
      <c r="AR129" s="78" t="b">
        <v>1</v>
      </c>
      <c r="AS129" s="78"/>
      <c r="AT129" s="78">
        <v>512</v>
      </c>
      <c r="AU129" s="83" t="s">
        <v>1881</v>
      </c>
      <c r="AV129" s="78" t="b">
        <v>1</v>
      </c>
      <c r="AW129" s="78" t="s">
        <v>2012</v>
      </c>
      <c r="AX129" s="83" t="s">
        <v>2139</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268</v>
      </c>
      <c r="B130" s="65"/>
      <c r="C130" s="65" t="s">
        <v>64</v>
      </c>
      <c r="D130" s="66">
        <v>162.01180018823055</v>
      </c>
      <c r="E130" s="68"/>
      <c r="F130" s="100" t="s">
        <v>670</v>
      </c>
      <c r="G130" s="65"/>
      <c r="H130" s="69" t="s">
        <v>268</v>
      </c>
      <c r="I130" s="70"/>
      <c r="J130" s="70"/>
      <c r="K130" s="69" t="s">
        <v>2337</v>
      </c>
      <c r="L130" s="73">
        <v>80.90246550452086</v>
      </c>
      <c r="M130" s="74">
        <v>1681.2584228515625</v>
      </c>
      <c r="N130" s="74">
        <v>1256.3563232421875</v>
      </c>
      <c r="O130" s="75"/>
      <c r="P130" s="76"/>
      <c r="Q130" s="76"/>
      <c r="R130" s="86"/>
      <c r="S130" s="48">
        <v>0</v>
      </c>
      <c r="T130" s="48">
        <v>8</v>
      </c>
      <c r="U130" s="49">
        <v>242.643664</v>
      </c>
      <c r="V130" s="49">
        <v>0.002183</v>
      </c>
      <c r="W130" s="49">
        <v>0.015652</v>
      </c>
      <c r="X130" s="49">
        <v>1.559858</v>
      </c>
      <c r="Y130" s="49">
        <v>0.26785714285714285</v>
      </c>
      <c r="Z130" s="49">
        <v>0</v>
      </c>
      <c r="AA130" s="71">
        <v>130</v>
      </c>
      <c r="AB130" s="71"/>
      <c r="AC130" s="72"/>
      <c r="AD130" s="78" t="s">
        <v>1202</v>
      </c>
      <c r="AE130" s="78">
        <v>176</v>
      </c>
      <c r="AF130" s="78">
        <v>98</v>
      </c>
      <c r="AG130" s="78">
        <v>1708</v>
      </c>
      <c r="AH130" s="78">
        <v>289</v>
      </c>
      <c r="AI130" s="78"/>
      <c r="AJ130" s="78" t="s">
        <v>1391</v>
      </c>
      <c r="AK130" s="78" t="s">
        <v>1528</v>
      </c>
      <c r="AL130" s="78"/>
      <c r="AM130" s="78"/>
      <c r="AN130" s="80">
        <v>40820.743055555555</v>
      </c>
      <c r="AO130" s="78"/>
      <c r="AP130" s="78" t="b">
        <v>0</v>
      </c>
      <c r="AQ130" s="78" t="b">
        <v>0</v>
      </c>
      <c r="AR130" s="78" t="b">
        <v>0</v>
      </c>
      <c r="AS130" s="78"/>
      <c r="AT130" s="78">
        <v>1</v>
      </c>
      <c r="AU130" s="83" t="s">
        <v>1881</v>
      </c>
      <c r="AV130" s="78" t="b">
        <v>0</v>
      </c>
      <c r="AW130" s="78" t="s">
        <v>2012</v>
      </c>
      <c r="AX130" s="83" t="s">
        <v>2140</v>
      </c>
      <c r="AY130" s="78" t="s">
        <v>66</v>
      </c>
      <c r="AZ130" s="78" t="str">
        <f>REPLACE(INDEX(GroupVertices[Group],MATCH(Vertices[[#This Row],[Vertex]],GroupVertices[Vertex],0)),1,1,"")</f>
        <v>2</v>
      </c>
      <c r="BA130" s="48"/>
      <c r="BB130" s="48"/>
      <c r="BC130" s="48"/>
      <c r="BD130" s="48"/>
      <c r="BE130" s="48"/>
      <c r="BF130" s="48"/>
      <c r="BG130" s="116" t="s">
        <v>2896</v>
      </c>
      <c r="BH130" s="116" t="s">
        <v>2896</v>
      </c>
      <c r="BI130" s="116" t="s">
        <v>2963</v>
      </c>
      <c r="BJ130" s="116" t="s">
        <v>2963</v>
      </c>
      <c r="BK130" s="116">
        <v>0</v>
      </c>
      <c r="BL130" s="120">
        <v>0</v>
      </c>
      <c r="BM130" s="116">
        <v>1</v>
      </c>
      <c r="BN130" s="120">
        <v>1.9230769230769231</v>
      </c>
      <c r="BO130" s="116">
        <v>0</v>
      </c>
      <c r="BP130" s="120">
        <v>0</v>
      </c>
      <c r="BQ130" s="116">
        <v>51</v>
      </c>
      <c r="BR130" s="120">
        <v>98.07692307692308</v>
      </c>
      <c r="BS130" s="116">
        <v>52</v>
      </c>
      <c r="BT130" s="2"/>
      <c r="BU130" s="3"/>
      <c r="BV130" s="3"/>
      <c r="BW130" s="3"/>
      <c r="BX130" s="3"/>
    </row>
    <row r="131" spans="1:76" ht="15">
      <c r="A131" s="64" t="s">
        <v>370</v>
      </c>
      <c r="B131" s="65"/>
      <c r="C131" s="65" t="s">
        <v>64</v>
      </c>
      <c r="D131" s="66">
        <v>162.2688757175392</v>
      </c>
      <c r="E131" s="68"/>
      <c r="F131" s="100" t="s">
        <v>1973</v>
      </c>
      <c r="G131" s="65"/>
      <c r="H131" s="69" t="s">
        <v>370</v>
      </c>
      <c r="I131" s="70"/>
      <c r="J131" s="70"/>
      <c r="K131" s="69" t="s">
        <v>2338</v>
      </c>
      <c r="L131" s="73">
        <v>1</v>
      </c>
      <c r="M131" s="74">
        <v>1932.77392578125</v>
      </c>
      <c r="N131" s="74">
        <v>710.12109375</v>
      </c>
      <c r="O131" s="75"/>
      <c r="P131" s="76"/>
      <c r="Q131" s="76"/>
      <c r="R131" s="86"/>
      <c r="S131" s="48">
        <v>2</v>
      </c>
      <c r="T131" s="48">
        <v>0</v>
      </c>
      <c r="U131" s="49">
        <v>0</v>
      </c>
      <c r="V131" s="49">
        <v>0.001623</v>
      </c>
      <c r="W131" s="49">
        <v>0.004229</v>
      </c>
      <c r="X131" s="49">
        <v>0.505438</v>
      </c>
      <c r="Y131" s="49">
        <v>0.5</v>
      </c>
      <c r="Z131" s="49">
        <v>0</v>
      </c>
      <c r="AA131" s="71">
        <v>131</v>
      </c>
      <c r="AB131" s="71"/>
      <c r="AC131" s="72"/>
      <c r="AD131" s="78" t="s">
        <v>1203</v>
      </c>
      <c r="AE131" s="78">
        <v>742</v>
      </c>
      <c r="AF131" s="78">
        <v>2233</v>
      </c>
      <c r="AG131" s="78">
        <v>1448</v>
      </c>
      <c r="AH131" s="78">
        <v>47</v>
      </c>
      <c r="AI131" s="78"/>
      <c r="AJ131" s="78" t="s">
        <v>1392</v>
      </c>
      <c r="AK131" s="78" t="s">
        <v>1529</v>
      </c>
      <c r="AL131" s="83" t="s">
        <v>1651</v>
      </c>
      <c r="AM131" s="78"/>
      <c r="AN131" s="80">
        <v>39885.83636574074</v>
      </c>
      <c r="AO131" s="83" t="s">
        <v>1818</v>
      </c>
      <c r="AP131" s="78" t="b">
        <v>0</v>
      </c>
      <c r="AQ131" s="78" t="b">
        <v>0</v>
      </c>
      <c r="AR131" s="78" t="b">
        <v>0</v>
      </c>
      <c r="AS131" s="78" t="s">
        <v>1009</v>
      </c>
      <c r="AT131" s="78">
        <v>106</v>
      </c>
      <c r="AU131" s="83" t="s">
        <v>1888</v>
      </c>
      <c r="AV131" s="78" t="b">
        <v>0</v>
      </c>
      <c r="AW131" s="78" t="s">
        <v>2012</v>
      </c>
      <c r="AX131" s="83" t="s">
        <v>2141</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269</v>
      </c>
      <c r="B132" s="65"/>
      <c r="C132" s="65" t="s">
        <v>64</v>
      </c>
      <c r="D132" s="66">
        <v>162.05358248737346</v>
      </c>
      <c r="E132" s="68"/>
      <c r="F132" s="100" t="s">
        <v>671</v>
      </c>
      <c r="G132" s="65"/>
      <c r="H132" s="69" t="s">
        <v>269</v>
      </c>
      <c r="I132" s="70"/>
      <c r="J132" s="70"/>
      <c r="K132" s="69" t="s">
        <v>2339</v>
      </c>
      <c r="L132" s="73">
        <v>107.47380830757618</v>
      </c>
      <c r="M132" s="74">
        <v>1007.42431640625</v>
      </c>
      <c r="N132" s="74">
        <v>1864.621337890625</v>
      </c>
      <c r="O132" s="75"/>
      <c r="P132" s="76"/>
      <c r="Q132" s="76"/>
      <c r="R132" s="86"/>
      <c r="S132" s="48">
        <v>0</v>
      </c>
      <c r="T132" s="48">
        <v>8</v>
      </c>
      <c r="U132" s="49">
        <v>323.33414</v>
      </c>
      <c r="V132" s="49">
        <v>0.002222</v>
      </c>
      <c r="W132" s="49">
        <v>0.01473</v>
      </c>
      <c r="X132" s="49">
        <v>1.644902</v>
      </c>
      <c r="Y132" s="49">
        <v>0.16071428571428573</v>
      </c>
      <c r="Z132" s="49">
        <v>0</v>
      </c>
      <c r="AA132" s="71">
        <v>132</v>
      </c>
      <c r="AB132" s="71"/>
      <c r="AC132" s="72"/>
      <c r="AD132" s="78" t="s">
        <v>1204</v>
      </c>
      <c r="AE132" s="78">
        <v>217</v>
      </c>
      <c r="AF132" s="78">
        <v>445</v>
      </c>
      <c r="AG132" s="78">
        <v>6048</v>
      </c>
      <c r="AH132" s="78">
        <v>5374</v>
      </c>
      <c r="AI132" s="78"/>
      <c r="AJ132" s="78" t="s">
        <v>1393</v>
      </c>
      <c r="AK132" s="78" t="s">
        <v>1518</v>
      </c>
      <c r="AL132" s="83" t="s">
        <v>1652</v>
      </c>
      <c r="AM132" s="78"/>
      <c r="AN132" s="80">
        <v>40074.73490740741</v>
      </c>
      <c r="AO132" s="83" t="s">
        <v>1819</v>
      </c>
      <c r="AP132" s="78" t="b">
        <v>0</v>
      </c>
      <c r="AQ132" s="78" t="b">
        <v>0</v>
      </c>
      <c r="AR132" s="78" t="b">
        <v>1</v>
      </c>
      <c r="AS132" s="78"/>
      <c r="AT132" s="78">
        <v>3</v>
      </c>
      <c r="AU132" s="83" t="s">
        <v>1893</v>
      </c>
      <c r="AV132" s="78" t="b">
        <v>0</v>
      </c>
      <c r="AW132" s="78" t="s">
        <v>2012</v>
      </c>
      <c r="AX132" s="83" t="s">
        <v>2142</v>
      </c>
      <c r="AY132" s="78" t="s">
        <v>66</v>
      </c>
      <c r="AZ132" s="78" t="str">
        <f>REPLACE(INDEX(GroupVertices[Group],MATCH(Vertices[[#This Row],[Vertex]],GroupVertices[Vertex],0)),1,1,"")</f>
        <v>2</v>
      </c>
      <c r="BA132" s="48"/>
      <c r="BB132" s="48"/>
      <c r="BC132" s="48"/>
      <c r="BD132" s="48"/>
      <c r="BE132" s="48"/>
      <c r="BF132" s="48"/>
      <c r="BG132" s="116" t="s">
        <v>2887</v>
      </c>
      <c r="BH132" s="116" t="s">
        <v>2887</v>
      </c>
      <c r="BI132" s="116" t="s">
        <v>2953</v>
      </c>
      <c r="BJ132" s="116" t="s">
        <v>2953</v>
      </c>
      <c r="BK132" s="116">
        <v>1</v>
      </c>
      <c r="BL132" s="120">
        <v>2.5</v>
      </c>
      <c r="BM132" s="116">
        <v>0</v>
      </c>
      <c r="BN132" s="120">
        <v>0</v>
      </c>
      <c r="BO132" s="116">
        <v>0</v>
      </c>
      <c r="BP132" s="120">
        <v>0</v>
      </c>
      <c r="BQ132" s="116">
        <v>39</v>
      </c>
      <c r="BR132" s="120">
        <v>97.5</v>
      </c>
      <c r="BS132" s="116">
        <v>40</v>
      </c>
      <c r="BT132" s="2"/>
      <c r="BU132" s="3"/>
      <c r="BV132" s="3"/>
      <c r="BW132" s="3"/>
      <c r="BX132" s="3"/>
    </row>
    <row r="133" spans="1:76" ht="15">
      <c r="A133" s="64" t="s">
        <v>270</v>
      </c>
      <c r="B133" s="65"/>
      <c r="C133" s="65" t="s">
        <v>64</v>
      </c>
      <c r="D133" s="66">
        <v>162.21697897134155</v>
      </c>
      <c r="E133" s="68"/>
      <c r="F133" s="100" t="s">
        <v>672</v>
      </c>
      <c r="G133" s="65"/>
      <c r="H133" s="69" t="s">
        <v>270</v>
      </c>
      <c r="I133" s="70"/>
      <c r="J133" s="70"/>
      <c r="K133" s="69" t="s">
        <v>2340</v>
      </c>
      <c r="L133" s="73">
        <v>1</v>
      </c>
      <c r="M133" s="74">
        <v>3586.385986328125</v>
      </c>
      <c r="N133" s="74">
        <v>1265.06982421875</v>
      </c>
      <c r="O133" s="75"/>
      <c r="P133" s="76"/>
      <c r="Q133" s="76"/>
      <c r="R133" s="86"/>
      <c r="S133" s="48">
        <v>0</v>
      </c>
      <c r="T133" s="48">
        <v>2</v>
      </c>
      <c r="U133" s="49">
        <v>0</v>
      </c>
      <c r="V133" s="49">
        <v>0.002128</v>
      </c>
      <c r="W133" s="49">
        <v>0.00866</v>
      </c>
      <c r="X133" s="49">
        <v>0.544312</v>
      </c>
      <c r="Y133" s="49">
        <v>1</v>
      </c>
      <c r="Z133" s="49">
        <v>0</v>
      </c>
      <c r="AA133" s="71">
        <v>133</v>
      </c>
      <c r="AB133" s="71"/>
      <c r="AC133" s="72"/>
      <c r="AD133" s="78" t="s">
        <v>1205</v>
      </c>
      <c r="AE133" s="78">
        <v>1889</v>
      </c>
      <c r="AF133" s="78">
        <v>1802</v>
      </c>
      <c r="AG133" s="78">
        <v>8913</v>
      </c>
      <c r="AH133" s="78">
        <v>7320</v>
      </c>
      <c r="AI133" s="78"/>
      <c r="AJ133" s="78" t="s">
        <v>1394</v>
      </c>
      <c r="AK133" s="78" t="s">
        <v>1465</v>
      </c>
      <c r="AL133" s="83" t="s">
        <v>1653</v>
      </c>
      <c r="AM133" s="78"/>
      <c r="AN133" s="80">
        <v>41005.76310185185</v>
      </c>
      <c r="AO133" s="78"/>
      <c r="AP133" s="78" t="b">
        <v>0</v>
      </c>
      <c r="AQ133" s="78" t="b">
        <v>0</v>
      </c>
      <c r="AR133" s="78" t="b">
        <v>1</v>
      </c>
      <c r="AS133" s="78"/>
      <c r="AT133" s="78">
        <v>91</v>
      </c>
      <c r="AU133" s="83" t="s">
        <v>1881</v>
      </c>
      <c r="AV133" s="78" t="b">
        <v>0</v>
      </c>
      <c r="AW133" s="78" t="s">
        <v>2012</v>
      </c>
      <c r="AX133" s="83" t="s">
        <v>2143</v>
      </c>
      <c r="AY133" s="78" t="s">
        <v>66</v>
      </c>
      <c r="AZ133" s="78" t="str">
        <f>REPLACE(INDEX(GroupVertices[Group],MATCH(Vertices[[#This Row],[Vertex]],GroupVertices[Vertex],0)),1,1,"")</f>
        <v>2</v>
      </c>
      <c r="BA133" s="48"/>
      <c r="BB133" s="48"/>
      <c r="BC133" s="48"/>
      <c r="BD133" s="48"/>
      <c r="BE133" s="48"/>
      <c r="BF133" s="48"/>
      <c r="BG133" s="116" t="s">
        <v>2897</v>
      </c>
      <c r="BH133" s="116" t="s">
        <v>2897</v>
      </c>
      <c r="BI133" s="116" t="s">
        <v>2964</v>
      </c>
      <c r="BJ133" s="116" t="s">
        <v>2964</v>
      </c>
      <c r="BK133" s="116">
        <v>3</v>
      </c>
      <c r="BL133" s="120">
        <v>13.636363636363637</v>
      </c>
      <c r="BM133" s="116">
        <v>0</v>
      </c>
      <c r="BN133" s="120">
        <v>0</v>
      </c>
      <c r="BO133" s="116">
        <v>0</v>
      </c>
      <c r="BP133" s="120">
        <v>0</v>
      </c>
      <c r="BQ133" s="116">
        <v>19</v>
      </c>
      <c r="BR133" s="120">
        <v>86.36363636363636</v>
      </c>
      <c r="BS133" s="116">
        <v>22</v>
      </c>
      <c r="BT133" s="2"/>
      <c r="BU133" s="3"/>
      <c r="BV133" s="3"/>
      <c r="BW133" s="3"/>
      <c r="BX133" s="3"/>
    </row>
    <row r="134" spans="1:76" ht="15">
      <c r="A134" s="64" t="s">
        <v>271</v>
      </c>
      <c r="B134" s="65"/>
      <c r="C134" s="65" t="s">
        <v>64</v>
      </c>
      <c r="D134" s="66">
        <v>162.01167977814657</v>
      </c>
      <c r="E134" s="68"/>
      <c r="F134" s="100" t="s">
        <v>673</v>
      </c>
      <c r="G134" s="65"/>
      <c r="H134" s="69" t="s">
        <v>271</v>
      </c>
      <c r="I134" s="70"/>
      <c r="J134" s="70"/>
      <c r="K134" s="69" t="s">
        <v>2341</v>
      </c>
      <c r="L134" s="73">
        <v>54.97090443720563</v>
      </c>
      <c r="M134" s="74">
        <v>791.1807250976562</v>
      </c>
      <c r="N134" s="74">
        <v>1575.29833984375</v>
      </c>
      <c r="O134" s="75"/>
      <c r="P134" s="76"/>
      <c r="Q134" s="76"/>
      <c r="R134" s="86"/>
      <c r="S134" s="48">
        <v>0</v>
      </c>
      <c r="T134" s="48">
        <v>7</v>
      </c>
      <c r="U134" s="49">
        <v>163.896044</v>
      </c>
      <c r="V134" s="49">
        <v>0.002165</v>
      </c>
      <c r="W134" s="49">
        <v>0.013862</v>
      </c>
      <c r="X134" s="49">
        <v>1.365738</v>
      </c>
      <c r="Y134" s="49">
        <v>0.19047619047619047</v>
      </c>
      <c r="Z134" s="49">
        <v>0</v>
      </c>
      <c r="AA134" s="71">
        <v>134</v>
      </c>
      <c r="AB134" s="71"/>
      <c r="AC134" s="72"/>
      <c r="AD134" s="78" t="s">
        <v>1206</v>
      </c>
      <c r="AE134" s="78">
        <v>188</v>
      </c>
      <c r="AF134" s="78">
        <v>97</v>
      </c>
      <c r="AG134" s="78">
        <v>512</v>
      </c>
      <c r="AH134" s="78">
        <v>89</v>
      </c>
      <c r="AI134" s="78"/>
      <c r="AJ134" s="78" t="s">
        <v>1395</v>
      </c>
      <c r="AK134" s="78"/>
      <c r="AL134" s="78"/>
      <c r="AM134" s="78"/>
      <c r="AN134" s="80">
        <v>39287.52841435185</v>
      </c>
      <c r="AO134" s="78"/>
      <c r="AP134" s="78" t="b">
        <v>0</v>
      </c>
      <c r="AQ134" s="78" t="b">
        <v>0</v>
      </c>
      <c r="AR134" s="78" t="b">
        <v>0</v>
      </c>
      <c r="AS134" s="78"/>
      <c r="AT134" s="78">
        <v>3</v>
      </c>
      <c r="AU134" s="83" t="s">
        <v>1881</v>
      </c>
      <c r="AV134" s="78" t="b">
        <v>0</v>
      </c>
      <c r="AW134" s="78" t="s">
        <v>2012</v>
      </c>
      <c r="AX134" s="83" t="s">
        <v>2144</v>
      </c>
      <c r="AY134" s="78" t="s">
        <v>66</v>
      </c>
      <c r="AZ134" s="78" t="str">
        <f>REPLACE(INDEX(GroupVertices[Group],MATCH(Vertices[[#This Row],[Vertex]],GroupVertices[Vertex],0)),1,1,"")</f>
        <v>2</v>
      </c>
      <c r="BA134" s="48"/>
      <c r="BB134" s="48"/>
      <c r="BC134" s="48"/>
      <c r="BD134" s="48"/>
      <c r="BE134" s="48"/>
      <c r="BF134" s="48"/>
      <c r="BG134" s="116" t="s">
        <v>2895</v>
      </c>
      <c r="BH134" s="116" t="s">
        <v>2895</v>
      </c>
      <c r="BI134" s="116" t="s">
        <v>2962</v>
      </c>
      <c r="BJ134" s="116" t="s">
        <v>2962</v>
      </c>
      <c r="BK134" s="116">
        <v>1</v>
      </c>
      <c r="BL134" s="120">
        <v>7.6923076923076925</v>
      </c>
      <c r="BM134" s="116">
        <v>0</v>
      </c>
      <c r="BN134" s="120">
        <v>0</v>
      </c>
      <c r="BO134" s="116">
        <v>0</v>
      </c>
      <c r="BP134" s="120">
        <v>0</v>
      </c>
      <c r="BQ134" s="116">
        <v>12</v>
      </c>
      <c r="BR134" s="120">
        <v>92.3076923076923</v>
      </c>
      <c r="BS134" s="116">
        <v>13</v>
      </c>
      <c r="BT134" s="2"/>
      <c r="BU134" s="3"/>
      <c r="BV134" s="3"/>
      <c r="BW134" s="3"/>
      <c r="BX134" s="3"/>
    </row>
    <row r="135" spans="1:76" ht="15">
      <c r="A135" s="64" t="s">
        <v>272</v>
      </c>
      <c r="B135" s="65"/>
      <c r="C135" s="65" t="s">
        <v>64</v>
      </c>
      <c r="D135" s="66">
        <v>162.0097532168028</v>
      </c>
      <c r="E135" s="68"/>
      <c r="F135" s="100" t="s">
        <v>674</v>
      </c>
      <c r="G135" s="65"/>
      <c r="H135" s="69" t="s">
        <v>272</v>
      </c>
      <c r="I135" s="70"/>
      <c r="J135" s="70"/>
      <c r="K135" s="69" t="s">
        <v>2342</v>
      </c>
      <c r="L135" s="73">
        <v>1.82324904128262</v>
      </c>
      <c r="M135" s="74">
        <v>1389.4249267578125</v>
      </c>
      <c r="N135" s="74">
        <v>7517.86474609375</v>
      </c>
      <c r="O135" s="75"/>
      <c r="P135" s="76"/>
      <c r="Q135" s="76"/>
      <c r="R135" s="86"/>
      <c r="S135" s="48">
        <v>1</v>
      </c>
      <c r="T135" s="48">
        <v>3</v>
      </c>
      <c r="U135" s="49">
        <v>2.5</v>
      </c>
      <c r="V135" s="49">
        <v>0.002066</v>
      </c>
      <c r="W135" s="49">
        <v>0.007782</v>
      </c>
      <c r="X135" s="49">
        <v>1.007454</v>
      </c>
      <c r="Y135" s="49">
        <v>0.25</v>
      </c>
      <c r="Z135" s="49">
        <v>0</v>
      </c>
      <c r="AA135" s="71">
        <v>135</v>
      </c>
      <c r="AB135" s="71"/>
      <c r="AC135" s="72"/>
      <c r="AD135" s="78" t="s">
        <v>1207</v>
      </c>
      <c r="AE135" s="78">
        <v>172</v>
      </c>
      <c r="AF135" s="78">
        <v>81</v>
      </c>
      <c r="AG135" s="78">
        <v>19</v>
      </c>
      <c r="AH135" s="78">
        <v>723</v>
      </c>
      <c r="AI135" s="78"/>
      <c r="AJ135" s="78" t="s">
        <v>1396</v>
      </c>
      <c r="AK135" s="78" t="s">
        <v>1507</v>
      </c>
      <c r="AL135" s="78"/>
      <c r="AM135" s="78"/>
      <c r="AN135" s="80">
        <v>40784.777037037034</v>
      </c>
      <c r="AO135" s="83" t="s">
        <v>1820</v>
      </c>
      <c r="AP135" s="78" t="b">
        <v>0</v>
      </c>
      <c r="AQ135" s="78" t="b">
        <v>0</v>
      </c>
      <c r="AR135" s="78" t="b">
        <v>0</v>
      </c>
      <c r="AS135" s="78"/>
      <c r="AT135" s="78">
        <v>1</v>
      </c>
      <c r="AU135" s="83" t="s">
        <v>1881</v>
      </c>
      <c r="AV135" s="78" t="b">
        <v>0</v>
      </c>
      <c r="AW135" s="78" t="s">
        <v>2012</v>
      </c>
      <c r="AX135" s="83" t="s">
        <v>2145</v>
      </c>
      <c r="AY135" s="78" t="s">
        <v>66</v>
      </c>
      <c r="AZ135" s="78" t="str">
        <f>REPLACE(INDEX(GroupVertices[Group],MATCH(Vertices[[#This Row],[Vertex]],GroupVertices[Vertex],0)),1,1,"")</f>
        <v>1</v>
      </c>
      <c r="BA135" s="48" t="s">
        <v>519</v>
      </c>
      <c r="BB135" s="48" t="s">
        <v>519</v>
      </c>
      <c r="BC135" s="48" t="s">
        <v>539</v>
      </c>
      <c r="BD135" s="48" t="s">
        <v>539</v>
      </c>
      <c r="BE135" s="48" t="s">
        <v>576</v>
      </c>
      <c r="BF135" s="48" t="s">
        <v>576</v>
      </c>
      <c r="BG135" s="116" t="s">
        <v>2898</v>
      </c>
      <c r="BH135" s="116" t="s">
        <v>2898</v>
      </c>
      <c r="BI135" s="116" t="s">
        <v>2965</v>
      </c>
      <c r="BJ135" s="116" t="s">
        <v>2965</v>
      </c>
      <c r="BK135" s="116">
        <v>4</v>
      </c>
      <c r="BL135" s="120">
        <v>10.256410256410257</v>
      </c>
      <c r="BM135" s="116">
        <v>0</v>
      </c>
      <c r="BN135" s="120">
        <v>0</v>
      </c>
      <c r="BO135" s="116">
        <v>0</v>
      </c>
      <c r="BP135" s="120">
        <v>0</v>
      </c>
      <c r="BQ135" s="116">
        <v>35</v>
      </c>
      <c r="BR135" s="120">
        <v>89.74358974358974</v>
      </c>
      <c r="BS135" s="116">
        <v>39</v>
      </c>
      <c r="BT135" s="2"/>
      <c r="BU135" s="3"/>
      <c r="BV135" s="3"/>
      <c r="BW135" s="3"/>
      <c r="BX135" s="3"/>
    </row>
    <row r="136" spans="1:76" ht="15">
      <c r="A136" s="64" t="s">
        <v>273</v>
      </c>
      <c r="B136" s="65"/>
      <c r="C136" s="65" t="s">
        <v>64</v>
      </c>
      <c r="D136" s="66">
        <v>164.8142244829048</v>
      </c>
      <c r="E136" s="68"/>
      <c r="F136" s="100" t="s">
        <v>675</v>
      </c>
      <c r="G136" s="65"/>
      <c r="H136" s="69" t="s">
        <v>273</v>
      </c>
      <c r="I136" s="70"/>
      <c r="J136" s="70"/>
      <c r="K136" s="69" t="s">
        <v>2343</v>
      </c>
      <c r="L136" s="73">
        <v>1</v>
      </c>
      <c r="M136" s="74">
        <v>1691.5928955078125</v>
      </c>
      <c r="N136" s="74">
        <v>6971.52294921875</v>
      </c>
      <c r="O136" s="75"/>
      <c r="P136" s="76"/>
      <c r="Q136" s="76"/>
      <c r="R136" s="86"/>
      <c r="S136" s="48">
        <v>0</v>
      </c>
      <c r="T136" s="48">
        <v>2</v>
      </c>
      <c r="U136" s="49">
        <v>0</v>
      </c>
      <c r="V136" s="49">
        <v>0.002058</v>
      </c>
      <c r="W136" s="49">
        <v>0.006465</v>
      </c>
      <c r="X136" s="49">
        <v>0.568692</v>
      </c>
      <c r="Y136" s="49">
        <v>0.5</v>
      </c>
      <c r="Z136" s="49">
        <v>0</v>
      </c>
      <c r="AA136" s="71">
        <v>136</v>
      </c>
      <c r="AB136" s="71"/>
      <c r="AC136" s="72"/>
      <c r="AD136" s="78" t="s">
        <v>1208</v>
      </c>
      <c r="AE136" s="78">
        <v>15771</v>
      </c>
      <c r="AF136" s="78">
        <v>23372</v>
      </c>
      <c r="AG136" s="78">
        <v>25401</v>
      </c>
      <c r="AH136" s="78">
        <v>215</v>
      </c>
      <c r="AI136" s="78"/>
      <c r="AJ136" s="78" t="s">
        <v>1397</v>
      </c>
      <c r="AK136" s="78" t="s">
        <v>1465</v>
      </c>
      <c r="AL136" s="83" t="s">
        <v>1654</v>
      </c>
      <c r="AM136" s="78"/>
      <c r="AN136" s="80">
        <v>40937.30862268519</v>
      </c>
      <c r="AO136" s="83" t="s">
        <v>1821</v>
      </c>
      <c r="AP136" s="78" t="b">
        <v>0</v>
      </c>
      <c r="AQ136" s="78" t="b">
        <v>0</v>
      </c>
      <c r="AR136" s="78" t="b">
        <v>0</v>
      </c>
      <c r="AS136" s="78"/>
      <c r="AT136" s="78">
        <v>417</v>
      </c>
      <c r="AU136" s="83" t="s">
        <v>1881</v>
      </c>
      <c r="AV136" s="78" t="b">
        <v>0</v>
      </c>
      <c r="AW136" s="78" t="s">
        <v>2012</v>
      </c>
      <c r="AX136" s="83" t="s">
        <v>2146</v>
      </c>
      <c r="AY136" s="78" t="s">
        <v>66</v>
      </c>
      <c r="AZ136" s="78" t="str">
        <f>REPLACE(INDEX(GroupVertices[Group],MATCH(Vertices[[#This Row],[Vertex]],GroupVertices[Vertex],0)),1,1,"")</f>
        <v>1</v>
      </c>
      <c r="BA136" s="48"/>
      <c r="BB136" s="48"/>
      <c r="BC136" s="48"/>
      <c r="BD136" s="48"/>
      <c r="BE136" s="48" t="s">
        <v>577</v>
      </c>
      <c r="BF136" s="48" t="s">
        <v>577</v>
      </c>
      <c r="BG136" s="116" t="s">
        <v>2899</v>
      </c>
      <c r="BH136" s="116" t="s">
        <v>2899</v>
      </c>
      <c r="BI136" s="116" t="s">
        <v>2966</v>
      </c>
      <c r="BJ136" s="116" t="s">
        <v>2966</v>
      </c>
      <c r="BK136" s="116">
        <v>2</v>
      </c>
      <c r="BL136" s="120">
        <v>10</v>
      </c>
      <c r="BM136" s="116">
        <v>0</v>
      </c>
      <c r="BN136" s="120">
        <v>0</v>
      </c>
      <c r="BO136" s="116">
        <v>0</v>
      </c>
      <c r="BP136" s="120">
        <v>0</v>
      </c>
      <c r="BQ136" s="116">
        <v>18</v>
      </c>
      <c r="BR136" s="120">
        <v>90</v>
      </c>
      <c r="BS136" s="116">
        <v>20</v>
      </c>
      <c r="BT136" s="2"/>
      <c r="BU136" s="3"/>
      <c r="BV136" s="3"/>
      <c r="BW136" s="3"/>
      <c r="BX136" s="3"/>
    </row>
    <row r="137" spans="1:76" ht="15">
      <c r="A137" s="64" t="s">
        <v>274</v>
      </c>
      <c r="B137" s="65"/>
      <c r="C137" s="65" t="s">
        <v>64</v>
      </c>
      <c r="D137" s="66">
        <v>162.0090307562989</v>
      </c>
      <c r="E137" s="68"/>
      <c r="F137" s="100" t="s">
        <v>676</v>
      </c>
      <c r="G137" s="65"/>
      <c r="H137" s="69" t="s">
        <v>274</v>
      </c>
      <c r="I137" s="70"/>
      <c r="J137" s="70"/>
      <c r="K137" s="69" t="s">
        <v>2344</v>
      </c>
      <c r="L137" s="73">
        <v>489.6806309053632</v>
      </c>
      <c r="M137" s="74">
        <v>7498.79150390625</v>
      </c>
      <c r="N137" s="74">
        <v>1205.69140625</v>
      </c>
      <c r="O137" s="75"/>
      <c r="P137" s="76"/>
      <c r="Q137" s="76"/>
      <c r="R137" s="86"/>
      <c r="S137" s="48">
        <v>2</v>
      </c>
      <c r="T137" s="48">
        <v>4</v>
      </c>
      <c r="U137" s="49">
        <v>1484</v>
      </c>
      <c r="V137" s="49">
        <v>0.002088</v>
      </c>
      <c r="W137" s="49">
        <v>0.005969</v>
      </c>
      <c r="X137" s="49">
        <v>2.048834</v>
      </c>
      <c r="Y137" s="49">
        <v>0</v>
      </c>
      <c r="Z137" s="49">
        <v>0.2</v>
      </c>
      <c r="AA137" s="71">
        <v>137</v>
      </c>
      <c r="AB137" s="71"/>
      <c r="AC137" s="72"/>
      <c r="AD137" s="78" t="s">
        <v>1209</v>
      </c>
      <c r="AE137" s="78">
        <v>408</v>
      </c>
      <c r="AF137" s="78">
        <v>75</v>
      </c>
      <c r="AG137" s="78">
        <v>242</v>
      </c>
      <c r="AH137" s="78">
        <v>374</v>
      </c>
      <c r="AI137" s="78"/>
      <c r="AJ137" s="78"/>
      <c r="AK137" s="78"/>
      <c r="AL137" s="78"/>
      <c r="AM137" s="78"/>
      <c r="AN137" s="80">
        <v>43493.84054398148</v>
      </c>
      <c r="AO137" s="83" t="s">
        <v>1822</v>
      </c>
      <c r="AP137" s="78" t="b">
        <v>1</v>
      </c>
      <c r="AQ137" s="78" t="b">
        <v>0</v>
      </c>
      <c r="AR137" s="78" t="b">
        <v>0</v>
      </c>
      <c r="AS137" s="78"/>
      <c r="AT137" s="78">
        <v>1</v>
      </c>
      <c r="AU137" s="78"/>
      <c r="AV137" s="78" t="b">
        <v>0</v>
      </c>
      <c r="AW137" s="78" t="s">
        <v>2012</v>
      </c>
      <c r="AX137" s="83" t="s">
        <v>2147</v>
      </c>
      <c r="AY137" s="78" t="s">
        <v>66</v>
      </c>
      <c r="AZ137" s="78" t="str">
        <f>REPLACE(INDEX(GroupVertices[Group],MATCH(Vertices[[#This Row],[Vertex]],GroupVertices[Vertex],0)),1,1,"")</f>
        <v>12</v>
      </c>
      <c r="BA137" s="48" t="s">
        <v>520</v>
      </c>
      <c r="BB137" s="48" t="s">
        <v>520</v>
      </c>
      <c r="BC137" s="48" t="s">
        <v>546</v>
      </c>
      <c r="BD137" s="48" t="s">
        <v>546</v>
      </c>
      <c r="BE137" s="48"/>
      <c r="BF137" s="48"/>
      <c r="BG137" s="116" t="s">
        <v>2639</v>
      </c>
      <c r="BH137" s="116" t="s">
        <v>2639</v>
      </c>
      <c r="BI137" s="116" t="s">
        <v>2755</v>
      </c>
      <c r="BJ137" s="116" t="s">
        <v>2755</v>
      </c>
      <c r="BK137" s="116">
        <v>0</v>
      </c>
      <c r="BL137" s="120">
        <v>0</v>
      </c>
      <c r="BM137" s="116">
        <v>1</v>
      </c>
      <c r="BN137" s="120">
        <v>4</v>
      </c>
      <c r="BO137" s="116">
        <v>0</v>
      </c>
      <c r="BP137" s="120">
        <v>0</v>
      </c>
      <c r="BQ137" s="116">
        <v>24</v>
      </c>
      <c r="BR137" s="120">
        <v>96</v>
      </c>
      <c r="BS137" s="116">
        <v>25</v>
      </c>
      <c r="BT137" s="2"/>
      <c r="BU137" s="3"/>
      <c r="BV137" s="3"/>
      <c r="BW137" s="3"/>
      <c r="BX137" s="3"/>
    </row>
    <row r="138" spans="1:76" ht="15">
      <c r="A138" s="64" t="s">
        <v>371</v>
      </c>
      <c r="B138" s="65"/>
      <c r="C138" s="65" t="s">
        <v>64</v>
      </c>
      <c r="D138" s="66">
        <v>162.0320290823401</v>
      </c>
      <c r="E138" s="68"/>
      <c r="F138" s="100" t="s">
        <v>1974</v>
      </c>
      <c r="G138" s="65"/>
      <c r="H138" s="69" t="s">
        <v>371</v>
      </c>
      <c r="I138" s="70"/>
      <c r="J138" s="70"/>
      <c r="K138" s="69" t="s">
        <v>2345</v>
      </c>
      <c r="L138" s="73">
        <v>1</v>
      </c>
      <c r="M138" s="74">
        <v>7515.94091796875</v>
      </c>
      <c r="N138" s="74">
        <v>2105.671875</v>
      </c>
      <c r="O138" s="75"/>
      <c r="P138" s="76"/>
      <c r="Q138" s="76"/>
      <c r="R138" s="86"/>
      <c r="S138" s="48">
        <v>1</v>
      </c>
      <c r="T138" s="48">
        <v>0</v>
      </c>
      <c r="U138" s="49">
        <v>0</v>
      </c>
      <c r="V138" s="49">
        <v>0.001502</v>
      </c>
      <c r="W138" s="49">
        <v>0.000518</v>
      </c>
      <c r="X138" s="49">
        <v>0.498302</v>
      </c>
      <c r="Y138" s="49">
        <v>0</v>
      </c>
      <c r="Z138" s="49">
        <v>0</v>
      </c>
      <c r="AA138" s="71">
        <v>138</v>
      </c>
      <c r="AB138" s="71"/>
      <c r="AC138" s="72"/>
      <c r="AD138" s="78" t="s">
        <v>1210</v>
      </c>
      <c r="AE138" s="78">
        <v>206</v>
      </c>
      <c r="AF138" s="78">
        <v>266</v>
      </c>
      <c r="AG138" s="78">
        <v>59</v>
      </c>
      <c r="AH138" s="78">
        <v>39</v>
      </c>
      <c r="AI138" s="78"/>
      <c r="AJ138" s="78" t="s">
        <v>1398</v>
      </c>
      <c r="AK138" s="78" t="s">
        <v>1530</v>
      </c>
      <c r="AL138" s="83" t="s">
        <v>1655</v>
      </c>
      <c r="AM138" s="78"/>
      <c r="AN138" s="80">
        <v>43718.79961805556</v>
      </c>
      <c r="AO138" s="83" t="s">
        <v>1823</v>
      </c>
      <c r="AP138" s="78" t="b">
        <v>1</v>
      </c>
      <c r="AQ138" s="78" t="b">
        <v>0</v>
      </c>
      <c r="AR138" s="78" t="b">
        <v>0</v>
      </c>
      <c r="AS138" s="78"/>
      <c r="AT138" s="78">
        <v>0</v>
      </c>
      <c r="AU138" s="78"/>
      <c r="AV138" s="78" t="b">
        <v>0</v>
      </c>
      <c r="AW138" s="78" t="s">
        <v>2012</v>
      </c>
      <c r="AX138" s="83" t="s">
        <v>2148</v>
      </c>
      <c r="AY138" s="78" t="s">
        <v>65</v>
      </c>
      <c r="AZ138" s="78" t="str">
        <f>REPLACE(INDEX(GroupVertices[Group],MATCH(Vertices[[#This Row],[Vertex]],GroupVertices[Vertex],0)),1,1,"")</f>
        <v>12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162.00373271260355</v>
      </c>
      <c r="E139" s="68"/>
      <c r="F139" s="100" t="s">
        <v>1975</v>
      </c>
      <c r="G139" s="65"/>
      <c r="H139" s="69" t="s">
        <v>372</v>
      </c>
      <c r="I139" s="70"/>
      <c r="J139" s="70"/>
      <c r="K139" s="69" t="s">
        <v>2346</v>
      </c>
      <c r="L139" s="73">
        <v>1</v>
      </c>
      <c r="M139" s="74">
        <v>7978.4091796875</v>
      </c>
      <c r="N139" s="74">
        <v>1042.489013671875</v>
      </c>
      <c r="O139" s="75"/>
      <c r="P139" s="76"/>
      <c r="Q139" s="76"/>
      <c r="R139" s="86"/>
      <c r="S139" s="48">
        <v>1</v>
      </c>
      <c r="T139" s="48">
        <v>0</v>
      </c>
      <c r="U139" s="49">
        <v>0</v>
      </c>
      <c r="V139" s="49">
        <v>0.001502</v>
      </c>
      <c r="W139" s="49">
        <v>0.000518</v>
      </c>
      <c r="X139" s="49">
        <v>0.498302</v>
      </c>
      <c r="Y139" s="49">
        <v>0</v>
      </c>
      <c r="Z139" s="49">
        <v>0</v>
      </c>
      <c r="AA139" s="71">
        <v>139</v>
      </c>
      <c r="AB139" s="71"/>
      <c r="AC139" s="72"/>
      <c r="AD139" s="78" t="s">
        <v>1211</v>
      </c>
      <c r="AE139" s="78">
        <v>250</v>
      </c>
      <c r="AF139" s="78">
        <v>31</v>
      </c>
      <c r="AG139" s="78">
        <v>115</v>
      </c>
      <c r="AH139" s="78">
        <v>98</v>
      </c>
      <c r="AI139" s="78"/>
      <c r="AJ139" s="78" t="s">
        <v>1399</v>
      </c>
      <c r="AK139" s="78" t="s">
        <v>1477</v>
      </c>
      <c r="AL139" s="83" t="s">
        <v>1656</v>
      </c>
      <c r="AM139" s="78"/>
      <c r="AN139" s="80">
        <v>43250.914618055554</v>
      </c>
      <c r="AO139" s="83" t="s">
        <v>1824</v>
      </c>
      <c r="AP139" s="78" t="b">
        <v>0</v>
      </c>
      <c r="AQ139" s="78" t="b">
        <v>0</v>
      </c>
      <c r="AR139" s="78" t="b">
        <v>0</v>
      </c>
      <c r="AS139" s="78" t="s">
        <v>1009</v>
      </c>
      <c r="AT139" s="78">
        <v>0</v>
      </c>
      <c r="AU139" s="83" t="s">
        <v>1881</v>
      </c>
      <c r="AV139" s="78" t="b">
        <v>0</v>
      </c>
      <c r="AW139" s="78" t="s">
        <v>2012</v>
      </c>
      <c r="AX139" s="83" t="s">
        <v>2149</v>
      </c>
      <c r="AY139" s="78" t="s">
        <v>65</v>
      </c>
      <c r="AZ139" s="78" t="str">
        <f>REPLACE(INDEX(GroupVertices[Group],MATCH(Vertices[[#This Row],[Vertex]],GroupVertices[Vertex],0)),1,1,"")</f>
        <v>12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275</v>
      </c>
      <c r="B140" s="65"/>
      <c r="C140" s="65" t="s">
        <v>64</v>
      </c>
      <c r="D140" s="66">
        <v>162.14641866212614</v>
      </c>
      <c r="E140" s="68"/>
      <c r="F140" s="100" t="s">
        <v>677</v>
      </c>
      <c r="G140" s="65"/>
      <c r="H140" s="69" t="s">
        <v>275</v>
      </c>
      <c r="I140" s="70"/>
      <c r="J140" s="70"/>
      <c r="K140" s="69" t="s">
        <v>2347</v>
      </c>
      <c r="L140" s="73">
        <v>1</v>
      </c>
      <c r="M140" s="74">
        <v>7036.33349609375</v>
      </c>
      <c r="N140" s="74">
        <v>1359.293701171875</v>
      </c>
      <c r="O140" s="75"/>
      <c r="P140" s="76"/>
      <c r="Q140" s="76"/>
      <c r="R140" s="86"/>
      <c r="S140" s="48">
        <v>0</v>
      </c>
      <c r="T140" s="48">
        <v>1</v>
      </c>
      <c r="U140" s="49">
        <v>0</v>
      </c>
      <c r="V140" s="49">
        <v>0.001502</v>
      </c>
      <c r="W140" s="49">
        <v>0.000518</v>
      </c>
      <c r="X140" s="49">
        <v>0.498302</v>
      </c>
      <c r="Y140" s="49">
        <v>0</v>
      </c>
      <c r="Z140" s="49">
        <v>0</v>
      </c>
      <c r="AA140" s="71">
        <v>140</v>
      </c>
      <c r="AB140" s="71"/>
      <c r="AC140" s="72"/>
      <c r="AD140" s="78" t="s">
        <v>1212</v>
      </c>
      <c r="AE140" s="78">
        <v>366</v>
      </c>
      <c r="AF140" s="78">
        <v>1216</v>
      </c>
      <c r="AG140" s="78">
        <v>74657</v>
      </c>
      <c r="AH140" s="78">
        <v>704</v>
      </c>
      <c r="AI140" s="78"/>
      <c r="AJ140" s="78" t="s">
        <v>1400</v>
      </c>
      <c r="AK140" s="78" t="s">
        <v>1531</v>
      </c>
      <c r="AL140" s="83" t="s">
        <v>1657</v>
      </c>
      <c r="AM140" s="78"/>
      <c r="AN140" s="80">
        <v>42560.773148148146</v>
      </c>
      <c r="AO140" s="83" t="s">
        <v>1825</v>
      </c>
      <c r="AP140" s="78" t="b">
        <v>1</v>
      </c>
      <c r="AQ140" s="78" t="b">
        <v>0</v>
      </c>
      <c r="AR140" s="78" t="b">
        <v>0</v>
      </c>
      <c r="AS140" s="78"/>
      <c r="AT140" s="78">
        <v>740</v>
      </c>
      <c r="AU140" s="78"/>
      <c r="AV140" s="78" t="b">
        <v>0</v>
      </c>
      <c r="AW140" s="78" t="s">
        <v>2012</v>
      </c>
      <c r="AX140" s="83" t="s">
        <v>2150</v>
      </c>
      <c r="AY140" s="78" t="s">
        <v>66</v>
      </c>
      <c r="AZ140" s="78" t="str">
        <f>REPLACE(INDEX(GroupVertices[Group],MATCH(Vertices[[#This Row],[Vertex]],GroupVertices[Vertex],0)),1,1,"")</f>
        <v>12</v>
      </c>
      <c r="BA140" s="48"/>
      <c r="BB140" s="48"/>
      <c r="BC140" s="48"/>
      <c r="BD140" s="48"/>
      <c r="BE140" s="48"/>
      <c r="BF140" s="48"/>
      <c r="BG140" s="116" t="s">
        <v>2900</v>
      </c>
      <c r="BH140" s="116" t="s">
        <v>2900</v>
      </c>
      <c r="BI140" s="116" t="s">
        <v>2967</v>
      </c>
      <c r="BJ140" s="116" t="s">
        <v>2967</v>
      </c>
      <c r="BK140" s="116">
        <v>0</v>
      </c>
      <c r="BL140" s="120">
        <v>0</v>
      </c>
      <c r="BM140" s="116">
        <v>1</v>
      </c>
      <c r="BN140" s="120">
        <v>4.3478260869565215</v>
      </c>
      <c r="BO140" s="116">
        <v>0</v>
      </c>
      <c r="BP140" s="120">
        <v>0</v>
      </c>
      <c r="BQ140" s="116">
        <v>22</v>
      </c>
      <c r="BR140" s="120">
        <v>95.65217391304348</v>
      </c>
      <c r="BS140" s="116">
        <v>23</v>
      </c>
      <c r="BT140" s="2"/>
      <c r="BU140" s="3"/>
      <c r="BV140" s="3"/>
      <c r="BW140" s="3"/>
      <c r="BX140" s="3"/>
    </row>
    <row r="141" spans="1:76" ht="15">
      <c r="A141" s="64" t="s">
        <v>276</v>
      </c>
      <c r="B141" s="65"/>
      <c r="C141" s="65" t="s">
        <v>64</v>
      </c>
      <c r="D141" s="66">
        <v>162.00626132436724</v>
      </c>
      <c r="E141" s="68"/>
      <c r="F141" s="100" t="s">
        <v>678</v>
      </c>
      <c r="G141" s="65"/>
      <c r="H141" s="69" t="s">
        <v>276</v>
      </c>
      <c r="I141" s="70"/>
      <c r="J141" s="70"/>
      <c r="K141" s="69" t="s">
        <v>2348</v>
      </c>
      <c r="L141" s="73">
        <v>1</v>
      </c>
      <c r="M141" s="74">
        <v>9446.7490234375</v>
      </c>
      <c r="N141" s="74">
        <v>1932.15966796875</v>
      </c>
      <c r="O141" s="75"/>
      <c r="P141" s="76"/>
      <c r="Q141" s="76"/>
      <c r="R141" s="86"/>
      <c r="S141" s="48">
        <v>2</v>
      </c>
      <c r="T141" s="48">
        <v>1</v>
      </c>
      <c r="U141" s="49">
        <v>0</v>
      </c>
      <c r="V141" s="49">
        <v>1</v>
      </c>
      <c r="W141" s="49">
        <v>0</v>
      </c>
      <c r="X141" s="49">
        <v>1.298242</v>
      </c>
      <c r="Y141" s="49">
        <v>0</v>
      </c>
      <c r="Z141" s="49">
        <v>0</v>
      </c>
      <c r="AA141" s="71">
        <v>141</v>
      </c>
      <c r="AB141" s="71"/>
      <c r="AC141" s="72"/>
      <c r="AD141" s="78" t="s">
        <v>1213</v>
      </c>
      <c r="AE141" s="78">
        <v>61</v>
      </c>
      <c r="AF141" s="78">
        <v>52</v>
      </c>
      <c r="AG141" s="78">
        <v>152</v>
      </c>
      <c r="AH141" s="78">
        <v>182</v>
      </c>
      <c r="AI141" s="78"/>
      <c r="AJ141" s="78" t="s">
        <v>1401</v>
      </c>
      <c r="AK141" s="78" t="s">
        <v>1532</v>
      </c>
      <c r="AL141" s="78"/>
      <c r="AM141" s="78"/>
      <c r="AN141" s="80">
        <v>43565.70916666667</v>
      </c>
      <c r="AO141" s="78"/>
      <c r="AP141" s="78" t="b">
        <v>1</v>
      </c>
      <c r="AQ141" s="78" t="b">
        <v>0</v>
      </c>
      <c r="AR141" s="78" t="b">
        <v>0</v>
      </c>
      <c r="AS141" s="78"/>
      <c r="AT141" s="78">
        <v>1</v>
      </c>
      <c r="AU141" s="78"/>
      <c r="AV141" s="78" t="b">
        <v>0</v>
      </c>
      <c r="AW141" s="78" t="s">
        <v>2012</v>
      </c>
      <c r="AX141" s="83" t="s">
        <v>2151</v>
      </c>
      <c r="AY141" s="78" t="s">
        <v>66</v>
      </c>
      <c r="AZ141" s="78" t="str">
        <f>REPLACE(INDEX(GroupVertices[Group],MATCH(Vertices[[#This Row],[Vertex]],GroupVertices[Vertex],0)),1,1,"")</f>
        <v>15</v>
      </c>
      <c r="BA141" s="48" t="s">
        <v>521</v>
      </c>
      <c r="BB141" s="48" t="s">
        <v>521</v>
      </c>
      <c r="BC141" s="48" t="s">
        <v>547</v>
      </c>
      <c r="BD141" s="48" t="s">
        <v>547</v>
      </c>
      <c r="BE141" s="48" t="s">
        <v>578</v>
      </c>
      <c r="BF141" s="48" t="s">
        <v>578</v>
      </c>
      <c r="BG141" s="116" t="s">
        <v>2642</v>
      </c>
      <c r="BH141" s="116" t="s">
        <v>2642</v>
      </c>
      <c r="BI141" s="116" t="s">
        <v>2758</v>
      </c>
      <c r="BJ141" s="116" t="s">
        <v>2758</v>
      </c>
      <c r="BK141" s="116">
        <v>0</v>
      </c>
      <c r="BL141" s="120">
        <v>0</v>
      </c>
      <c r="BM141" s="116">
        <v>0</v>
      </c>
      <c r="BN141" s="120">
        <v>0</v>
      </c>
      <c r="BO141" s="116">
        <v>0</v>
      </c>
      <c r="BP141" s="120">
        <v>0</v>
      </c>
      <c r="BQ141" s="116">
        <v>6</v>
      </c>
      <c r="BR141" s="120">
        <v>100</v>
      </c>
      <c r="BS141" s="116">
        <v>6</v>
      </c>
      <c r="BT141" s="2"/>
      <c r="BU141" s="3"/>
      <c r="BV141" s="3"/>
      <c r="BW141" s="3"/>
      <c r="BX141" s="3"/>
    </row>
    <row r="142" spans="1:76" ht="15">
      <c r="A142" s="64" t="s">
        <v>277</v>
      </c>
      <c r="B142" s="65"/>
      <c r="C142" s="65" t="s">
        <v>64</v>
      </c>
      <c r="D142" s="66">
        <v>162.00036123025197</v>
      </c>
      <c r="E142" s="68"/>
      <c r="F142" s="100" t="s">
        <v>679</v>
      </c>
      <c r="G142" s="65"/>
      <c r="H142" s="69" t="s">
        <v>277</v>
      </c>
      <c r="I142" s="70"/>
      <c r="J142" s="70"/>
      <c r="K142" s="69" t="s">
        <v>2349</v>
      </c>
      <c r="L142" s="73">
        <v>1</v>
      </c>
      <c r="M142" s="74">
        <v>9446.7490234375</v>
      </c>
      <c r="N142" s="74">
        <v>1585.1356201171875</v>
      </c>
      <c r="O142" s="75"/>
      <c r="P142" s="76"/>
      <c r="Q142" s="76"/>
      <c r="R142" s="86"/>
      <c r="S142" s="48">
        <v>0</v>
      </c>
      <c r="T142" s="48">
        <v>1</v>
      </c>
      <c r="U142" s="49">
        <v>0</v>
      </c>
      <c r="V142" s="49">
        <v>1</v>
      </c>
      <c r="W142" s="49">
        <v>0</v>
      </c>
      <c r="X142" s="49">
        <v>0.701753</v>
      </c>
      <c r="Y142" s="49">
        <v>0</v>
      </c>
      <c r="Z142" s="49">
        <v>0</v>
      </c>
      <c r="AA142" s="71">
        <v>142</v>
      </c>
      <c r="AB142" s="71"/>
      <c r="AC142" s="72"/>
      <c r="AD142" s="78" t="s">
        <v>1214</v>
      </c>
      <c r="AE142" s="78">
        <v>203</v>
      </c>
      <c r="AF142" s="78">
        <v>3</v>
      </c>
      <c r="AG142" s="78">
        <v>162</v>
      </c>
      <c r="AH142" s="78">
        <v>210</v>
      </c>
      <c r="AI142" s="78"/>
      <c r="AJ142" s="78" t="s">
        <v>1402</v>
      </c>
      <c r="AK142" s="78"/>
      <c r="AL142" s="78"/>
      <c r="AM142" s="78"/>
      <c r="AN142" s="80">
        <v>43744.588530092595</v>
      </c>
      <c r="AO142" s="83" t="s">
        <v>1826</v>
      </c>
      <c r="AP142" s="78" t="b">
        <v>1</v>
      </c>
      <c r="AQ142" s="78" t="b">
        <v>0</v>
      </c>
      <c r="AR142" s="78" t="b">
        <v>0</v>
      </c>
      <c r="AS142" s="78"/>
      <c r="AT142" s="78">
        <v>0</v>
      </c>
      <c r="AU142" s="78"/>
      <c r="AV142" s="78" t="b">
        <v>0</v>
      </c>
      <c r="AW142" s="78" t="s">
        <v>2012</v>
      </c>
      <c r="AX142" s="83" t="s">
        <v>2152</v>
      </c>
      <c r="AY142" s="78" t="s">
        <v>66</v>
      </c>
      <c r="AZ142" s="78" t="str">
        <f>REPLACE(INDEX(GroupVertices[Group],MATCH(Vertices[[#This Row],[Vertex]],GroupVertices[Vertex],0)),1,1,"")</f>
        <v>15</v>
      </c>
      <c r="BA142" s="48" t="s">
        <v>521</v>
      </c>
      <c r="BB142" s="48" t="s">
        <v>521</v>
      </c>
      <c r="BC142" s="48" t="s">
        <v>547</v>
      </c>
      <c r="BD142" s="48" t="s">
        <v>547</v>
      </c>
      <c r="BE142" s="48" t="s">
        <v>578</v>
      </c>
      <c r="BF142" s="48" t="s">
        <v>578</v>
      </c>
      <c r="BG142" s="116" t="s">
        <v>2901</v>
      </c>
      <c r="BH142" s="116" t="s">
        <v>2901</v>
      </c>
      <c r="BI142" s="116" t="s">
        <v>2968</v>
      </c>
      <c r="BJ142" s="116" t="s">
        <v>2968</v>
      </c>
      <c r="BK142" s="116">
        <v>0</v>
      </c>
      <c r="BL142" s="120">
        <v>0</v>
      </c>
      <c r="BM142" s="116">
        <v>0</v>
      </c>
      <c r="BN142" s="120">
        <v>0</v>
      </c>
      <c r="BO142" s="116">
        <v>0</v>
      </c>
      <c r="BP142" s="120">
        <v>0</v>
      </c>
      <c r="BQ142" s="116">
        <v>8</v>
      </c>
      <c r="BR142" s="120">
        <v>100</v>
      </c>
      <c r="BS142" s="116">
        <v>8</v>
      </c>
      <c r="BT142" s="2"/>
      <c r="BU142" s="3"/>
      <c r="BV142" s="3"/>
      <c r="BW142" s="3"/>
      <c r="BX142" s="3"/>
    </row>
    <row r="143" spans="1:76" ht="15">
      <c r="A143" s="64" t="s">
        <v>278</v>
      </c>
      <c r="B143" s="65"/>
      <c r="C143" s="65" t="s">
        <v>64</v>
      </c>
      <c r="D143" s="66">
        <v>162.06514185543605</v>
      </c>
      <c r="E143" s="68"/>
      <c r="F143" s="100" t="s">
        <v>680</v>
      </c>
      <c r="G143" s="65"/>
      <c r="H143" s="69" t="s">
        <v>278</v>
      </c>
      <c r="I143" s="70"/>
      <c r="J143" s="70"/>
      <c r="K143" s="69" t="s">
        <v>2350</v>
      </c>
      <c r="L143" s="73">
        <v>1</v>
      </c>
      <c r="M143" s="74">
        <v>7341.9580078125</v>
      </c>
      <c r="N143" s="74">
        <v>352.9058837890625</v>
      </c>
      <c r="O143" s="75"/>
      <c r="P143" s="76"/>
      <c r="Q143" s="76"/>
      <c r="R143" s="86"/>
      <c r="S143" s="48">
        <v>1</v>
      </c>
      <c r="T143" s="48">
        <v>1</v>
      </c>
      <c r="U143" s="49">
        <v>0</v>
      </c>
      <c r="V143" s="49">
        <v>0.001502</v>
      </c>
      <c r="W143" s="49">
        <v>0.000518</v>
      </c>
      <c r="X143" s="49">
        <v>0.498302</v>
      </c>
      <c r="Y143" s="49">
        <v>0</v>
      </c>
      <c r="Z143" s="49">
        <v>1</v>
      </c>
      <c r="AA143" s="71">
        <v>143</v>
      </c>
      <c r="AB143" s="71"/>
      <c r="AC143" s="72"/>
      <c r="AD143" s="78" t="s">
        <v>1215</v>
      </c>
      <c r="AE143" s="78">
        <v>619</v>
      </c>
      <c r="AF143" s="78">
        <v>541</v>
      </c>
      <c r="AG143" s="78">
        <v>1280</v>
      </c>
      <c r="AH143" s="78">
        <v>954</v>
      </c>
      <c r="AI143" s="78"/>
      <c r="AJ143" s="78" t="s">
        <v>1403</v>
      </c>
      <c r="AK143" s="78" t="s">
        <v>1465</v>
      </c>
      <c r="AL143" s="83" t="s">
        <v>1658</v>
      </c>
      <c r="AM143" s="78"/>
      <c r="AN143" s="80">
        <v>43262.564039351855</v>
      </c>
      <c r="AO143" s="83" t="s">
        <v>1827</v>
      </c>
      <c r="AP143" s="78" t="b">
        <v>0</v>
      </c>
      <c r="AQ143" s="78" t="b">
        <v>0</v>
      </c>
      <c r="AR143" s="78" t="b">
        <v>0</v>
      </c>
      <c r="AS143" s="78"/>
      <c r="AT143" s="78">
        <v>17</v>
      </c>
      <c r="AU143" s="83" t="s">
        <v>1881</v>
      </c>
      <c r="AV143" s="78" t="b">
        <v>0</v>
      </c>
      <c r="AW143" s="78" t="s">
        <v>2012</v>
      </c>
      <c r="AX143" s="83" t="s">
        <v>2153</v>
      </c>
      <c r="AY143" s="78" t="s">
        <v>66</v>
      </c>
      <c r="AZ143" s="78" t="str">
        <f>REPLACE(INDEX(GroupVertices[Group],MATCH(Vertices[[#This Row],[Vertex]],GroupVertices[Vertex],0)),1,1,"")</f>
        <v>12</v>
      </c>
      <c r="BA143" s="48"/>
      <c r="BB143" s="48"/>
      <c r="BC143" s="48"/>
      <c r="BD143" s="48"/>
      <c r="BE143" s="48"/>
      <c r="BF143" s="48"/>
      <c r="BG143" s="116" t="s">
        <v>2900</v>
      </c>
      <c r="BH143" s="116" t="s">
        <v>2900</v>
      </c>
      <c r="BI143" s="116" t="s">
        <v>2967</v>
      </c>
      <c r="BJ143" s="116" t="s">
        <v>2967</v>
      </c>
      <c r="BK143" s="116">
        <v>0</v>
      </c>
      <c r="BL143" s="120">
        <v>0</v>
      </c>
      <c r="BM143" s="116">
        <v>1</v>
      </c>
      <c r="BN143" s="120">
        <v>4.3478260869565215</v>
      </c>
      <c r="BO143" s="116">
        <v>0</v>
      </c>
      <c r="BP143" s="120">
        <v>0</v>
      </c>
      <c r="BQ143" s="116">
        <v>22</v>
      </c>
      <c r="BR143" s="120">
        <v>95.65217391304348</v>
      </c>
      <c r="BS143" s="116">
        <v>23</v>
      </c>
      <c r="BT143" s="2"/>
      <c r="BU143" s="3"/>
      <c r="BV143" s="3"/>
      <c r="BW143" s="3"/>
      <c r="BX143" s="3"/>
    </row>
    <row r="144" spans="1:76" ht="15">
      <c r="A144" s="64" t="s">
        <v>280</v>
      </c>
      <c r="B144" s="65"/>
      <c r="C144" s="65" t="s">
        <v>64</v>
      </c>
      <c r="D144" s="66">
        <v>162.23022408057992</v>
      </c>
      <c r="E144" s="68"/>
      <c r="F144" s="100" t="s">
        <v>681</v>
      </c>
      <c r="G144" s="65"/>
      <c r="H144" s="69" t="s">
        <v>280</v>
      </c>
      <c r="I144" s="70"/>
      <c r="J144" s="70"/>
      <c r="K144" s="69" t="s">
        <v>2351</v>
      </c>
      <c r="L144" s="73">
        <v>1</v>
      </c>
      <c r="M144" s="74">
        <v>9121.89453125</v>
      </c>
      <c r="N144" s="74">
        <v>4211.34375</v>
      </c>
      <c r="O144" s="75"/>
      <c r="P144" s="76"/>
      <c r="Q144" s="76"/>
      <c r="R144" s="86"/>
      <c r="S144" s="48">
        <v>0</v>
      </c>
      <c r="T144" s="48">
        <v>2</v>
      </c>
      <c r="U144" s="49">
        <v>0</v>
      </c>
      <c r="V144" s="49">
        <v>0.00207</v>
      </c>
      <c r="W144" s="49">
        <v>0.006353</v>
      </c>
      <c r="X144" s="49">
        <v>0.659978</v>
      </c>
      <c r="Y144" s="49">
        <v>0.5</v>
      </c>
      <c r="Z144" s="49">
        <v>0</v>
      </c>
      <c r="AA144" s="71">
        <v>144</v>
      </c>
      <c r="AB144" s="71"/>
      <c r="AC144" s="72"/>
      <c r="AD144" s="78" t="s">
        <v>1216</v>
      </c>
      <c r="AE144" s="78">
        <v>1408</v>
      </c>
      <c r="AF144" s="78">
        <v>1912</v>
      </c>
      <c r="AG144" s="78">
        <v>7165</v>
      </c>
      <c r="AH144" s="78">
        <v>5176</v>
      </c>
      <c r="AI144" s="78"/>
      <c r="AJ144" s="78" t="s">
        <v>1404</v>
      </c>
      <c r="AK144" s="78" t="s">
        <v>1482</v>
      </c>
      <c r="AL144" s="83" t="s">
        <v>1659</v>
      </c>
      <c r="AM144" s="78"/>
      <c r="AN144" s="80">
        <v>40336.613125</v>
      </c>
      <c r="AO144" s="83" t="s">
        <v>1828</v>
      </c>
      <c r="AP144" s="78" t="b">
        <v>0</v>
      </c>
      <c r="AQ144" s="78" t="b">
        <v>0</v>
      </c>
      <c r="AR144" s="78" t="b">
        <v>1</v>
      </c>
      <c r="AS144" s="78"/>
      <c r="AT144" s="78">
        <v>66</v>
      </c>
      <c r="AU144" s="83" t="s">
        <v>1881</v>
      </c>
      <c r="AV144" s="78" t="b">
        <v>0</v>
      </c>
      <c r="AW144" s="78" t="s">
        <v>2012</v>
      </c>
      <c r="AX144" s="83" t="s">
        <v>2154</v>
      </c>
      <c r="AY144" s="78" t="s">
        <v>66</v>
      </c>
      <c r="AZ144" s="78" t="str">
        <f>REPLACE(INDEX(GroupVertices[Group],MATCH(Vertices[[#This Row],[Vertex]],GroupVertices[Vertex],0)),1,1,"")</f>
        <v>11</v>
      </c>
      <c r="BA144" s="48"/>
      <c r="BB144" s="48"/>
      <c r="BC144" s="48"/>
      <c r="BD144" s="48"/>
      <c r="BE144" s="48"/>
      <c r="BF144" s="48"/>
      <c r="BG144" s="116" t="s">
        <v>2902</v>
      </c>
      <c r="BH144" s="116" t="s">
        <v>2902</v>
      </c>
      <c r="BI144" s="116" t="s">
        <v>2969</v>
      </c>
      <c r="BJ144" s="116" t="s">
        <v>2969</v>
      </c>
      <c r="BK144" s="116">
        <v>1</v>
      </c>
      <c r="BL144" s="120">
        <v>2.272727272727273</v>
      </c>
      <c r="BM144" s="116">
        <v>1</v>
      </c>
      <c r="BN144" s="120">
        <v>2.272727272727273</v>
      </c>
      <c r="BO144" s="116">
        <v>0</v>
      </c>
      <c r="BP144" s="120">
        <v>0</v>
      </c>
      <c r="BQ144" s="116">
        <v>42</v>
      </c>
      <c r="BR144" s="120">
        <v>95.45454545454545</v>
      </c>
      <c r="BS144" s="116">
        <v>44</v>
      </c>
      <c r="BT144" s="2"/>
      <c r="BU144" s="3"/>
      <c r="BV144" s="3"/>
      <c r="BW144" s="3"/>
      <c r="BX144" s="3"/>
    </row>
    <row r="145" spans="1:76" ht="15">
      <c r="A145" s="64" t="s">
        <v>281</v>
      </c>
      <c r="B145" s="65"/>
      <c r="C145" s="65" t="s">
        <v>64</v>
      </c>
      <c r="D145" s="66">
        <v>162.10126488063165</v>
      </c>
      <c r="E145" s="68"/>
      <c r="F145" s="100" t="s">
        <v>682</v>
      </c>
      <c r="G145" s="65"/>
      <c r="H145" s="69" t="s">
        <v>281</v>
      </c>
      <c r="I145" s="70"/>
      <c r="J145" s="70"/>
      <c r="K145" s="69" t="s">
        <v>2352</v>
      </c>
      <c r="L145" s="73">
        <v>1</v>
      </c>
      <c r="M145" s="74">
        <v>194.9122772216797</v>
      </c>
      <c r="N145" s="74">
        <v>5915.666015625</v>
      </c>
      <c r="O145" s="75"/>
      <c r="P145" s="76"/>
      <c r="Q145" s="76"/>
      <c r="R145" s="86"/>
      <c r="S145" s="48">
        <v>0</v>
      </c>
      <c r="T145" s="48">
        <v>1</v>
      </c>
      <c r="U145" s="49">
        <v>0</v>
      </c>
      <c r="V145" s="49">
        <v>0.002053</v>
      </c>
      <c r="W145" s="49">
        <v>0.005789</v>
      </c>
      <c r="X145" s="49">
        <v>0.354609</v>
      </c>
      <c r="Y145" s="49">
        <v>0</v>
      </c>
      <c r="Z145" s="49">
        <v>0</v>
      </c>
      <c r="AA145" s="71">
        <v>145</v>
      </c>
      <c r="AB145" s="71"/>
      <c r="AC145" s="72"/>
      <c r="AD145" s="78" t="s">
        <v>1217</v>
      </c>
      <c r="AE145" s="78">
        <v>1180</v>
      </c>
      <c r="AF145" s="78">
        <v>841</v>
      </c>
      <c r="AG145" s="78">
        <v>34371</v>
      </c>
      <c r="AH145" s="78">
        <v>95045</v>
      </c>
      <c r="AI145" s="78"/>
      <c r="AJ145" s="78" t="s">
        <v>1405</v>
      </c>
      <c r="AK145" s="78" t="s">
        <v>1533</v>
      </c>
      <c r="AL145" s="83" t="s">
        <v>1660</v>
      </c>
      <c r="AM145" s="78"/>
      <c r="AN145" s="80">
        <v>40628.17260416667</v>
      </c>
      <c r="AO145" s="83" t="s">
        <v>1829</v>
      </c>
      <c r="AP145" s="78" t="b">
        <v>0</v>
      </c>
      <c r="AQ145" s="78" t="b">
        <v>0</v>
      </c>
      <c r="AR145" s="78" t="b">
        <v>1</v>
      </c>
      <c r="AS145" s="78"/>
      <c r="AT145" s="78">
        <v>19</v>
      </c>
      <c r="AU145" s="83" t="s">
        <v>1880</v>
      </c>
      <c r="AV145" s="78" t="b">
        <v>0</v>
      </c>
      <c r="AW145" s="78" t="s">
        <v>2012</v>
      </c>
      <c r="AX145" s="83" t="s">
        <v>2155</v>
      </c>
      <c r="AY145" s="78" t="s">
        <v>66</v>
      </c>
      <c r="AZ145" s="78" t="str">
        <f>REPLACE(INDEX(GroupVertices[Group],MATCH(Vertices[[#This Row],[Vertex]],GroupVertices[Vertex],0)),1,1,"")</f>
        <v>1</v>
      </c>
      <c r="BA145" s="48"/>
      <c r="BB145" s="48"/>
      <c r="BC145" s="48"/>
      <c r="BD145" s="48"/>
      <c r="BE145" s="48"/>
      <c r="BF145" s="48"/>
      <c r="BG145" s="116" t="s">
        <v>2903</v>
      </c>
      <c r="BH145" s="116" t="s">
        <v>2903</v>
      </c>
      <c r="BI145" s="116" t="s">
        <v>2969</v>
      </c>
      <c r="BJ145" s="116" t="s">
        <v>2969</v>
      </c>
      <c r="BK145" s="116">
        <v>0</v>
      </c>
      <c r="BL145" s="120">
        <v>0</v>
      </c>
      <c r="BM145" s="116">
        <v>1</v>
      </c>
      <c r="BN145" s="120">
        <v>4.761904761904762</v>
      </c>
      <c r="BO145" s="116">
        <v>0</v>
      </c>
      <c r="BP145" s="120">
        <v>0</v>
      </c>
      <c r="BQ145" s="116">
        <v>20</v>
      </c>
      <c r="BR145" s="120">
        <v>95.23809523809524</v>
      </c>
      <c r="BS145" s="116">
        <v>21</v>
      </c>
      <c r="BT145" s="2"/>
      <c r="BU145" s="3"/>
      <c r="BV145" s="3"/>
      <c r="BW145" s="3"/>
      <c r="BX145" s="3"/>
    </row>
    <row r="146" spans="1:76" ht="15">
      <c r="A146" s="64" t="s">
        <v>282</v>
      </c>
      <c r="B146" s="65"/>
      <c r="C146" s="65" t="s">
        <v>64</v>
      </c>
      <c r="D146" s="66">
        <v>162.00686337478717</v>
      </c>
      <c r="E146" s="68"/>
      <c r="F146" s="100" t="s">
        <v>683</v>
      </c>
      <c r="G146" s="65"/>
      <c r="H146" s="69" t="s">
        <v>282</v>
      </c>
      <c r="I146" s="70"/>
      <c r="J146" s="70"/>
      <c r="K146" s="69" t="s">
        <v>2353</v>
      </c>
      <c r="L146" s="73">
        <v>1</v>
      </c>
      <c r="M146" s="74">
        <v>2849.66796875</v>
      </c>
      <c r="N146" s="74">
        <v>860.2425537109375</v>
      </c>
      <c r="O146" s="75"/>
      <c r="P146" s="76"/>
      <c r="Q146" s="76"/>
      <c r="R146" s="86"/>
      <c r="S146" s="48">
        <v>0</v>
      </c>
      <c r="T146" s="48">
        <v>2</v>
      </c>
      <c r="U146" s="49">
        <v>0</v>
      </c>
      <c r="V146" s="49">
        <v>0.002128</v>
      </c>
      <c r="W146" s="49">
        <v>0.00866</v>
      </c>
      <c r="X146" s="49">
        <v>0.544312</v>
      </c>
      <c r="Y146" s="49">
        <v>1</v>
      </c>
      <c r="Z146" s="49">
        <v>0</v>
      </c>
      <c r="AA146" s="71">
        <v>146</v>
      </c>
      <c r="AB146" s="71"/>
      <c r="AC146" s="72"/>
      <c r="AD146" s="78" t="s">
        <v>1218</v>
      </c>
      <c r="AE146" s="78">
        <v>94</v>
      </c>
      <c r="AF146" s="78">
        <v>57</v>
      </c>
      <c r="AG146" s="78">
        <v>149</v>
      </c>
      <c r="AH146" s="78">
        <v>152</v>
      </c>
      <c r="AI146" s="78"/>
      <c r="AJ146" s="78" t="s">
        <v>1406</v>
      </c>
      <c r="AK146" s="78"/>
      <c r="AL146" s="83" t="s">
        <v>1661</v>
      </c>
      <c r="AM146" s="78"/>
      <c r="AN146" s="80">
        <v>43503.41929398148</v>
      </c>
      <c r="AO146" s="83" t="s">
        <v>1830</v>
      </c>
      <c r="AP146" s="78" t="b">
        <v>0</v>
      </c>
      <c r="AQ146" s="78" t="b">
        <v>0</v>
      </c>
      <c r="AR146" s="78" t="b">
        <v>0</v>
      </c>
      <c r="AS146" s="78"/>
      <c r="AT146" s="78">
        <v>0</v>
      </c>
      <c r="AU146" s="83" t="s">
        <v>1881</v>
      </c>
      <c r="AV146" s="78" t="b">
        <v>0</v>
      </c>
      <c r="AW146" s="78" t="s">
        <v>2012</v>
      </c>
      <c r="AX146" s="83" t="s">
        <v>2156</v>
      </c>
      <c r="AY146" s="78" t="s">
        <v>66</v>
      </c>
      <c r="AZ146" s="78" t="str">
        <f>REPLACE(INDEX(GroupVertices[Group],MATCH(Vertices[[#This Row],[Vertex]],GroupVertices[Vertex],0)),1,1,"")</f>
        <v>2</v>
      </c>
      <c r="BA146" s="48"/>
      <c r="BB146" s="48"/>
      <c r="BC146" s="48"/>
      <c r="BD146" s="48"/>
      <c r="BE146" s="48" t="s">
        <v>575</v>
      </c>
      <c r="BF146" s="48" t="s">
        <v>575</v>
      </c>
      <c r="BG146" s="116" t="s">
        <v>2903</v>
      </c>
      <c r="BH146" s="116" t="s">
        <v>2903</v>
      </c>
      <c r="BI146" s="116" t="s">
        <v>2969</v>
      </c>
      <c r="BJ146" s="116" t="s">
        <v>2969</v>
      </c>
      <c r="BK146" s="116">
        <v>0</v>
      </c>
      <c r="BL146" s="120">
        <v>0</v>
      </c>
      <c r="BM146" s="116">
        <v>2</v>
      </c>
      <c r="BN146" s="120">
        <v>4.545454545454546</v>
      </c>
      <c r="BO146" s="116">
        <v>0</v>
      </c>
      <c r="BP146" s="120">
        <v>0</v>
      </c>
      <c r="BQ146" s="116">
        <v>42</v>
      </c>
      <c r="BR146" s="120">
        <v>95.45454545454545</v>
      </c>
      <c r="BS146" s="116">
        <v>44</v>
      </c>
      <c r="BT146" s="2"/>
      <c r="BU146" s="3"/>
      <c r="BV146" s="3"/>
      <c r="BW146" s="3"/>
      <c r="BX146" s="3"/>
    </row>
    <row r="147" spans="1:76" ht="15">
      <c r="A147" s="64" t="s">
        <v>283</v>
      </c>
      <c r="B147" s="65"/>
      <c r="C147" s="65" t="s">
        <v>64</v>
      </c>
      <c r="D147" s="66">
        <v>162.10680374449498</v>
      </c>
      <c r="E147" s="68"/>
      <c r="F147" s="100" t="s">
        <v>684</v>
      </c>
      <c r="G147" s="65"/>
      <c r="H147" s="69" t="s">
        <v>283</v>
      </c>
      <c r="I147" s="70"/>
      <c r="J147" s="70"/>
      <c r="K147" s="69" t="s">
        <v>2354</v>
      </c>
      <c r="L147" s="73">
        <v>1</v>
      </c>
      <c r="M147" s="74">
        <v>281.1359558105469</v>
      </c>
      <c r="N147" s="74">
        <v>5465.91748046875</v>
      </c>
      <c r="O147" s="75"/>
      <c r="P147" s="76"/>
      <c r="Q147" s="76"/>
      <c r="R147" s="86"/>
      <c r="S147" s="48">
        <v>0</v>
      </c>
      <c r="T147" s="48">
        <v>1</v>
      </c>
      <c r="U147" s="49">
        <v>0</v>
      </c>
      <c r="V147" s="49">
        <v>0.002053</v>
      </c>
      <c r="W147" s="49">
        <v>0.005789</v>
      </c>
      <c r="X147" s="49">
        <v>0.354609</v>
      </c>
      <c r="Y147" s="49">
        <v>0</v>
      </c>
      <c r="Z147" s="49">
        <v>0</v>
      </c>
      <c r="AA147" s="71">
        <v>147</v>
      </c>
      <c r="AB147" s="71"/>
      <c r="AC147" s="72"/>
      <c r="AD147" s="78" t="s">
        <v>1219</v>
      </c>
      <c r="AE147" s="78">
        <v>837</v>
      </c>
      <c r="AF147" s="78">
        <v>887</v>
      </c>
      <c r="AG147" s="78">
        <v>1199</v>
      </c>
      <c r="AH147" s="78">
        <v>2598</v>
      </c>
      <c r="AI147" s="78"/>
      <c r="AJ147" s="78" t="s">
        <v>1407</v>
      </c>
      <c r="AK147" s="78" t="s">
        <v>1037</v>
      </c>
      <c r="AL147" s="83" t="s">
        <v>1662</v>
      </c>
      <c r="AM147" s="78"/>
      <c r="AN147" s="80">
        <v>42845.907164351855</v>
      </c>
      <c r="AO147" s="83" t="s">
        <v>1831</v>
      </c>
      <c r="AP147" s="78" t="b">
        <v>1</v>
      </c>
      <c r="AQ147" s="78" t="b">
        <v>0</v>
      </c>
      <c r="AR147" s="78" t="b">
        <v>1</v>
      </c>
      <c r="AS147" s="78"/>
      <c r="AT147" s="78">
        <v>10</v>
      </c>
      <c r="AU147" s="78"/>
      <c r="AV147" s="78" t="b">
        <v>0</v>
      </c>
      <c r="AW147" s="78" t="s">
        <v>2012</v>
      </c>
      <c r="AX147" s="83" t="s">
        <v>2157</v>
      </c>
      <c r="AY147" s="78" t="s">
        <v>66</v>
      </c>
      <c r="AZ147" s="78" t="str">
        <f>REPLACE(INDEX(GroupVertices[Group],MATCH(Vertices[[#This Row],[Vertex]],GroupVertices[Vertex],0)),1,1,"")</f>
        <v>1</v>
      </c>
      <c r="BA147" s="48"/>
      <c r="BB147" s="48"/>
      <c r="BC147" s="48"/>
      <c r="BD147" s="48"/>
      <c r="BE147" s="48"/>
      <c r="BF147" s="48"/>
      <c r="BG147" s="116" t="s">
        <v>2903</v>
      </c>
      <c r="BH147" s="116" t="s">
        <v>2903</v>
      </c>
      <c r="BI147" s="116" t="s">
        <v>2969</v>
      </c>
      <c r="BJ147" s="116" t="s">
        <v>2969</v>
      </c>
      <c r="BK147" s="116">
        <v>0</v>
      </c>
      <c r="BL147" s="120">
        <v>0</v>
      </c>
      <c r="BM147" s="116">
        <v>1</v>
      </c>
      <c r="BN147" s="120">
        <v>4.761904761904762</v>
      </c>
      <c r="BO147" s="116">
        <v>0</v>
      </c>
      <c r="BP147" s="120">
        <v>0</v>
      </c>
      <c r="BQ147" s="116">
        <v>20</v>
      </c>
      <c r="BR147" s="120">
        <v>95.23809523809524</v>
      </c>
      <c r="BS147" s="116">
        <v>21</v>
      </c>
      <c r="BT147" s="2"/>
      <c r="BU147" s="3"/>
      <c r="BV147" s="3"/>
      <c r="BW147" s="3"/>
      <c r="BX147" s="3"/>
    </row>
    <row r="148" spans="1:76" ht="15">
      <c r="A148" s="64" t="s">
        <v>284</v>
      </c>
      <c r="B148" s="65"/>
      <c r="C148" s="65" t="s">
        <v>64</v>
      </c>
      <c r="D148" s="66">
        <v>162.0317882621721</v>
      </c>
      <c r="E148" s="68"/>
      <c r="F148" s="100" t="s">
        <v>685</v>
      </c>
      <c r="G148" s="65"/>
      <c r="H148" s="69" t="s">
        <v>284</v>
      </c>
      <c r="I148" s="70"/>
      <c r="J148" s="70"/>
      <c r="K148" s="69" t="s">
        <v>2355</v>
      </c>
      <c r="L148" s="73">
        <v>1</v>
      </c>
      <c r="M148" s="74">
        <v>422.10076904296875</v>
      </c>
      <c r="N148" s="74">
        <v>5070.61669921875</v>
      </c>
      <c r="O148" s="75"/>
      <c r="P148" s="76"/>
      <c r="Q148" s="76"/>
      <c r="R148" s="86"/>
      <c r="S148" s="48">
        <v>0</v>
      </c>
      <c r="T148" s="48">
        <v>1</v>
      </c>
      <c r="U148" s="49">
        <v>0</v>
      </c>
      <c r="V148" s="49">
        <v>0.002053</v>
      </c>
      <c r="W148" s="49">
        <v>0.005789</v>
      </c>
      <c r="X148" s="49">
        <v>0.354609</v>
      </c>
      <c r="Y148" s="49">
        <v>0</v>
      </c>
      <c r="Z148" s="49">
        <v>0</v>
      </c>
      <c r="AA148" s="71">
        <v>148</v>
      </c>
      <c r="AB148" s="71"/>
      <c r="AC148" s="72"/>
      <c r="AD148" s="78" t="s">
        <v>1220</v>
      </c>
      <c r="AE148" s="78">
        <v>888</v>
      </c>
      <c r="AF148" s="78">
        <v>264</v>
      </c>
      <c r="AG148" s="78">
        <v>10779</v>
      </c>
      <c r="AH148" s="78">
        <v>10125</v>
      </c>
      <c r="AI148" s="78"/>
      <c r="AJ148" s="78"/>
      <c r="AK148" s="78"/>
      <c r="AL148" s="78"/>
      <c r="AM148" s="78"/>
      <c r="AN148" s="80">
        <v>43045.69369212963</v>
      </c>
      <c r="AO148" s="78"/>
      <c r="AP148" s="78" t="b">
        <v>1</v>
      </c>
      <c r="AQ148" s="78" t="b">
        <v>0</v>
      </c>
      <c r="AR148" s="78" t="b">
        <v>1</v>
      </c>
      <c r="AS148" s="78"/>
      <c r="AT148" s="78">
        <v>0</v>
      </c>
      <c r="AU148" s="78"/>
      <c r="AV148" s="78" t="b">
        <v>0</v>
      </c>
      <c r="AW148" s="78" t="s">
        <v>2012</v>
      </c>
      <c r="AX148" s="83" t="s">
        <v>2158</v>
      </c>
      <c r="AY148" s="78" t="s">
        <v>66</v>
      </c>
      <c r="AZ148" s="78" t="str">
        <f>REPLACE(INDEX(GroupVertices[Group],MATCH(Vertices[[#This Row],[Vertex]],GroupVertices[Vertex],0)),1,1,"")</f>
        <v>1</v>
      </c>
      <c r="BA148" s="48"/>
      <c r="BB148" s="48"/>
      <c r="BC148" s="48"/>
      <c r="BD148" s="48"/>
      <c r="BE148" s="48"/>
      <c r="BF148" s="48"/>
      <c r="BG148" s="116" t="s">
        <v>2903</v>
      </c>
      <c r="BH148" s="116" t="s">
        <v>2903</v>
      </c>
      <c r="BI148" s="116" t="s">
        <v>2969</v>
      </c>
      <c r="BJ148" s="116" t="s">
        <v>2969</v>
      </c>
      <c r="BK148" s="116">
        <v>0</v>
      </c>
      <c r="BL148" s="120">
        <v>0</v>
      </c>
      <c r="BM148" s="116">
        <v>1</v>
      </c>
      <c r="BN148" s="120">
        <v>4.761904761904762</v>
      </c>
      <c r="BO148" s="116">
        <v>0</v>
      </c>
      <c r="BP148" s="120">
        <v>0</v>
      </c>
      <c r="BQ148" s="116">
        <v>20</v>
      </c>
      <c r="BR148" s="120">
        <v>95.23809523809524</v>
      </c>
      <c r="BS148" s="116">
        <v>21</v>
      </c>
      <c r="BT148" s="2"/>
      <c r="BU148" s="3"/>
      <c r="BV148" s="3"/>
      <c r="BW148" s="3"/>
      <c r="BX148" s="3"/>
    </row>
    <row r="149" spans="1:76" ht="15">
      <c r="A149" s="64" t="s">
        <v>285</v>
      </c>
      <c r="B149" s="65"/>
      <c r="C149" s="65" t="s">
        <v>64</v>
      </c>
      <c r="D149" s="66">
        <v>162.01192059831453</v>
      </c>
      <c r="E149" s="68"/>
      <c r="F149" s="100" t="s">
        <v>686</v>
      </c>
      <c r="G149" s="65"/>
      <c r="H149" s="69" t="s">
        <v>285</v>
      </c>
      <c r="I149" s="70"/>
      <c r="J149" s="70"/>
      <c r="K149" s="69" t="s">
        <v>2356</v>
      </c>
      <c r="L149" s="73">
        <v>1</v>
      </c>
      <c r="M149" s="74">
        <v>2127.28564453125</v>
      </c>
      <c r="N149" s="74">
        <v>4276.58349609375</v>
      </c>
      <c r="O149" s="75"/>
      <c r="P149" s="76"/>
      <c r="Q149" s="76"/>
      <c r="R149" s="86"/>
      <c r="S149" s="48">
        <v>0</v>
      </c>
      <c r="T149" s="48">
        <v>1</v>
      </c>
      <c r="U149" s="49">
        <v>0</v>
      </c>
      <c r="V149" s="49">
        <v>0.002053</v>
      </c>
      <c r="W149" s="49">
        <v>0.005789</v>
      </c>
      <c r="X149" s="49">
        <v>0.354609</v>
      </c>
      <c r="Y149" s="49">
        <v>0</v>
      </c>
      <c r="Z149" s="49">
        <v>0</v>
      </c>
      <c r="AA149" s="71">
        <v>149</v>
      </c>
      <c r="AB149" s="71"/>
      <c r="AC149" s="72"/>
      <c r="AD149" s="78" t="s">
        <v>1221</v>
      </c>
      <c r="AE149" s="78">
        <v>160</v>
      </c>
      <c r="AF149" s="78">
        <v>99</v>
      </c>
      <c r="AG149" s="78">
        <v>615</v>
      </c>
      <c r="AH149" s="78">
        <v>740</v>
      </c>
      <c r="AI149" s="78"/>
      <c r="AJ149" s="78" t="s">
        <v>1408</v>
      </c>
      <c r="AK149" s="78" t="s">
        <v>1534</v>
      </c>
      <c r="AL149" s="78"/>
      <c r="AM149" s="78"/>
      <c r="AN149" s="80">
        <v>40183.12820601852</v>
      </c>
      <c r="AO149" s="78"/>
      <c r="AP149" s="78" t="b">
        <v>0</v>
      </c>
      <c r="AQ149" s="78" t="b">
        <v>0</v>
      </c>
      <c r="AR149" s="78" t="b">
        <v>0</v>
      </c>
      <c r="AS149" s="78"/>
      <c r="AT149" s="78">
        <v>2</v>
      </c>
      <c r="AU149" s="83" t="s">
        <v>1894</v>
      </c>
      <c r="AV149" s="78" t="b">
        <v>0</v>
      </c>
      <c r="AW149" s="78" t="s">
        <v>2012</v>
      </c>
      <c r="AX149" s="83" t="s">
        <v>2159</v>
      </c>
      <c r="AY149" s="78" t="s">
        <v>66</v>
      </c>
      <c r="AZ149" s="78" t="str">
        <f>REPLACE(INDEX(GroupVertices[Group],MATCH(Vertices[[#This Row],[Vertex]],GroupVertices[Vertex],0)),1,1,"")</f>
        <v>1</v>
      </c>
      <c r="BA149" s="48"/>
      <c r="BB149" s="48"/>
      <c r="BC149" s="48"/>
      <c r="BD149" s="48"/>
      <c r="BE149" s="48"/>
      <c r="BF149" s="48"/>
      <c r="BG149" s="116" t="s">
        <v>2903</v>
      </c>
      <c r="BH149" s="116" t="s">
        <v>2903</v>
      </c>
      <c r="BI149" s="116" t="s">
        <v>2969</v>
      </c>
      <c r="BJ149" s="116" t="s">
        <v>2969</v>
      </c>
      <c r="BK149" s="116">
        <v>0</v>
      </c>
      <c r="BL149" s="120">
        <v>0</v>
      </c>
      <c r="BM149" s="116">
        <v>1</v>
      </c>
      <c r="BN149" s="120">
        <v>4.761904761904762</v>
      </c>
      <c r="BO149" s="116">
        <v>0</v>
      </c>
      <c r="BP149" s="120">
        <v>0</v>
      </c>
      <c r="BQ149" s="116">
        <v>20</v>
      </c>
      <c r="BR149" s="120">
        <v>95.23809523809524</v>
      </c>
      <c r="BS149" s="116">
        <v>21</v>
      </c>
      <c r="BT149" s="2"/>
      <c r="BU149" s="3"/>
      <c r="BV149" s="3"/>
      <c r="BW149" s="3"/>
      <c r="BX149" s="3"/>
    </row>
    <row r="150" spans="1:76" ht="15">
      <c r="A150" s="64" t="s">
        <v>286</v>
      </c>
      <c r="B150" s="65"/>
      <c r="C150" s="65" t="s">
        <v>64</v>
      </c>
      <c r="D150" s="66">
        <v>162.12161418482518</v>
      </c>
      <c r="E150" s="68"/>
      <c r="F150" s="100" t="s">
        <v>687</v>
      </c>
      <c r="G150" s="65"/>
      <c r="H150" s="69" t="s">
        <v>286</v>
      </c>
      <c r="I150" s="70"/>
      <c r="J150" s="70"/>
      <c r="K150" s="69" t="s">
        <v>2357</v>
      </c>
      <c r="L150" s="73">
        <v>1</v>
      </c>
      <c r="M150" s="74">
        <v>1076.2882080078125</v>
      </c>
      <c r="N150" s="74">
        <v>8039.22900390625</v>
      </c>
      <c r="O150" s="75"/>
      <c r="P150" s="76"/>
      <c r="Q150" s="76"/>
      <c r="R150" s="86"/>
      <c r="S150" s="48">
        <v>0</v>
      </c>
      <c r="T150" s="48">
        <v>1</v>
      </c>
      <c r="U150" s="49">
        <v>0</v>
      </c>
      <c r="V150" s="49">
        <v>0.002053</v>
      </c>
      <c r="W150" s="49">
        <v>0.005789</v>
      </c>
      <c r="X150" s="49">
        <v>0.354609</v>
      </c>
      <c r="Y150" s="49">
        <v>0</v>
      </c>
      <c r="Z150" s="49">
        <v>0</v>
      </c>
      <c r="AA150" s="71">
        <v>150</v>
      </c>
      <c r="AB150" s="71"/>
      <c r="AC150" s="72"/>
      <c r="AD150" s="78" t="s">
        <v>1222</v>
      </c>
      <c r="AE150" s="78">
        <v>1296</v>
      </c>
      <c r="AF150" s="78">
        <v>1010</v>
      </c>
      <c r="AG150" s="78">
        <v>7000</v>
      </c>
      <c r="AH150" s="78">
        <v>766</v>
      </c>
      <c r="AI150" s="78"/>
      <c r="AJ150" s="78" t="s">
        <v>1409</v>
      </c>
      <c r="AK150" s="78" t="s">
        <v>1535</v>
      </c>
      <c r="AL150" s="83" t="s">
        <v>1663</v>
      </c>
      <c r="AM150" s="78"/>
      <c r="AN150" s="80">
        <v>40614.88501157407</v>
      </c>
      <c r="AO150" s="83" t="s">
        <v>1832</v>
      </c>
      <c r="AP150" s="78" t="b">
        <v>1</v>
      </c>
      <c r="AQ150" s="78" t="b">
        <v>0</v>
      </c>
      <c r="AR150" s="78" t="b">
        <v>1</v>
      </c>
      <c r="AS150" s="78"/>
      <c r="AT150" s="78">
        <v>26</v>
      </c>
      <c r="AU150" s="83" t="s">
        <v>1881</v>
      </c>
      <c r="AV150" s="78" t="b">
        <v>0</v>
      </c>
      <c r="AW150" s="78" t="s">
        <v>2012</v>
      </c>
      <c r="AX150" s="83" t="s">
        <v>2160</v>
      </c>
      <c r="AY150" s="78" t="s">
        <v>66</v>
      </c>
      <c r="AZ150" s="78" t="str">
        <f>REPLACE(INDEX(GroupVertices[Group],MATCH(Vertices[[#This Row],[Vertex]],GroupVertices[Vertex],0)),1,1,"")</f>
        <v>1</v>
      </c>
      <c r="BA150" s="48"/>
      <c r="BB150" s="48"/>
      <c r="BC150" s="48"/>
      <c r="BD150" s="48"/>
      <c r="BE150" s="48"/>
      <c r="BF150" s="48"/>
      <c r="BG150" s="116" t="s">
        <v>2903</v>
      </c>
      <c r="BH150" s="116" t="s">
        <v>2903</v>
      </c>
      <c r="BI150" s="116" t="s">
        <v>2969</v>
      </c>
      <c r="BJ150" s="116" t="s">
        <v>2969</v>
      </c>
      <c r="BK150" s="116">
        <v>0</v>
      </c>
      <c r="BL150" s="120">
        <v>0</v>
      </c>
      <c r="BM150" s="116">
        <v>1</v>
      </c>
      <c r="BN150" s="120">
        <v>4.761904761904762</v>
      </c>
      <c r="BO150" s="116">
        <v>0</v>
      </c>
      <c r="BP150" s="120">
        <v>0</v>
      </c>
      <c r="BQ150" s="116">
        <v>20</v>
      </c>
      <c r="BR150" s="120">
        <v>95.23809523809524</v>
      </c>
      <c r="BS150" s="116">
        <v>21</v>
      </c>
      <c r="BT150" s="2"/>
      <c r="BU150" s="3"/>
      <c r="BV150" s="3"/>
      <c r="BW150" s="3"/>
      <c r="BX150" s="3"/>
    </row>
    <row r="151" spans="1:76" ht="15">
      <c r="A151" s="64" t="s">
        <v>373</v>
      </c>
      <c r="B151" s="65"/>
      <c r="C151" s="65" t="s">
        <v>64</v>
      </c>
      <c r="D151" s="66">
        <v>181.3461677838366</v>
      </c>
      <c r="E151" s="68"/>
      <c r="F151" s="100" t="s">
        <v>1976</v>
      </c>
      <c r="G151" s="65"/>
      <c r="H151" s="69" t="s">
        <v>373</v>
      </c>
      <c r="I151" s="70"/>
      <c r="J151" s="70"/>
      <c r="K151" s="69" t="s">
        <v>2358</v>
      </c>
      <c r="L151" s="73">
        <v>1</v>
      </c>
      <c r="M151" s="74">
        <v>1445.18505859375</v>
      </c>
      <c r="N151" s="74">
        <v>457.6705017089844</v>
      </c>
      <c r="O151" s="75"/>
      <c r="P151" s="76"/>
      <c r="Q151" s="76"/>
      <c r="R151" s="86"/>
      <c r="S151" s="48">
        <v>1</v>
      </c>
      <c r="T151" s="48">
        <v>0</v>
      </c>
      <c r="U151" s="49">
        <v>0</v>
      </c>
      <c r="V151" s="49">
        <v>0.001621</v>
      </c>
      <c r="W151" s="49">
        <v>0.00287</v>
      </c>
      <c r="X151" s="49">
        <v>0.339703</v>
      </c>
      <c r="Y151" s="49">
        <v>0</v>
      </c>
      <c r="Z151" s="49">
        <v>0</v>
      </c>
      <c r="AA151" s="71">
        <v>151</v>
      </c>
      <c r="AB151" s="71"/>
      <c r="AC151" s="72"/>
      <c r="AD151" s="78" t="s">
        <v>1223</v>
      </c>
      <c r="AE151" s="78">
        <v>1191</v>
      </c>
      <c r="AF151" s="78">
        <v>160669</v>
      </c>
      <c r="AG151" s="78">
        <v>35723</v>
      </c>
      <c r="AH151" s="78">
        <v>1922</v>
      </c>
      <c r="AI151" s="78"/>
      <c r="AJ151" s="78" t="s">
        <v>1410</v>
      </c>
      <c r="AK151" s="78"/>
      <c r="AL151" s="83" t="s">
        <v>1664</v>
      </c>
      <c r="AM151" s="78"/>
      <c r="AN151" s="80">
        <v>40336.11163194444</v>
      </c>
      <c r="AO151" s="83" t="s">
        <v>1833</v>
      </c>
      <c r="AP151" s="78" t="b">
        <v>0</v>
      </c>
      <c r="AQ151" s="78" t="b">
        <v>0</v>
      </c>
      <c r="AR151" s="78" t="b">
        <v>1</v>
      </c>
      <c r="AS151" s="78"/>
      <c r="AT151" s="78">
        <v>1865</v>
      </c>
      <c r="AU151" s="83" t="s">
        <v>1881</v>
      </c>
      <c r="AV151" s="78" t="b">
        <v>1</v>
      </c>
      <c r="AW151" s="78" t="s">
        <v>2012</v>
      </c>
      <c r="AX151" s="83" t="s">
        <v>2161</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374</v>
      </c>
      <c r="B152" s="65"/>
      <c r="C152" s="65" t="s">
        <v>64</v>
      </c>
      <c r="D152" s="66">
        <v>164.09128233865695</v>
      </c>
      <c r="E152" s="68"/>
      <c r="F152" s="100" t="s">
        <v>1977</v>
      </c>
      <c r="G152" s="65"/>
      <c r="H152" s="69" t="s">
        <v>374</v>
      </c>
      <c r="I152" s="70"/>
      <c r="J152" s="70"/>
      <c r="K152" s="69" t="s">
        <v>2359</v>
      </c>
      <c r="L152" s="73">
        <v>1</v>
      </c>
      <c r="M152" s="74">
        <v>1017.2003784179688</v>
      </c>
      <c r="N152" s="74">
        <v>636.4490356445312</v>
      </c>
      <c r="O152" s="75"/>
      <c r="P152" s="76"/>
      <c r="Q152" s="76"/>
      <c r="R152" s="86"/>
      <c r="S152" s="48">
        <v>1</v>
      </c>
      <c r="T152" s="48">
        <v>0</v>
      </c>
      <c r="U152" s="49">
        <v>0</v>
      </c>
      <c r="V152" s="49">
        <v>0.001621</v>
      </c>
      <c r="W152" s="49">
        <v>0.00287</v>
      </c>
      <c r="X152" s="49">
        <v>0.339703</v>
      </c>
      <c r="Y152" s="49">
        <v>0</v>
      </c>
      <c r="Z152" s="49">
        <v>0</v>
      </c>
      <c r="AA152" s="71">
        <v>152</v>
      </c>
      <c r="AB152" s="71"/>
      <c r="AC152" s="72"/>
      <c r="AD152" s="78" t="s">
        <v>1224</v>
      </c>
      <c r="AE152" s="78">
        <v>2623</v>
      </c>
      <c r="AF152" s="78">
        <v>17368</v>
      </c>
      <c r="AG152" s="78">
        <v>14790</v>
      </c>
      <c r="AH152" s="78">
        <v>1015</v>
      </c>
      <c r="AI152" s="78"/>
      <c r="AJ152" s="78" t="s">
        <v>1411</v>
      </c>
      <c r="AK152" s="78" t="s">
        <v>1465</v>
      </c>
      <c r="AL152" s="83" t="s">
        <v>1665</v>
      </c>
      <c r="AM152" s="78"/>
      <c r="AN152" s="80">
        <v>40252.808842592596</v>
      </c>
      <c r="AO152" s="83" t="s">
        <v>1834</v>
      </c>
      <c r="AP152" s="78" t="b">
        <v>0</v>
      </c>
      <c r="AQ152" s="78" t="b">
        <v>0</v>
      </c>
      <c r="AR152" s="78" t="b">
        <v>1</v>
      </c>
      <c r="AS152" s="78"/>
      <c r="AT152" s="78">
        <v>589</v>
      </c>
      <c r="AU152" s="83" t="s">
        <v>1881</v>
      </c>
      <c r="AV152" s="78" t="b">
        <v>1</v>
      </c>
      <c r="AW152" s="78" t="s">
        <v>2012</v>
      </c>
      <c r="AX152" s="83" t="s">
        <v>2162</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375</v>
      </c>
      <c r="B153" s="65"/>
      <c r="C153" s="65" t="s">
        <v>64</v>
      </c>
      <c r="D153" s="66">
        <v>162.66201464175126</v>
      </c>
      <c r="E153" s="68"/>
      <c r="F153" s="100" t="s">
        <v>1978</v>
      </c>
      <c r="G153" s="65"/>
      <c r="H153" s="69" t="s">
        <v>375</v>
      </c>
      <c r="I153" s="70"/>
      <c r="J153" s="70"/>
      <c r="K153" s="69" t="s">
        <v>2360</v>
      </c>
      <c r="L153" s="73">
        <v>1</v>
      </c>
      <c r="M153" s="74">
        <v>2490.6875</v>
      </c>
      <c r="N153" s="74">
        <v>447.9647521972656</v>
      </c>
      <c r="O153" s="75"/>
      <c r="P153" s="76"/>
      <c r="Q153" s="76"/>
      <c r="R153" s="86"/>
      <c r="S153" s="48">
        <v>1</v>
      </c>
      <c r="T153" s="48">
        <v>0</v>
      </c>
      <c r="U153" s="49">
        <v>0</v>
      </c>
      <c r="V153" s="49">
        <v>0.001621</v>
      </c>
      <c r="W153" s="49">
        <v>0.00287</v>
      </c>
      <c r="X153" s="49">
        <v>0.339703</v>
      </c>
      <c r="Y153" s="49">
        <v>0</v>
      </c>
      <c r="Z153" s="49">
        <v>0</v>
      </c>
      <c r="AA153" s="71">
        <v>153</v>
      </c>
      <c r="AB153" s="71"/>
      <c r="AC153" s="72"/>
      <c r="AD153" s="78" t="s">
        <v>1225</v>
      </c>
      <c r="AE153" s="78">
        <v>296</v>
      </c>
      <c r="AF153" s="78">
        <v>5498</v>
      </c>
      <c r="AG153" s="78">
        <v>15343</v>
      </c>
      <c r="AH153" s="78">
        <v>1186</v>
      </c>
      <c r="AI153" s="78"/>
      <c r="AJ153" s="78" t="s">
        <v>1412</v>
      </c>
      <c r="AK153" s="78" t="s">
        <v>1472</v>
      </c>
      <c r="AL153" s="83" t="s">
        <v>1666</v>
      </c>
      <c r="AM153" s="78"/>
      <c r="AN153" s="80">
        <v>39902.794328703705</v>
      </c>
      <c r="AO153" s="83" t="s">
        <v>1835</v>
      </c>
      <c r="AP153" s="78" t="b">
        <v>0</v>
      </c>
      <c r="AQ153" s="78" t="b">
        <v>0</v>
      </c>
      <c r="AR153" s="78" t="b">
        <v>0</v>
      </c>
      <c r="AS153" s="78"/>
      <c r="AT153" s="78">
        <v>281</v>
      </c>
      <c r="AU153" s="83" t="s">
        <v>1881</v>
      </c>
      <c r="AV153" s="78" t="b">
        <v>0</v>
      </c>
      <c r="AW153" s="78" t="s">
        <v>2012</v>
      </c>
      <c r="AX153" s="83" t="s">
        <v>2163</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376</v>
      </c>
      <c r="B154" s="65"/>
      <c r="C154" s="65" t="s">
        <v>64</v>
      </c>
      <c r="D154" s="66">
        <v>162.00120410083986</v>
      </c>
      <c r="E154" s="68"/>
      <c r="F154" s="100" t="s">
        <v>1979</v>
      </c>
      <c r="G154" s="65"/>
      <c r="H154" s="69" t="s">
        <v>376</v>
      </c>
      <c r="I154" s="70"/>
      <c r="J154" s="70"/>
      <c r="K154" s="69" t="s">
        <v>2361</v>
      </c>
      <c r="L154" s="73">
        <v>1</v>
      </c>
      <c r="M154" s="74">
        <v>1998.6995849609375</v>
      </c>
      <c r="N154" s="74">
        <v>352.9058837890625</v>
      </c>
      <c r="O154" s="75"/>
      <c r="P154" s="76"/>
      <c r="Q154" s="76"/>
      <c r="R154" s="86"/>
      <c r="S154" s="48">
        <v>1</v>
      </c>
      <c r="T154" s="48">
        <v>0</v>
      </c>
      <c r="U154" s="49">
        <v>0</v>
      </c>
      <c r="V154" s="49">
        <v>0.001621</v>
      </c>
      <c r="W154" s="49">
        <v>0.00287</v>
      </c>
      <c r="X154" s="49">
        <v>0.339703</v>
      </c>
      <c r="Y154" s="49">
        <v>0</v>
      </c>
      <c r="Z154" s="49">
        <v>0</v>
      </c>
      <c r="AA154" s="71">
        <v>154</v>
      </c>
      <c r="AB154" s="71"/>
      <c r="AC154" s="72"/>
      <c r="AD154" s="78" t="s">
        <v>1226</v>
      </c>
      <c r="AE154" s="78">
        <v>42</v>
      </c>
      <c r="AF154" s="78">
        <v>10</v>
      </c>
      <c r="AG154" s="78">
        <v>17</v>
      </c>
      <c r="AH154" s="78">
        <v>0</v>
      </c>
      <c r="AI154" s="78"/>
      <c r="AJ154" s="78" t="s">
        <v>1413</v>
      </c>
      <c r="AK154" s="78" t="s">
        <v>1536</v>
      </c>
      <c r="AL154" s="83" t="s">
        <v>1667</v>
      </c>
      <c r="AM154" s="78"/>
      <c r="AN154" s="80">
        <v>42156.77179398148</v>
      </c>
      <c r="AO154" s="83" t="s">
        <v>1836</v>
      </c>
      <c r="AP154" s="78" t="b">
        <v>0</v>
      </c>
      <c r="AQ154" s="78" t="b">
        <v>0</v>
      </c>
      <c r="AR154" s="78" t="b">
        <v>0</v>
      </c>
      <c r="AS154" s="78" t="s">
        <v>1009</v>
      </c>
      <c r="AT154" s="78">
        <v>0</v>
      </c>
      <c r="AU154" s="83" t="s">
        <v>1881</v>
      </c>
      <c r="AV154" s="78" t="b">
        <v>0</v>
      </c>
      <c r="AW154" s="78" t="s">
        <v>2012</v>
      </c>
      <c r="AX154" s="83" t="s">
        <v>2164</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377</v>
      </c>
      <c r="B155" s="65"/>
      <c r="C155" s="65" t="s">
        <v>64</v>
      </c>
      <c r="D155" s="66">
        <v>162.02143299494938</v>
      </c>
      <c r="E155" s="68"/>
      <c r="F155" s="100" t="s">
        <v>1980</v>
      </c>
      <c r="G155" s="65"/>
      <c r="H155" s="69" t="s">
        <v>377</v>
      </c>
      <c r="I155" s="70"/>
      <c r="J155" s="70"/>
      <c r="K155" s="69" t="s">
        <v>2362</v>
      </c>
      <c r="L155" s="73">
        <v>1</v>
      </c>
      <c r="M155" s="74">
        <v>3225.03076171875</v>
      </c>
      <c r="N155" s="74">
        <v>2018.36865234375</v>
      </c>
      <c r="O155" s="75"/>
      <c r="P155" s="76"/>
      <c r="Q155" s="76"/>
      <c r="R155" s="86"/>
      <c r="S155" s="48">
        <v>1</v>
      </c>
      <c r="T155" s="48">
        <v>0</v>
      </c>
      <c r="U155" s="49">
        <v>0</v>
      </c>
      <c r="V155" s="49">
        <v>0.001621</v>
      </c>
      <c r="W155" s="49">
        <v>0.00287</v>
      </c>
      <c r="X155" s="49">
        <v>0.339703</v>
      </c>
      <c r="Y155" s="49">
        <v>0</v>
      </c>
      <c r="Z155" s="49">
        <v>0</v>
      </c>
      <c r="AA155" s="71">
        <v>155</v>
      </c>
      <c r="AB155" s="71"/>
      <c r="AC155" s="72"/>
      <c r="AD155" s="78" t="s">
        <v>1227</v>
      </c>
      <c r="AE155" s="78">
        <v>389</v>
      </c>
      <c r="AF155" s="78">
        <v>178</v>
      </c>
      <c r="AG155" s="78">
        <v>173</v>
      </c>
      <c r="AH155" s="78">
        <v>221</v>
      </c>
      <c r="AI155" s="78"/>
      <c r="AJ155" s="78" t="s">
        <v>1414</v>
      </c>
      <c r="AK155" s="78" t="s">
        <v>1537</v>
      </c>
      <c r="AL155" s="78"/>
      <c r="AM155" s="78"/>
      <c r="AN155" s="80">
        <v>39735.68753472222</v>
      </c>
      <c r="AO155" s="83" t="s">
        <v>1837</v>
      </c>
      <c r="AP155" s="78" t="b">
        <v>0</v>
      </c>
      <c r="AQ155" s="78" t="b">
        <v>0</v>
      </c>
      <c r="AR155" s="78" t="b">
        <v>0</v>
      </c>
      <c r="AS155" s="78"/>
      <c r="AT155" s="78">
        <v>2</v>
      </c>
      <c r="AU155" s="83" t="s">
        <v>1880</v>
      </c>
      <c r="AV155" s="78" t="b">
        <v>0</v>
      </c>
      <c r="AW155" s="78" t="s">
        <v>2012</v>
      </c>
      <c r="AX155" s="83" t="s">
        <v>2165</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288</v>
      </c>
      <c r="B156" s="65"/>
      <c r="C156" s="65" t="s">
        <v>64</v>
      </c>
      <c r="D156" s="66">
        <v>162.32005000323298</v>
      </c>
      <c r="E156" s="68"/>
      <c r="F156" s="100" t="s">
        <v>689</v>
      </c>
      <c r="G156" s="65"/>
      <c r="H156" s="69" t="s">
        <v>288</v>
      </c>
      <c r="I156" s="70"/>
      <c r="J156" s="70"/>
      <c r="K156" s="69" t="s">
        <v>2363</v>
      </c>
      <c r="L156" s="73">
        <v>1033.5963375967372</v>
      </c>
      <c r="M156" s="74">
        <v>6140.74462890625</v>
      </c>
      <c r="N156" s="74">
        <v>5113.26611328125</v>
      </c>
      <c r="O156" s="75"/>
      <c r="P156" s="76"/>
      <c r="Q156" s="76"/>
      <c r="R156" s="86"/>
      <c r="S156" s="48">
        <v>3</v>
      </c>
      <c r="T156" s="48">
        <v>9</v>
      </c>
      <c r="U156" s="49">
        <v>3135.735014</v>
      </c>
      <c r="V156" s="49">
        <v>0.002141</v>
      </c>
      <c r="W156" s="49">
        <v>0.006707</v>
      </c>
      <c r="X156" s="49">
        <v>3.000194</v>
      </c>
      <c r="Y156" s="49">
        <v>0.07272727272727272</v>
      </c>
      <c r="Z156" s="49">
        <v>0.09090909090909091</v>
      </c>
      <c r="AA156" s="71">
        <v>156</v>
      </c>
      <c r="AB156" s="71"/>
      <c r="AC156" s="72"/>
      <c r="AD156" s="78" t="s">
        <v>1228</v>
      </c>
      <c r="AE156" s="78">
        <v>219</v>
      </c>
      <c r="AF156" s="78">
        <v>2658</v>
      </c>
      <c r="AG156" s="78">
        <v>16174</v>
      </c>
      <c r="AH156" s="78">
        <v>15548</v>
      </c>
      <c r="AI156" s="78"/>
      <c r="AJ156" s="78" t="s">
        <v>1415</v>
      </c>
      <c r="AK156" s="78" t="s">
        <v>1538</v>
      </c>
      <c r="AL156" s="83" t="s">
        <v>1668</v>
      </c>
      <c r="AM156" s="78"/>
      <c r="AN156" s="80">
        <v>41254.52556712963</v>
      </c>
      <c r="AO156" s="83" t="s">
        <v>1838</v>
      </c>
      <c r="AP156" s="78" t="b">
        <v>0</v>
      </c>
      <c r="AQ156" s="78" t="b">
        <v>0</v>
      </c>
      <c r="AR156" s="78" t="b">
        <v>0</v>
      </c>
      <c r="AS156" s="78"/>
      <c r="AT156" s="78">
        <v>121</v>
      </c>
      <c r="AU156" s="83" t="s">
        <v>1895</v>
      </c>
      <c r="AV156" s="78" t="b">
        <v>0</v>
      </c>
      <c r="AW156" s="78" t="s">
        <v>2012</v>
      </c>
      <c r="AX156" s="83" t="s">
        <v>2166</v>
      </c>
      <c r="AY156" s="78" t="s">
        <v>66</v>
      </c>
      <c r="AZ156" s="78" t="str">
        <f>REPLACE(INDEX(GroupVertices[Group],MATCH(Vertices[[#This Row],[Vertex]],GroupVertices[Vertex],0)),1,1,"")</f>
        <v>7</v>
      </c>
      <c r="BA156" s="48" t="s">
        <v>524</v>
      </c>
      <c r="BB156" s="48" t="s">
        <v>524</v>
      </c>
      <c r="BC156" s="48" t="s">
        <v>539</v>
      </c>
      <c r="BD156" s="48" t="s">
        <v>539</v>
      </c>
      <c r="BE156" s="48" t="s">
        <v>582</v>
      </c>
      <c r="BF156" s="48" t="s">
        <v>582</v>
      </c>
      <c r="BG156" s="116" t="s">
        <v>2634</v>
      </c>
      <c r="BH156" s="116" t="s">
        <v>2634</v>
      </c>
      <c r="BI156" s="116" t="s">
        <v>2750</v>
      </c>
      <c r="BJ156" s="116" t="s">
        <v>2750</v>
      </c>
      <c r="BK156" s="116">
        <v>1</v>
      </c>
      <c r="BL156" s="120">
        <v>3.0303030303030303</v>
      </c>
      <c r="BM156" s="116">
        <v>0</v>
      </c>
      <c r="BN156" s="120">
        <v>0</v>
      </c>
      <c r="BO156" s="116">
        <v>0</v>
      </c>
      <c r="BP156" s="120">
        <v>0</v>
      </c>
      <c r="BQ156" s="116">
        <v>32</v>
      </c>
      <c r="BR156" s="120">
        <v>96.96969696969697</v>
      </c>
      <c r="BS156" s="116">
        <v>33</v>
      </c>
      <c r="BT156" s="2"/>
      <c r="BU156" s="3"/>
      <c r="BV156" s="3"/>
      <c r="BW156" s="3"/>
      <c r="BX156" s="3"/>
    </row>
    <row r="157" spans="1:76" ht="15">
      <c r="A157" s="64" t="s">
        <v>378</v>
      </c>
      <c r="B157" s="65"/>
      <c r="C157" s="65" t="s">
        <v>64</v>
      </c>
      <c r="D157" s="66">
        <v>164.9795475282166</v>
      </c>
      <c r="E157" s="68"/>
      <c r="F157" s="100" t="s">
        <v>1981</v>
      </c>
      <c r="G157" s="65"/>
      <c r="H157" s="69" t="s">
        <v>378</v>
      </c>
      <c r="I157" s="70"/>
      <c r="J157" s="70"/>
      <c r="K157" s="69" t="s">
        <v>2364</v>
      </c>
      <c r="L157" s="73">
        <v>1</v>
      </c>
      <c r="M157" s="74">
        <v>5995.60107421875</v>
      </c>
      <c r="N157" s="74">
        <v>3538.995849609375</v>
      </c>
      <c r="O157" s="75"/>
      <c r="P157" s="76"/>
      <c r="Q157" s="76"/>
      <c r="R157" s="86"/>
      <c r="S157" s="48">
        <v>1</v>
      </c>
      <c r="T157" s="48">
        <v>0</v>
      </c>
      <c r="U157" s="49">
        <v>0</v>
      </c>
      <c r="V157" s="49">
        <v>0.001529</v>
      </c>
      <c r="W157" s="49">
        <v>0.000582</v>
      </c>
      <c r="X157" s="49">
        <v>0.381833</v>
      </c>
      <c r="Y157" s="49">
        <v>0</v>
      </c>
      <c r="Z157" s="49">
        <v>0</v>
      </c>
      <c r="AA157" s="71">
        <v>157</v>
      </c>
      <c r="AB157" s="71"/>
      <c r="AC157" s="72"/>
      <c r="AD157" s="78" t="s">
        <v>1229</v>
      </c>
      <c r="AE157" s="78">
        <v>1554</v>
      </c>
      <c r="AF157" s="78">
        <v>24745</v>
      </c>
      <c r="AG157" s="78">
        <v>14850</v>
      </c>
      <c r="AH157" s="78">
        <v>3755</v>
      </c>
      <c r="AI157" s="78"/>
      <c r="AJ157" s="78" t="s">
        <v>1416</v>
      </c>
      <c r="AK157" s="78" t="s">
        <v>1463</v>
      </c>
      <c r="AL157" s="83" t="s">
        <v>1669</v>
      </c>
      <c r="AM157" s="78"/>
      <c r="AN157" s="80">
        <v>40444.59741898148</v>
      </c>
      <c r="AO157" s="83" t="s">
        <v>1839</v>
      </c>
      <c r="AP157" s="78" t="b">
        <v>0</v>
      </c>
      <c r="AQ157" s="78" t="b">
        <v>0</v>
      </c>
      <c r="AR157" s="78" t="b">
        <v>1</v>
      </c>
      <c r="AS157" s="78"/>
      <c r="AT157" s="78">
        <v>405</v>
      </c>
      <c r="AU157" s="83" t="s">
        <v>1881</v>
      </c>
      <c r="AV157" s="78" t="b">
        <v>0</v>
      </c>
      <c r="AW157" s="78" t="s">
        <v>2012</v>
      </c>
      <c r="AX157" s="83" t="s">
        <v>2167</v>
      </c>
      <c r="AY157" s="78" t="s">
        <v>65</v>
      </c>
      <c r="AZ157" s="78" t="str">
        <f>REPLACE(INDEX(GroupVertices[Group],MATCH(Vertices[[#This Row],[Vertex]],GroupVertices[Vertex],0)),1,1,"")</f>
        <v>7</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379</v>
      </c>
      <c r="B158" s="65"/>
      <c r="C158" s="65" t="s">
        <v>64</v>
      </c>
      <c r="D158" s="66">
        <v>172.43702566976313</v>
      </c>
      <c r="E158" s="68"/>
      <c r="F158" s="100" t="s">
        <v>1982</v>
      </c>
      <c r="G158" s="65"/>
      <c r="H158" s="69" t="s">
        <v>379</v>
      </c>
      <c r="I158" s="70"/>
      <c r="J158" s="70"/>
      <c r="K158" s="69" t="s">
        <v>2365</v>
      </c>
      <c r="L158" s="73">
        <v>1</v>
      </c>
      <c r="M158" s="74">
        <v>5632.8662109375</v>
      </c>
      <c r="N158" s="74">
        <v>4255.18896484375</v>
      </c>
      <c r="O158" s="75"/>
      <c r="P158" s="76"/>
      <c r="Q158" s="76"/>
      <c r="R158" s="86"/>
      <c r="S158" s="48">
        <v>1</v>
      </c>
      <c r="T158" s="48">
        <v>0</v>
      </c>
      <c r="U158" s="49">
        <v>0</v>
      </c>
      <c r="V158" s="49">
        <v>0.001529</v>
      </c>
      <c r="W158" s="49">
        <v>0.000582</v>
      </c>
      <c r="X158" s="49">
        <v>0.381833</v>
      </c>
      <c r="Y158" s="49">
        <v>0</v>
      </c>
      <c r="Z158" s="49">
        <v>0</v>
      </c>
      <c r="AA158" s="71">
        <v>158</v>
      </c>
      <c r="AB158" s="71"/>
      <c r="AC158" s="72"/>
      <c r="AD158" s="78" t="s">
        <v>1230</v>
      </c>
      <c r="AE158" s="78">
        <v>2245</v>
      </c>
      <c r="AF158" s="78">
        <v>86679</v>
      </c>
      <c r="AG158" s="78">
        <v>45961</v>
      </c>
      <c r="AH158" s="78">
        <v>9043</v>
      </c>
      <c r="AI158" s="78"/>
      <c r="AJ158" s="78" t="s">
        <v>1417</v>
      </c>
      <c r="AK158" s="78"/>
      <c r="AL158" s="83" t="s">
        <v>1670</v>
      </c>
      <c r="AM158" s="78"/>
      <c r="AN158" s="80">
        <v>39987.877534722225</v>
      </c>
      <c r="AO158" s="83" t="s">
        <v>1840</v>
      </c>
      <c r="AP158" s="78" t="b">
        <v>0</v>
      </c>
      <c r="AQ158" s="78" t="b">
        <v>0</v>
      </c>
      <c r="AR158" s="78" t="b">
        <v>1</v>
      </c>
      <c r="AS158" s="78"/>
      <c r="AT158" s="78">
        <v>2168</v>
      </c>
      <c r="AU158" s="83" t="s">
        <v>1890</v>
      </c>
      <c r="AV158" s="78" t="b">
        <v>1</v>
      </c>
      <c r="AW158" s="78" t="s">
        <v>2012</v>
      </c>
      <c r="AX158" s="83" t="s">
        <v>2168</v>
      </c>
      <c r="AY158" s="78" t="s">
        <v>65</v>
      </c>
      <c r="AZ158" s="78" t="str">
        <f>REPLACE(INDEX(GroupVertices[Group],MATCH(Vertices[[#This Row],[Vertex]],GroupVertices[Vertex],0)),1,1,"")</f>
        <v>7</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380</v>
      </c>
      <c r="B159" s="65"/>
      <c r="C159" s="65" t="s">
        <v>64</v>
      </c>
      <c r="D159" s="66">
        <v>162.02829636973655</v>
      </c>
      <c r="E159" s="68"/>
      <c r="F159" s="100" t="s">
        <v>1983</v>
      </c>
      <c r="G159" s="65"/>
      <c r="H159" s="69" t="s">
        <v>380</v>
      </c>
      <c r="I159" s="70"/>
      <c r="J159" s="70"/>
      <c r="K159" s="69" t="s">
        <v>2366</v>
      </c>
      <c r="L159" s="73">
        <v>1</v>
      </c>
      <c r="M159" s="74">
        <v>6480.623046875</v>
      </c>
      <c r="N159" s="74">
        <v>3517.29541015625</v>
      </c>
      <c r="O159" s="75"/>
      <c r="P159" s="76"/>
      <c r="Q159" s="76"/>
      <c r="R159" s="86"/>
      <c r="S159" s="48">
        <v>1</v>
      </c>
      <c r="T159" s="48">
        <v>0</v>
      </c>
      <c r="U159" s="49">
        <v>0</v>
      </c>
      <c r="V159" s="49">
        <v>0.001529</v>
      </c>
      <c r="W159" s="49">
        <v>0.000582</v>
      </c>
      <c r="X159" s="49">
        <v>0.381833</v>
      </c>
      <c r="Y159" s="49">
        <v>0</v>
      </c>
      <c r="Z159" s="49">
        <v>0</v>
      </c>
      <c r="AA159" s="71">
        <v>159</v>
      </c>
      <c r="AB159" s="71"/>
      <c r="AC159" s="72"/>
      <c r="AD159" s="78" t="s">
        <v>1231</v>
      </c>
      <c r="AE159" s="78">
        <v>84</v>
      </c>
      <c r="AF159" s="78">
        <v>235</v>
      </c>
      <c r="AG159" s="78">
        <v>550</v>
      </c>
      <c r="AH159" s="78">
        <v>736</v>
      </c>
      <c r="AI159" s="78"/>
      <c r="AJ159" s="78" t="s">
        <v>1418</v>
      </c>
      <c r="AK159" s="78"/>
      <c r="AL159" s="83" t="s">
        <v>1671</v>
      </c>
      <c r="AM159" s="78"/>
      <c r="AN159" s="80">
        <v>42340.91994212963</v>
      </c>
      <c r="AO159" s="83" t="s">
        <v>1841</v>
      </c>
      <c r="AP159" s="78" t="b">
        <v>0</v>
      </c>
      <c r="AQ159" s="78" t="b">
        <v>0</v>
      </c>
      <c r="AR159" s="78" t="b">
        <v>0</v>
      </c>
      <c r="AS159" s="78"/>
      <c r="AT159" s="78">
        <v>16</v>
      </c>
      <c r="AU159" s="83" t="s">
        <v>1881</v>
      </c>
      <c r="AV159" s="78" t="b">
        <v>0</v>
      </c>
      <c r="AW159" s="78" t="s">
        <v>2012</v>
      </c>
      <c r="AX159" s="83" t="s">
        <v>2169</v>
      </c>
      <c r="AY159" s="78" t="s">
        <v>65</v>
      </c>
      <c r="AZ159" s="78" t="str">
        <f>REPLACE(INDEX(GroupVertices[Group],MATCH(Vertices[[#This Row],[Vertex]],GroupVertices[Vertex],0)),1,1,"")</f>
        <v>7</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381</v>
      </c>
      <c r="B160" s="65"/>
      <c r="C160" s="65" t="s">
        <v>64</v>
      </c>
      <c r="D160" s="66">
        <v>187.19556925375923</v>
      </c>
      <c r="E160" s="68"/>
      <c r="F160" s="100" t="s">
        <v>1984</v>
      </c>
      <c r="G160" s="65"/>
      <c r="H160" s="69" t="s">
        <v>381</v>
      </c>
      <c r="I160" s="70"/>
      <c r="J160" s="70"/>
      <c r="K160" s="69" t="s">
        <v>2367</v>
      </c>
      <c r="L160" s="73">
        <v>40.890267209158054</v>
      </c>
      <c r="M160" s="74">
        <v>5708.119140625</v>
      </c>
      <c r="N160" s="74">
        <v>6552.44140625</v>
      </c>
      <c r="O160" s="75"/>
      <c r="P160" s="76"/>
      <c r="Q160" s="76"/>
      <c r="R160" s="86"/>
      <c r="S160" s="48">
        <v>2</v>
      </c>
      <c r="T160" s="48">
        <v>0</v>
      </c>
      <c r="U160" s="49">
        <v>121.136695</v>
      </c>
      <c r="V160" s="49">
        <v>0.001675</v>
      </c>
      <c r="W160" s="49">
        <v>0.003453</v>
      </c>
      <c r="X160" s="49">
        <v>0.571536</v>
      </c>
      <c r="Y160" s="49">
        <v>0</v>
      </c>
      <c r="Z160" s="49">
        <v>0</v>
      </c>
      <c r="AA160" s="71">
        <v>160</v>
      </c>
      <c r="AB160" s="71"/>
      <c r="AC160" s="72"/>
      <c r="AD160" s="78" t="s">
        <v>1232</v>
      </c>
      <c r="AE160" s="78">
        <v>3147</v>
      </c>
      <c r="AF160" s="78">
        <v>209248</v>
      </c>
      <c r="AG160" s="78">
        <v>20911</v>
      </c>
      <c r="AH160" s="78">
        <v>5932</v>
      </c>
      <c r="AI160" s="78"/>
      <c r="AJ160" s="78" t="s">
        <v>1419</v>
      </c>
      <c r="AK160" s="78" t="s">
        <v>1464</v>
      </c>
      <c r="AL160" s="83" t="s">
        <v>1672</v>
      </c>
      <c r="AM160" s="78"/>
      <c r="AN160" s="80">
        <v>40239.60170138889</v>
      </c>
      <c r="AO160" s="83" t="s">
        <v>1842</v>
      </c>
      <c r="AP160" s="78" t="b">
        <v>0</v>
      </c>
      <c r="AQ160" s="78" t="b">
        <v>0</v>
      </c>
      <c r="AR160" s="78" t="b">
        <v>1</v>
      </c>
      <c r="AS160" s="78"/>
      <c r="AT160" s="78">
        <v>3303</v>
      </c>
      <c r="AU160" s="83" t="s">
        <v>1886</v>
      </c>
      <c r="AV160" s="78" t="b">
        <v>1</v>
      </c>
      <c r="AW160" s="78" t="s">
        <v>2012</v>
      </c>
      <c r="AX160" s="83" t="s">
        <v>2170</v>
      </c>
      <c r="AY160" s="78" t="s">
        <v>65</v>
      </c>
      <c r="AZ160" s="78" t="str">
        <f>REPLACE(INDEX(GroupVertices[Group],MATCH(Vertices[[#This Row],[Vertex]],GroupVertices[Vertex],0)),1,1,"")</f>
        <v>7</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382</v>
      </c>
      <c r="B161" s="65"/>
      <c r="C161" s="65" t="s">
        <v>64</v>
      </c>
      <c r="D161" s="66">
        <v>186.84373098835414</v>
      </c>
      <c r="E161" s="68"/>
      <c r="F161" s="100" t="s">
        <v>1985</v>
      </c>
      <c r="G161" s="65"/>
      <c r="H161" s="69" t="s">
        <v>382</v>
      </c>
      <c r="I161" s="70"/>
      <c r="J161" s="70"/>
      <c r="K161" s="69" t="s">
        <v>2368</v>
      </c>
      <c r="L161" s="73">
        <v>1</v>
      </c>
      <c r="M161" s="74">
        <v>5522.5146484375</v>
      </c>
      <c r="N161" s="74">
        <v>5397.76513671875</v>
      </c>
      <c r="O161" s="75"/>
      <c r="P161" s="76"/>
      <c r="Q161" s="76"/>
      <c r="R161" s="86"/>
      <c r="S161" s="48">
        <v>1</v>
      </c>
      <c r="T161" s="48">
        <v>0</v>
      </c>
      <c r="U161" s="49">
        <v>0</v>
      </c>
      <c r="V161" s="49">
        <v>0.001529</v>
      </c>
      <c r="W161" s="49">
        <v>0.000582</v>
      </c>
      <c r="X161" s="49">
        <v>0.381833</v>
      </c>
      <c r="Y161" s="49">
        <v>0</v>
      </c>
      <c r="Z161" s="49">
        <v>0</v>
      </c>
      <c r="AA161" s="71">
        <v>161</v>
      </c>
      <c r="AB161" s="71"/>
      <c r="AC161" s="72"/>
      <c r="AD161" s="78" t="s">
        <v>1233</v>
      </c>
      <c r="AE161" s="78">
        <v>3747</v>
      </c>
      <c r="AF161" s="78">
        <v>206326</v>
      </c>
      <c r="AG161" s="78">
        <v>9172</v>
      </c>
      <c r="AH161" s="78">
        <v>911</v>
      </c>
      <c r="AI161" s="78"/>
      <c r="AJ161" s="78" t="s">
        <v>1420</v>
      </c>
      <c r="AK161" s="78" t="s">
        <v>1463</v>
      </c>
      <c r="AL161" s="83" t="s">
        <v>1673</v>
      </c>
      <c r="AM161" s="78"/>
      <c r="AN161" s="80">
        <v>39927.40547453704</v>
      </c>
      <c r="AO161" s="83" t="s">
        <v>1843</v>
      </c>
      <c r="AP161" s="78" t="b">
        <v>0</v>
      </c>
      <c r="AQ161" s="78" t="b">
        <v>0</v>
      </c>
      <c r="AR161" s="78" t="b">
        <v>1</v>
      </c>
      <c r="AS161" s="78"/>
      <c r="AT161" s="78">
        <v>2415</v>
      </c>
      <c r="AU161" s="83" t="s">
        <v>1881</v>
      </c>
      <c r="AV161" s="78" t="b">
        <v>1</v>
      </c>
      <c r="AW161" s="78" t="s">
        <v>2012</v>
      </c>
      <c r="AX161" s="83" t="s">
        <v>2171</v>
      </c>
      <c r="AY161" s="78" t="s">
        <v>65</v>
      </c>
      <c r="AZ161" s="78" t="str">
        <f>REPLACE(INDEX(GroupVertices[Group],MATCH(Vertices[[#This Row],[Vertex]],GroupVertices[Vertex],0)),1,1,"")</f>
        <v>7</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289</v>
      </c>
      <c r="B162" s="65"/>
      <c r="C162" s="65" t="s">
        <v>64</v>
      </c>
      <c r="D162" s="66">
        <v>162.10632210415903</v>
      </c>
      <c r="E162" s="68"/>
      <c r="F162" s="100" t="s">
        <v>690</v>
      </c>
      <c r="G162" s="65"/>
      <c r="H162" s="69" t="s">
        <v>289</v>
      </c>
      <c r="I162" s="70"/>
      <c r="J162" s="70"/>
      <c r="K162" s="69" t="s">
        <v>2369</v>
      </c>
      <c r="L162" s="73">
        <v>2.481848274308716</v>
      </c>
      <c r="M162" s="74">
        <v>6598.7685546875</v>
      </c>
      <c r="N162" s="74">
        <v>4873.7333984375</v>
      </c>
      <c r="O162" s="75"/>
      <c r="P162" s="76"/>
      <c r="Q162" s="76"/>
      <c r="R162" s="86"/>
      <c r="S162" s="48">
        <v>0</v>
      </c>
      <c r="T162" s="48">
        <v>4</v>
      </c>
      <c r="U162" s="49">
        <v>4.5</v>
      </c>
      <c r="V162" s="49">
        <v>0.00156</v>
      </c>
      <c r="W162" s="49">
        <v>0.000851</v>
      </c>
      <c r="X162" s="49">
        <v>1.043006</v>
      </c>
      <c r="Y162" s="49">
        <v>0.5</v>
      </c>
      <c r="Z162" s="49">
        <v>0</v>
      </c>
      <c r="AA162" s="71">
        <v>162</v>
      </c>
      <c r="AB162" s="71"/>
      <c r="AC162" s="72"/>
      <c r="AD162" s="78" t="s">
        <v>1234</v>
      </c>
      <c r="AE162" s="78">
        <v>204</v>
      </c>
      <c r="AF162" s="78">
        <v>883</v>
      </c>
      <c r="AG162" s="78">
        <v>832</v>
      </c>
      <c r="AH162" s="78">
        <v>8</v>
      </c>
      <c r="AI162" s="78"/>
      <c r="AJ162" s="78"/>
      <c r="AK162" s="78" t="s">
        <v>1471</v>
      </c>
      <c r="AL162" s="78"/>
      <c r="AM162" s="78"/>
      <c r="AN162" s="80">
        <v>40808.42340277778</v>
      </c>
      <c r="AO162" s="83" t="s">
        <v>1844</v>
      </c>
      <c r="AP162" s="78" t="b">
        <v>1</v>
      </c>
      <c r="AQ162" s="78" t="b">
        <v>0</v>
      </c>
      <c r="AR162" s="78" t="b">
        <v>0</v>
      </c>
      <c r="AS162" s="78"/>
      <c r="AT162" s="78">
        <v>3</v>
      </c>
      <c r="AU162" s="83" t="s">
        <v>1881</v>
      </c>
      <c r="AV162" s="78" t="b">
        <v>0</v>
      </c>
      <c r="AW162" s="78" t="s">
        <v>2012</v>
      </c>
      <c r="AX162" s="83" t="s">
        <v>2172</v>
      </c>
      <c r="AY162" s="78" t="s">
        <v>66</v>
      </c>
      <c r="AZ162" s="78" t="str">
        <f>REPLACE(INDEX(GroupVertices[Group],MATCH(Vertices[[#This Row],[Vertex]],GroupVertices[Vertex],0)),1,1,"")</f>
        <v>7</v>
      </c>
      <c r="BA162" s="48"/>
      <c r="BB162" s="48"/>
      <c r="BC162" s="48"/>
      <c r="BD162" s="48"/>
      <c r="BE162" s="48"/>
      <c r="BF162" s="48"/>
      <c r="BG162" s="116" t="s">
        <v>2904</v>
      </c>
      <c r="BH162" s="116" t="s">
        <v>2904</v>
      </c>
      <c r="BI162" s="116" t="s">
        <v>2970</v>
      </c>
      <c r="BJ162" s="116" t="s">
        <v>2970</v>
      </c>
      <c r="BK162" s="116">
        <v>1</v>
      </c>
      <c r="BL162" s="120">
        <v>4.545454545454546</v>
      </c>
      <c r="BM162" s="116">
        <v>0</v>
      </c>
      <c r="BN162" s="120">
        <v>0</v>
      </c>
      <c r="BO162" s="116">
        <v>0</v>
      </c>
      <c r="BP162" s="120">
        <v>0</v>
      </c>
      <c r="BQ162" s="116">
        <v>21</v>
      </c>
      <c r="BR162" s="120">
        <v>95.45454545454545</v>
      </c>
      <c r="BS162" s="116">
        <v>22</v>
      </c>
      <c r="BT162" s="2"/>
      <c r="BU162" s="3"/>
      <c r="BV162" s="3"/>
      <c r="BW162" s="3"/>
      <c r="BX162" s="3"/>
    </row>
    <row r="163" spans="1:76" ht="15">
      <c r="A163" s="64" t="s">
        <v>293</v>
      </c>
      <c r="B163" s="65"/>
      <c r="C163" s="65" t="s">
        <v>64</v>
      </c>
      <c r="D163" s="66">
        <v>162.90006537779024</v>
      </c>
      <c r="E163" s="68"/>
      <c r="F163" s="100" t="s">
        <v>694</v>
      </c>
      <c r="G163" s="65"/>
      <c r="H163" s="69" t="s">
        <v>293</v>
      </c>
      <c r="I163" s="70"/>
      <c r="J163" s="70"/>
      <c r="K163" s="69" t="s">
        <v>2370</v>
      </c>
      <c r="L163" s="73">
        <v>2.64649808256524</v>
      </c>
      <c r="M163" s="74">
        <v>6584.62109375</v>
      </c>
      <c r="N163" s="74">
        <v>5863.08837890625</v>
      </c>
      <c r="O163" s="75"/>
      <c r="P163" s="76"/>
      <c r="Q163" s="76"/>
      <c r="R163" s="86"/>
      <c r="S163" s="48">
        <v>3</v>
      </c>
      <c r="T163" s="48">
        <v>3</v>
      </c>
      <c r="U163" s="49">
        <v>5</v>
      </c>
      <c r="V163" s="49">
        <v>0.001563</v>
      </c>
      <c r="W163" s="49">
        <v>0.000919</v>
      </c>
      <c r="X163" s="49">
        <v>1.270328</v>
      </c>
      <c r="Y163" s="49">
        <v>0.4</v>
      </c>
      <c r="Z163" s="49">
        <v>0.2</v>
      </c>
      <c r="AA163" s="71">
        <v>163</v>
      </c>
      <c r="AB163" s="71"/>
      <c r="AC163" s="72"/>
      <c r="AD163" s="78" t="s">
        <v>1235</v>
      </c>
      <c r="AE163" s="78">
        <v>1675</v>
      </c>
      <c r="AF163" s="78">
        <v>7475</v>
      </c>
      <c r="AG163" s="78">
        <v>5066</v>
      </c>
      <c r="AH163" s="78">
        <v>850</v>
      </c>
      <c r="AI163" s="78"/>
      <c r="AJ163" s="78" t="s">
        <v>1421</v>
      </c>
      <c r="AK163" s="78" t="s">
        <v>1464</v>
      </c>
      <c r="AL163" s="83" t="s">
        <v>1674</v>
      </c>
      <c r="AM163" s="78"/>
      <c r="AN163" s="80">
        <v>42093.541597222225</v>
      </c>
      <c r="AO163" s="83" t="s">
        <v>1845</v>
      </c>
      <c r="AP163" s="78" t="b">
        <v>1</v>
      </c>
      <c r="AQ163" s="78" t="b">
        <v>0</v>
      </c>
      <c r="AR163" s="78" t="b">
        <v>0</v>
      </c>
      <c r="AS163" s="78"/>
      <c r="AT163" s="78">
        <v>70</v>
      </c>
      <c r="AU163" s="83" t="s">
        <v>1881</v>
      </c>
      <c r="AV163" s="78" t="b">
        <v>0</v>
      </c>
      <c r="AW163" s="78" t="s">
        <v>2012</v>
      </c>
      <c r="AX163" s="83" t="s">
        <v>2173</v>
      </c>
      <c r="AY163" s="78" t="s">
        <v>66</v>
      </c>
      <c r="AZ163" s="78" t="str">
        <f>REPLACE(INDEX(GroupVertices[Group],MATCH(Vertices[[#This Row],[Vertex]],GroupVertices[Vertex],0)),1,1,"")</f>
        <v>7</v>
      </c>
      <c r="BA163" s="48"/>
      <c r="BB163" s="48"/>
      <c r="BC163" s="48"/>
      <c r="BD163" s="48"/>
      <c r="BE163" s="48"/>
      <c r="BF163" s="48"/>
      <c r="BG163" s="116" t="s">
        <v>2904</v>
      </c>
      <c r="BH163" s="116" t="s">
        <v>2904</v>
      </c>
      <c r="BI163" s="116" t="s">
        <v>2970</v>
      </c>
      <c r="BJ163" s="116" t="s">
        <v>2970</v>
      </c>
      <c r="BK163" s="116">
        <v>1</v>
      </c>
      <c r="BL163" s="120">
        <v>4.545454545454546</v>
      </c>
      <c r="BM163" s="116">
        <v>0</v>
      </c>
      <c r="BN163" s="120">
        <v>0</v>
      </c>
      <c r="BO163" s="116">
        <v>0</v>
      </c>
      <c r="BP163" s="120">
        <v>0</v>
      </c>
      <c r="BQ163" s="116">
        <v>21</v>
      </c>
      <c r="BR163" s="120">
        <v>95.45454545454545</v>
      </c>
      <c r="BS163" s="116">
        <v>22</v>
      </c>
      <c r="BT163" s="2"/>
      <c r="BU163" s="3"/>
      <c r="BV163" s="3"/>
      <c r="BW163" s="3"/>
      <c r="BX163" s="3"/>
    </row>
    <row r="164" spans="1:76" ht="15">
      <c r="A164" s="64" t="s">
        <v>383</v>
      </c>
      <c r="B164" s="65"/>
      <c r="C164" s="65" t="s">
        <v>64</v>
      </c>
      <c r="D164" s="66">
        <v>756.6019725413281</v>
      </c>
      <c r="E164" s="68"/>
      <c r="F164" s="100" t="s">
        <v>1986</v>
      </c>
      <c r="G164" s="65"/>
      <c r="H164" s="69" t="s">
        <v>383</v>
      </c>
      <c r="I164" s="70"/>
      <c r="J164" s="70"/>
      <c r="K164" s="69" t="s">
        <v>2371</v>
      </c>
      <c r="L164" s="73">
        <v>1.164649808256524</v>
      </c>
      <c r="M164" s="74">
        <v>6841.4208984375</v>
      </c>
      <c r="N164" s="74">
        <v>5419.97900390625</v>
      </c>
      <c r="O164" s="75"/>
      <c r="P164" s="76"/>
      <c r="Q164" s="76"/>
      <c r="R164" s="86"/>
      <c r="S164" s="48">
        <v>4</v>
      </c>
      <c r="T164" s="48">
        <v>0</v>
      </c>
      <c r="U164" s="49">
        <v>0.5</v>
      </c>
      <c r="V164" s="49">
        <v>0.001536</v>
      </c>
      <c r="W164" s="49">
        <v>0.00081</v>
      </c>
      <c r="X164" s="49">
        <v>1.041066</v>
      </c>
      <c r="Y164" s="49">
        <v>0.5</v>
      </c>
      <c r="Z164" s="49">
        <v>0</v>
      </c>
      <c r="AA164" s="71">
        <v>164</v>
      </c>
      <c r="AB164" s="71"/>
      <c r="AC164" s="72"/>
      <c r="AD164" s="78" t="s">
        <v>1236</v>
      </c>
      <c r="AE164" s="78">
        <v>1737</v>
      </c>
      <c r="AF164" s="78">
        <v>4938141</v>
      </c>
      <c r="AG164" s="78">
        <v>43609</v>
      </c>
      <c r="AH164" s="78">
        <v>9903</v>
      </c>
      <c r="AI164" s="78"/>
      <c r="AJ164" s="78" t="s">
        <v>1422</v>
      </c>
      <c r="AK164" s="78" t="s">
        <v>1463</v>
      </c>
      <c r="AL164" s="83" t="s">
        <v>1675</v>
      </c>
      <c r="AM164" s="78"/>
      <c r="AN164" s="80">
        <v>39561.83086805556</v>
      </c>
      <c r="AO164" s="83" t="s">
        <v>1846</v>
      </c>
      <c r="AP164" s="78" t="b">
        <v>0</v>
      </c>
      <c r="AQ164" s="78" t="b">
        <v>0</v>
      </c>
      <c r="AR164" s="78" t="b">
        <v>1</v>
      </c>
      <c r="AS164" s="78"/>
      <c r="AT164" s="78">
        <v>24950</v>
      </c>
      <c r="AU164" s="83" t="s">
        <v>1881</v>
      </c>
      <c r="AV164" s="78" t="b">
        <v>1</v>
      </c>
      <c r="AW164" s="78" t="s">
        <v>2012</v>
      </c>
      <c r="AX164" s="83" t="s">
        <v>2174</v>
      </c>
      <c r="AY164" s="78" t="s">
        <v>65</v>
      </c>
      <c r="AZ164" s="78" t="str">
        <f>REPLACE(INDEX(GroupVertices[Group],MATCH(Vertices[[#This Row],[Vertex]],GroupVertices[Vertex],0)),1,1,"")</f>
        <v>7</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290</v>
      </c>
      <c r="B165" s="65"/>
      <c r="C165" s="65" t="s">
        <v>64</v>
      </c>
      <c r="D165" s="66">
        <v>162.04960895460195</v>
      </c>
      <c r="E165" s="68"/>
      <c r="F165" s="100" t="s">
        <v>691</v>
      </c>
      <c r="G165" s="65"/>
      <c r="H165" s="69" t="s">
        <v>290</v>
      </c>
      <c r="I165" s="70"/>
      <c r="J165" s="70"/>
      <c r="K165" s="69" t="s">
        <v>2372</v>
      </c>
      <c r="L165" s="73">
        <v>1</v>
      </c>
      <c r="M165" s="74">
        <v>586.5523681640625</v>
      </c>
      <c r="N165" s="74">
        <v>4663.3466796875</v>
      </c>
      <c r="O165" s="75"/>
      <c r="P165" s="76"/>
      <c r="Q165" s="76"/>
      <c r="R165" s="86"/>
      <c r="S165" s="48">
        <v>0</v>
      </c>
      <c r="T165" s="48">
        <v>1</v>
      </c>
      <c r="U165" s="49">
        <v>0</v>
      </c>
      <c r="V165" s="49">
        <v>0.002053</v>
      </c>
      <c r="W165" s="49">
        <v>0.005789</v>
      </c>
      <c r="X165" s="49">
        <v>0.354609</v>
      </c>
      <c r="Y165" s="49">
        <v>0</v>
      </c>
      <c r="Z165" s="49">
        <v>0</v>
      </c>
      <c r="AA165" s="71">
        <v>165</v>
      </c>
      <c r="AB165" s="71"/>
      <c r="AC165" s="72"/>
      <c r="AD165" s="78" t="s">
        <v>1237</v>
      </c>
      <c r="AE165" s="78">
        <v>840</v>
      </c>
      <c r="AF165" s="78">
        <v>412</v>
      </c>
      <c r="AG165" s="78">
        <v>4442</v>
      </c>
      <c r="AH165" s="78">
        <v>8047</v>
      </c>
      <c r="AI165" s="78"/>
      <c r="AJ165" s="78" t="s">
        <v>1423</v>
      </c>
      <c r="AK165" s="78" t="s">
        <v>1539</v>
      </c>
      <c r="AL165" s="78"/>
      <c r="AM165" s="78"/>
      <c r="AN165" s="80">
        <v>40782.91527777778</v>
      </c>
      <c r="AO165" s="83" t="s">
        <v>1847</v>
      </c>
      <c r="AP165" s="78" t="b">
        <v>0</v>
      </c>
      <c r="AQ165" s="78" t="b">
        <v>0</v>
      </c>
      <c r="AR165" s="78" t="b">
        <v>0</v>
      </c>
      <c r="AS165" s="78"/>
      <c r="AT165" s="78">
        <v>6</v>
      </c>
      <c r="AU165" s="83" t="s">
        <v>1881</v>
      </c>
      <c r="AV165" s="78" t="b">
        <v>0</v>
      </c>
      <c r="AW165" s="78" t="s">
        <v>2012</v>
      </c>
      <c r="AX165" s="83" t="s">
        <v>2175</v>
      </c>
      <c r="AY165" s="78" t="s">
        <v>66</v>
      </c>
      <c r="AZ165" s="78" t="str">
        <f>REPLACE(INDEX(GroupVertices[Group],MATCH(Vertices[[#This Row],[Vertex]],GroupVertices[Vertex],0)),1,1,"")</f>
        <v>1</v>
      </c>
      <c r="BA165" s="48"/>
      <c r="BB165" s="48"/>
      <c r="BC165" s="48"/>
      <c r="BD165" s="48"/>
      <c r="BE165" s="48"/>
      <c r="BF165" s="48"/>
      <c r="BG165" s="116" t="s">
        <v>2903</v>
      </c>
      <c r="BH165" s="116" t="s">
        <v>2903</v>
      </c>
      <c r="BI165" s="116" t="s">
        <v>2969</v>
      </c>
      <c r="BJ165" s="116" t="s">
        <v>2969</v>
      </c>
      <c r="BK165" s="116">
        <v>0</v>
      </c>
      <c r="BL165" s="120">
        <v>0</v>
      </c>
      <c r="BM165" s="116">
        <v>1</v>
      </c>
      <c r="BN165" s="120">
        <v>4.761904761904762</v>
      </c>
      <c r="BO165" s="116">
        <v>0</v>
      </c>
      <c r="BP165" s="120">
        <v>0</v>
      </c>
      <c r="BQ165" s="116">
        <v>20</v>
      </c>
      <c r="BR165" s="120">
        <v>95.23809523809524</v>
      </c>
      <c r="BS165" s="116">
        <v>21</v>
      </c>
      <c r="BT165" s="2"/>
      <c r="BU165" s="3"/>
      <c r="BV165" s="3"/>
      <c r="BW165" s="3"/>
      <c r="BX165" s="3"/>
    </row>
    <row r="166" spans="1:76" ht="15">
      <c r="A166" s="64" t="s">
        <v>291</v>
      </c>
      <c r="B166" s="65"/>
      <c r="C166" s="65" t="s">
        <v>64</v>
      </c>
      <c r="D166" s="66">
        <v>162.0221554554533</v>
      </c>
      <c r="E166" s="68"/>
      <c r="F166" s="100" t="s">
        <v>692</v>
      </c>
      <c r="G166" s="65"/>
      <c r="H166" s="69" t="s">
        <v>291</v>
      </c>
      <c r="I166" s="70"/>
      <c r="J166" s="70"/>
      <c r="K166" s="69" t="s">
        <v>2373</v>
      </c>
      <c r="L166" s="73">
        <v>364.54677663040496</v>
      </c>
      <c r="M166" s="74">
        <v>8352.05859375</v>
      </c>
      <c r="N166" s="74">
        <v>8049.44189453125</v>
      </c>
      <c r="O166" s="75"/>
      <c r="P166" s="76"/>
      <c r="Q166" s="76"/>
      <c r="R166" s="86"/>
      <c r="S166" s="48">
        <v>1</v>
      </c>
      <c r="T166" s="48">
        <v>8</v>
      </c>
      <c r="U166" s="49">
        <v>1104</v>
      </c>
      <c r="V166" s="49">
        <v>0.00211</v>
      </c>
      <c r="W166" s="49">
        <v>0.008003</v>
      </c>
      <c r="X166" s="49">
        <v>2.147333</v>
      </c>
      <c r="Y166" s="49">
        <v>0.125</v>
      </c>
      <c r="Z166" s="49">
        <v>0.125</v>
      </c>
      <c r="AA166" s="71">
        <v>166</v>
      </c>
      <c r="AB166" s="71"/>
      <c r="AC166" s="72"/>
      <c r="AD166" s="78" t="s">
        <v>1238</v>
      </c>
      <c r="AE166" s="78">
        <v>790</v>
      </c>
      <c r="AF166" s="78">
        <v>184</v>
      </c>
      <c r="AG166" s="78">
        <v>7931</v>
      </c>
      <c r="AH166" s="78">
        <v>7054</v>
      </c>
      <c r="AI166" s="78"/>
      <c r="AJ166" s="78" t="s">
        <v>1424</v>
      </c>
      <c r="AK166" s="78"/>
      <c r="AL166" s="78"/>
      <c r="AM166" s="78"/>
      <c r="AN166" s="80">
        <v>42166.7000462963</v>
      </c>
      <c r="AO166" s="83" t="s">
        <v>1848</v>
      </c>
      <c r="AP166" s="78" t="b">
        <v>1</v>
      </c>
      <c r="AQ166" s="78" t="b">
        <v>0</v>
      </c>
      <c r="AR166" s="78" t="b">
        <v>0</v>
      </c>
      <c r="AS166" s="78"/>
      <c r="AT166" s="78">
        <v>3</v>
      </c>
      <c r="AU166" s="83" t="s">
        <v>1881</v>
      </c>
      <c r="AV166" s="78" t="b">
        <v>0</v>
      </c>
      <c r="AW166" s="78" t="s">
        <v>2012</v>
      </c>
      <c r="AX166" s="83" t="s">
        <v>2176</v>
      </c>
      <c r="AY166" s="78" t="s">
        <v>66</v>
      </c>
      <c r="AZ166" s="78" t="str">
        <f>REPLACE(INDEX(GroupVertices[Group],MATCH(Vertices[[#This Row],[Vertex]],GroupVertices[Vertex],0)),1,1,"")</f>
        <v>5</v>
      </c>
      <c r="BA166" s="48"/>
      <c r="BB166" s="48"/>
      <c r="BC166" s="48"/>
      <c r="BD166" s="48"/>
      <c r="BE166" s="48" t="s">
        <v>584</v>
      </c>
      <c r="BF166" s="48" t="s">
        <v>584</v>
      </c>
      <c r="BG166" s="116" t="s">
        <v>2905</v>
      </c>
      <c r="BH166" s="116" t="s">
        <v>2918</v>
      </c>
      <c r="BI166" s="116" t="s">
        <v>2971</v>
      </c>
      <c r="BJ166" s="116" t="s">
        <v>2978</v>
      </c>
      <c r="BK166" s="116">
        <v>1</v>
      </c>
      <c r="BL166" s="120">
        <v>1.7241379310344827</v>
      </c>
      <c r="BM166" s="116">
        <v>0</v>
      </c>
      <c r="BN166" s="120">
        <v>0</v>
      </c>
      <c r="BO166" s="116">
        <v>0</v>
      </c>
      <c r="BP166" s="120">
        <v>0</v>
      </c>
      <c r="BQ166" s="116">
        <v>57</v>
      </c>
      <c r="BR166" s="120">
        <v>98.27586206896552</v>
      </c>
      <c r="BS166" s="116">
        <v>58</v>
      </c>
      <c r="BT166" s="2"/>
      <c r="BU166" s="3"/>
      <c r="BV166" s="3"/>
      <c r="BW166" s="3"/>
      <c r="BX166" s="3"/>
    </row>
    <row r="167" spans="1:76" ht="15">
      <c r="A167" s="64" t="s">
        <v>384</v>
      </c>
      <c r="B167" s="65"/>
      <c r="C167" s="65" t="s">
        <v>64</v>
      </c>
      <c r="D167" s="66">
        <v>1000</v>
      </c>
      <c r="E167" s="68"/>
      <c r="F167" s="100" t="s">
        <v>1987</v>
      </c>
      <c r="G167" s="65"/>
      <c r="H167" s="69" t="s">
        <v>384</v>
      </c>
      <c r="I167" s="70"/>
      <c r="J167" s="70"/>
      <c r="K167" s="69" t="s">
        <v>2374</v>
      </c>
      <c r="L167" s="73">
        <v>1</v>
      </c>
      <c r="M167" s="74">
        <v>8432.6044921875</v>
      </c>
      <c r="N167" s="74">
        <v>6999.2998046875</v>
      </c>
      <c r="O167" s="75"/>
      <c r="P167" s="76"/>
      <c r="Q167" s="76"/>
      <c r="R167" s="86"/>
      <c r="S167" s="48">
        <v>1</v>
      </c>
      <c r="T167" s="48">
        <v>0</v>
      </c>
      <c r="U167" s="49">
        <v>0</v>
      </c>
      <c r="V167" s="49">
        <v>0.001513</v>
      </c>
      <c r="W167" s="49">
        <v>0.000695</v>
      </c>
      <c r="X167" s="49">
        <v>0.378154</v>
      </c>
      <c r="Y167" s="49">
        <v>0</v>
      </c>
      <c r="Z167" s="49">
        <v>0</v>
      </c>
      <c r="AA167" s="71">
        <v>167</v>
      </c>
      <c r="AB167" s="71"/>
      <c r="AC167" s="72"/>
      <c r="AD167" s="78" t="s">
        <v>1239</v>
      </c>
      <c r="AE167" s="78">
        <v>15</v>
      </c>
      <c r="AF167" s="78">
        <v>19174688</v>
      </c>
      <c r="AG167" s="78">
        <v>12243</v>
      </c>
      <c r="AH167" s="78">
        <v>13</v>
      </c>
      <c r="AI167" s="78"/>
      <c r="AJ167" s="78" t="s">
        <v>1425</v>
      </c>
      <c r="AK167" s="78" t="s">
        <v>1492</v>
      </c>
      <c r="AL167" s="83" t="s">
        <v>1676</v>
      </c>
      <c r="AM167" s="78"/>
      <c r="AN167" s="80">
        <v>42754.95447916666</v>
      </c>
      <c r="AO167" s="83" t="s">
        <v>1849</v>
      </c>
      <c r="AP167" s="78" t="b">
        <v>1</v>
      </c>
      <c r="AQ167" s="78" t="b">
        <v>0</v>
      </c>
      <c r="AR167" s="78" t="b">
        <v>1</v>
      </c>
      <c r="AS167" s="78"/>
      <c r="AT167" s="78">
        <v>11502</v>
      </c>
      <c r="AU167" s="78"/>
      <c r="AV167" s="78" t="b">
        <v>1</v>
      </c>
      <c r="AW167" s="78" t="s">
        <v>2012</v>
      </c>
      <c r="AX167" s="83" t="s">
        <v>2177</v>
      </c>
      <c r="AY167" s="78" t="s">
        <v>65</v>
      </c>
      <c r="AZ167" s="78" t="str">
        <f>REPLACE(INDEX(GroupVertices[Group],MATCH(Vertices[[#This Row],[Vertex]],GroupVertices[Vertex],0)),1,1,"")</f>
        <v>5</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292</v>
      </c>
      <c r="B168" s="65"/>
      <c r="C168" s="65" t="s">
        <v>64</v>
      </c>
      <c r="D168" s="66">
        <v>162.04238434956284</v>
      </c>
      <c r="E168" s="68"/>
      <c r="F168" s="100" t="s">
        <v>693</v>
      </c>
      <c r="G168" s="65"/>
      <c r="H168" s="69" t="s">
        <v>292</v>
      </c>
      <c r="I168" s="70"/>
      <c r="J168" s="70"/>
      <c r="K168" s="69" t="s">
        <v>2375</v>
      </c>
      <c r="L168" s="73">
        <v>54.97090443720563</v>
      </c>
      <c r="M168" s="74">
        <v>1317.369873046875</v>
      </c>
      <c r="N168" s="74">
        <v>2030.9434814453125</v>
      </c>
      <c r="O168" s="75"/>
      <c r="P168" s="76"/>
      <c r="Q168" s="76"/>
      <c r="R168" s="86"/>
      <c r="S168" s="48">
        <v>0</v>
      </c>
      <c r="T168" s="48">
        <v>7</v>
      </c>
      <c r="U168" s="49">
        <v>163.896044</v>
      </c>
      <c r="V168" s="49">
        <v>0.002165</v>
      </c>
      <c r="W168" s="49">
        <v>0.013862</v>
      </c>
      <c r="X168" s="49">
        <v>1.365738</v>
      </c>
      <c r="Y168" s="49">
        <v>0.19047619047619047</v>
      </c>
      <c r="Z168" s="49">
        <v>0</v>
      </c>
      <c r="AA168" s="71">
        <v>168</v>
      </c>
      <c r="AB168" s="71"/>
      <c r="AC168" s="72"/>
      <c r="AD168" s="78" t="s">
        <v>1240</v>
      </c>
      <c r="AE168" s="78">
        <v>482</v>
      </c>
      <c r="AF168" s="78">
        <v>352</v>
      </c>
      <c r="AG168" s="78">
        <v>1021</v>
      </c>
      <c r="AH168" s="78">
        <v>310</v>
      </c>
      <c r="AI168" s="78"/>
      <c r="AJ168" s="78"/>
      <c r="AK168" s="78" t="s">
        <v>1540</v>
      </c>
      <c r="AL168" s="83" t="s">
        <v>1677</v>
      </c>
      <c r="AM168" s="78"/>
      <c r="AN168" s="80">
        <v>39899.812060185184</v>
      </c>
      <c r="AO168" s="78"/>
      <c r="AP168" s="78" t="b">
        <v>1</v>
      </c>
      <c r="AQ168" s="78" t="b">
        <v>0</v>
      </c>
      <c r="AR168" s="78" t="b">
        <v>1</v>
      </c>
      <c r="AS168" s="78"/>
      <c r="AT168" s="78">
        <v>43</v>
      </c>
      <c r="AU168" s="83" t="s">
        <v>1881</v>
      </c>
      <c r="AV168" s="78" t="b">
        <v>0</v>
      </c>
      <c r="AW168" s="78" t="s">
        <v>2012</v>
      </c>
      <c r="AX168" s="83" t="s">
        <v>2178</v>
      </c>
      <c r="AY168" s="78" t="s">
        <v>66</v>
      </c>
      <c r="AZ168" s="78" t="str">
        <f>REPLACE(INDEX(GroupVertices[Group],MATCH(Vertices[[#This Row],[Vertex]],GroupVertices[Vertex],0)),1,1,"")</f>
        <v>2</v>
      </c>
      <c r="BA168" s="48"/>
      <c r="BB168" s="48"/>
      <c r="BC168" s="48"/>
      <c r="BD168" s="48"/>
      <c r="BE168" s="48"/>
      <c r="BF168" s="48"/>
      <c r="BG168" s="116" t="s">
        <v>2903</v>
      </c>
      <c r="BH168" s="116" t="s">
        <v>2903</v>
      </c>
      <c r="BI168" s="116" t="s">
        <v>2969</v>
      </c>
      <c r="BJ168" s="116" t="s">
        <v>2969</v>
      </c>
      <c r="BK168" s="116">
        <v>1</v>
      </c>
      <c r="BL168" s="120">
        <v>2.9411764705882355</v>
      </c>
      <c r="BM168" s="116">
        <v>1</v>
      </c>
      <c r="BN168" s="120">
        <v>2.9411764705882355</v>
      </c>
      <c r="BO168" s="116">
        <v>0</v>
      </c>
      <c r="BP168" s="120">
        <v>0</v>
      </c>
      <c r="BQ168" s="116">
        <v>32</v>
      </c>
      <c r="BR168" s="120">
        <v>94.11764705882354</v>
      </c>
      <c r="BS168" s="116">
        <v>34</v>
      </c>
      <c r="BT168" s="2"/>
      <c r="BU168" s="3"/>
      <c r="BV168" s="3"/>
      <c r="BW168" s="3"/>
      <c r="BX168" s="3"/>
    </row>
    <row r="169" spans="1:76" ht="15">
      <c r="A169" s="64" t="s">
        <v>294</v>
      </c>
      <c r="B169" s="65"/>
      <c r="C169" s="65" t="s">
        <v>64</v>
      </c>
      <c r="D169" s="66">
        <v>162.08705649072138</v>
      </c>
      <c r="E169" s="68"/>
      <c r="F169" s="100" t="s">
        <v>695</v>
      </c>
      <c r="G169" s="65"/>
      <c r="H169" s="69" t="s">
        <v>294</v>
      </c>
      <c r="I169" s="70"/>
      <c r="J169" s="70"/>
      <c r="K169" s="69" t="s">
        <v>2376</v>
      </c>
      <c r="L169" s="73">
        <v>2.481848274308716</v>
      </c>
      <c r="M169" s="74">
        <v>6529.384765625</v>
      </c>
      <c r="N169" s="74">
        <v>6646.39404296875</v>
      </c>
      <c r="O169" s="75"/>
      <c r="P169" s="76"/>
      <c r="Q169" s="76"/>
      <c r="R169" s="86"/>
      <c r="S169" s="48">
        <v>0</v>
      </c>
      <c r="T169" s="48">
        <v>4</v>
      </c>
      <c r="U169" s="49">
        <v>4.5</v>
      </c>
      <c r="V169" s="49">
        <v>0.00156</v>
      </c>
      <c r="W169" s="49">
        <v>0.000851</v>
      </c>
      <c r="X169" s="49">
        <v>1.043006</v>
      </c>
      <c r="Y169" s="49">
        <v>0.5</v>
      </c>
      <c r="Z169" s="49">
        <v>0</v>
      </c>
      <c r="AA169" s="71">
        <v>169</v>
      </c>
      <c r="AB169" s="71"/>
      <c r="AC169" s="72"/>
      <c r="AD169" s="78" t="s">
        <v>1241</v>
      </c>
      <c r="AE169" s="78">
        <v>823</v>
      </c>
      <c r="AF169" s="78">
        <v>723</v>
      </c>
      <c r="AG169" s="78">
        <v>1555</v>
      </c>
      <c r="AH169" s="78">
        <v>1920</v>
      </c>
      <c r="AI169" s="78"/>
      <c r="AJ169" s="78" t="s">
        <v>1426</v>
      </c>
      <c r="AK169" s="78" t="s">
        <v>1541</v>
      </c>
      <c r="AL169" s="78"/>
      <c r="AM169" s="78"/>
      <c r="AN169" s="80">
        <v>42841.506689814814</v>
      </c>
      <c r="AO169" s="83" t="s">
        <v>1850</v>
      </c>
      <c r="AP169" s="78" t="b">
        <v>1</v>
      </c>
      <c r="AQ169" s="78" t="b">
        <v>0</v>
      </c>
      <c r="AR169" s="78" t="b">
        <v>1</v>
      </c>
      <c r="AS169" s="78"/>
      <c r="AT169" s="78">
        <v>0</v>
      </c>
      <c r="AU169" s="78"/>
      <c r="AV169" s="78" t="b">
        <v>0</v>
      </c>
      <c r="AW169" s="78" t="s">
        <v>2012</v>
      </c>
      <c r="AX169" s="83" t="s">
        <v>2179</v>
      </c>
      <c r="AY169" s="78" t="s">
        <v>66</v>
      </c>
      <c r="AZ169" s="78" t="str">
        <f>REPLACE(INDEX(GroupVertices[Group],MATCH(Vertices[[#This Row],[Vertex]],GroupVertices[Vertex],0)),1,1,"")</f>
        <v>7</v>
      </c>
      <c r="BA169" s="48"/>
      <c r="BB169" s="48"/>
      <c r="BC169" s="48"/>
      <c r="BD169" s="48"/>
      <c r="BE169" s="48"/>
      <c r="BF169" s="48"/>
      <c r="BG169" s="116" t="s">
        <v>2904</v>
      </c>
      <c r="BH169" s="116" t="s">
        <v>2904</v>
      </c>
      <c r="BI169" s="116" t="s">
        <v>2970</v>
      </c>
      <c r="BJ169" s="116" t="s">
        <v>2970</v>
      </c>
      <c r="BK169" s="116">
        <v>1</v>
      </c>
      <c r="BL169" s="120">
        <v>4.545454545454546</v>
      </c>
      <c r="BM169" s="116">
        <v>0</v>
      </c>
      <c r="BN169" s="120">
        <v>0</v>
      </c>
      <c r="BO169" s="116">
        <v>0</v>
      </c>
      <c r="BP169" s="120">
        <v>0</v>
      </c>
      <c r="BQ169" s="116">
        <v>21</v>
      </c>
      <c r="BR169" s="120">
        <v>95.45454545454545</v>
      </c>
      <c r="BS169" s="116">
        <v>22</v>
      </c>
      <c r="BT169" s="2"/>
      <c r="BU169" s="3"/>
      <c r="BV169" s="3"/>
      <c r="BW169" s="3"/>
      <c r="BX169" s="3"/>
    </row>
    <row r="170" spans="1:76" ht="15">
      <c r="A170" s="64" t="s">
        <v>295</v>
      </c>
      <c r="B170" s="65"/>
      <c r="C170" s="65" t="s">
        <v>64</v>
      </c>
      <c r="D170" s="66">
        <v>162.06706841677982</v>
      </c>
      <c r="E170" s="68"/>
      <c r="F170" s="100" t="s">
        <v>696</v>
      </c>
      <c r="G170" s="65"/>
      <c r="H170" s="69" t="s">
        <v>295</v>
      </c>
      <c r="I170" s="70"/>
      <c r="J170" s="70"/>
      <c r="K170" s="69" t="s">
        <v>2377</v>
      </c>
      <c r="L170" s="73">
        <v>364.54677663040496</v>
      </c>
      <c r="M170" s="74">
        <v>8250.970703125</v>
      </c>
      <c r="N170" s="74">
        <v>8516.4482421875</v>
      </c>
      <c r="O170" s="75"/>
      <c r="P170" s="76"/>
      <c r="Q170" s="76"/>
      <c r="R170" s="86"/>
      <c r="S170" s="48">
        <v>1</v>
      </c>
      <c r="T170" s="48">
        <v>8</v>
      </c>
      <c r="U170" s="49">
        <v>1104</v>
      </c>
      <c r="V170" s="49">
        <v>0.00211</v>
      </c>
      <c r="W170" s="49">
        <v>0.008003</v>
      </c>
      <c r="X170" s="49">
        <v>2.147333</v>
      </c>
      <c r="Y170" s="49">
        <v>0.125</v>
      </c>
      <c r="Z170" s="49">
        <v>0.125</v>
      </c>
      <c r="AA170" s="71">
        <v>170</v>
      </c>
      <c r="AB170" s="71"/>
      <c r="AC170" s="72"/>
      <c r="AD170" s="78" t="s">
        <v>1242</v>
      </c>
      <c r="AE170" s="78">
        <v>1681</v>
      </c>
      <c r="AF170" s="78">
        <v>557</v>
      </c>
      <c r="AG170" s="78">
        <v>6827</v>
      </c>
      <c r="AH170" s="78">
        <v>7528</v>
      </c>
      <c r="AI170" s="78"/>
      <c r="AJ170" s="78" t="s">
        <v>1427</v>
      </c>
      <c r="AK170" s="78" t="s">
        <v>1507</v>
      </c>
      <c r="AL170" s="78"/>
      <c r="AM170" s="78"/>
      <c r="AN170" s="80">
        <v>41887.12645833333</v>
      </c>
      <c r="AO170" s="83" t="s">
        <v>1851</v>
      </c>
      <c r="AP170" s="78" t="b">
        <v>1</v>
      </c>
      <c r="AQ170" s="78" t="b">
        <v>0</v>
      </c>
      <c r="AR170" s="78" t="b">
        <v>0</v>
      </c>
      <c r="AS170" s="78"/>
      <c r="AT170" s="78">
        <v>1</v>
      </c>
      <c r="AU170" s="83" t="s">
        <v>1881</v>
      </c>
      <c r="AV170" s="78" t="b">
        <v>0</v>
      </c>
      <c r="AW170" s="78" t="s">
        <v>2012</v>
      </c>
      <c r="AX170" s="83" t="s">
        <v>2180</v>
      </c>
      <c r="AY170" s="78" t="s">
        <v>66</v>
      </c>
      <c r="AZ170" s="78" t="str">
        <f>REPLACE(INDEX(GroupVertices[Group],MATCH(Vertices[[#This Row],[Vertex]],GroupVertices[Vertex],0)),1,1,"")</f>
        <v>5</v>
      </c>
      <c r="BA170" s="48"/>
      <c r="BB170" s="48"/>
      <c r="BC170" s="48"/>
      <c r="BD170" s="48"/>
      <c r="BE170" s="48"/>
      <c r="BF170" s="48"/>
      <c r="BG170" s="116" t="s">
        <v>2906</v>
      </c>
      <c r="BH170" s="116" t="s">
        <v>2919</v>
      </c>
      <c r="BI170" s="116" t="s">
        <v>2972</v>
      </c>
      <c r="BJ170" s="116" t="s">
        <v>2979</v>
      </c>
      <c r="BK170" s="116">
        <v>5</v>
      </c>
      <c r="BL170" s="120">
        <v>5.813953488372093</v>
      </c>
      <c r="BM170" s="116">
        <v>0</v>
      </c>
      <c r="BN170" s="120">
        <v>0</v>
      </c>
      <c r="BO170" s="116">
        <v>0</v>
      </c>
      <c r="BP170" s="120">
        <v>0</v>
      </c>
      <c r="BQ170" s="116">
        <v>81</v>
      </c>
      <c r="BR170" s="120">
        <v>94.18604651162791</v>
      </c>
      <c r="BS170" s="116">
        <v>86</v>
      </c>
      <c r="BT170" s="2"/>
      <c r="BU170" s="3"/>
      <c r="BV170" s="3"/>
      <c r="BW170" s="3"/>
      <c r="BX170" s="3"/>
    </row>
    <row r="171" spans="1:76" ht="15">
      <c r="A171" s="64" t="s">
        <v>385</v>
      </c>
      <c r="B171" s="65"/>
      <c r="C171" s="65" t="s">
        <v>64</v>
      </c>
      <c r="D171" s="66">
        <v>162</v>
      </c>
      <c r="E171" s="68"/>
      <c r="F171" s="100" t="s">
        <v>1988</v>
      </c>
      <c r="G171" s="65"/>
      <c r="H171" s="69" t="s">
        <v>385</v>
      </c>
      <c r="I171" s="70"/>
      <c r="J171" s="70"/>
      <c r="K171" s="69" t="s">
        <v>2378</v>
      </c>
      <c r="L171" s="73">
        <v>1</v>
      </c>
      <c r="M171" s="74">
        <v>7942.056640625</v>
      </c>
      <c r="N171" s="74">
        <v>9438.0615234375</v>
      </c>
      <c r="O171" s="75"/>
      <c r="P171" s="76"/>
      <c r="Q171" s="76"/>
      <c r="R171" s="86"/>
      <c r="S171" s="48">
        <v>1</v>
      </c>
      <c r="T171" s="48">
        <v>0</v>
      </c>
      <c r="U171" s="49">
        <v>0</v>
      </c>
      <c r="V171" s="49">
        <v>0.001513</v>
      </c>
      <c r="W171" s="49">
        <v>0.000695</v>
      </c>
      <c r="X171" s="49">
        <v>0.378154</v>
      </c>
      <c r="Y171" s="49">
        <v>0</v>
      </c>
      <c r="Z171" s="49">
        <v>0</v>
      </c>
      <c r="AA171" s="71">
        <v>171</v>
      </c>
      <c r="AB171" s="71"/>
      <c r="AC171" s="72"/>
      <c r="AD171" s="78" t="s">
        <v>1243</v>
      </c>
      <c r="AE171" s="78">
        <v>0</v>
      </c>
      <c r="AF171" s="78">
        <v>0</v>
      </c>
      <c r="AG171" s="78">
        <v>0</v>
      </c>
      <c r="AH171" s="78">
        <v>0</v>
      </c>
      <c r="AI171" s="78"/>
      <c r="AJ171" s="78"/>
      <c r="AK171" s="78"/>
      <c r="AL171" s="78"/>
      <c r="AM171" s="78"/>
      <c r="AN171" s="80">
        <v>40344.026550925926</v>
      </c>
      <c r="AO171" s="78"/>
      <c r="AP171" s="78" t="b">
        <v>1</v>
      </c>
      <c r="AQ171" s="78" t="b">
        <v>1</v>
      </c>
      <c r="AR171" s="78" t="b">
        <v>0</v>
      </c>
      <c r="AS171" s="78" t="s">
        <v>1009</v>
      </c>
      <c r="AT171" s="78">
        <v>0</v>
      </c>
      <c r="AU171" s="83" t="s">
        <v>1896</v>
      </c>
      <c r="AV171" s="78" t="b">
        <v>0</v>
      </c>
      <c r="AW171" s="78" t="s">
        <v>2012</v>
      </c>
      <c r="AX171" s="83" t="s">
        <v>2181</v>
      </c>
      <c r="AY171" s="78" t="s">
        <v>65</v>
      </c>
      <c r="AZ171" s="78" t="str">
        <f>REPLACE(INDEX(GroupVertices[Group],MATCH(Vertices[[#This Row],[Vertex]],GroupVertices[Vertex],0)),1,1,"")</f>
        <v>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386</v>
      </c>
      <c r="B172" s="65"/>
      <c r="C172" s="65" t="s">
        <v>64</v>
      </c>
      <c r="D172" s="66">
        <v>1000</v>
      </c>
      <c r="E172" s="68"/>
      <c r="F172" s="100" t="s">
        <v>1989</v>
      </c>
      <c r="G172" s="65"/>
      <c r="H172" s="69" t="s">
        <v>386</v>
      </c>
      <c r="I172" s="70"/>
      <c r="J172" s="70"/>
      <c r="K172" s="69" t="s">
        <v>2379</v>
      </c>
      <c r="L172" s="73">
        <v>1</v>
      </c>
      <c r="M172" s="74">
        <v>7904.19091796875</v>
      </c>
      <c r="N172" s="74">
        <v>8759.884765625</v>
      </c>
      <c r="O172" s="75"/>
      <c r="P172" s="76"/>
      <c r="Q172" s="76"/>
      <c r="R172" s="86"/>
      <c r="S172" s="48">
        <v>2</v>
      </c>
      <c r="T172" s="48">
        <v>0</v>
      </c>
      <c r="U172" s="49">
        <v>0</v>
      </c>
      <c r="V172" s="49">
        <v>0.001517</v>
      </c>
      <c r="W172" s="49">
        <v>0.001389</v>
      </c>
      <c r="X172" s="49">
        <v>0.606308</v>
      </c>
      <c r="Y172" s="49">
        <v>1</v>
      </c>
      <c r="Z172" s="49">
        <v>0</v>
      </c>
      <c r="AA172" s="71">
        <v>172</v>
      </c>
      <c r="AB172" s="71"/>
      <c r="AC172" s="72"/>
      <c r="AD172" s="78" t="s">
        <v>1244</v>
      </c>
      <c r="AE172" s="78">
        <v>39</v>
      </c>
      <c r="AF172" s="78">
        <v>26854235</v>
      </c>
      <c r="AG172" s="78">
        <v>7325</v>
      </c>
      <c r="AH172" s="78">
        <v>104</v>
      </c>
      <c r="AI172" s="78"/>
      <c r="AJ172" s="78" t="s">
        <v>1428</v>
      </c>
      <c r="AK172" s="78" t="s">
        <v>1492</v>
      </c>
      <c r="AL172" s="83" t="s">
        <v>1678</v>
      </c>
      <c r="AM172" s="78"/>
      <c r="AN172" s="80">
        <v>42754.95449074074</v>
      </c>
      <c r="AO172" s="83" t="s">
        <v>1852</v>
      </c>
      <c r="AP172" s="78" t="b">
        <v>1</v>
      </c>
      <c r="AQ172" s="78" t="b">
        <v>0</v>
      </c>
      <c r="AR172" s="78" t="b">
        <v>1</v>
      </c>
      <c r="AS172" s="78"/>
      <c r="AT172" s="78">
        <v>23443</v>
      </c>
      <c r="AU172" s="78"/>
      <c r="AV172" s="78" t="b">
        <v>1</v>
      </c>
      <c r="AW172" s="78" t="s">
        <v>2012</v>
      </c>
      <c r="AX172" s="83" t="s">
        <v>2182</v>
      </c>
      <c r="AY172" s="78" t="s">
        <v>65</v>
      </c>
      <c r="AZ172" s="78" t="str">
        <f>REPLACE(INDEX(GroupVertices[Group],MATCH(Vertices[[#This Row],[Vertex]],GroupVertices[Vertex],0)),1,1,"")</f>
        <v>5</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387</v>
      </c>
      <c r="B173" s="65"/>
      <c r="C173" s="65" t="s">
        <v>64</v>
      </c>
      <c r="D173" s="66">
        <v>162.57194789893023</v>
      </c>
      <c r="E173" s="68"/>
      <c r="F173" s="100" t="s">
        <v>1990</v>
      </c>
      <c r="G173" s="65"/>
      <c r="H173" s="69" t="s">
        <v>387</v>
      </c>
      <c r="I173" s="70"/>
      <c r="J173" s="70"/>
      <c r="K173" s="69" t="s">
        <v>2380</v>
      </c>
      <c r="L173" s="73">
        <v>1</v>
      </c>
      <c r="M173" s="74">
        <v>7872.669921875</v>
      </c>
      <c r="N173" s="74">
        <v>7701.98193359375</v>
      </c>
      <c r="O173" s="75"/>
      <c r="P173" s="76"/>
      <c r="Q173" s="76"/>
      <c r="R173" s="86"/>
      <c r="S173" s="48">
        <v>2</v>
      </c>
      <c r="T173" s="48">
        <v>0</v>
      </c>
      <c r="U173" s="49">
        <v>0</v>
      </c>
      <c r="V173" s="49">
        <v>0.001517</v>
      </c>
      <c r="W173" s="49">
        <v>0.001389</v>
      </c>
      <c r="X173" s="49">
        <v>0.606308</v>
      </c>
      <c r="Y173" s="49">
        <v>1</v>
      </c>
      <c r="Z173" s="49">
        <v>0</v>
      </c>
      <c r="AA173" s="71">
        <v>173</v>
      </c>
      <c r="AB173" s="71"/>
      <c r="AC173" s="72"/>
      <c r="AD173" s="78" t="s">
        <v>1245</v>
      </c>
      <c r="AE173" s="78">
        <v>210</v>
      </c>
      <c r="AF173" s="78">
        <v>4750</v>
      </c>
      <c r="AG173" s="78">
        <v>624</v>
      </c>
      <c r="AH173" s="78">
        <v>9</v>
      </c>
      <c r="AI173" s="78"/>
      <c r="AJ173" s="78" t="s">
        <v>1429</v>
      </c>
      <c r="AK173" s="78" t="s">
        <v>1542</v>
      </c>
      <c r="AL173" s="83" t="s">
        <v>1679</v>
      </c>
      <c r="AM173" s="78"/>
      <c r="AN173" s="80">
        <v>42696.365636574075</v>
      </c>
      <c r="AO173" s="83" t="s">
        <v>1853</v>
      </c>
      <c r="AP173" s="78" t="b">
        <v>1</v>
      </c>
      <c r="AQ173" s="78" t="b">
        <v>0</v>
      </c>
      <c r="AR173" s="78" t="b">
        <v>0</v>
      </c>
      <c r="AS173" s="78"/>
      <c r="AT173" s="78">
        <v>19</v>
      </c>
      <c r="AU173" s="78"/>
      <c r="AV173" s="78" t="b">
        <v>0</v>
      </c>
      <c r="AW173" s="78" t="s">
        <v>2012</v>
      </c>
      <c r="AX173" s="83" t="s">
        <v>2183</v>
      </c>
      <c r="AY173" s="78" t="s">
        <v>65</v>
      </c>
      <c r="AZ173" s="78" t="str">
        <f>REPLACE(INDEX(GroupVertices[Group],MATCH(Vertices[[#This Row],[Vertex]],GroupVertices[Vertex],0)),1,1,"")</f>
        <v>5</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388</v>
      </c>
      <c r="B174" s="65"/>
      <c r="C174" s="65" t="s">
        <v>64</v>
      </c>
      <c r="D174" s="66">
        <v>255.94069645307528</v>
      </c>
      <c r="E174" s="68"/>
      <c r="F174" s="100" t="s">
        <v>1991</v>
      </c>
      <c r="G174" s="65"/>
      <c r="H174" s="69" t="s">
        <v>388</v>
      </c>
      <c r="I174" s="70"/>
      <c r="J174" s="70"/>
      <c r="K174" s="69" t="s">
        <v>2381</v>
      </c>
      <c r="L174" s="73">
        <v>1</v>
      </c>
      <c r="M174" s="74">
        <v>7757.5087890625</v>
      </c>
      <c r="N174" s="74">
        <v>8248.3837890625</v>
      </c>
      <c r="O174" s="75"/>
      <c r="P174" s="76"/>
      <c r="Q174" s="76"/>
      <c r="R174" s="86"/>
      <c r="S174" s="48">
        <v>2</v>
      </c>
      <c r="T174" s="48">
        <v>0</v>
      </c>
      <c r="U174" s="49">
        <v>0</v>
      </c>
      <c r="V174" s="49">
        <v>0.001517</v>
      </c>
      <c r="W174" s="49">
        <v>0.001389</v>
      </c>
      <c r="X174" s="49">
        <v>0.606308</v>
      </c>
      <c r="Y174" s="49">
        <v>1</v>
      </c>
      <c r="Z174" s="49">
        <v>0</v>
      </c>
      <c r="AA174" s="71">
        <v>174</v>
      </c>
      <c r="AB174" s="71"/>
      <c r="AC174" s="72"/>
      <c r="AD174" s="78" t="s">
        <v>1246</v>
      </c>
      <c r="AE174" s="78">
        <v>396</v>
      </c>
      <c r="AF174" s="78">
        <v>780173</v>
      </c>
      <c r="AG174" s="78">
        <v>19970</v>
      </c>
      <c r="AH174" s="78">
        <v>3547</v>
      </c>
      <c r="AI174" s="78"/>
      <c r="AJ174" s="78" t="s">
        <v>1430</v>
      </c>
      <c r="AK174" s="78" t="s">
        <v>1492</v>
      </c>
      <c r="AL174" s="83" t="s">
        <v>1680</v>
      </c>
      <c r="AM174" s="78"/>
      <c r="AN174" s="80">
        <v>39969.05174768518</v>
      </c>
      <c r="AO174" s="83" t="s">
        <v>1854</v>
      </c>
      <c r="AP174" s="78" t="b">
        <v>0</v>
      </c>
      <c r="AQ174" s="78" t="b">
        <v>0</v>
      </c>
      <c r="AR174" s="78" t="b">
        <v>1</v>
      </c>
      <c r="AS174" s="78"/>
      <c r="AT174" s="78">
        <v>8550</v>
      </c>
      <c r="AU174" s="83" t="s">
        <v>1881</v>
      </c>
      <c r="AV174" s="78" t="b">
        <v>1</v>
      </c>
      <c r="AW174" s="78" t="s">
        <v>2012</v>
      </c>
      <c r="AX174" s="83" t="s">
        <v>2184</v>
      </c>
      <c r="AY174" s="78" t="s">
        <v>65</v>
      </c>
      <c r="AZ174" s="78" t="str">
        <f>REPLACE(INDEX(GroupVertices[Group],MATCH(Vertices[[#This Row],[Vertex]],GroupVertices[Vertex],0)),1,1,"")</f>
        <v>5</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389</v>
      </c>
      <c r="B175" s="65"/>
      <c r="C175" s="65" t="s">
        <v>64</v>
      </c>
      <c r="D175" s="66">
        <v>163.25262610369924</v>
      </c>
      <c r="E175" s="68"/>
      <c r="F175" s="100" t="s">
        <v>1992</v>
      </c>
      <c r="G175" s="65"/>
      <c r="H175" s="69" t="s">
        <v>389</v>
      </c>
      <c r="I175" s="70"/>
      <c r="J175" s="70"/>
      <c r="K175" s="69" t="s">
        <v>2382</v>
      </c>
      <c r="L175" s="73">
        <v>1</v>
      </c>
      <c r="M175" s="74">
        <v>8189.71923828125</v>
      </c>
      <c r="N175" s="74">
        <v>7502.9091796875</v>
      </c>
      <c r="O175" s="75"/>
      <c r="P175" s="76"/>
      <c r="Q175" s="76"/>
      <c r="R175" s="86"/>
      <c r="S175" s="48">
        <v>2</v>
      </c>
      <c r="T175" s="48">
        <v>0</v>
      </c>
      <c r="U175" s="49">
        <v>0</v>
      </c>
      <c r="V175" s="49">
        <v>0.001517</v>
      </c>
      <c r="W175" s="49">
        <v>0.001389</v>
      </c>
      <c r="X175" s="49">
        <v>0.606308</v>
      </c>
      <c r="Y175" s="49">
        <v>1</v>
      </c>
      <c r="Z175" s="49">
        <v>0</v>
      </c>
      <c r="AA175" s="71">
        <v>175</v>
      </c>
      <c r="AB175" s="71"/>
      <c r="AC175" s="72"/>
      <c r="AD175" s="78" t="s">
        <v>1247</v>
      </c>
      <c r="AE175" s="78">
        <v>228</v>
      </c>
      <c r="AF175" s="78">
        <v>10403</v>
      </c>
      <c r="AG175" s="78">
        <v>187</v>
      </c>
      <c r="AH175" s="78">
        <v>1</v>
      </c>
      <c r="AI175" s="78"/>
      <c r="AJ175" s="78" t="s">
        <v>1431</v>
      </c>
      <c r="AK175" s="78" t="s">
        <v>1472</v>
      </c>
      <c r="AL175" s="78"/>
      <c r="AM175" s="78"/>
      <c r="AN175" s="80">
        <v>41850.6772337963</v>
      </c>
      <c r="AO175" s="83" t="s">
        <v>1855</v>
      </c>
      <c r="AP175" s="78" t="b">
        <v>1</v>
      </c>
      <c r="AQ175" s="78" t="b">
        <v>0</v>
      </c>
      <c r="AR175" s="78" t="b">
        <v>0</v>
      </c>
      <c r="AS175" s="78" t="s">
        <v>1009</v>
      </c>
      <c r="AT175" s="78">
        <v>68</v>
      </c>
      <c r="AU175" s="83" t="s">
        <v>1881</v>
      </c>
      <c r="AV175" s="78" t="b">
        <v>1</v>
      </c>
      <c r="AW175" s="78" t="s">
        <v>2012</v>
      </c>
      <c r="AX175" s="83" t="s">
        <v>2185</v>
      </c>
      <c r="AY175" s="78" t="s">
        <v>65</v>
      </c>
      <c r="AZ175" s="78" t="str">
        <f>REPLACE(INDEX(GroupVertices[Group],MATCH(Vertices[[#This Row],[Vertex]],GroupVertices[Vertex],0)),1,1,"")</f>
        <v>5</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298</v>
      </c>
      <c r="B176" s="65"/>
      <c r="C176" s="65" t="s">
        <v>64</v>
      </c>
      <c r="D176" s="66">
        <v>162.06658677644387</v>
      </c>
      <c r="E176" s="68"/>
      <c r="F176" s="100" t="s">
        <v>697</v>
      </c>
      <c r="G176" s="65"/>
      <c r="H176" s="69" t="s">
        <v>298</v>
      </c>
      <c r="I176" s="70"/>
      <c r="J176" s="70"/>
      <c r="K176" s="69" t="s">
        <v>2383</v>
      </c>
      <c r="L176" s="73">
        <v>4.033215319959118</v>
      </c>
      <c r="M176" s="74">
        <v>260.40142822265625</v>
      </c>
      <c r="N176" s="74">
        <v>6370.26416015625</v>
      </c>
      <c r="O176" s="75"/>
      <c r="P176" s="76"/>
      <c r="Q176" s="76"/>
      <c r="R176" s="86"/>
      <c r="S176" s="48">
        <v>1</v>
      </c>
      <c r="T176" s="48">
        <v>3</v>
      </c>
      <c r="U176" s="49">
        <v>9.211111</v>
      </c>
      <c r="V176" s="49">
        <v>0.002132</v>
      </c>
      <c r="W176" s="49">
        <v>0.009302</v>
      </c>
      <c r="X176" s="49">
        <v>0.768108</v>
      </c>
      <c r="Y176" s="49">
        <v>0.5</v>
      </c>
      <c r="Z176" s="49">
        <v>0.3333333333333333</v>
      </c>
      <c r="AA176" s="71">
        <v>176</v>
      </c>
      <c r="AB176" s="71"/>
      <c r="AC176" s="72"/>
      <c r="AD176" s="78" t="s">
        <v>1248</v>
      </c>
      <c r="AE176" s="78">
        <v>250</v>
      </c>
      <c r="AF176" s="78">
        <v>553</v>
      </c>
      <c r="AG176" s="78">
        <v>754</v>
      </c>
      <c r="AH176" s="78">
        <v>818</v>
      </c>
      <c r="AI176" s="78"/>
      <c r="AJ176" s="78" t="s">
        <v>1432</v>
      </c>
      <c r="AK176" s="78" t="s">
        <v>1454</v>
      </c>
      <c r="AL176" s="83" t="s">
        <v>1681</v>
      </c>
      <c r="AM176" s="78"/>
      <c r="AN176" s="80">
        <v>43540.34712962963</v>
      </c>
      <c r="AO176" s="83" t="s">
        <v>1856</v>
      </c>
      <c r="AP176" s="78" t="b">
        <v>0</v>
      </c>
      <c r="AQ176" s="78" t="b">
        <v>0</v>
      </c>
      <c r="AR176" s="78" t="b">
        <v>1</v>
      </c>
      <c r="AS176" s="78"/>
      <c r="AT176" s="78">
        <v>0</v>
      </c>
      <c r="AU176" s="83" t="s">
        <v>1881</v>
      </c>
      <c r="AV176" s="78" t="b">
        <v>0</v>
      </c>
      <c r="AW176" s="78" t="s">
        <v>2012</v>
      </c>
      <c r="AX176" s="83" t="s">
        <v>2186</v>
      </c>
      <c r="AY176" s="78" t="s">
        <v>66</v>
      </c>
      <c r="AZ176" s="78" t="str">
        <f>REPLACE(INDEX(GroupVertices[Group],MATCH(Vertices[[#This Row],[Vertex]],GroupVertices[Vertex],0)),1,1,"")</f>
        <v>1</v>
      </c>
      <c r="BA176" s="48"/>
      <c r="BB176" s="48"/>
      <c r="BC176" s="48"/>
      <c r="BD176" s="48"/>
      <c r="BE176" s="48"/>
      <c r="BF176" s="48"/>
      <c r="BG176" s="116" t="s">
        <v>2907</v>
      </c>
      <c r="BH176" s="116" t="s">
        <v>2907</v>
      </c>
      <c r="BI176" s="116" t="s">
        <v>2973</v>
      </c>
      <c r="BJ176" s="116" t="s">
        <v>2973</v>
      </c>
      <c r="BK176" s="116">
        <v>2</v>
      </c>
      <c r="BL176" s="120">
        <v>11.11111111111111</v>
      </c>
      <c r="BM176" s="116">
        <v>0</v>
      </c>
      <c r="BN176" s="120">
        <v>0</v>
      </c>
      <c r="BO176" s="116">
        <v>0</v>
      </c>
      <c r="BP176" s="120">
        <v>0</v>
      </c>
      <c r="BQ176" s="116">
        <v>16</v>
      </c>
      <c r="BR176" s="120">
        <v>88.88888888888889</v>
      </c>
      <c r="BS176" s="116">
        <v>18</v>
      </c>
      <c r="BT176" s="2"/>
      <c r="BU176" s="3"/>
      <c r="BV176" s="3"/>
      <c r="BW176" s="3"/>
      <c r="BX176" s="3"/>
    </row>
    <row r="177" spans="1:76" ht="15">
      <c r="A177" s="64" t="s">
        <v>390</v>
      </c>
      <c r="B177" s="65"/>
      <c r="C177" s="65" t="s">
        <v>64</v>
      </c>
      <c r="D177" s="66">
        <v>162.44828674267734</v>
      </c>
      <c r="E177" s="68"/>
      <c r="F177" s="100" t="s">
        <v>1993</v>
      </c>
      <c r="G177" s="65"/>
      <c r="H177" s="69" t="s">
        <v>390</v>
      </c>
      <c r="I177" s="70"/>
      <c r="J177" s="70"/>
      <c r="K177" s="69" t="s">
        <v>2384</v>
      </c>
      <c r="L177" s="73">
        <v>1.2195331874419042</v>
      </c>
      <c r="M177" s="74">
        <v>264.0758361816406</v>
      </c>
      <c r="N177" s="74">
        <v>6772.77490234375</v>
      </c>
      <c r="O177" s="75"/>
      <c r="P177" s="76"/>
      <c r="Q177" s="76"/>
      <c r="R177" s="86"/>
      <c r="S177" s="48">
        <v>3</v>
      </c>
      <c r="T177" s="48">
        <v>0</v>
      </c>
      <c r="U177" s="49">
        <v>0.666667</v>
      </c>
      <c r="V177" s="49">
        <v>0.002062</v>
      </c>
      <c r="W177" s="49">
        <v>0.007405</v>
      </c>
      <c r="X177" s="49">
        <v>0.78987</v>
      </c>
      <c r="Y177" s="49">
        <v>0.6666666666666666</v>
      </c>
      <c r="Z177" s="49">
        <v>0</v>
      </c>
      <c r="AA177" s="71">
        <v>177</v>
      </c>
      <c r="AB177" s="71"/>
      <c r="AC177" s="72"/>
      <c r="AD177" s="78" t="s">
        <v>1249</v>
      </c>
      <c r="AE177" s="78">
        <v>730</v>
      </c>
      <c r="AF177" s="78">
        <v>3723</v>
      </c>
      <c r="AG177" s="78">
        <v>209</v>
      </c>
      <c r="AH177" s="78">
        <v>408</v>
      </c>
      <c r="AI177" s="78"/>
      <c r="AJ177" s="78" t="s">
        <v>1433</v>
      </c>
      <c r="AK177" s="78" t="s">
        <v>1463</v>
      </c>
      <c r="AL177" s="78"/>
      <c r="AM177" s="78"/>
      <c r="AN177" s="80">
        <v>42618.75898148148</v>
      </c>
      <c r="AO177" s="83" t="s">
        <v>1857</v>
      </c>
      <c r="AP177" s="78" t="b">
        <v>1</v>
      </c>
      <c r="AQ177" s="78" t="b">
        <v>0</v>
      </c>
      <c r="AR177" s="78" t="b">
        <v>1</v>
      </c>
      <c r="AS177" s="78"/>
      <c r="AT177" s="78">
        <v>7</v>
      </c>
      <c r="AU177" s="78"/>
      <c r="AV177" s="78" t="b">
        <v>0</v>
      </c>
      <c r="AW177" s="78" t="s">
        <v>2012</v>
      </c>
      <c r="AX177" s="83" t="s">
        <v>2187</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391</v>
      </c>
      <c r="B178" s="65"/>
      <c r="C178" s="65" t="s">
        <v>64</v>
      </c>
      <c r="D178" s="66">
        <v>169.4976951095976</v>
      </c>
      <c r="E178" s="68"/>
      <c r="F178" s="100" t="s">
        <v>1994</v>
      </c>
      <c r="G178" s="65"/>
      <c r="H178" s="69" t="s">
        <v>391</v>
      </c>
      <c r="I178" s="70"/>
      <c r="J178" s="70"/>
      <c r="K178" s="69" t="s">
        <v>2385</v>
      </c>
      <c r="L178" s="73">
        <v>1</v>
      </c>
      <c r="M178" s="74">
        <v>745.2177734375</v>
      </c>
      <c r="N178" s="74">
        <v>6637.15283203125</v>
      </c>
      <c r="O178" s="75"/>
      <c r="P178" s="76"/>
      <c r="Q178" s="76"/>
      <c r="R178" s="86"/>
      <c r="S178" s="48">
        <v>1</v>
      </c>
      <c r="T178" s="48">
        <v>0</v>
      </c>
      <c r="U178" s="49">
        <v>0</v>
      </c>
      <c r="V178" s="49">
        <v>0.002053</v>
      </c>
      <c r="W178" s="49">
        <v>0.005789</v>
      </c>
      <c r="X178" s="49">
        <v>0.354609</v>
      </c>
      <c r="Y178" s="49">
        <v>0</v>
      </c>
      <c r="Z178" s="49">
        <v>0</v>
      </c>
      <c r="AA178" s="71">
        <v>178</v>
      </c>
      <c r="AB178" s="71"/>
      <c r="AC178" s="72"/>
      <c r="AD178" s="78" t="s">
        <v>1250</v>
      </c>
      <c r="AE178" s="78">
        <v>11</v>
      </c>
      <c r="AF178" s="78">
        <v>62268</v>
      </c>
      <c r="AG178" s="78">
        <v>18507</v>
      </c>
      <c r="AH178" s="78">
        <v>593</v>
      </c>
      <c r="AI178" s="78"/>
      <c r="AJ178" s="78" t="s">
        <v>1434</v>
      </c>
      <c r="AK178" s="78" t="s">
        <v>1543</v>
      </c>
      <c r="AL178" s="83" t="s">
        <v>1682</v>
      </c>
      <c r="AM178" s="78"/>
      <c r="AN178" s="80">
        <v>40595.877280092594</v>
      </c>
      <c r="AO178" s="83" t="s">
        <v>1858</v>
      </c>
      <c r="AP178" s="78" t="b">
        <v>0</v>
      </c>
      <c r="AQ178" s="78" t="b">
        <v>0</v>
      </c>
      <c r="AR178" s="78" t="b">
        <v>1</v>
      </c>
      <c r="AS178" s="78"/>
      <c r="AT178" s="78">
        <v>327</v>
      </c>
      <c r="AU178" s="83" t="s">
        <v>1897</v>
      </c>
      <c r="AV178" s="78" t="b">
        <v>1</v>
      </c>
      <c r="AW178" s="78" t="s">
        <v>2012</v>
      </c>
      <c r="AX178" s="83" t="s">
        <v>2188</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392</v>
      </c>
      <c r="B179" s="65"/>
      <c r="C179" s="65" t="s">
        <v>64</v>
      </c>
      <c r="D179" s="66">
        <v>162.07332974114706</v>
      </c>
      <c r="E179" s="68"/>
      <c r="F179" s="100" t="s">
        <v>1995</v>
      </c>
      <c r="G179" s="65"/>
      <c r="H179" s="69" t="s">
        <v>392</v>
      </c>
      <c r="I179" s="70"/>
      <c r="J179" s="70"/>
      <c r="K179" s="69" t="s">
        <v>2386</v>
      </c>
      <c r="L179" s="73">
        <v>1</v>
      </c>
      <c r="M179" s="74">
        <v>679.2288208007812</v>
      </c>
      <c r="N179" s="74">
        <v>5923.15625</v>
      </c>
      <c r="O179" s="75"/>
      <c r="P179" s="76"/>
      <c r="Q179" s="76"/>
      <c r="R179" s="86"/>
      <c r="S179" s="48">
        <v>1</v>
      </c>
      <c r="T179" s="48">
        <v>0</v>
      </c>
      <c r="U179" s="49">
        <v>0</v>
      </c>
      <c r="V179" s="49">
        <v>0.002053</v>
      </c>
      <c r="W179" s="49">
        <v>0.005789</v>
      </c>
      <c r="X179" s="49">
        <v>0.354609</v>
      </c>
      <c r="Y179" s="49">
        <v>0</v>
      </c>
      <c r="Z179" s="49">
        <v>0</v>
      </c>
      <c r="AA179" s="71">
        <v>179</v>
      </c>
      <c r="AB179" s="71"/>
      <c r="AC179" s="72"/>
      <c r="AD179" s="78" t="s">
        <v>1251</v>
      </c>
      <c r="AE179" s="78">
        <v>69</v>
      </c>
      <c r="AF179" s="78">
        <v>609</v>
      </c>
      <c r="AG179" s="78">
        <v>680</v>
      </c>
      <c r="AH179" s="78">
        <v>23</v>
      </c>
      <c r="AI179" s="78">
        <v>-14400</v>
      </c>
      <c r="AJ179" s="78" t="s">
        <v>1435</v>
      </c>
      <c r="AK179" s="78" t="s">
        <v>1544</v>
      </c>
      <c r="AL179" s="83" t="s">
        <v>1683</v>
      </c>
      <c r="AM179" s="78" t="s">
        <v>1702</v>
      </c>
      <c r="AN179" s="80">
        <v>39919.801840277774</v>
      </c>
      <c r="AO179" s="78"/>
      <c r="AP179" s="78" t="b">
        <v>0</v>
      </c>
      <c r="AQ179" s="78" t="b">
        <v>0</v>
      </c>
      <c r="AR179" s="78" t="b">
        <v>0</v>
      </c>
      <c r="AS179" s="78" t="s">
        <v>1009</v>
      </c>
      <c r="AT179" s="78">
        <v>21</v>
      </c>
      <c r="AU179" s="83" t="s">
        <v>1898</v>
      </c>
      <c r="AV179" s="78" t="b">
        <v>0</v>
      </c>
      <c r="AW179" s="78" t="s">
        <v>2012</v>
      </c>
      <c r="AX179" s="83" t="s">
        <v>2189</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393</v>
      </c>
      <c r="B180" s="65"/>
      <c r="C180" s="65" t="s">
        <v>64</v>
      </c>
      <c r="D180" s="66">
        <v>162.08236049744596</v>
      </c>
      <c r="E180" s="68"/>
      <c r="F180" s="100" t="s">
        <v>1996</v>
      </c>
      <c r="G180" s="65"/>
      <c r="H180" s="69" t="s">
        <v>393</v>
      </c>
      <c r="I180" s="70"/>
      <c r="J180" s="70"/>
      <c r="K180" s="69" t="s">
        <v>2387</v>
      </c>
      <c r="L180" s="73">
        <v>1</v>
      </c>
      <c r="M180" s="74">
        <v>969.6767578125</v>
      </c>
      <c r="N180" s="74">
        <v>4755.75341796875</v>
      </c>
      <c r="O180" s="75"/>
      <c r="P180" s="76"/>
      <c r="Q180" s="76"/>
      <c r="R180" s="86"/>
      <c r="S180" s="48">
        <v>1</v>
      </c>
      <c r="T180" s="48">
        <v>0</v>
      </c>
      <c r="U180" s="49">
        <v>0</v>
      </c>
      <c r="V180" s="49">
        <v>0.002053</v>
      </c>
      <c r="W180" s="49">
        <v>0.005789</v>
      </c>
      <c r="X180" s="49">
        <v>0.354609</v>
      </c>
      <c r="Y180" s="49">
        <v>0</v>
      </c>
      <c r="Z180" s="49">
        <v>0</v>
      </c>
      <c r="AA180" s="71">
        <v>180</v>
      </c>
      <c r="AB180" s="71"/>
      <c r="AC180" s="72"/>
      <c r="AD180" s="78" t="s">
        <v>1252</v>
      </c>
      <c r="AE180" s="78">
        <v>170</v>
      </c>
      <c r="AF180" s="78">
        <v>684</v>
      </c>
      <c r="AG180" s="78">
        <v>251</v>
      </c>
      <c r="AH180" s="78">
        <v>265</v>
      </c>
      <c r="AI180" s="78"/>
      <c r="AJ180" s="78" t="s">
        <v>1436</v>
      </c>
      <c r="AK180" s="78" t="s">
        <v>1545</v>
      </c>
      <c r="AL180" s="83" t="s">
        <v>1684</v>
      </c>
      <c r="AM180" s="78"/>
      <c r="AN180" s="80">
        <v>41056.88866898148</v>
      </c>
      <c r="AO180" s="83" t="s">
        <v>1859</v>
      </c>
      <c r="AP180" s="78" t="b">
        <v>1</v>
      </c>
      <c r="AQ180" s="78" t="b">
        <v>0</v>
      </c>
      <c r="AR180" s="78" t="b">
        <v>0</v>
      </c>
      <c r="AS180" s="78"/>
      <c r="AT180" s="78">
        <v>19</v>
      </c>
      <c r="AU180" s="83" t="s">
        <v>1881</v>
      </c>
      <c r="AV180" s="78" t="b">
        <v>0</v>
      </c>
      <c r="AW180" s="78" t="s">
        <v>2012</v>
      </c>
      <c r="AX180" s="83" t="s">
        <v>2190</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299</v>
      </c>
      <c r="B181" s="65"/>
      <c r="C181" s="65" t="s">
        <v>64</v>
      </c>
      <c r="D181" s="66">
        <v>162.01770028234583</v>
      </c>
      <c r="E181" s="68"/>
      <c r="F181" s="100" t="s">
        <v>698</v>
      </c>
      <c r="G181" s="65"/>
      <c r="H181" s="69" t="s">
        <v>299</v>
      </c>
      <c r="I181" s="70"/>
      <c r="J181" s="70"/>
      <c r="K181" s="69" t="s">
        <v>2388</v>
      </c>
      <c r="L181" s="73">
        <v>4.033215319959118</v>
      </c>
      <c r="M181" s="74">
        <v>358.2392883300781</v>
      </c>
      <c r="N181" s="74">
        <v>7161.85693359375</v>
      </c>
      <c r="O181" s="75"/>
      <c r="P181" s="76"/>
      <c r="Q181" s="76"/>
      <c r="R181" s="86"/>
      <c r="S181" s="48">
        <v>1</v>
      </c>
      <c r="T181" s="48">
        <v>3</v>
      </c>
      <c r="U181" s="49">
        <v>9.211111</v>
      </c>
      <c r="V181" s="49">
        <v>0.002132</v>
      </c>
      <c r="W181" s="49">
        <v>0.009302</v>
      </c>
      <c r="X181" s="49">
        <v>0.768108</v>
      </c>
      <c r="Y181" s="49">
        <v>0.5</v>
      </c>
      <c r="Z181" s="49">
        <v>0.3333333333333333</v>
      </c>
      <c r="AA181" s="71">
        <v>181</v>
      </c>
      <c r="AB181" s="71"/>
      <c r="AC181" s="72"/>
      <c r="AD181" s="78" t="s">
        <v>1253</v>
      </c>
      <c r="AE181" s="78">
        <v>204</v>
      </c>
      <c r="AF181" s="78">
        <v>147</v>
      </c>
      <c r="AG181" s="78">
        <v>81</v>
      </c>
      <c r="AH181" s="78">
        <v>8</v>
      </c>
      <c r="AI181" s="78"/>
      <c r="AJ181" s="78" t="s">
        <v>1437</v>
      </c>
      <c r="AK181" s="78" t="s">
        <v>1546</v>
      </c>
      <c r="AL181" s="78"/>
      <c r="AM181" s="78"/>
      <c r="AN181" s="80">
        <v>40445.98390046296</v>
      </c>
      <c r="AO181" s="83" t="s">
        <v>1860</v>
      </c>
      <c r="AP181" s="78" t="b">
        <v>1</v>
      </c>
      <c r="AQ181" s="78" t="b">
        <v>0</v>
      </c>
      <c r="AR181" s="78" t="b">
        <v>1</v>
      </c>
      <c r="AS181" s="78"/>
      <c r="AT181" s="78">
        <v>1</v>
      </c>
      <c r="AU181" s="83" t="s">
        <v>1881</v>
      </c>
      <c r="AV181" s="78" t="b">
        <v>0</v>
      </c>
      <c r="AW181" s="78" t="s">
        <v>2012</v>
      </c>
      <c r="AX181" s="83" t="s">
        <v>2191</v>
      </c>
      <c r="AY181" s="78" t="s">
        <v>66</v>
      </c>
      <c r="AZ181" s="78" t="str">
        <f>REPLACE(INDEX(GroupVertices[Group],MATCH(Vertices[[#This Row],[Vertex]],GroupVertices[Vertex],0)),1,1,"")</f>
        <v>1</v>
      </c>
      <c r="BA181" s="48"/>
      <c r="BB181" s="48"/>
      <c r="BC181" s="48"/>
      <c r="BD181" s="48"/>
      <c r="BE181" s="48"/>
      <c r="BF181" s="48"/>
      <c r="BG181" s="116" t="s">
        <v>2907</v>
      </c>
      <c r="BH181" s="116" t="s">
        <v>2907</v>
      </c>
      <c r="BI181" s="116" t="s">
        <v>2973</v>
      </c>
      <c r="BJ181" s="116" t="s">
        <v>2973</v>
      </c>
      <c r="BK181" s="116">
        <v>2</v>
      </c>
      <c r="BL181" s="120">
        <v>11.11111111111111</v>
      </c>
      <c r="BM181" s="116">
        <v>0</v>
      </c>
      <c r="BN181" s="120">
        <v>0</v>
      </c>
      <c r="BO181" s="116">
        <v>0</v>
      </c>
      <c r="BP181" s="120">
        <v>0</v>
      </c>
      <c r="BQ181" s="116">
        <v>16</v>
      </c>
      <c r="BR181" s="120">
        <v>88.88888888888889</v>
      </c>
      <c r="BS181" s="116">
        <v>18</v>
      </c>
      <c r="BT181" s="2"/>
      <c r="BU181" s="3"/>
      <c r="BV181" s="3"/>
      <c r="BW181" s="3"/>
      <c r="BX181" s="3"/>
    </row>
    <row r="182" spans="1:76" ht="15">
      <c r="A182" s="64" t="s">
        <v>394</v>
      </c>
      <c r="B182" s="65"/>
      <c r="C182" s="65" t="s">
        <v>64</v>
      </c>
      <c r="D182" s="66">
        <v>162.19181326378862</v>
      </c>
      <c r="E182" s="68"/>
      <c r="F182" s="100" t="s">
        <v>1997</v>
      </c>
      <c r="G182" s="65"/>
      <c r="H182" s="69" t="s">
        <v>394</v>
      </c>
      <c r="I182" s="70"/>
      <c r="J182" s="70"/>
      <c r="K182" s="69" t="s">
        <v>2389</v>
      </c>
      <c r="L182" s="73">
        <v>1</v>
      </c>
      <c r="M182" s="74">
        <v>867.9007568359375</v>
      </c>
      <c r="N182" s="74">
        <v>4299.98486328125</v>
      </c>
      <c r="O182" s="75"/>
      <c r="P182" s="76"/>
      <c r="Q182" s="76"/>
      <c r="R182" s="86"/>
      <c r="S182" s="48">
        <v>1</v>
      </c>
      <c r="T182" s="48">
        <v>0</v>
      </c>
      <c r="U182" s="49">
        <v>0</v>
      </c>
      <c r="V182" s="49">
        <v>0.002053</v>
      </c>
      <c r="W182" s="49">
        <v>0.005789</v>
      </c>
      <c r="X182" s="49">
        <v>0.354609</v>
      </c>
      <c r="Y182" s="49">
        <v>0</v>
      </c>
      <c r="Z182" s="49">
        <v>0</v>
      </c>
      <c r="AA182" s="71">
        <v>182</v>
      </c>
      <c r="AB182" s="71"/>
      <c r="AC182" s="72"/>
      <c r="AD182" s="78" t="s">
        <v>1254</v>
      </c>
      <c r="AE182" s="78">
        <v>13</v>
      </c>
      <c r="AF182" s="78">
        <v>1593</v>
      </c>
      <c r="AG182" s="78">
        <v>152</v>
      </c>
      <c r="AH182" s="78">
        <v>0</v>
      </c>
      <c r="AI182" s="78"/>
      <c r="AJ182" s="78" t="s">
        <v>1438</v>
      </c>
      <c r="AK182" s="78" t="s">
        <v>1547</v>
      </c>
      <c r="AL182" s="83" t="s">
        <v>1685</v>
      </c>
      <c r="AM182" s="78"/>
      <c r="AN182" s="80">
        <v>39874.40457175926</v>
      </c>
      <c r="AO182" s="78"/>
      <c r="AP182" s="78" t="b">
        <v>1</v>
      </c>
      <c r="AQ182" s="78" t="b">
        <v>0</v>
      </c>
      <c r="AR182" s="78" t="b">
        <v>0</v>
      </c>
      <c r="AS182" s="78" t="s">
        <v>1009</v>
      </c>
      <c r="AT182" s="78">
        <v>28</v>
      </c>
      <c r="AU182" s="83" t="s">
        <v>1881</v>
      </c>
      <c r="AV182" s="78" t="b">
        <v>0</v>
      </c>
      <c r="AW182" s="78" t="s">
        <v>2012</v>
      </c>
      <c r="AX182" s="83" t="s">
        <v>2192</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300</v>
      </c>
      <c r="B183" s="65"/>
      <c r="C183" s="65" t="s">
        <v>64</v>
      </c>
      <c r="D183" s="66">
        <v>162.11378752936614</v>
      </c>
      <c r="E183" s="68"/>
      <c r="F183" s="100" t="s">
        <v>699</v>
      </c>
      <c r="G183" s="65"/>
      <c r="H183" s="69" t="s">
        <v>300</v>
      </c>
      <c r="I183" s="70"/>
      <c r="J183" s="70"/>
      <c r="K183" s="69" t="s">
        <v>2390</v>
      </c>
      <c r="L183" s="73">
        <v>4.29299616513048</v>
      </c>
      <c r="M183" s="74">
        <v>898.4788818359375</v>
      </c>
      <c r="N183" s="74">
        <v>7327.10009765625</v>
      </c>
      <c r="O183" s="75"/>
      <c r="P183" s="76"/>
      <c r="Q183" s="76"/>
      <c r="R183" s="86"/>
      <c r="S183" s="48">
        <v>2</v>
      </c>
      <c r="T183" s="48">
        <v>4</v>
      </c>
      <c r="U183" s="49">
        <v>10</v>
      </c>
      <c r="V183" s="49">
        <v>0.002079</v>
      </c>
      <c r="W183" s="49">
        <v>0.009287</v>
      </c>
      <c r="X183" s="49">
        <v>1.21829</v>
      </c>
      <c r="Y183" s="49">
        <v>0.25</v>
      </c>
      <c r="Z183" s="49">
        <v>0.2</v>
      </c>
      <c r="AA183" s="71">
        <v>183</v>
      </c>
      <c r="AB183" s="71"/>
      <c r="AC183" s="72"/>
      <c r="AD183" s="78" t="s">
        <v>1255</v>
      </c>
      <c r="AE183" s="78">
        <v>320</v>
      </c>
      <c r="AF183" s="78">
        <v>945</v>
      </c>
      <c r="AG183" s="78">
        <v>1792</v>
      </c>
      <c r="AH183" s="78">
        <v>1181</v>
      </c>
      <c r="AI183" s="78"/>
      <c r="AJ183" s="78" t="s">
        <v>1439</v>
      </c>
      <c r="AK183" s="78" t="s">
        <v>1548</v>
      </c>
      <c r="AL183" s="83" t="s">
        <v>1686</v>
      </c>
      <c r="AM183" s="78"/>
      <c r="AN183" s="80">
        <v>40147.810636574075</v>
      </c>
      <c r="AO183" s="83" t="s">
        <v>1861</v>
      </c>
      <c r="AP183" s="78" t="b">
        <v>1</v>
      </c>
      <c r="AQ183" s="78" t="b">
        <v>0</v>
      </c>
      <c r="AR183" s="78" t="b">
        <v>1</v>
      </c>
      <c r="AS183" s="78"/>
      <c r="AT183" s="78">
        <v>25</v>
      </c>
      <c r="AU183" s="83" t="s">
        <v>1881</v>
      </c>
      <c r="AV183" s="78" t="b">
        <v>0</v>
      </c>
      <c r="AW183" s="78" t="s">
        <v>2012</v>
      </c>
      <c r="AX183" s="83" t="s">
        <v>2193</v>
      </c>
      <c r="AY183" s="78" t="s">
        <v>66</v>
      </c>
      <c r="AZ183" s="78" t="str">
        <f>REPLACE(INDEX(GroupVertices[Group],MATCH(Vertices[[#This Row],[Vertex]],GroupVertices[Vertex],0)),1,1,"")</f>
        <v>1</v>
      </c>
      <c r="BA183" s="48" t="s">
        <v>528</v>
      </c>
      <c r="BB183" s="48" t="s">
        <v>528</v>
      </c>
      <c r="BC183" s="48" t="s">
        <v>551</v>
      </c>
      <c r="BD183" s="48" t="s">
        <v>551</v>
      </c>
      <c r="BE183" s="48" t="s">
        <v>588</v>
      </c>
      <c r="BF183" s="48" t="s">
        <v>588</v>
      </c>
      <c r="BG183" s="116" t="s">
        <v>2908</v>
      </c>
      <c r="BH183" s="116" t="s">
        <v>2920</v>
      </c>
      <c r="BI183" s="116" t="s">
        <v>2974</v>
      </c>
      <c r="BJ183" s="116" t="s">
        <v>2980</v>
      </c>
      <c r="BK183" s="116">
        <v>4</v>
      </c>
      <c r="BL183" s="120">
        <v>5.2631578947368425</v>
      </c>
      <c r="BM183" s="116">
        <v>3</v>
      </c>
      <c r="BN183" s="120">
        <v>3.9473684210526314</v>
      </c>
      <c r="BO183" s="116">
        <v>0</v>
      </c>
      <c r="BP183" s="120">
        <v>0</v>
      </c>
      <c r="BQ183" s="116">
        <v>69</v>
      </c>
      <c r="BR183" s="120">
        <v>90.78947368421052</v>
      </c>
      <c r="BS183" s="116">
        <v>76</v>
      </c>
      <c r="BT183" s="2"/>
      <c r="BU183" s="3"/>
      <c r="BV183" s="3"/>
      <c r="BW183" s="3"/>
      <c r="BX183" s="3"/>
    </row>
    <row r="184" spans="1:76" ht="15">
      <c r="A184" s="64" t="s">
        <v>395</v>
      </c>
      <c r="B184" s="65"/>
      <c r="C184" s="65" t="s">
        <v>64</v>
      </c>
      <c r="D184" s="66">
        <v>162.70054586862656</v>
      </c>
      <c r="E184" s="68"/>
      <c r="F184" s="100" t="s">
        <v>1998</v>
      </c>
      <c r="G184" s="65"/>
      <c r="H184" s="69" t="s">
        <v>395</v>
      </c>
      <c r="I184" s="70"/>
      <c r="J184" s="70"/>
      <c r="K184" s="69" t="s">
        <v>2391</v>
      </c>
      <c r="L184" s="73">
        <v>1</v>
      </c>
      <c r="M184" s="74">
        <v>790.3016357421875</v>
      </c>
      <c r="N184" s="74">
        <v>7844.21337890625</v>
      </c>
      <c r="O184" s="75"/>
      <c r="P184" s="76"/>
      <c r="Q184" s="76"/>
      <c r="R184" s="86"/>
      <c r="S184" s="48">
        <v>2</v>
      </c>
      <c r="T184" s="48">
        <v>0</v>
      </c>
      <c r="U184" s="49">
        <v>0</v>
      </c>
      <c r="V184" s="49">
        <v>0.002058</v>
      </c>
      <c r="W184" s="49">
        <v>0.006596</v>
      </c>
      <c r="X184" s="49">
        <v>0.561718</v>
      </c>
      <c r="Y184" s="49">
        <v>1</v>
      </c>
      <c r="Z184" s="49">
        <v>0</v>
      </c>
      <c r="AA184" s="71">
        <v>184</v>
      </c>
      <c r="AB184" s="71"/>
      <c r="AC184" s="72"/>
      <c r="AD184" s="78" t="s">
        <v>1256</v>
      </c>
      <c r="AE184" s="78">
        <v>1542</v>
      </c>
      <c r="AF184" s="78">
        <v>5818</v>
      </c>
      <c r="AG184" s="78">
        <v>7670</v>
      </c>
      <c r="AH184" s="78">
        <v>1923</v>
      </c>
      <c r="AI184" s="78"/>
      <c r="AJ184" s="78" t="s">
        <v>1440</v>
      </c>
      <c r="AK184" s="78" t="s">
        <v>1548</v>
      </c>
      <c r="AL184" s="83" t="s">
        <v>1687</v>
      </c>
      <c r="AM184" s="78"/>
      <c r="AN184" s="80">
        <v>39911.607083333336</v>
      </c>
      <c r="AO184" s="83" t="s">
        <v>1862</v>
      </c>
      <c r="AP184" s="78" t="b">
        <v>0</v>
      </c>
      <c r="AQ184" s="78" t="b">
        <v>0</v>
      </c>
      <c r="AR184" s="78" t="b">
        <v>0</v>
      </c>
      <c r="AS184" s="78"/>
      <c r="AT184" s="78">
        <v>97</v>
      </c>
      <c r="AU184" s="83" t="s">
        <v>1894</v>
      </c>
      <c r="AV184" s="78" t="b">
        <v>0</v>
      </c>
      <c r="AW184" s="78" t="s">
        <v>2012</v>
      </c>
      <c r="AX184" s="83" t="s">
        <v>2194</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301</v>
      </c>
      <c r="B185" s="65"/>
      <c r="C185" s="65" t="s">
        <v>64</v>
      </c>
      <c r="D185" s="66">
        <v>162.18254168732173</v>
      </c>
      <c r="E185" s="68"/>
      <c r="F185" s="100" t="s">
        <v>701</v>
      </c>
      <c r="G185" s="65"/>
      <c r="H185" s="69" t="s">
        <v>301</v>
      </c>
      <c r="I185" s="70"/>
      <c r="J185" s="70"/>
      <c r="K185" s="69" t="s">
        <v>2392</v>
      </c>
      <c r="L185" s="73">
        <v>1.329299616513048</v>
      </c>
      <c r="M185" s="74">
        <v>1234.98193359375</v>
      </c>
      <c r="N185" s="74">
        <v>6587.6416015625</v>
      </c>
      <c r="O185" s="75"/>
      <c r="P185" s="76"/>
      <c r="Q185" s="76"/>
      <c r="R185" s="86"/>
      <c r="S185" s="48">
        <v>2</v>
      </c>
      <c r="T185" s="48">
        <v>1</v>
      </c>
      <c r="U185" s="49">
        <v>1</v>
      </c>
      <c r="V185" s="49">
        <v>0.002062</v>
      </c>
      <c r="W185" s="49">
        <v>0.008123</v>
      </c>
      <c r="X185" s="49">
        <v>0.757878</v>
      </c>
      <c r="Y185" s="49">
        <v>0.6666666666666666</v>
      </c>
      <c r="Z185" s="49">
        <v>0</v>
      </c>
      <c r="AA185" s="71">
        <v>185</v>
      </c>
      <c r="AB185" s="71"/>
      <c r="AC185" s="72"/>
      <c r="AD185" s="78" t="s">
        <v>1257</v>
      </c>
      <c r="AE185" s="78">
        <v>868</v>
      </c>
      <c r="AF185" s="78">
        <v>1516</v>
      </c>
      <c r="AG185" s="78">
        <v>1121</v>
      </c>
      <c r="AH185" s="78">
        <v>655</v>
      </c>
      <c r="AI185" s="78"/>
      <c r="AJ185" s="78" t="s">
        <v>1441</v>
      </c>
      <c r="AK185" s="78" t="s">
        <v>1549</v>
      </c>
      <c r="AL185" s="83" t="s">
        <v>1688</v>
      </c>
      <c r="AM185" s="78"/>
      <c r="AN185" s="80">
        <v>42292.04378472222</v>
      </c>
      <c r="AO185" s="83" t="s">
        <v>1863</v>
      </c>
      <c r="AP185" s="78" t="b">
        <v>0</v>
      </c>
      <c r="AQ185" s="78" t="b">
        <v>0</v>
      </c>
      <c r="AR185" s="78" t="b">
        <v>0</v>
      </c>
      <c r="AS185" s="78"/>
      <c r="AT185" s="78">
        <v>19</v>
      </c>
      <c r="AU185" s="83" t="s">
        <v>1881</v>
      </c>
      <c r="AV185" s="78" t="b">
        <v>0</v>
      </c>
      <c r="AW185" s="78" t="s">
        <v>2012</v>
      </c>
      <c r="AX185" s="83" t="s">
        <v>2195</v>
      </c>
      <c r="AY185" s="78" t="s">
        <v>66</v>
      </c>
      <c r="AZ185" s="78" t="str">
        <f>REPLACE(INDEX(GroupVertices[Group],MATCH(Vertices[[#This Row],[Vertex]],GroupVertices[Vertex],0)),1,1,"")</f>
        <v>1</v>
      </c>
      <c r="BA185" s="48"/>
      <c r="BB185" s="48"/>
      <c r="BC185" s="48"/>
      <c r="BD185" s="48"/>
      <c r="BE185" s="48" t="s">
        <v>588</v>
      </c>
      <c r="BF185" s="48" t="s">
        <v>588</v>
      </c>
      <c r="BG185" s="116" t="s">
        <v>2909</v>
      </c>
      <c r="BH185" s="116" t="s">
        <v>2909</v>
      </c>
      <c r="BI185" s="116" t="s">
        <v>2975</v>
      </c>
      <c r="BJ185" s="116" t="s">
        <v>2975</v>
      </c>
      <c r="BK185" s="116">
        <v>0</v>
      </c>
      <c r="BL185" s="120">
        <v>0</v>
      </c>
      <c r="BM185" s="116">
        <v>0</v>
      </c>
      <c r="BN185" s="120">
        <v>0</v>
      </c>
      <c r="BO185" s="116">
        <v>0</v>
      </c>
      <c r="BP185" s="120">
        <v>0</v>
      </c>
      <c r="BQ185" s="116">
        <v>20</v>
      </c>
      <c r="BR185" s="120">
        <v>100</v>
      </c>
      <c r="BS185" s="116">
        <v>20</v>
      </c>
      <c r="BT185" s="2"/>
      <c r="BU185" s="3"/>
      <c r="BV185" s="3"/>
      <c r="BW185" s="3"/>
      <c r="BX185" s="3"/>
    </row>
    <row r="186" spans="1:76" ht="15">
      <c r="A186" s="64" t="s">
        <v>396</v>
      </c>
      <c r="B186" s="65"/>
      <c r="C186" s="65" t="s">
        <v>64</v>
      </c>
      <c r="D186" s="66">
        <v>162.03901286721126</v>
      </c>
      <c r="E186" s="68"/>
      <c r="F186" s="100" t="s">
        <v>1999</v>
      </c>
      <c r="G186" s="65"/>
      <c r="H186" s="69" t="s">
        <v>396</v>
      </c>
      <c r="I186" s="70"/>
      <c r="J186" s="70"/>
      <c r="K186" s="69" t="s">
        <v>2393</v>
      </c>
      <c r="L186" s="73">
        <v>1</v>
      </c>
      <c r="M186" s="74">
        <v>564.0642700195312</v>
      </c>
      <c r="N186" s="74">
        <v>7532.9716796875</v>
      </c>
      <c r="O186" s="75"/>
      <c r="P186" s="76"/>
      <c r="Q186" s="76"/>
      <c r="R186" s="86"/>
      <c r="S186" s="48">
        <v>2</v>
      </c>
      <c r="T186" s="48">
        <v>0</v>
      </c>
      <c r="U186" s="49">
        <v>0</v>
      </c>
      <c r="V186" s="49">
        <v>0.002058</v>
      </c>
      <c r="W186" s="49">
        <v>0.006596</v>
      </c>
      <c r="X186" s="49">
        <v>0.561718</v>
      </c>
      <c r="Y186" s="49">
        <v>1</v>
      </c>
      <c r="Z186" s="49">
        <v>0</v>
      </c>
      <c r="AA186" s="71">
        <v>186</v>
      </c>
      <c r="AB186" s="71"/>
      <c r="AC186" s="72"/>
      <c r="AD186" s="78" t="s">
        <v>1258</v>
      </c>
      <c r="AE186" s="78">
        <v>148</v>
      </c>
      <c r="AF186" s="78">
        <v>324</v>
      </c>
      <c r="AG186" s="78">
        <v>212</v>
      </c>
      <c r="AH186" s="78">
        <v>324</v>
      </c>
      <c r="AI186" s="78"/>
      <c r="AJ186" s="78" t="s">
        <v>1442</v>
      </c>
      <c r="AK186" s="78" t="s">
        <v>1037</v>
      </c>
      <c r="AL186" s="83" t="s">
        <v>1689</v>
      </c>
      <c r="AM186" s="78"/>
      <c r="AN186" s="80">
        <v>43380.027546296296</v>
      </c>
      <c r="AO186" s="83" t="s">
        <v>1864</v>
      </c>
      <c r="AP186" s="78" t="b">
        <v>1</v>
      </c>
      <c r="AQ186" s="78" t="b">
        <v>0</v>
      </c>
      <c r="AR186" s="78" t="b">
        <v>0</v>
      </c>
      <c r="AS186" s="78"/>
      <c r="AT186" s="78">
        <v>4</v>
      </c>
      <c r="AU186" s="78"/>
      <c r="AV186" s="78" t="b">
        <v>0</v>
      </c>
      <c r="AW186" s="78" t="s">
        <v>2012</v>
      </c>
      <c r="AX186" s="83" t="s">
        <v>2196</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397</v>
      </c>
      <c r="B187" s="65"/>
      <c r="C187" s="65" t="s">
        <v>64</v>
      </c>
      <c r="D187" s="66">
        <v>162.08320336803385</v>
      </c>
      <c r="E187" s="68"/>
      <c r="F187" s="100" t="s">
        <v>2000</v>
      </c>
      <c r="G187" s="65"/>
      <c r="H187" s="69" t="s">
        <v>397</v>
      </c>
      <c r="I187" s="70"/>
      <c r="J187" s="70"/>
      <c r="K187" s="69" t="s">
        <v>2394</v>
      </c>
      <c r="L187" s="73">
        <v>1</v>
      </c>
      <c r="M187" s="74">
        <v>3531.38916015625</v>
      </c>
      <c r="N187" s="74">
        <v>1650.03173828125</v>
      </c>
      <c r="O187" s="75"/>
      <c r="P187" s="76"/>
      <c r="Q187" s="76"/>
      <c r="R187" s="86"/>
      <c r="S187" s="48">
        <v>2</v>
      </c>
      <c r="T187" s="48">
        <v>0</v>
      </c>
      <c r="U187" s="49">
        <v>0</v>
      </c>
      <c r="V187" s="49">
        <v>0.002128</v>
      </c>
      <c r="W187" s="49">
        <v>0.00866</v>
      </c>
      <c r="X187" s="49">
        <v>0.544312</v>
      </c>
      <c r="Y187" s="49">
        <v>1</v>
      </c>
      <c r="Z187" s="49">
        <v>0</v>
      </c>
      <c r="AA187" s="71">
        <v>187</v>
      </c>
      <c r="AB187" s="71"/>
      <c r="AC187" s="72"/>
      <c r="AD187" s="78" t="s">
        <v>1259</v>
      </c>
      <c r="AE187" s="78">
        <v>11</v>
      </c>
      <c r="AF187" s="78">
        <v>691</v>
      </c>
      <c r="AG187" s="78">
        <v>144</v>
      </c>
      <c r="AH187" s="78">
        <v>179</v>
      </c>
      <c r="AI187" s="78"/>
      <c r="AJ187" s="78" t="s">
        <v>1443</v>
      </c>
      <c r="AK187" s="78" t="s">
        <v>1458</v>
      </c>
      <c r="AL187" s="83" t="s">
        <v>1690</v>
      </c>
      <c r="AM187" s="78"/>
      <c r="AN187" s="80">
        <v>41531.55116898148</v>
      </c>
      <c r="AO187" s="83" t="s">
        <v>1865</v>
      </c>
      <c r="AP187" s="78" t="b">
        <v>1</v>
      </c>
      <c r="AQ187" s="78" t="b">
        <v>0</v>
      </c>
      <c r="AR187" s="78" t="b">
        <v>0</v>
      </c>
      <c r="AS187" s="78"/>
      <c r="AT187" s="78">
        <v>12</v>
      </c>
      <c r="AU187" s="83" t="s">
        <v>1881</v>
      </c>
      <c r="AV187" s="78" t="b">
        <v>0</v>
      </c>
      <c r="AW187" s="78" t="s">
        <v>2012</v>
      </c>
      <c r="AX187" s="83" t="s">
        <v>2197</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303</v>
      </c>
      <c r="B188" s="65"/>
      <c r="C188" s="65" t="s">
        <v>64</v>
      </c>
      <c r="D188" s="66">
        <v>163.8710522950478</v>
      </c>
      <c r="E188" s="68"/>
      <c r="F188" s="100" t="s">
        <v>702</v>
      </c>
      <c r="G188" s="65"/>
      <c r="H188" s="69" t="s">
        <v>303</v>
      </c>
      <c r="I188" s="70"/>
      <c r="J188" s="70"/>
      <c r="K188" s="69" t="s">
        <v>2395</v>
      </c>
      <c r="L188" s="73">
        <v>67.59170015501645</v>
      </c>
      <c r="M188" s="74">
        <v>2025.5745849609375</v>
      </c>
      <c r="N188" s="74">
        <v>5513.08642578125</v>
      </c>
      <c r="O188" s="75"/>
      <c r="P188" s="76"/>
      <c r="Q188" s="76"/>
      <c r="R188" s="86"/>
      <c r="S188" s="48">
        <v>1</v>
      </c>
      <c r="T188" s="48">
        <v>14</v>
      </c>
      <c r="U188" s="49">
        <v>202.222222</v>
      </c>
      <c r="V188" s="49">
        <v>0.002183</v>
      </c>
      <c r="W188" s="49">
        <v>0.017592</v>
      </c>
      <c r="X188" s="49">
        <v>3.230881</v>
      </c>
      <c r="Y188" s="49">
        <v>0.10989010989010989</v>
      </c>
      <c r="Z188" s="49">
        <v>0.07142857142857142</v>
      </c>
      <c r="AA188" s="71">
        <v>188</v>
      </c>
      <c r="AB188" s="71"/>
      <c r="AC188" s="72"/>
      <c r="AD188" s="78" t="s">
        <v>1260</v>
      </c>
      <c r="AE188" s="78">
        <v>299</v>
      </c>
      <c r="AF188" s="78">
        <v>15539</v>
      </c>
      <c r="AG188" s="78">
        <v>11371</v>
      </c>
      <c r="AH188" s="78">
        <v>63259</v>
      </c>
      <c r="AI188" s="78"/>
      <c r="AJ188" s="78" t="s">
        <v>1444</v>
      </c>
      <c r="AK188" s="78" t="s">
        <v>1475</v>
      </c>
      <c r="AL188" s="83" t="s">
        <v>1691</v>
      </c>
      <c r="AM188" s="78"/>
      <c r="AN188" s="80">
        <v>39845.71542824074</v>
      </c>
      <c r="AO188" s="83" t="s">
        <v>1866</v>
      </c>
      <c r="AP188" s="78" t="b">
        <v>0</v>
      </c>
      <c r="AQ188" s="78" t="b">
        <v>0</v>
      </c>
      <c r="AR188" s="78" t="b">
        <v>1</v>
      </c>
      <c r="AS188" s="78"/>
      <c r="AT188" s="78">
        <v>408</v>
      </c>
      <c r="AU188" s="83" t="s">
        <v>1883</v>
      </c>
      <c r="AV188" s="78" t="b">
        <v>1</v>
      </c>
      <c r="AW188" s="78" t="s">
        <v>2012</v>
      </c>
      <c r="AX188" s="83" t="s">
        <v>2198</v>
      </c>
      <c r="AY188" s="78" t="s">
        <v>66</v>
      </c>
      <c r="AZ188" s="78" t="str">
        <f>REPLACE(INDEX(GroupVertices[Group],MATCH(Vertices[[#This Row],[Vertex]],GroupVertices[Vertex],0)),1,1,"")</f>
        <v>1</v>
      </c>
      <c r="BA188" s="48" t="s">
        <v>534</v>
      </c>
      <c r="BB188" s="48" t="s">
        <v>534</v>
      </c>
      <c r="BC188" s="48" t="s">
        <v>554</v>
      </c>
      <c r="BD188" s="48" t="s">
        <v>554</v>
      </c>
      <c r="BE188" s="48" t="s">
        <v>595</v>
      </c>
      <c r="BF188" s="48" t="s">
        <v>595</v>
      </c>
      <c r="BG188" s="116" t="s">
        <v>2910</v>
      </c>
      <c r="BH188" s="116" t="s">
        <v>2910</v>
      </c>
      <c r="BI188" s="116" t="s">
        <v>2976</v>
      </c>
      <c r="BJ188" s="116" t="s">
        <v>2976</v>
      </c>
      <c r="BK188" s="116">
        <v>2</v>
      </c>
      <c r="BL188" s="120">
        <v>4.3478260869565215</v>
      </c>
      <c r="BM188" s="116">
        <v>2</v>
      </c>
      <c r="BN188" s="120">
        <v>4.3478260869565215</v>
      </c>
      <c r="BO188" s="116">
        <v>0</v>
      </c>
      <c r="BP188" s="120">
        <v>0</v>
      </c>
      <c r="BQ188" s="116">
        <v>42</v>
      </c>
      <c r="BR188" s="120">
        <v>91.30434782608695</v>
      </c>
      <c r="BS188" s="116">
        <v>46</v>
      </c>
      <c r="BT188" s="2"/>
      <c r="BU188" s="3"/>
      <c r="BV188" s="3"/>
      <c r="BW188" s="3"/>
      <c r="BX188" s="3"/>
    </row>
    <row r="189" spans="1:76" ht="15">
      <c r="A189" s="64" t="s">
        <v>398</v>
      </c>
      <c r="B189" s="65"/>
      <c r="C189" s="65" t="s">
        <v>64</v>
      </c>
      <c r="D189" s="66">
        <v>162.25551019821683</v>
      </c>
      <c r="E189" s="68"/>
      <c r="F189" s="100" t="s">
        <v>2001</v>
      </c>
      <c r="G189" s="65"/>
      <c r="H189" s="69" t="s">
        <v>398</v>
      </c>
      <c r="I189" s="70"/>
      <c r="J189" s="70"/>
      <c r="K189" s="69" t="s">
        <v>2396</v>
      </c>
      <c r="L189" s="73">
        <v>1</v>
      </c>
      <c r="M189" s="74">
        <v>2004.822265625</v>
      </c>
      <c r="N189" s="74">
        <v>6251.03466796875</v>
      </c>
      <c r="O189" s="75"/>
      <c r="P189" s="76"/>
      <c r="Q189" s="76"/>
      <c r="R189" s="86"/>
      <c r="S189" s="48">
        <v>2</v>
      </c>
      <c r="T189" s="48">
        <v>0</v>
      </c>
      <c r="U189" s="49">
        <v>0</v>
      </c>
      <c r="V189" s="49">
        <v>0.002058</v>
      </c>
      <c r="W189" s="49">
        <v>0.007317</v>
      </c>
      <c r="X189" s="49">
        <v>0.550769</v>
      </c>
      <c r="Y189" s="49">
        <v>1</v>
      </c>
      <c r="Z189" s="49">
        <v>0</v>
      </c>
      <c r="AA189" s="71">
        <v>189</v>
      </c>
      <c r="AB189" s="71"/>
      <c r="AC189" s="72"/>
      <c r="AD189" s="78" t="s">
        <v>1261</v>
      </c>
      <c r="AE189" s="78">
        <v>225</v>
      </c>
      <c r="AF189" s="78">
        <v>2122</v>
      </c>
      <c r="AG189" s="78">
        <v>5801</v>
      </c>
      <c r="AH189" s="78">
        <v>7994</v>
      </c>
      <c r="AI189" s="78"/>
      <c r="AJ189" s="78" t="s">
        <v>1445</v>
      </c>
      <c r="AK189" s="78" t="s">
        <v>1475</v>
      </c>
      <c r="AL189" s="83" t="s">
        <v>1692</v>
      </c>
      <c r="AM189" s="78"/>
      <c r="AN189" s="80">
        <v>42678.023993055554</v>
      </c>
      <c r="AO189" s="83" t="s">
        <v>1867</v>
      </c>
      <c r="AP189" s="78" t="b">
        <v>1</v>
      </c>
      <c r="AQ189" s="78" t="b">
        <v>0</v>
      </c>
      <c r="AR189" s="78" t="b">
        <v>1</v>
      </c>
      <c r="AS189" s="78"/>
      <c r="AT189" s="78">
        <v>16</v>
      </c>
      <c r="AU189" s="78"/>
      <c r="AV189" s="78" t="b">
        <v>0</v>
      </c>
      <c r="AW189" s="78" t="s">
        <v>2012</v>
      </c>
      <c r="AX189" s="83" t="s">
        <v>2199</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399</v>
      </c>
      <c r="B190" s="65"/>
      <c r="C190" s="65" t="s">
        <v>64</v>
      </c>
      <c r="D190" s="66">
        <v>163.15220409365548</v>
      </c>
      <c r="E190" s="68"/>
      <c r="F190" s="100" t="s">
        <v>2002</v>
      </c>
      <c r="G190" s="65"/>
      <c r="H190" s="69" t="s">
        <v>399</v>
      </c>
      <c r="I190" s="70"/>
      <c r="J190" s="70"/>
      <c r="K190" s="69" t="s">
        <v>2397</v>
      </c>
      <c r="L190" s="73">
        <v>1</v>
      </c>
      <c r="M190" s="74">
        <v>1911.31005859375</v>
      </c>
      <c r="N190" s="74">
        <v>4847.92626953125</v>
      </c>
      <c r="O190" s="75"/>
      <c r="P190" s="76"/>
      <c r="Q190" s="76"/>
      <c r="R190" s="86"/>
      <c r="S190" s="48">
        <v>2</v>
      </c>
      <c r="T190" s="48">
        <v>0</v>
      </c>
      <c r="U190" s="49">
        <v>0</v>
      </c>
      <c r="V190" s="49">
        <v>0.002058</v>
      </c>
      <c r="W190" s="49">
        <v>0.007317</v>
      </c>
      <c r="X190" s="49">
        <v>0.550769</v>
      </c>
      <c r="Y190" s="49">
        <v>1</v>
      </c>
      <c r="Z190" s="49">
        <v>0</v>
      </c>
      <c r="AA190" s="71">
        <v>190</v>
      </c>
      <c r="AB190" s="71"/>
      <c r="AC190" s="72"/>
      <c r="AD190" s="78" t="s">
        <v>1262</v>
      </c>
      <c r="AE190" s="78">
        <v>374</v>
      </c>
      <c r="AF190" s="78">
        <v>9569</v>
      </c>
      <c r="AG190" s="78">
        <v>4764</v>
      </c>
      <c r="AH190" s="78">
        <v>1158</v>
      </c>
      <c r="AI190" s="78"/>
      <c r="AJ190" s="78" t="s">
        <v>1446</v>
      </c>
      <c r="AK190" s="78" t="s">
        <v>1465</v>
      </c>
      <c r="AL190" s="83" t="s">
        <v>1693</v>
      </c>
      <c r="AM190" s="78"/>
      <c r="AN190" s="80">
        <v>39966.72759259259</v>
      </c>
      <c r="AO190" s="83" t="s">
        <v>1868</v>
      </c>
      <c r="AP190" s="78" t="b">
        <v>0</v>
      </c>
      <c r="AQ190" s="78" t="b">
        <v>0</v>
      </c>
      <c r="AR190" s="78" t="b">
        <v>1</v>
      </c>
      <c r="AS190" s="78"/>
      <c r="AT190" s="78">
        <v>206</v>
      </c>
      <c r="AU190" s="83" t="s">
        <v>1881</v>
      </c>
      <c r="AV190" s="78" t="b">
        <v>0</v>
      </c>
      <c r="AW190" s="78" t="s">
        <v>2012</v>
      </c>
      <c r="AX190" s="83" t="s">
        <v>2200</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400</v>
      </c>
      <c r="B191" s="65"/>
      <c r="C191" s="65" t="s">
        <v>64</v>
      </c>
      <c r="D191" s="66">
        <v>162.22733423856428</v>
      </c>
      <c r="E191" s="68"/>
      <c r="F191" s="100" t="s">
        <v>2003</v>
      </c>
      <c r="G191" s="65"/>
      <c r="H191" s="69" t="s">
        <v>400</v>
      </c>
      <c r="I191" s="70"/>
      <c r="J191" s="70"/>
      <c r="K191" s="69" t="s">
        <v>2398</v>
      </c>
      <c r="L191" s="73">
        <v>1</v>
      </c>
      <c r="M191" s="74">
        <v>1454.2808837890625</v>
      </c>
      <c r="N191" s="74">
        <v>4853.1142578125</v>
      </c>
      <c r="O191" s="75"/>
      <c r="P191" s="76"/>
      <c r="Q191" s="76"/>
      <c r="R191" s="86"/>
      <c r="S191" s="48">
        <v>2</v>
      </c>
      <c r="T191" s="48">
        <v>0</v>
      </c>
      <c r="U191" s="49">
        <v>0</v>
      </c>
      <c r="V191" s="49">
        <v>0.002058</v>
      </c>
      <c r="W191" s="49">
        <v>0.007317</v>
      </c>
      <c r="X191" s="49">
        <v>0.550769</v>
      </c>
      <c r="Y191" s="49">
        <v>1</v>
      </c>
      <c r="Z191" s="49">
        <v>0</v>
      </c>
      <c r="AA191" s="71">
        <v>191</v>
      </c>
      <c r="AB191" s="71"/>
      <c r="AC191" s="72"/>
      <c r="AD191" s="78" t="s">
        <v>1263</v>
      </c>
      <c r="AE191" s="78">
        <v>200</v>
      </c>
      <c r="AF191" s="78">
        <v>1888</v>
      </c>
      <c r="AG191" s="78">
        <v>7372</v>
      </c>
      <c r="AH191" s="78">
        <v>1119</v>
      </c>
      <c r="AI191" s="78"/>
      <c r="AJ191" s="78"/>
      <c r="AK191" s="78"/>
      <c r="AL191" s="78"/>
      <c r="AM191" s="78"/>
      <c r="AN191" s="80">
        <v>41103.852175925924</v>
      </c>
      <c r="AO191" s="83" t="s">
        <v>1869</v>
      </c>
      <c r="AP191" s="78" t="b">
        <v>1</v>
      </c>
      <c r="AQ191" s="78" t="b">
        <v>0</v>
      </c>
      <c r="AR191" s="78" t="b">
        <v>1</v>
      </c>
      <c r="AS191" s="78"/>
      <c r="AT191" s="78">
        <v>44</v>
      </c>
      <c r="AU191" s="83" t="s">
        <v>1881</v>
      </c>
      <c r="AV191" s="78" t="b">
        <v>0</v>
      </c>
      <c r="AW191" s="78" t="s">
        <v>2012</v>
      </c>
      <c r="AX191" s="83" t="s">
        <v>2201</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401</v>
      </c>
      <c r="B192" s="65"/>
      <c r="C192" s="65" t="s">
        <v>64</v>
      </c>
      <c r="D192" s="66">
        <v>163.93125733704048</v>
      </c>
      <c r="E192" s="68"/>
      <c r="F192" s="100" t="s">
        <v>2004</v>
      </c>
      <c r="G192" s="65"/>
      <c r="H192" s="69" t="s">
        <v>401</v>
      </c>
      <c r="I192" s="70"/>
      <c r="J192" s="70"/>
      <c r="K192" s="69" t="s">
        <v>2399</v>
      </c>
      <c r="L192" s="73">
        <v>1</v>
      </c>
      <c r="M192" s="74">
        <v>1522.81201171875</v>
      </c>
      <c r="N192" s="74">
        <v>4250.166015625</v>
      </c>
      <c r="O192" s="75"/>
      <c r="P192" s="76"/>
      <c r="Q192" s="76"/>
      <c r="R192" s="86"/>
      <c r="S192" s="48">
        <v>2</v>
      </c>
      <c r="T192" s="48">
        <v>0</v>
      </c>
      <c r="U192" s="49">
        <v>0</v>
      </c>
      <c r="V192" s="49">
        <v>0.002058</v>
      </c>
      <c r="W192" s="49">
        <v>0.007317</v>
      </c>
      <c r="X192" s="49">
        <v>0.550769</v>
      </c>
      <c r="Y192" s="49">
        <v>1</v>
      </c>
      <c r="Z192" s="49">
        <v>0</v>
      </c>
      <c r="AA192" s="71">
        <v>192</v>
      </c>
      <c r="AB192" s="71"/>
      <c r="AC192" s="72"/>
      <c r="AD192" s="78" t="s">
        <v>1264</v>
      </c>
      <c r="AE192" s="78">
        <v>416</v>
      </c>
      <c r="AF192" s="78">
        <v>16039</v>
      </c>
      <c r="AG192" s="78">
        <v>9981</v>
      </c>
      <c r="AH192" s="78">
        <v>2755</v>
      </c>
      <c r="AI192" s="78"/>
      <c r="AJ192" s="78" t="s">
        <v>1447</v>
      </c>
      <c r="AK192" s="78" t="s">
        <v>1550</v>
      </c>
      <c r="AL192" s="83" t="s">
        <v>1694</v>
      </c>
      <c r="AM192" s="78"/>
      <c r="AN192" s="80">
        <v>39987.81108796296</v>
      </c>
      <c r="AO192" s="83" t="s">
        <v>1870</v>
      </c>
      <c r="AP192" s="78" t="b">
        <v>0</v>
      </c>
      <c r="AQ192" s="78" t="b">
        <v>0</v>
      </c>
      <c r="AR192" s="78" t="b">
        <v>1</v>
      </c>
      <c r="AS192" s="78"/>
      <c r="AT192" s="78">
        <v>324</v>
      </c>
      <c r="AU192" s="83" t="s">
        <v>1881</v>
      </c>
      <c r="AV192" s="78" t="b">
        <v>0</v>
      </c>
      <c r="AW192" s="78" t="s">
        <v>2012</v>
      </c>
      <c r="AX192" s="83" t="s">
        <v>2202</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402</v>
      </c>
      <c r="B193" s="65"/>
      <c r="C193" s="65" t="s">
        <v>64</v>
      </c>
      <c r="D193" s="66">
        <v>163.54365727669173</v>
      </c>
      <c r="E193" s="68"/>
      <c r="F193" s="100" t="s">
        <v>2005</v>
      </c>
      <c r="G193" s="65"/>
      <c r="H193" s="69" t="s">
        <v>402</v>
      </c>
      <c r="I193" s="70"/>
      <c r="J193" s="70"/>
      <c r="K193" s="69" t="s">
        <v>2400</v>
      </c>
      <c r="L193" s="73">
        <v>1</v>
      </c>
      <c r="M193" s="74">
        <v>2438.447509765625</v>
      </c>
      <c r="N193" s="74">
        <v>5460.27978515625</v>
      </c>
      <c r="O193" s="75"/>
      <c r="P193" s="76"/>
      <c r="Q193" s="76"/>
      <c r="R193" s="86"/>
      <c r="S193" s="48">
        <v>2</v>
      </c>
      <c r="T193" s="48">
        <v>0</v>
      </c>
      <c r="U193" s="49">
        <v>0</v>
      </c>
      <c r="V193" s="49">
        <v>0.002058</v>
      </c>
      <c r="W193" s="49">
        <v>0.007317</v>
      </c>
      <c r="X193" s="49">
        <v>0.550769</v>
      </c>
      <c r="Y193" s="49">
        <v>1</v>
      </c>
      <c r="Z193" s="49">
        <v>0</v>
      </c>
      <c r="AA193" s="71">
        <v>193</v>
      </c>
      <c r="AB193" s="71"/>
      <c r="AC193" s="72"/>
      <c r="AD193" s="78" t="s">
        <v>1265</v>
      </c>
      <c r="AE193" s="78">
        <v>1768</v>
      </c>
      <c r="AF193" s="78">
        <v>12820</v>
      </c>
      <c r="AG193" s="78">
        <v>10873</v>
      </c>
      <c r="AH193" s="78">
        <v>9157</v>
      </c>
      <c r="AI193" s="78"/>
      <c r="AJ193" s="78" t="s">
        <v>1448</v>
      </c>
      <c r="AK193" s="78" t="s">
        <v>1465</v>
      </c>
      <c r="AL193" s="83" t="s">
        <v>1695</v>
      </c>
      <c r="AM193" s="78"/>
      <c r="AN193" s="80">
        <v>40074.43829861111</v>
      </c>
      <c r="AO193" s="83" t="s">
        <v>1871</v>
      </c>
      <c r="AP193" s="78" t="b">
        <v>0</v>
      </c>
      <c r="AQ193" s="78" t="b">
        <v>0</v>
      </c>
      <c r="AR193" s="78" t="b">
        <v>1</v>
      </c>
      <c r="AS193" s="78"/>
      <c r="AT193" s="78">
        <v>158</v>
      </c>
      <c r="AU193" s="83" t="s">
        <v>1881</v>
      </c>
      <c r="AV193" s="78" t="b">
        <v>0</v>
      </c>
      <c r="AW193" s="78" t="s">
        <v>2012</v>
      </c>
      <c r="AX193" s="83" t="s">
        <v>2203</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403</v>
      </c>
      <c r="B194" s="65"/>
      <c r="C194" s="65" t="s">
        <v>64</v>
      </c>
      <c r="D194" s="66">
        <v>166.06408115467235</v>
      </c>
      <c r="E194" s="68"/>
      <c r="F194" s="100" t="s">
        <v>2006</v>
      </c>
      <c r="G194" s="65"/>
      <c r="H194" s="69" t="s">
        <v>403</v>
      </c>
      <c r="I194" s="70"/>
      <c r="J194" s="70"/>
      <c r="K194" s="69" t="s">
        <v>2401</v>
      </c>
      <c r="L194" s="73">
        <v>1</v>
      </c>
      <c r="M194" s="74">
        <v>2289.0302734375</v>
      </c>
      <c r="N194" s="74">
        <v>4746.365234375</v>
      </c>
      <c r="O194" s="75"/>
      <c r="P194" s="76"/>
      <c r="Q194" s="76"/>
      <c r="R194" s="86"/>
      <c r="S194" s="48">
        <v>2</v>
      </c>
      <c r="T194" s="48">
        <v>0</v>
      </c>
      <c r="U194" s="49">
        <v>0</v>
      </c>
      <c r="V194" s="49">
        <v>0.002058</v>
      </c>
      <c r="W194" s="49">
        <v>0.007317</v>
      </c>
      <c r="X194" s="49">
        <v>0.550769</v>
      </c>
      <c r="Y194" s="49">
        <v>1</v>
      </c>
      <c r="Z194" s="49">
        <v>0</v>
      </c>
      <c r="AA194" s="71">
        <v>194</v>
      </c>
      <c r="AB194" s="71"/>
      <c r="AC194" s="72"/>
      <c r="AD194" s="78" t="s">
        <v>1266</v>
      </c>
      <c r="AE194" s="78">
        <v>646</v>
      </c>
      <c r="AF194" s="78">
        <v>33752</v>
      </c>
      <c r="AG194" s="78">
        <v>10687</v>
      </c>
      <c r="AH194" s="78">
        <v>1508</v>
      </c>
      <c r="AI194" s="78"/>
      <c r="AJ194" s="78" t="s">
        <v>1449</v>
      </c>
      <c r="AK194" s="78" t="s">
        <v>1465</v>
      </c>
      <c r="AL194" s="83" t="s">
        <v>1696</v>
      </c>
      <c r="AM194" s="78"/>
      <c r="AN194" s="80">
        <v>39876.6346875</v>
      </c>
      <c r="AO194" s="83" t="s">
        <v>1872</v>
      </c>
      <c r="AP194" s="78" t="b">
        <v>0</v>
      </c>
      <c r="AQ194" s="78" t="b">
        <v>0</v>
      </c>
      <c r="AR194" s="78" t="b">
        <v>1</v>
      </c>
      <c r="AS194" s="78"/>
      <c r="AT194" s="78">
        <v>578</v>
      </c>
      <c r="AU194" s="83" t="s">
        <v>1881</v>
      </c>
      <c r="AV194" s="78" t="b">
        <v>1</v>
      </c>
      <c r="AW194" s="78" t="s">
        <v>2012</v>
      </c>
      <c r="AX194" s="83" t="s">
        <v>2204</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404</v>
      </c>
      <c r="B195" s="65"/>
      <c r="C195" s="65" t="s">
        <v>64</v>
      </c>
      <c r="D195" s="66">
        <v>200.9472437154701</v>
      </c>
      <c r="E195" s="68"/>
      <c r="F195" s="100" t="s">
        <v>2007</v>
      </c>
      <c r="G195" s="65"/>
      <c r="H195" s="69" t="s">
        <v>404</v>
      </c>
      <c r="I195" s="70"/>
      <c r="J195" s="70"/>
      <c r="K195" s="69" t="s">
        <v>2402</v>
      </c>
      <c r="L195" s="73">
        <v>1</v>
      </c>
      <c r="M195" s="74">
        <v>1806.1734619140625</v>
      </c>
      <c r="N195" s="74">
        <v>4232.4990234375</v>
      </c>
      <c r="O195" s="75"/>
      <c r="P195" s="76"/>
      <c r="Q195" s="76"/>
      <c r="R195" s="86"/>
      <c r="S195" s="48">
        <v>2</v>
      </c>
      <c r="T195" s="48">
        <v>0</v>
      </c>
      <c r="U195" s="49">
        <v>0</v>
      </c>
      <c r="V195" s="49">
        <v>0.002058</v>
      </c>
      <c r="W195" s="49">
        <v>0.007317</v>
      </c>
      <c r="X195" s="49">
        <v>0.550769</v>
      </c>
      <c r="Y195" s="49">
        <v>1</v>
      </c>
      <c r="Z195" s="49">
        <v>0</v>
      </c>
      <c r="AA195" s="71">
        <v>195</v>
      </c>
      <c r="AB195" s="71"/>
      <c r="AC195" s="72"/>
      <c r="AD195" s="78" t="s">
        <v>1267</v>
      </c>
      <c r="AE195" s="78">
        <v>2480</v>
      </c>
      <c r="AF195" s="78">
        <v>323455</v>
      </c>
      <c r="AG195" s="78">
        <v>28675</v>
      </c>
      <c r="AH195" s="78">
        <v>12480</v>
      </c>
      <c r="AI195" s="78"/>
      <c r="AJ195" s="78" t="s">
        <v>1450</v>
      </c>
      <c r="AK195" s="78" t="s">
        <v>1475</v>
      </c>
      <c r="AL195" s="83" t="s">
        <v>1697</v>
      </c>
      <c r="AM195" s="78"/>
      <c r="AN195" s="80">
        <v>39959.6603125</v>
      </c>
      <c r="AO195" s="83" t="s">
        <v>1873</v>
      </c>
      <c r="AP195" s="78" t="b">
        <v>0</v>
      </c>
      <c r="AQ195" s="78" t="b">
        <v>0</v>
      </c>
      <c r="AR195" s="78" t="b">
        <v>0</v>
      </c>
      <c r="AS195" s="78"/>
      <c r="AT195" s="78">
        <v>3682</v>
      </c>
      <c r="AU195" s="83" t="s">
        <v>1883</v>
      </c>
      <c r="AV195" s="78" t="b">
        <v>1</v>
      </c>
      <c r="AW195" s="78" t="s">
        <v>2012</v>
      </c>
      <c r="AX195" s="83" t="s">
        <v>2205</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405</v>
      </c>
      <c r="B196" s="65"/>
      <c r="C196" s="65" t="s">
        <v>64</v>
      </c>
      <c r="D196" s="66">
        <v>162.7574998383516</v>
      </c>
      <c r="E196" s="68"/>
      <c r="F196" s="100" t="s">
        <v>2008</v>
      </c>
      <c r="G196" s="65"/>
      <c r="H196" s="69" t="s">
        <v>405</v>
      </c>
      <c r="I196" s="70"/>
      <c r="J196" s="70"/>
      <c r="K196" s="69" t="s">
        <v>2403</v>
      </c>
      <c r="L196" s="73">
        <v>1</v>
      </c>
      <c r="M196" s="74">
        <v>1496.2646484375</v>
      </c>
      <c r="N196" s="74">
        <v>5465.62939453125</v>
      </c>
      <c r="O196" s="75"/>
      <c r="P196" s="76"/>
      <c r="Q196" s="76"/>
      <c r="R196" s="86"/>
      <c r="S196" s="48">
        <v>2</v>
      </c>
      <c r="T196" s="48">
        <v>0</v>
      </c>
      <c r="U196" s="49">
        <v>0</v>
      </c>
      <c r="V196" s="49">
        <v>0.002058</v>
      </c>
      <c r="W196" s="49">
        <v>0.007317</v>
      </c>
      <c r="X196" s="49">
        <v>0.550769</v>
      </c>
      <c r="Y196" s="49">
        <v>1</v>
      </c>
      <c r="Z196" s="49">
        <v>0</v>
      </c>
      <c r="AA196" s="71">
        <v>196</v>
      </c>
      <c r="AB196" s="71"/>
      <c r="AC196" s="72"/>
      <c r="AD196" s="78" t="s">
        <v>1268</v>
      </c>
      <c r="AE196" s="78">
        <v>957</v>
      </c>
      <c r="AF196" s="78">
        <v>6291</v>
      </c>
      <c r="AG196" s="78">
        <v>7232</v>
      </c>
      <c r="AH196" s="78">
        <v>8431</v>
      </c>
      <c r="AI196" s="78"/>
      <c r="AJ196" s="78" t="s">
        <v>1451</v>
      </c>
      <c r="AK196" s="78" t="s">
        <v>1475</v>
      </c>
      <c r="AL196" s="83" t="s">
        <v>1698</v>
      </c>
      <c r="AM196" s="78"/>
      <c r="AN196" s="80">
        <v>41448.56224537037</v>
      </c>
      <c r="AO196" s="83" t="s">
        <v>1874</v>
      </c>
      <c r="AP196" s="78" t="b">
        <v>0</v>
      </c>
      <c r="AQ196" s="78" t="b">
        <v>0</v>
      </c>
      <c r="AR196" s="78" t="b">
        <v>1</v>
      </c>
      <c r="AS196" s="78"/>
      <c r="AT196" s="78">
        <v>115</v>
      </c>
      <c r="AU196" s="83" t="s">
        <v>1881</v>
      </c>
      <c r="AV196" s="78" t="b">
        <v>0</v>
      </c>
      <c r="AW196" s="78" t="s">
        <v>2012</v>
      </c>
      <c r="AX196" s="83" t="s">
        <v>2206</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87" t="s">
        <v>406</v>
      </c>
      <c r="B197" s="88"/>
      <c r="C197" s="88" t="s">
        <v>64</v>
      </c>
      <c r="D197" s="89">
        <v>162.0229983260412</v>
      </c>
      <c r="E197" s="90"/>
      <c r="F197" s="101" t="s">
        <v>2009</v>
      </c>
      <c r="G197" s="88"/>
      <c r="H197" s="91" t="s">
        <v>406</v>
      </c>
      <c r="I197" s="92"/>
      <c r="J197" s="92"/>
      <c r="K197" s="91" t="s">
        <v>2404</v>
      </c>
      <c r="L197" s="93">
        <v>1</v>
      </c>
      <c r="M197" s="94">
        <v>2532.189697265625</v>
      </c>
      <c r="N197" s="94">
        <v>5004.53759765625</v>
      </c>
      <c r="O197" s="95"/>
      <c r="P197" s="96"/>
      <c r="Q197" s="96"/>
      <c r="R197" s="97"/>
      <c r="S197" s="48">
        <v>2</v>
      </c>
      <c r="T197" s="48">
        <v>0</v>
      </c>
      <c r="U197" s="49">
        <v>0</v>
      </c>
      <c r="V197" s="49">
        <v>0.002058</v>
      </c>
      <c r="W197" s="49">
        <v>0.007317</v>
      </c>
      <c r="X197" s="49">
        <v>0.550769</v>
      </c>
      <c r="Y197" s="49">
        <v>1</v>
      </c>
      <c r="Z197" s="49">
        <v>0</v>
      </c>
      <c r="AA197" s="98">
        <v>197</v>
      </c>
      <c r="AB197" s="98"/>
      <c r="AC197" s="99"/>
      <c r="AD197" s="78" t="s">
        <v>1269</v>
      </c>
      <c r="AE197" s="78">
        <v>125</v>
      </c>
      <c r="AF197" s="78">
        <v>191</v>
      </c>
      <c r="AG197" s="78">
        <v>45</v>
      </c>
      <c r="AH197" s="78">
        <v>28</v>
      </c>
      <c r="AI197" s="78"/>
      <c r="AJ197" s="78" t="s">
        <v>1452</v>
      </c>
      <c r="AK197" s="78"/>
      <c r="AL197" s="83" t="s">
        <v>1699</v>
      </c>
      <c r="AM197" s="78"/>
      <c r="AN197" s="80">
        <v>43700.715092592596</v>
      </c>
      <c r="AO197" s="83" t="s">
        <v>1875</v>
      </c>
      <c r="AP197" s="78" t="b">
        <v>1</v>
      </c>
      <c r="AQ197" s="78" t="b">
        <v>0</v>
      </c>
      <c r="AR197" s="78" t="b">
        <v>0</v>
      </c>
      <c r="AS197" s="78"/>
      <c r="AT197" s="78">
        <v>2</v>
      </c>
      <c r="AU197" s="78"/>
      <c r="AV197" s="78" t="b">
        <v>0</v>
      </c>
      <c r="AW197" s="78" t="s">
        <v>2012</v>
      </c>
      <c r="AX197" s="83" t="s">
        <v>2207</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1052</v>
      </c>
      <c r="B198" s="65"/>
      <c r="C198" s="65" t="s">
        <v>64</v>
      </c>
      <c r="D198" s="66">
        <v>162.1623127932122</v>
      </c>
      <c r="E198" s="68"/>
      <c r="F198" s="100" t="s">
        <v>2010</v>
      </c>
      <c r="G198" s="65" t="s">
        <v>51</v>
      </c>
      <c r="H198" s="69" t="s">
        <v>1052</v>
      </c>
      <c r="I198" s="70"/>
      <c r="J198" s="70"/>
      <c r="K198" s="69" t="s">
        <v>2405</v>
      </c>
      <c r="L198" s="73">
        <v>1</v>
      </c>
      <c r="M198" s="74">
        <v>8533.9091796875</v>
      </c>
      <c r="N198" s="74">
        <v>529.3588256835938</v>
      </c>
      <c r="O198" s="75"/>
      <c r="P198" s="76"/>
      <c r="Q198" s="76"/>
      <c r="R198" s="86"/>
      <c r="S198" s="48">
        <v>0</v>
      </c>
      <c r="T198" s="48">
        <v>0</v>
      </c>
      <c r="U198" s="49">
        <v>0</v>
      </c>
      <c r="V198" s="49">
        <v>0</v>
      </c>
      <c r="W198" s="49">
        <v>0</v>
      </c>
      <c r="X198" s="49">
        <v>0</v>
      </c>
      <c r="Y198" s="49">
        <v>0</v>
      </c>
      <c r="Z198" s="49" t="s">
        <v>2479</v>
      </c>
      <c r="AA198" s="71">
        <v>198</v>
      </c>
      <c r="AB198" s="71"/>
      <c r="AC198" s="72"/>
      <c r="AD198" s="78" t="s">
        <v>1270</v>
      </c>
      <c r="AE198" s="78">
        <v>1051</v>
      </c>
      <c r="AF198" s="78">
        <v>1348</v>
      </c>
      <c r="AG198" s="78">
        <v>1869</v>
      </c>
      <c r="AH198" s="78">
        <v>1001</v>
      </c>
      <c r="AI198" s="78"/>
      <c r="AJ198" s="78" t="s">
        <v>1453</v>
      </c>
      <c r="AK198" s="78" t="s">
        <v>1551</v>
      </c>
      <c r="AL198" s="78"/>
      <c r="AM198" s="78"/>
      <c r="AN198" s="80">
        <v>40569.114270833335</v>
      </c>
      <c r="AO198" s="83" t="s">
        <v>1876</v>
      </c>
      <c r="AP198" s="78" t="b">
        <v>0</v>
      </c>
      <c r="AQ198" s="78" t="b">
        <v>0</v>
      </c>
      <c r="AR198" s="78" t="b">
        <v>1</v>
      </c>
      <c r="AS198" s="78" t="s">
        <v>1009</v>
      </c>
      <c r="AT198" s="78">
        <v>29</v>
      </c>
      <c r="AU198" s="83" t="s">
        <v>1897</v>
      </c>
      <c r="AV198" s="78" t="b">
        <v>0</v>
      </c>
      <c r="AW198" s="78" t="s">
        <v>2012</v>
      </c>
      <c r="AX198" s="83" t="s">
        <v>2208</v>
      </c>
      <c r="AY198" s="78" t="s">
        <v>65</v>
      </c>
      <c r="AZ198" s="78" t="str">
        <f>REPLACE(INDEX(GroupVertices[Group],MATCH(Vertices[[#This Row],[Vertex]],GroupVertices[Vertex],0)),1,1,"")</f>
        <v>18</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87" t="s">
        <v>1053</v>
      </c>
      <c r="B199" s="88"/>
      <c r="C199" s="88" t="s">
        <v>64</v>
      </c>
      <c r="D199" s="89">
        <v>162.00349189243556</v>
      </c>
      <c r="E199" s="90"/>
      <c r="F199" s="101" t="s">
        <v>2011</v>
      </c>
      <c r="G199" s="88" t="s">
        <v>51</v>
      </c>
      <c r="H199" s="91" t="s">
        <v>1053</v>
      </c>
      <c r="I199" s="92"/>
      <c r="J199" s="92"/>
      <c r="K199" s="91" t="s">
        <v>2406</v>
      </c>
      <c r="L199" s="93">
        <v>1</v>
      </c>
      <c r="M199" s="94">
        <v>8533.9091796875</v>
      </c>
      <c r="N199" s="94">
        <v>882.2647094726562</v>
      </c>
      <c r="O199" s="95"/>
      <c r="P199" s="96"/>
      <c r="Q199" s="96"/>
      <c r="R199" s="97"/>
      <c r="S199" s="48">
        <v>0</v>
      </c>
      <c r="T199" s="48">
        <v>0</v>
      </c>
      <c r="U199" s="49">
        <v>0</v>
      </c>
      <c r="V199" s="49">
        <v>0</v>
      </c>
      <c r="W199" s="49">
        <v>0</v>
      </c>
      <c r="X199" s="49">
        <v>0</v>
      </c>
      <c r="Y199" s="49">
        <v>0</v>
      </c>
      <c r="Z199" s="49" t="s">
        <v>2479</v>
      </c>
      <c r="AA199" s="98">
        <v>199</v>
      </c>
      <c r="AB199" s="98"/>
      <c r="AC199" s="99"/>
      <c r="AD199" s="78" t="s">
        <v>1271</v>
      </c>
      <c r="AE199" s="78">
        <v>10</v>
      </c>
      <c r="AF199" s="78">
        <v>29</v>
      </c>
      <c r="AG199" s="78">
        <v>1</v>
      </c>
      <c r="AH199" s="78">
        <v>11</v>
      </c>
      <c r="AI199" s="78">
        <v>39600</v>
      </c>
      <c r="AJ199" s="78"/>
      <c r="AK199" s="78" t="s">
        <v>1552</v>
      </c>
      <c r="AL199" s="78"/>
      <c r="AM199" s="78" t="s">
        <v>1552</v>
      </c>
      <c r="AN199" s="80">
        <v>39833.5053587963</v>
      </c>
      <c r="AO199" s="83" t="s">
        <v>1877</v>
      </c>
      <c r="AP199" s="78" t="b">
        <v>0</v>
      </c>
      <c r="AQ199" s="78" t="b">
        <v>0</v>
      </c>
      <c r="AR199" s="78" t="b">
        <v>0</v>
      </c>
      <c r="AS199" s="78" t="s">
        <v>1009</v>
      </c>
      <c r="AT199" s="78">
        <v>0</v>
      </c>
      <c r="AU199" s="83" t="s">
        <v>1883</v>
      </c>
      <c r="AV199" s="78" t="b">
        <v>0</v>
      </c>
      <c r="AW199" s="78" t="s">
        <v>2012</v>
      </c>
      <c r="AX199" s="83" t="s">
        <v>2209</v>
      </c>
      <c r="AY199" s="78" t="s">
        <v>65</v>
      </c>
      <c r="AZ199" s="78" t="str">
        <f>REPLACE(INDEX(GroupVertices[Group],MATCH(Vertices[[#This Row],[Vertex]],GroupVertices[Vertex],0)),1,1,"")</f>
        <v>18</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9"/>
    <dataValidation allowBlank="1" showInputMessage="1" promptTitle="Vertex Tooltip" prompt="Enter optional text that will pop up when the mouse is hovered over the vertex." errorTitle="Invalid Vertex Image Key" sqref="K3:K1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9"/>
    <dataValidation allowBlank="1" showInputMessage="1" promptTitle="Vertex Label Fill Color" prompt="To select an optional fill color for the Label shape, right-click and select Select Color on the right-click menu." sqref="I3:I199"/>
    <dataValidation allowBlank="1" showInputMessage="1" promptTitle="Vertex Image File" prompt="Enter the path to an image file.  Hover over the column header for examples." errorTitle="Invalid Vertex Image Key" sqref="F3:F199"/>
    <dataValidation allowBlank="1" showInputMessage="1" promptTitle="Vertex Color" prompt="To select an optional vertex color, right-click and select Select Color on the right-click menu." sqref="B3:B199"/>
    <dataValidation allowBlank="1" showInputMessage="1" promptTitle="Vertex Opacity" prompt="Enter an optional vertex opacity between 0 (transparent) and 100 (opaque)." errorTitle="Invalid Vertex Opacity" error="The optional vertex opacity must be a whole number between 0 and 10." sqref="E3:E199"/>
    <dataValidation type="list" allowBlank="1" showInputMessage="1" showErrorMessage="1" promptTitle="Vertex Shape" prompt="Select an optional vertex shape." errorTitle="Invalid Vertex Shape" error="You have entered an invalid vertex shape.  Try selecting from the drop-down list instead." sqref="C3:C1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9">
      <formula1>ValidVertexLabelPositions</formula1>
    </dataValidation>
    <dataValidation allowBlank="1" showInputMessage="1" showErrorMessage="1" promptTitle="Vertex Name" prompt="Enter the name of the vertex." sqref="A3:A199"/>
  </dataValidations>
  <hyperlinks>
    <hyperlink ref="AL3" r:id="rId1" display="http://www.hellommc.com/"/>
    <hyperlink ref="AL4" r:id="rId2" display="https://t.co/Xkv70tWSec"/>
    <hyperlink ref="AL5" r:id="rId3" display="http://t.co/yrTgHi7q0e"/>
    <hyperlink ref="AL6" r:id="rId4" display="http://t.co/4TrXmfDRws"/>
    <hyperlink ref="AL8" r:id="rId5" display="https://t.co/vbUjFWypkI"/>
    <hyperlink ref="AL10" r:id="rId6" display="http://t.co/MofmOkvLQU"/>
    <hyperlink ref="AL13" r:id="rId7" display="https://t.co/T0rUj92NLR"/>
    <hyperlink ref="AL14" r:id="rId8" display="https://t.co/Kvfbd2FhY0"/>
    <hyperlink ref="AL15" r:id="rId9" display="https://t.co/j2pVbjKjch"/>
    <hyperlink ref="AL16" r:id="rId10" display="http://t.co/iUrYPiPdOe"/>
    <hyperlink ref="AL17" r:id="rId11" display="http://t.co/805bt2LdRQ"/>
    <hyperlink ref="AL18" r:id="rId12" display="http://t.co/XuPxyI9XR4"/>
    <hyperlink ref="AL19" r:id="rId13" display="https://t.co/eZjJz926bc"/>
    <hyperlink ref="AL20" r:id="rId14" display="https://t.co/EUagqkBtLn"/>
    <hyperlink ref="AL22" r:id="rId15" display="http://unfpa.org/"/>
    <hyperlink ref="AL24" r:id="rId16" display="https://t.co/sJoMqvd9R1"/>
    <hyperlink ref="AL25" r:id="rId17" display="https://t.co/OSuJLHsjPV"/>
    <hyperlink ref="AL27" r:id="rId18" display="https://t.co/D1cZSHvVwG"/>
    <hyperlink ref="AL28" r:id="rId19" display="http://healthnews.ng/"/>
    <hyperlink ref="AL30" r:id="rId20" display="https://t.co/7E9xWA9zUg"/>
    <hyperlink ref="AL31" r:id="rId21" display="http://t.co/nClQPDHS9u"/>
    <hyperlink ref="AL32" r:id="rId22" display="https://t.co/nClQPDHS9u"/>
    <hyperlink ref="AL33" r:id="rId23" display="http://supplychainsocialnetwork.com/"/>
    <hyperlink ref="AL34" r:id="rId24" display="https://t.co/my7Be1aQFL"/>
    <hyperlink ref="AL35" r:id="rId25" display="https://t.co/QiDKN8mUDi"/>
    <hyperlink ref="AL37" r:id="rId26" display="https://t.co/ZnF446AROS"/>
    <hyperlink ref="AL40" r:id="rId27" display="https://t.co/MWMQ1WFDah"/>
    <hyperlink ref="AL41" r:id="rId28" display="http://www.un.int/kenya"/>
    <hyperlink ref="AL42" r:id="rId29" display="https://t.co/i7XM4jvSTT"/>
    <hyperlink ref="AL43" r:id="rId30" display="https://t.co/Yx9pDFRj0n"/>
    <hyperlink ref="AL44" r:id="rId31" display="http://womendeliver.org/"/>
    <hyperlink ref="AL45" r:id="rId32" display="https://t.co/RbCigwsWL6"/>
    <hyperlink ref="AL46" r:id="rId33" display="https://t.co/uwtotie5ot"/>
    <hyperlink ref="AL47" r:id="rId34" display="https://t.co/872vagB4mI"/>
    <hyperlink ref="AL48" r:id="rId35" display="http://www.prnewsonline.com/"/>
    <hyperlink ref="AL51" r:id="rId36" display="https://t.co/872vagB4mI"/>
    <hyperlink ref="AL54" r:id="rId37" display="https://t.co/02sbOBTMs5"/>
    <hyperlink ref="AL57" r:id="rId38" display="http://t.co/Svn54C6y2G"/>
    <hyperlink ref="AL58" r:id="rId39" display="https://t.co/fyYgpHhTf0"/>
    <hyperlink ref="AL59" r:id="rId40" display="https://t.co/S8wHhYm8dQ"/>
    <hyperlink ref="AL60" r:id="rId41" display="https://t.co/u1QRSE9fYc"/>
    <hyperlink ref="AL61" r:id="rId42" display="https://t.co/9ozEYiJ3k4"/>
    <hyperlink ref="AL62" r:id="rId43" display="https://t.co/qcXOlacOik"/>
    <hyperlink ref="AL64" r:id="rId44" display="https://apnews.com/"/>
    <hyperlink ref="AL65" r:id="rId45" display="http://t.co/QaxDeaxx0H"/>
    <hyperlink ref="AL66" r:id="rId46" display="http://www.mpp.org/"/>
    <hyperlink ref="AL67" r:id="rId47" display="http://reviewjournal.com/"/>
    <hyperlink ref="AL68" r:id="rId48" display="http://www.reuters.com/"/>
    <hyperlink ref="AL69" r:id="rId49" display="https://www.pbs.org/newshour/"/>
    <hyperlink ref="AL70" r:id="rId50" display="http://www.npr.org/"/>
    <hyperlink ref="AL71" r:id="rId51" display="http://cbsnews.com/"/>
    <hyperlink ref="AL72" r:id="rId52" display="http://nbcnews.com/"/>
    <hyperlink ref="AL73" r:id="rId53" display="https://t.co/M8twTfNNPu"/>
    <hyperlink ref="AL74" r:id="rId54" display="http://t.co/7xDl0vVHSt"/>
    <hyperlink ref="AL75" r:id="rId55" display="http://www.bbc.co.uk/news"/>
    <hyperlink ref="AL76" r:id="rId56" display="http://t.co/HjKR4r61U5"/>
    <hyperlink ref="AL77" r:id="rId57" display="http://latimes.com/"/>
    <hyperlink ref="AL78" r:id="rId58" display="http://seattletimes.com/"/>
    <hyperlink ref="AL79" r:id="rId59" display="http://t.co/ahvuWqicF9"/>
    <hyperlink ref="AL80" r:id="rId60" display="http://t.co/6KpRmDdPe2"/>
    <hyperlink ref="AL81" r:id="rId61" display="http://womenintheworld.com/"/>
    <hyperlink ref="AL82" r:id="rId62" display="http://womensmediacenter.com/"/>
    <hyperlink ref="AL85" r:id="rId63" display="https://t.co/3wqkaXsSEp"/>
    <hyperlink ref="AL86" r:id="rId64" display="https://t.co/QVzLZza2GO"/>
    <hyperlink ref="AL88" r:id="rId65" display="https://t.co/XoOH7NNura"/>
    <hyperlink ref="AL90" r:id="rId66" display="https://t.co/dyblSrt1jh"/>
    <hyperlink ref="AL91" r:id="rId67" display="https://t.co/ziAeyKrL7K"/>
    <hyperlink ref="AL92" r:id="rId68" display="http://t.co/lx7MxaWLlN"/>
    <hyperlink ref="AL93" r:id="rId69" display="https://t.co/B2PwoZHpBA"/>
    <hyperlink ref="AL95" r:id="rId70" display="https://t.co/tkadPblkTN"/>
    <hyperlink ref="AL96" r:id="rId71" display="https://t.co/VNk7S6QmDf"/>
    <hyperlink ref="AL97" r:id="rId72" display="https://t.co/N1zEdxAywc"/>
    <hyperlink ref="AL98" r:id="rId73" display="https://t.co/8sSxpMxGyZ"/>
    <hyperlink ref="AL99" r:id="rId74" display="https://t.co/cZb8J4GXU6"/>
    <hyperlink ref="AL100" r:id="rId75" display="http://t.co/6RMCLX8RBi"/>
    <hyperlink ref="AL101" r:id="rId76" display="http://t.co/1vvMVAEPTM"/>
    <hyperlink ref="AL102" r:id="rId77" display="https://t.co/tppsrmDRiX"/>
    <hyperlink ref="AL104" r:id="rId78" display="http://www.chestrad-ngo.org/"/>
    <hyperlink ref="AL105" r:id="rId79" display="https://t.co/DRuC0r0yKt"/>
    <hyperlink ref="AL106" r:id="rId80" display="http://t.co/4fFLrqSjl8"/>
    <hyperlink ref="AL107" r:id="rId81" display="https://t.co/XsYCuYmAYj"/>
    <hyperlink ref="AL108" r:id="rId82" display="https://t.co/xXwsccdNBc"/>
    <hyperlink ref="AL110" r:id="rId83" display="https://t.co/223Agrmb68"/>
    <hyperlink ref="AL111" r:id="rId84" display="https://t.co/4AweHPOp7x"/>
    <hyperlink ref="AL112" r:id="rId85" display="https://t.co/iyxphEDAiu"/>
    <hyperlink ref="AL113" r:id="rId86" display="https://t.co/fDruA329U0"/>
    <hyperlink ref="AL114" r:id="rId87" display="https://t.co/g3hpMMj7SI"/>
    <hyperlink ref="AL115" r:id="rId88" display="https://t.co/iCsecDdb6b"/>
    <hyperlink ref="AL116" r:id="rId89" display="https://t.co/ur9OCSevLz"/>
    <hyperlink ref="AL117" r:id="rId90" display="https://t.co/sy7HSziIx4"/>
    <hyperlink ref="AL118" r:id="rId91" display="https://t.co/w5cFMiSHG2"/>
    <hyperlink ref="AL120" r:id="rId92" display="https://t.co/yW0GDfQiqY"/>
    <hyperlink ref="AL121" r:id="rId93" display="https://t.co/Y8pvBqF4Jf"/>
    <hyperlink ref="AL122" r:id="rId94" display="https://t.co/iPaZE2BL2B"/>
    <hyperlink ref="AL123" r:id="rId95" display="https://t.co/FxZsM2CnMJ"/>
    <hyperlink ref="AL124" r:id="rId96" display="https://t.co/01wxoiaAgE"/>
    <hyperlink ref="AL127" r:id="rId97" display="https://t.co/ljXNes3WaL"/>
    <hyperlink ref="AL128" r:id="rId98" display="http://t.co/qGon8NhIbl"/>
    <hyperlink ref="AL129" r:id="rId99" display="https://t.co/Nt30vyJZ9r"/>
    <hyperlink ref="AL131" r:id="rId100" display="http://t.co/DgIsqILWmP"/>
    <hyperlink ref="AL132" r:id="rId101" display="https://t.co/y8m7jzScPf"/>
    <hyperlink ref="AL133" r:id="rId102" display="https://t.co/1lM9UV2kcK"/>
    <hyperlink ref="AL136" r:id="rId103" display="http://firstfocus.org/issues/health/"/>
    <hyperlink ref="AL138" r:id="rId104" display="https://t.co/m5KMA8cSTT"/>
    <hyperlink ref="AL139" r:id="rId105" display="https://t.co/uz5SI1PnJ5"/>
    <hyperlink ref="AL140" r:id="rId106" display="https://t.co/cGeiCH1RGG"/>
    <hyperlink ref="AL143" r:id="rId107" display="https://t.co/8pECJf32Iz"/>
    <hyperlink ref="AL144" r:id="rId108" display="https://t.co/1oWFgzIdTN"/>
    <hyperlink ref="AL145" r:id="rId109" display="https://t.co/0VfVS9pCTk"/>
    <hyperlink ref="AL146" r:id="rId110" display="https://t.co/QgfdnHDJzd"/>
    <hyperlink ref="AL147" r:id="rId111" display="https://t.co/zqWvP2aUWi"/>
    <hyperlink ref="AL150" r:id="rId112" display="https://t.co/Xte8CR7aeQ"/>
    <hyperlink ref="AL151" r:id="rId113" display="http://t.co/Owim8xyT"/>
    <hyperlink ref="AL152" r:id="rId114" display="https://t.co/t6H3mhYnkT"/>
    <hyperlink ref="AL153" r:id="rId115" display="http://t.co/zWloY5S4gQ"/>
    <hyperlink ref="AL154" r:id="rId116" display="http://t.co/v6DbScUYRG"/>
    <hyperlink ref="AL156" r:id="rId117" display="https://t.co/USAs03UxWR"/>
    <hyperlink ref="AL157" r:id="rId118" display="https://t.co/PFExdlgVaB"/>
    <hyperlink ref="AL158" r:id="rId119" display="https://t.co/shqyuJ1vgR"/>
    <hyperlink ref="AL159" r:id="rId120" display="https://t.co/InIgrnV4w2"/>
    <hyperlink ref="AL160" r:id="rId121" display="http://www.rockefellerfoundation.org/"/>
    <hyperlink ref="AL161" r:id="rId122" display="http://t.co/bIpDKUDY4v"/>
    <hyperlink ref="AL163" r:id="rId123" display="https://t.co/MlFQu8gmPK"/>
    <hyperlink ref="AL164" r:id="rId124" display="https://t.co/wVulKuROWG"/>
    <hyperlink ref="AL167" r:id="rId125" display="https://t.co/wyOVgSLgBV"/>
    <hyperlink ref="AL168" r:id="rId126" display="https://t.co/PaILKtmdFY"/>
    <hyperlink ref="AL172" r:id="rId127" display="http://whitehouse.gov/"/>
    <hyperlink ref="AL173" r:id="rId128" display="https://t.co/PDQG6eAzWU"/>
    <hyperlink ref="AL174" r:id="rId129" display="https://t.co/T4j355Evo7"/>
    <hyperlink ref="AL176" r:id="rId130" display="https://t.co/rYXIa6NFzv"/>
    <hyperlink ref="AL178" r:id="rId131" display="https://t.co/k1kBPvMNvW"/>
    <hyperlink ref="AL179" r:id="rId132" display="http://t.co/jKWDi7paz2"/>
    <hyperlink ref="AL180" r:id="rId133" display="https://t.co/ev2z57M9Fg"/>
    <hyperlink ref="AL182" r:id="rId134" display="http://t.co/eRB3LBpwDt"/>
    <hyperlink ref="AL183" r:id="rId135" display="https://t.co/UwJwlLgMYG"/>
    <hyperlink ref="AL184" r:id="rId136" display="http://t.co/LpHLoIceMm"/>
    <hyperlink ref="AL185" r:id="rId137" display="https://t.co/0lfUml1kD5"/>
    <hyperlink ref="AL186" r:id="rId138" display="https://t.co/FY6hSN5pvn"/>
    <hyperlink ref="AL187" r:id="rId139" display="https://t.co/HgkM2PsjwU"/>
    <hyperlink ref="AL188" r:id="rId140" display="https://t.co/UMxiKL5R8S"/>
    <hyperlink ref="AL189" r:id="rId141" display="https://t.co/OWTtEpq0Bj"/>
    <hyperlink ref="AL190" r:id="rId142" display="http://t.co/ubrBaWdJBu"/>
    <hyperlink ref="AL192" r:id="rId143" display="https://t.co/kmnqiUPnHH"/>
    <hyperlink ref="AL193" r:id="rId144" display="https://t.co/05e0LDcwxA"/>
    <hyperlink ref="AL194" r:id="rId145" display="https://t.co/ArnzT5SKdX"/>
    <hyperlink ref="AL195" r:id="rId146" display="http://t.co/c67GN6LuEc"/>
    <hyperlink ref="AL196" r:id="rId147" display="http://t.co/SzcP3o6TlD"/>
    <hyperlink ref="AL197" r:id="rId148" display="https://t.co/dGnDuclly4"/>
    <hyperlink ref="AO3" r:id="rId149" display="https://pbs.twimg.com/profile_banners/139873991/1514923651"/>
    <hyperlink ref="AO4" r:id="rId150" display="https://pbs.twimg.com/profile_banners/27025414/1569358356"/>
    <hyperlink ref="AO5" r:id="rId151" display="https://pbs.twimg.com/profile_banners/67480398/1433179010"/>
    <hyperlink ref="AO6" r:id="rId152" display="https://pbs.twimg.com/profile_banners/1890901944/1465574214"/>
    <hyperlink ref="AO7" r:id="rId153" display="https://pbs.twimg.com/profile_banners/951380502/1502199837"/>
    <hyperlink ref="AO8" r:id="rId154" display="https://pbs.twimg.com/profile_banners/785915888364990464/1489781224"/>
    <hyperlink ref="AO10" r:id="rId155" display="https://pbs.twimg.com/profile_banners/2798555951/1492526699"/>
    <hyperlink ref="AO11" r:id="rId156" display="https://pbs.twimg.com/profile_banners/2527048423/1548191467"/>
    <hyperlink ref="AO12" r:id="rId157" display="https://pbs.twimg.com/profile_banners/2272375459/1507632532"/>
    <hyperlink ref="AO13" r:id="rId158" display="https://pbs.twimg.com/profile_banners/930359634719752192/1510904611"/>
    <hyperlink ref="AO14" r:id="rId159" display="https://pbs.twimg.com/profile_banners/756494856004833284/1492526574"/>
    <hyperlink ref="AO15" r:id="rId160" display="https://pbs.twimg.com/profile_banners/1175956537711497216/1569609798"/>
    <hyperlink ref="AO16" r:id="rId161" display="https://pbs.twimg.com/profile_banners/19177501/1563269880"/>
    <hyperlink ref="AO17" r:id="rId162" display="https://pbs.twimg.com/profile_banners/36683668/1564771388"/>
    <hyperlink ref="AO18" r:id="rId163" display="https://pbs.twimg.com/profile_banners/84281104/1528979547"/>
    <hyperlink ref="AO19" r:id="rId164" display="https://pbs.twimg.com/profile_banners/1086345505/1542042399"/>
    <hyperlink ref="AO20" r:id="rId165" display="https://pbs.twimg.com/profile_banners/17899109/1569257068"/>
    <hyperlink ref="AO21" r:id="rId166" display="https://pbs.twimg.com/profile_banners/2202278042/1508080729"/>
    <hyperlink ref="AO22" r:id="rId167" display="https://pbs.twimg.com/profile_banners/194643654/1561553036"/>
    <hyperlink ref="AO23" r:id="rId168" display="https://pbs.twimg.com/profile_banners/785792530885423104/1531752771"/>
    <hyperlink ref="AO24" r:id="rId169" display="https://pbs.twimg.com/profile_banners/2884678717/1461912014"/>
    <hyperlink ref="AO25" r:id="rId170" display="https://pbs.twimg.com/profile_banners/20819614/1548107104"/>
    <hyperlink ref="AO27" r:id="rId171" display="https://pbs.twimg.com/profile_banners/41401964/1569184293"/>
    <hyperlink ref="AO28" r:id="rId172" display="https://pbs.twimg.com/profile_banners/1413757141/1522784134"/>
    <hyperlink ref="AO30" r:id="rId173" display="https://pbs.twimg.com/profile_banners/35961145/1567680558"/>
    <hyperlink ref="AO31" r:id="rId174" display="https://pbs.twimg.com/profile_banners/3378813298/1511946373"/>
    <hyperlink ref="AO32" r:id="rId175" display="https://pbs.twimg.com/profile_banners/888860683/1399967071"/>
    <hyperlink ref="AO33" r:id="rId176" display="https://pbs.twimg.com/profile_banners/164865134/1431039753"/>
    <hyperlink ref="AO34" r:id="rId177" display="https://pbs.twimg.com/profile_banners/241215352/1533054129"/>
    <hyperlink ref="AO35" r:id="rId178" display="https://pbs.twimg.com/profile_banners/128884885/1570045894"/>
    <hyperlink ref="AO36" r:id="rId179" display="https://pbs.twimg.com/profile_banners/2196945877/1569665674"/>
    <hyperlink ref="AO37" r:id="rId180" display="https://pbs.twimg.com/profile_banners/50711168/1554995905"/>
    <hyperlink ref="AO38" r:id="rId181" display="https://pbs.twimg.com/profile_banners/297127755/1417618254"/>
    <hyperlink ref="AO39" r:id="rId182" display="https://pbs.twimg.com/profile_banners/825034446667673602/1522712900"/>
    <hyperlink ref="AO40" r:id="rId183" display="https://pbs.twimg.com/profile_banners/1358883631/1402495402"/>
    <hyperlink ref="AO42" r:id="rId184" display="https://pbs.twimg.com/profile_banners/541065603/1523044981"/>
    <hyperlink ref="AO43" r:id="rId185" display="https://pbs.twimg.com/profile_banners/827149974626508800/1562338381"/>
    <hyperlink ref="AO44" r:id="rId186" display="https://pbs.twimg.com/profile_banners/27648752/1540821281"/>
    <hyperlink ref="AO45" r:id="rId187" display="https://pbs.twimg.com/profile_banners/45961660/1551200768"/>
    <hyperlink ref="AO46" r:id="rId188" display="https://pbs.twimg.com/profile_banners/961168213/1557288917"/>
    <hyperlink ref="AO47" r:id="rId189" display="https://pbs.twimg.com/profile_banners/536610418/1570367699"/>
    <hyperlink ref="AO48" r:id="rId190" display="https://pbs.twimg.com/profile_banners/26258900/1540478904"/>
    <hyperlink ref="AO50" r:id="rId191" display="https://pbs.twimg.com/profile_banners/17231390/1520810214"/>
    <hyperlink ref="AO51" r:id="rId192" display="https://pbs.twimg.com/profile_banners/3057309262/1434673091"/>
    <hyperlink ref="AO53" r:id="rId193" display="https://pbs.twimg.com/profile_banners/2458538208/1491399929"/>
    <hyperlink ref="AO54" r:id="rId194" display="https://pbs.twimg.com/profile_banners/1033307362029985792/1542199044"/>
    <hyperlink ref="AO56" r:id="rId195" display="https://pbs.twimg.com/profile_banners/43883461/1554151276"/>
    <hyperlink ref="AO57" r:id="rId196" display="https://pbs.twimg.com/profile_banners/544389588/1543908740"/>
    <hyperlink ref="AO58" r:id="rId197" display="https://pbs.twimg.com/profile_banners/3553388062/1443597437"/>
    <hyperlink ref="AO59" r:id="rId198" display="https://pbs.twimg.com/profile_banners/1640509020/1560206507"/>
    <hyperlink ref="AO60" r:id="rId199" display="https://pbs.twimg.com/profile_banners/136242086/1541322261"/>
    <hyperlink ref="AO61" r:id="rId200" display="https://pbs.twimg.com/profile_banners/1647787338/1493901694"/>
    <hyperlink ref="AO62" r:id="rId201" display="https://pbs.twimg.com/profile_banners/97219875/1547119049"/>
    <hyperlink ref="AO63" r:id="rId202" display="https://pbs.twimg.com/profile_banners/26538660/1565841432"/>
    <hyperlink ref="AO64" r:id="rId203" display="https://pbs.twimg.com/profile_banners/51241574/1568759398"/>
    <hyperlink ref="AO65" r:id="rId204" display="https://pbs.twimg.com/profile_banners/8795772/1546281017"/>
    <hyperlink ref="AO66" r:id="rId205" display="https://pbs.twimg.com/profile_banners/14179165/1546537548"/>
    <hyperlink ref="AO67" r:id="rId206" display="https://pbs.twimg.com/profile_banners/15358759/1532555089"/>
    <hyperlink ref="AO68" r:id="rId207" display="https://pbs.twimg.com/profile_banners/1652541/1525365834"/>
    <hyperlink ref="AO69" r:id="rId208" display="https://pbs.twimg.com/profile_banners/14437914/1541434373"/>
    <hyperlink ref="AO70" r:id="rId209" display="https://pbs.twimg.com/profile_banners/5392522/1561665789"/>
    <hyperlink ref="AO71" r:id="rId210" display="https://pbs.twimg.com/profile_banners/15012486/1559749831"/>
    <hyperlink ref="AO72" r:id="rId211" display="https://pbs.twimg.com/profile_banners/14173315/1564408207"/>
    <hyperlink ref="AO73" r:id="rId212" display="https://pbs.twimg.com/profile_banners/384438102/1559329050"/>
    <hyperlink ref="AO74" r:id="rId213" display="https://pbs.twimg.com/profile_banners/15754281/1509370165"/>
    <hyperlink ref="AO75" r:id="rId214" display="https://pbs.twimg.com/profile_banners/5402612/1398336837"/>
    <hyperlink ref="AO76" r:id="rId215" display="https://pbs.twimg.com/profile_banners/428333/1531855520"/>
    <hyperlink ref="AO77" r:id="rId216" display="https://pbs.twimg.com/profile_banners/16664681/1537917244"/>
    <hyperlink ref="AO78" r:id="rId217" display="https://pbs.twimg.com/profile_banners/14352556/1522086791"/>
    <hyperlink ref="AO79" r:id="rId218" display="https://pbs.twimg.com/profile_banners/807095/1570414372"/>
    <hyperlink ref="AO80" r:id="rId219" display="https://pbs.twimg.com/profile_banners/14085040/1514843939"/>
    <hyperlink ref="AO81" r:id="rId220" display="https://pbs.twimg.com/profile_banners/120153772/1564686013"/>
    <hyperlink ref="AO82" r:id="rId221" display="https://pbs.twimg.com/profile_banners/28145061/1543340306"/>
    <hyperlink ref="AO83" r:id="rId222" display="https://pbs.twimg.com/profile_banners/282170004/1457120462"/>
    <hyperlink ref="AO84" r:id="rId223" display="https://pbs.twimg.com/profile_banners/2294589625/1432425548"/>
    <hyperlink ref="AO85" r:id="rId224" display="https://pbs.twimg.com/profile_banners/21232553/1570036766"/>
    <hyperlink ref="AO86" r:id="rId225" display="https://pbs.twimg.com/profile_banners/14207128/1513791401"/>
    <hyperlink ref="AO87" r:id="rId226" display="https://pbs.twimg.com/profile_banners/1951922114/1469146893"/>
    <hyperlink ref="AO88" r:id="rId227" display="https://pbs.twimg.com/profile_banners/22455433/1560108575"/>
    <hyperlink ref="AO90" r:id="rId228" display="https://pbs.twimg.com/profile_banners/923997180263792640/1518800277"/>
    <hyperlink ref="AO91" r:id="rId229" display="https://pbs.twimg.com/profile_banners/290003687/1520478247"/>
    <hyperlink ref="AO92" r:id="rId230" display="https://pbs.twimg.com/profile_banners/15485304/1469807109"/>
    <hyperlink ref="AO93" r:id="rId231" display="https://pbs.twimg.com/profile_banners/285681923/1556723217"/>
    <hyperlink ref="AO95" r:id="rId232" display="https://pbs.twimg.com/profile_banners/285141601/1569711704"/>
    <hyperlink ref="AO96" r:id="rId233" display="https://pbs.twimg.com/profile_banners/17609361/1553884567"/>
    <hyperlink ref="AO97" r:id="rId234" display="https://pbs.twimg.com/profile_banners/127544605/1530152545"/>
    <hyperlink ref="AO98" r:id="rId235" display="https://pbs.twimg.com/profile_banners/884825671104679936/1561992624"/>
    <hyperlink ref="AO99" r:id="rId236" display="https://pbs.twimg.com/profile_banners/2434074836/1567539008"/>
    <hyperlink ref="AO100" r:id="rId237" display="https://pbs.twimg.com/profile_banners/926494063/1543866102"/>
    <hyperlink ref="AO101" r:id="rId238" display="https://pbs.twimg.com/profile_banners/516695884/1484766719"/>
    <hyperlink ref="AO102" r:id="rId239" display="https://pbs.twimg.com/profile_banners/3849257902/1476110634"/>
    <hyperlink ref="AO103" r:id="rId240" display="https://pbs.twimg.com/profile_banners/827301631/1451500975"/>
    <hyperlink ref="AO104" r:id="rId241" display="https://pbs.twimg.com/profile_banners/1127088228/1540837995"/>
    <hyperlink ref="AO105" r:id="rId242" display="https://pbs.twimg.com/profile_banners/33293133/1545858629"/>
    <hyperlink ref="AO106" r:id="rId243" display="https://pbs.twimg.com/profile_banners/42210513/1569427909"/>
    <hyperlink ref="AO107" r:id="rId244" display="https://pbs.twimg.com/profile_banners/129044592/1547978577"/>
    <hyperlink ref="AO108" r:id="rId245" display="https://pbs.twimg.com/profile_banners/142614570/1538041347"/>
    <hyperlink ref="AO109" r:id="rId246" display="https://pbs.twimg.com/profile_banners/3238901513/1476890921"/>
    <hyperlink ref="AO112" r:id="rId247" display="https://pbs.twimg.com/profile_banners/875277512464576512/1497518365"/>
    <hyperlink ref="AO113" r:id="rId248" display="https://pbs.twimg.com/profile_banners/847651020570214400/1507007067"/>
    <hyperlink ref="AO114" r:id="rId249" display="https://pbs.twimg.com/profile_banners/124529561/1400086900"/>
    <hyperlink ref="AO115" r:id="rId250" display="https://pbs.twimg.com/profile_banners/2313273858/1476446615"/>
    <hyperlink ref="AO116" r:id="rId251" display="https://pbs.twimg.com/profile_banners/196278935/1569472268"/>
    <hyperlink ref="AO117" r:id="rId252" display="https://pbs.twimg.com/profile_banners/999207372/1524582046"/>
    <hyperlink ref="AO118" r:id="rId253" display="https://pbs.twimg.com/profile_banners/1213605402/1566390479"/>
    <hyperlink ref="AO120" r:id="rId254" display="https://pbs.twimg.com/profile_banners/835052642351075328/1488294470"/>
    <hyperlink ref="AO121" r:id="rId255" display="https://pbs.twimg.com/profile_banners/35778956/1505156348"/>
    <hyperlink ref="AO122" r:id="rId256" display="https://pbs.twimg.com/profile_banners/948951747912962048/1515597994"/>
    <hyperlink ref="AO123" r:id="rId257" display="https://pbs.twimg.com/profile_banners/564136939/1415207913"/>
    <hyperlink ref="AO124" r:id="rId258" display="https://pbs.twimg.com/profile_banners/333477105/1517394337"/>
    <hyperlink ref="AO125" r:id="rId259" display="https://pbs.twimg.com/profile_banners/727885148327399424/1537901422"/>
    <hyperlink ref="AO126" r:id="rId260" display="https://pbs.twimg.com/profile_banners/3384815697/1506719789"/>
    <hyperlink ref="AO127" r:id="rId261" display="https://pbs.twimg.com/profile_banners/206326821/1467894140"/>
    <hyperlink ref="AO128" r:id="rId262" display="https://pbs.twimg.com/profile_banners/164991703/1382263035"/>
    <hyperlink ref="AO129" r:id="rId263" display="https://pbs.twimg.com/profile_banners/50403804/1538443784"/>
    <hyperlink ref="AO131" r:id="rId264" display="https://pbs.twimg.com/profile_banners/24240923/1517498517"/>
    <hyperlink ref="AO132" r:id="rId265" display="https://pbs.twimg.com/profile_banners/75338004/1564174362"/>
    <hyperlink ref="AO135" r:id="rId266" display="https://pbs.twimg.com/profile_banners/364412500/1547480188"/>
    <hyperlink ref="AO136" r:id="rId267" display="https://pbs.twimg.com/profile_banners/477485439/1548946416"/>
    <hyperlink ref="AO137" r:id="rId268" display="https://pbs.twimg.com/profile_banners/1089979019100082182/1548706748"/>
    <hyperlink ref="AO138" r:id="rId269" display="https://pbs.twimg.com/profile_banners/1171500532420075520/1568145687"/>
    <hyperlink ref="AO139" r:id="rId270" display="https://pbs.twimg.com/profile_banners/1001945611829174279/1548697950"/>
    <hyperlink ref="AO140" r:id="rId271" display="https://pbs.twimg.com/profile_banners/751846716744298496/1478879883"/>
    <hyperlink ref="AO142" r:id="rId272" display="https://pbs.twimg.com/profile_banners/1180846919406510080/1570383065"/>
    <hyperlink ref="AO143" r:id="rId273" display="https://pbs.twimg.com/profile_banners/1006167218680451072/1529419653"/>
    <hyperlink ref="AO144" r:id="rId274" display="https://pbs.twimg.com/profile_banners/153039586/1557187414"/>
    <hyperlink ref="AO145" r:id="rId275" display="https://pbs.twimg.com/profile_banners/272252257/1568342795"/>
    <hyperlink ref="AO146" r:id="rId276" display="https://pbs.twimg.com/profile_banners/1093450240970145792/1559585898"/>
    <hyperlink ref="AO147" r:id="rId277" display="https://pbs.twimg.com/profile_banners/855175822063185920/1569816292"/>
    <hyperlink ref="AO150" r:id="rId278" display="https://pbs.twimg.com/profile_banners/265007787/1486047038"/>
    <hyperlink ref="AO151" r:id="rId279" display="https://pbs.twimg.com/profile_banners/152866991/1559849203"/>
    <hyperlink ref="AO152" r:id="rId280" display="https://pbs.twimg.com/profile_banners/123334719/1555347526"/>
    <hyperlink ref="AO153" r:id="rId281" display="https://pbs.twimg.com/profile_banners/27705373/1492523564"/>
    <hyperlink ref="AO154" r:id="rId282" display="https://pbs.twimg.com/profile_banners/3232833866/1437590322"/>
    <hyperlink ref="AO155" r:id="rId283" display="https://pbs.twimg.com/profile_banners/16740880/1503887555"/>
    <hyperlink ref="AO156" r:id="rId284" display="https://pbs.twimg.com/profile_banners/1003960531/1561467662"/>
    <hyperlink ref="AO157" r:id="rId285" display="https://pbs.twimg.com/profile_banners/194132774/1570545461"/>
    <hyperlink ref="AO158" r:id="rId286" display="https://pbs.twimg.com/profile_banners/50101725/1566481614"/>
    <hyperlink ref="AO159" r:id="rId287" display="https://pbs.twimg.com/profile_banners/4354733175/1532010314"/>
    <hyperlink ref="AO160" r:id="rId288" display="https://pbs.twimg.com/profile_banners/119049214/1538494487"/>
    <hyperlink ref="AO161" r:id="rId289" display="https://pbs.twimg.com/profile_banners/34889448/1547224449"/>
    <hyperlink ref="AO162" r:id="rId290" display="https://pbs.twimg.com/profile_banners/377916036/1522350364"/>
    <hyperlink ref="AO163" r:id="rId291" display="https://pbs.twimg.com/profile_banners/3128916135/1499427654"/>
    <hyperlink ref="AO164" r:id="rId292" display="https://pbs.twimg.com/profile_banners/14499829/1569328002"/>
    <hyperlink ref="AO165" r:id="rId293" display="https://pbs.twimg.com/profile_banners/363312491/1355741741"/>
    <hyperlink ref="AO166" r:id="rId294" display="https://pbs.twimg.com/profile_banners/3319229363/1515181866"/>
    <hyperlink ref="AO167" r:id="rId295" display="https://pbs.twimg.com/profile_banners/822215673812119553/1553098760"/>
    <hyperlink ref="AO169" r:id="rId296" display="https://pbs.twimg.com/profile_banners/853581144838864897/1567315911"/>
    <hyperlink ref="AO170" r:id="rId297" display="https://pbs.twimg.com/profile_banners/2761623465/1538826519"/>
    <hyperlink ref="AO172" r:id="rId298" display="https://pbs.twimg.com/profile_banners/822215679726100480/1549425227"/>
    <hyperlink ref="AO173" r:id="rId299" display="https://pbs.twimg.com/profile_banners/800983787945357312/1485846847"/>
    <hyperlink ref="AO174" r:id="rId300" display="https://pbs.twimg.com/profile_banners/44783853/1508432767"/>
    <hyperlink ref="AO175" r:id="rId301" display="https://pbs.twimg.com/profile_banners/2693351263/1481742977"/>
    <hyperlink ref="AO176" r:id="rId302" display="https://pbs.twimg.com/profile_banners/1106832440423796736/1557929260"/>
    <hyperlink ref="AO177" r:id="rId303" display="https://pbs.twimg.com/profile_banners/772860079251001344/1489495770"/>
    <hyperlink ref="AO178" r:id="rId304" display="https://pbs.twimg.com/profile_banners/255676867/1439216683"/>
    <hyperlink ref="AO180" r:id="rId305" display="https://pbs.twimg.com/profile_banners/592148549/1540631353"/>
    <hyperlink ref="AO181" r:id="rId306" display="https://pbs.twimg.com/profile_banners/194774143/1558350925"/>
    <hyperlink ref="AO183" r:id="rId307" display="https://pbs.twimg.com/profile_banners/93695469/1428523981"/>
    <hyperlink ref="AO184" r:id="rId308" display="https://pbs.twimg.com/profile_banners/29727480/1568032388"/>
    <hyperlink ref="AO185" r:id="rId309" display="https://pbs.twimg.com/profile_banners/3960654267/1450467695"/>
    <hyperlink ref="AO186" r:id="rId310" display="https://pbs.twimg.com/profile_banners/1048734569015513088/1562015137"/>
    <hyperlink ref="AO187" r:id="rId311" display="https://pbs.twimg.com/profile_banners/1863793118/1506538485"/>
    <hyperlink ref="AO188" r:id="rId312" display="https://pbs.twimg.com/profile_banners/19866236/1561234136"/>
    <hyperlink ref="AO189" r:id="rId313" display="https://pbs.twimg.com/profile_banners/794337000530677760/1559090388"/>
    <hyperlink ref="AO190" r:id="rId314" display="https://pbs.twimg.com/profile_banners/44162011/1560969399"/>
    <hyperlink ref="AO191" r:id="rId315" display="https://pbs.twimg.com/profile_banners/634848556/1469756307"/>
    <hyperlink ref="AO192" r:id="rId316" display="https://pbs.twimg.com/profile_banners/50074068/1570111275"/>
    <hyperlink ref="AO193" r:id="rId317" display="https://pbs.twimg.com/profile_banners/75249298/1531151423"/>
    <hyperlink ref="AO194" r:id="rId318" display="https://pbs.twimg.com/profile_banners/22784904/1557334440"/>
    <hyperlink ref="AO195" r:id="rId319" display="https://pbs.twimg.com/profile_banners/42651647/1559220279"/>
    <hyperlink ref="AO196" r:id="rId320" display="https://pbs.twimg.com/profile_banners/1540988420/1441041938"/>
    <hyperlink ref="AO197" r:id="rId321" display="https://pbs.twimg.com/profile_banners/1164947793783300096/1567520518"/>
    <hyperlink ref="AO198" r:id="rId322" display="https://pbs.twimg.com/profile_banners/243007136/1466825772"/>
    <hyperlink ref="AO199" r:id="rId323" display="https://pbs.twimg.com/profile_banners/19233032/1398059264"/>
    <hyperlink ref="AU3" r:id="rId324" display="http://abs.twimg.com/images/themes/theme17/bg.gif"/>
    <hyperlink ref="AU4" r:id="rId325" display="http://abs.twimg.com/images/themes/theme4/bg.gif"/>
    <hyperlink ref="AU5" r:id="rId326" display="http://abs.twimg.com/images/themes/theme1/bg.png"/>
    <hyperlink ref="AU6" r:id="rId327" display="http://abs.twimg.com/images/themes/theme9/bg.gif"/>
    <hyperlink ref="AU7" r:id="rId328" display="http://abs.twimg.com/images/themes/theme1/bg.png"/>
    <hyperlink ref="AU8" r:id="rId329" display="http://abs.twimg.com/images/themes/theme1/bg.png"/>
    <hyperlink ref="AU10" r:id="rId330" display="http://abs.twimg.com/images/themes/theme1/bg.png"/>
    <hyperlink ref="AU11" r:id="rId331" display="http://abs.twimg.com/images/themes/theme1/bg.png"/>
    <hyperlink ref="AU12" r:id="rId332" display="http://abs.twimg.com/images/themes/theme14/bg.gif"/>
    <hyperlink ref="AU13" r:id="rId333" display="http://abs.twimg.com/images/themes/theme1/bg.png"/>
    <hyperlink ref="AU16" r:id="rId334" display="http://abs.twimg.com/images/themes/theme1/bg.png"/>
    <hyperlink ref="AU17" r:id="rId335" display="http://abs.twimg.com/images/themes/theme1/bg.png"/>
    <hyperlink ref="AU18" r:id="rId336" display="http://abs.twimg.com/images/themes/theme14/bg.gif"/>
    <hyperlink ref="AU19" r:id="rId337" display="http://abs.twimg.com/images/themes/theme5/bg.gif"/>
    <hyperlink ref="AU20" r:id="rId338" display="http://abs.twimg.com/images/themes/theme1/bg.png"/>
    <hyperlink ref="AU21" r:id="rId339" display="http://abs.twimg.com/images/themes/theme1/bg.png"/>
    <hyperlink ref="AU22" r:id="rId340" display="http://abs.twimg.com/images/themes/theme1/bg.png"/>
    <hyperlink ref="AU24" r:id="rId341" display="http://abs.twimg.com/images/themes/theme1/bg.png"/>
    <hyperlink ref="AU25" r:id="rId342" display="http://abs.twimg.com/images/themes/theme1/bg.png"/>
    <hyperlink ref="AU27" r:id="rId343" display="http://abs.twimg.com/images/themes/theme7/bg.gif"/>
    <hyperlink ref="AU28" r:id="rId344" display="http://abs.twimg.com/images/themes/theme14/bg.gif"/>
    <hyperlink ref="AU30" r:id="rId345" display="http://abs.twimg.com/images/themes/theme1/bg.png"/>
    <hyperlink ref="AU31" r:id="rId346" display="http://abs.twimg.com/images/themes/theme1/bg.png"/>
    <hyperlink ref="AU32" r:id="rId347" display="http://abs.twimg.com/images/themes/theme1/bg.png"/>
    <hyperlink ref="AU33" r:id="rId348" display="http://abs.twimg.com/images/themes/theme1/bg.png"/>
    <hyperlink ref="AU34" r:id="rId349" display="http://abs.twimg.com/images/themes/theme1/bg.png"/>
    <hyperlink ref="AU35" r:id="rId350" display="http://abs.twimg.com/images/themes/theme15/bg.png"/>
    <hyperlink ref="AU36" r:id="rId351" display="http://abs.twimg.com/images/themes/theme13/bg.gif"/>
    <hyperlink ref="AU37" r:id="rId352" display="http://abs.twimg.com/images/themes/theme7/bg.gif"/>
    <hyperlink ref="AU38" r:id="rId353" display="http://abs.twimg.com/images/themes/theme1/bg.png"/>
    <hyperlink ref="AU40" r:id="rId354" display="http://abs.twimg.com/images/themes/theme1/bg.png"/>
    <hyperlink ref="AU42" r:id="rId355" display="http://abs.twimg.com/images/themes/theme1/bg.png"/>
    <hyperlink ref="AU43" r:id="rId356" display="http://abs.twimg.com/images/themes/theme1/bg.png"/>
    <hyperlink ref="AU44" r:id="rId357" display="http://abs.twimg.com/images/themes/theme1/bg.png"/>
    <hyperlink ref="AU45" r:id="rId358" display="http://abs.twimg.com/images/themes/theme1/bg.png"/>
    <hyperlink ref="AU46" r:id="rId359" display="http://abs.twimg.com/images/themes/theme1/bg.png"/>
    <hyperlink ref="AU47" r:id="rId360" display="http://abs.twimg.com/images/themes/theme1/bg.png"/>
    <hyperlink ref="AU48" r:id="rId361" display="http://abs.twimg.com/images/themes/theme14/bg.gif"/>
    <hyperlink ref="AU50" r:id="rId362" display="http://abs.twimg.com/images/themes/theme5/bg.gif"/>
    <hyperlink ref="AU51" r:id="rId363" display="http://abs.twimg.com/images/themes/theme1/bg.png"/>
    <hyperlink ref="AU53" r:id="rId364" display="http://abs.twimg.com/images/themes/theme1/bg.png"/>
    <hyperlink ref="AU55" r:id="rId365" display="http://abs.twimg.com/images/themes/theme1/bg.png"/>
    <hyperlink ref="AU56" r:id="rId366" display="http://abs.twimg.com/images/themes/theme1/bg.png"/>
    <hyperlink ref="AU57" r:id="rId367" display="http://abs.twimg.com/images/themes/theme1/bg.png"/>
    <hyperlink ref="AU58" r:id="rId368" display="http://abs.twimg.com/images/themes/theme1/bg.png"/>
    <hyperlink ref="AU59" r:id="rId369" display="http://abs.twimg.com/images/themes/theme1/bg.png"/>
    <hyperlink ref="AU60" r:id="rId370" display="http://abs.twimg.com/images/themes/theme1/bg.png"/>
    <hyperlink ref="AU61" r:id="rId371" display="http://abs.twimg.com/images/themes/theme16/bg.gif"/>
    <hyperlink ref="AU62" r:id="rId372" display="http://abs.twimg.com/images/themes/theme1/bg.png"/>
    <hyperlink ref="AU63" r:id="rId373" display="http://abs.twimg.com/images/themes/theme5/bg.gif"/>
    <hyperlink ref="AU64" r:id="rId374" display="http://abs.twimg.com/images/themes/theme1/bg.png"/>
    <hyperlink ref="AU65" r:id="rId375" display="http://abs.twimg.com/images/themes/theme1/bg.png"/>
    <hyperlink ref="AU66" r:id="rId376" display="http://abs.twimg.com/images/themes/theme1/bg.png"/>
    <hyperlink ref="AU67" r:id="rId377" display="http://abs.twimg.com/images/themes/theme14/bg.gif"/>
    <hyperlink ref="AU68" r:id="rId378" display="http://abs.twimg.com/images/themes/theme1/bg.png"/>
    <hyperlink ref="AU69" r:id="rId379" display="http://abs.twimg.com/images/themes/theme15/bg.png"/>
    <hyperlink ref="AU70" r:id="rId380" display="http://abs.twimg.com/images/themes/theme1/bg.png"/>
    <hyperlink ref="AU71" r:id="rId381" display="http://abs.twimg.com/images/themes/theme1/bg.png"/>
    <hyperlink ref="AU72" r:id="rId382" display="http://abs.twimg.com/images/themes/theme1/bg.png"/>
    <hyperlink ref="AU73" r:id="rId383" display="http://abs.twimg.com/images/themes/theme1/bg.png"/>
    <hyperlink ref="AU74" r:id="rId384" display="http://abs.twimg.com/images/themes/theme1/bg.png"/>
    <hyperlink ref="AU75" r:id="rId385" display="http://abs.twimg.com/images/themes/theme1/bg.png"/>
    <hyperlink ref="AU76" r:id="rId386" display="http://abs.twimg.com/images/themes/theme1/bg.png"/>
    <hyperlink ref="AU77" r:id="rId387" display="http://abs.twimg.com/images/themes/theme16/bg.gif"/>
    <hyperlink ref="AU78" r:id="rId388" display="http://abs.twimg.com/images/themes/theme1/bg.png"/>
    <hyperlink ref="AU79" r:id="rId389" display="http://abs.twimg.com/images/themes/theme14/bg.gif"/>
    <hyperlink ref="AU80" r:id="rId390" display="http://abs.twimg.com/images/themes/theme1/bg.png"/>
    <hyperlink ref="AU81" r:id="rId391" display="http://abs.twimg.com/images/themes/theme1/bg.png"/>
    <hyperlink ref="AU82" r:id="rId392" display="http://abs.twimg.com/images/themes/theme7/bg.gif"/>
    <hyperlink ref="AU83" r:id="rId393" display="http://abs.twimg.com/images/themes/theme7/bg.gif"/>
    <hyperlink ref="AU84" r:id="rId394" display="http://abs.twimg.com/images/themes/theme1/bg.png"/>
    <hyperlink ref="AU85" r:id="rId395" display="http://abs.twimg.com/images/themes/theme1/bg.png"/>
    <hyperlink ref="AU86" r:id="rId396" display="http://abs.twimg.com/images/themes/theme1/bg.png"/>
    <hyperlink ref="AU87" r:id="rId397" display="http://abs.twimg.com/images/themes/theme1/bg.png"/>
    <hyperlink ref="AU88" r:id="rId398" display="http://abs.twimg.com/images/themes/theme14/bg.gif"/>
    <hyperlink ref="AU90" r:id="rId399" display="http://abs.twimg.com/images/themes/theme1/bg.png"/>
    <hyperlink ref="AU91" r:id="rId400" display="http://abs.twimg.com/images/themes/theme1/bg.png"/>
    <hyperlink ref="AU92" r:id="rId401" display="http://abs.twimg.com/images/themes/theme17/bg.gif"/>
    <hyperlink ref="AU93" r:id="rId402" display="http://abs.twimg.com/images/themes/theme9/bg.gif"/>
    <hyperlink ref="AU94" r:id="rId403" display="http://abs.twimg.com/images/themes/theme1/bg.png"/>
    <hyperlink ref="AU95" r:id="rId404" display="http://abs.twimg.com/images/themes/theme1/bg.png"/>
    <hyperlink ref="AU96" r:id="rId405" display="http://abs.twimg.com/images/themes/theme19/bg.gif"/>
    <hyperlink ref="AU97" r:id="rId406" display="http://abs.twimg.com/images/themes/theme1/bg.png"/>
    <hyperlink ref="AU98" r:id="rId407" display="http://abs.twimg.com/images/themes/theme1/bg.png"/>
    <hyperlink ref="AU99" r:id="rId408" display="http://abs.twimg.com/images/themes/theme1/bg.png"/>
    <hyperlink ref="AU100" r:id="rId409" display="http://abs.twimg.com/images/themes/theme14/bg.gif"/>
    <hyperlink ref="AU101" r:id="rId410" display="http://abs.twimg.com/images/themes/theme1/bg.png"/>
    <hyperlink ref="AU102" r:id="rId411" display="http://abs.twimg.com/images/themes/theme1/bg.png"/>
    <hyperlink ref="AU103" r:id="rId412" display="http://abs.twimg.com/images/themes/theme1/bg.png"/>
    <hyperlink ref="AU104" r:id="rId413" display="http://abs.twimg.com/images/themes/theme1/bg.png"/>
    <hyperlink ref="AU105" r:id="rId414" display="http://abs.twimg.com/images/themes/theme12/bg.gif"/>
    <hyperlink ref="AU106" r:id="rId415" display="http://abs.twimg.com/images/themes/theme14/bg.gif"/>
    <hyperlink ref="AU107" r:id="rId416" display="http://abs.twimg.com/images/themes/theme3/bg.gif"/>
    <hyperlink ref="AU108" r:id="rId417" display="http://abs.twimg.com/images/themes/theme1/bg.png"/>
    <hyperlink ref="AU109" r:id="rId418" display="http://abs.twimg.com/images/themes/theme1/bg.png"/>
    <hyperlink ref="AU110" r:id="rId419" display="http://abs.twimg.com/images/themes/theme7/bg.gif"/>
    <hyperlink ref="AU111" r:id="rId420" display="http://abs.twimg.com/images/themes/theme4/bg.gif"/>
    <hyperlink ref="AU114" r:id="rId421" display="http://abs.twimg.com/images/themes/theme14/bg.gif"/>
    <hyperlink ref="AU115" r:id="rId422" display="http://abs.twimg.com/images/themes/theme4/bg.gif"/>
    <hyperlink ref="AU116" r:id="rId423" display="http://abs.twimg.com/images/themes/theme4/bg.gif"/>
    <hyperlink ref="AU117" r:id="rId424" display="http://abs.twimg.com/images/themes/theme1/bg.png"/>
    <hyperlink ref="AU118" r:id="rId425" display="http://abs.twimg.com/images/themes/theme1/bg.png"/>
    <hyperlink ref="AU121" r:id="rId426" display="http://abs.twimg.com/images/themes/theme1/bg.png"/>
    <hyperlink ref="AU123" r:id="rId427" display="http://abs.twimg.com/images/themes/theme1/bg.png"/>
    <hyperlink ref="AU124" r:id="rId428" display="http://abs.twimg.com/images/themes/theme1/bg.png"/>
    <hyperlink ref="AU125" r:id="rId429" display="http://abs.twimg.com/images/themes/theme1/bg.png"/>
    <hyperlink ref="AU126" r:id="rId430" display="http://abs.twimg.com/images/themes/theme1/bg.png"/>
    <hyperlink ref="AU127" r:id="rId431" display="http://abs.twimg.com/images/themes/theme14/bg.gif"/>
    <hyperlink ref="AU128" r:id="rId432" display="http://pbs.twimg.com/profile_background_images/378800000098327997/8e477e53d922faaafea0734020bd118f.jpeg"/>
    <hyperlink ref="AU129" r:id="rId433" display="http://abs.twimg.com/images/themes/theme1/bg.png"/>
    <hyperlink ref="AU130" r:id="rId434" display="http://abs.twimg.com/images/themes/theme1/bg.png"/>
    <hyperlink ref="AU131" r:id="rId435" display="http://abs.twimg.com/images/themes/theme16/bg.gif"/>
    <hyperlink ref="AU132" r:id="rId436" display="http://abs.twimg.com/images/themes/theme6/bg.gif"/>
    <hyperlink ref="AU133" r:id="rId437" display="http://abs.twimg.com/images/themes/theme1/bg.png"/>
    <hyperlink ref="AU134" r:id="rId438" display="http://abs.twimg.com/images/themes/theme1/bg.png"/>
    <hyperlink ref="AU135" r:id="rId439" display="http://abs.twimg.com/images/themes/theme1/bg.png"/>
    <hyperlink ref="AU136" r:id="rId440" display="http://abs.twimg.com/images/themes/theme1/bg.png"/>
    <hyperlink ref="AU139" r:id="rId441" display="http://abs.twimg.com/images/themes/theme1/bg.png"/>
    <hyperlink ref="AU143" r:id="rId442" display="http://abs.twimg.com/images/themes/theme1/bg.png"/>
    <hyperlink ref="AU144" r:id="rId443" display="http://abs.twimg.com/images/themes/theme1/bg.png"/>
    <hyperlink ref="AU145" r:id="rId444" display="http://abs.twimg.com/images/themes/theme4/bg.gif"/>
    <hyperlink ref="AU146" r:id="rId445" display="http://abs.twimg.com/images/themes/theme1/bg.png"/>
    <hyperlink ref="AU149" r:id="rId446" display="http://abs.twimg.com/images/themes/theme11/bg.gif"/>
    <hyperlink ref="AU150" r:id="rId447" display="http://abs.twimg.com/images/themes/theme1/bg.png"/>
    <hyperlink ref="AU151" r:id="rId448" display="http://abs.twimg.com/images/themes/theme1/bg.png"/>
    <hyperlink ref="AU152" r:id="rId449" display="http://abs.twimg.com/images/themes/theme1/bg.png"/>
    <hyperlink ref="AU153" r:id="rId450" display="http://abs.twimg.com/images/themes/theme1/bg.png"/>
    <hyperlink ref="AU154" r:id="rId451" display="http://abs.twimg.com/images/themes/theme1/bg.png"/>
    <hyperlink ref="AU155" r:id="rId452" display="http://abs.twimg.com/images/themes/theme4/bg.gif"/>
    <hyperlink ref="AU156" r:id="rId453" display="http://abs.twimg.com/images/themes/theme2/bg.gif"/>
    <hyperlink ref="AU157" r:id="rId454" display="http://abs.twimg.com/images/themes/theme1/bg.png"/>
    <hyperlink ref="AU158" r:id="rId455" display="http://abs.twimg.com/images/themes/theme12/bg.gif"/>
    <hyperlink ref="AU159" r:id="rId456" display="http://abs.twimg.com/images/themes/theme1/bg.png"/>
    <hyperlink ref="AU160" r:id="rId457" display="http://abs.twimg.com/images/themes/theme15/bg.png"/>
    <hyperlink ref="AU161" r:id="rId458" display="http://abs.twimg.com/images/themes/theme1/bg.png"/>
    <hyperlink ref="AU162" r:id="rId459" display="http://abs.twimg.com/images/themes/theme1/bg.png"/>
    <hyperlink ref="AU163" r:id="rId460" display="http://abs.twimg.com/images/themes/theme1/bg.png"/>
    <hyperlink ref="AU164" r:id="rId461" display="http://abs.twimg.com/images/themes/theme1/bg.png"/>
    <hyperlink ref="AU165" r:id="rId462" display="http://abs.twimg.com/images/themes/theme1/bg.png"/>
    <hyperlink ref="AU166" r:id="rId463" display="http://abs.twimg.com/images/themes/theme1/bg.png"/>
    <hyperlink ref="AU168" r:id="rId464" display="http://abs.twimg.com/images/themes/theme1/bg.png"/>
    <hyperlink ref="AU170" r:id="rId465" display="http://abs.twimg.com/images/themes/theme1/bg.png"/>
    <hyperlink ref="AU171" r:id="rId466" display="http://a0.twimg.com/images/themes/theme1/bg.png"/>
    <hyperlink ref="AU174" r:id="rId467" display="http://abs.twimg.com/images/themes/theme1/bg.png"/>
    <hyperlink ref="AU175" r:id="rId468" display="http://abs.twimg.com/images/themes/theme1/bg.png"/>
    <hyperlink ref="AU176" r:id="rId469" display="http://abs.twimg.com/images/themes/theme1/bg.png"/>
    <hyperlink ref="AU178" r:id="rId470" display="http://abs.twimg.com/images/themes/theme18/bg.gif"/>
    <hyperlink ref="AU179" r:id="rId471" display="http://abs.twimg.com/images/themes/theme10/bg.gif"/>
    <hyperlink ref="AU180" r:id="rId472" display="http://abs.twimg.com/images/themes/theme1/bg.png"/>
    <hyperlink ref="AU181" r:id="rId473" display="http://abs.twimg.com/images/themes/theme1/bg.png"/>
    <hyperlink ref="AU182" r:id="rId474" display="http://abs.twimg.com/images/themes/theme1/bg.png"/>
    <hyperlink ref="AU183" r:id="rId475" display="http://abs.twimg.com/images/themes/theme1/bg.png"/>
    <hyperlink ref="AU184" r:id="rId476" display="http://abs.twimg.com/images/themes/theme11/bg.gif"/>
    <hyperlink ref="AU185" r:id="rId477" display="http://abs.twimg.com/images/themes/theme1/bg.png"/>
    <hyperlink ref="AU187" r:id="rId478" display="http://abs.twimg.com/images/themes/theme1/bg.png"/>
    <hyperlink ref="AU188" r:id="rId479" display="http://abs.twimg.com/images/themes/theme14/bg.gif"/>
    <hyperlink ref="AU190" r:id="rId480" display="http://abs.twimg.com/images/themes/theme1/bg.png"/>
    <hyperlink ref="AU191" r:id="rId481" display="http://abs.twimg.com/images/themes/theme1/bg.png"/>
    <hyperlink ref="AU192" r:id="rId482" display="http://abs.twimg.com/images/themes/theme1/bg.png"/>
    <hyperlink ref="AU193" r:id="rId483" display="http://abs.twimg.com/images/themes/theme1/bg.png"/>
    <hyperlink ref="AU194" r:id="rId484" display="http://abs.twimg.com/images/themes/theme1/bg.png"/>
    <hyperlink ref="AU195" r:id="rId485" display="http://abs.twimg.com/images/themes/theme14/bg.gif"/>
    <hyperlink ref="AU196" r:id="rId486" display="http://abs.twimg.com/images/themes/theme1/bg.png"/>
    <hyperlink ref="AU198" r:id="rId487" display="http://abs.twimg.com/images/themes/theme18/bg.gif"/>
    <hyperlink ref="AU199" r:id="rId488" display="http://abs.twimg.com/images/themes/theme14/bg.gif"/>
    <hyperlink ref="F3" r:id="rId489" display="http://pbs.twimg.com/profile_images/1148287235147460608/vG2EHdio_normal.jpg"/>
    <hyperlink ref="F4" r:id="rId490" display="http://pbs.twimg.com/profile_images/1150909934202216448/wQd2flYV_normal.png"/>
    <hyperlink ref="F5" r:id="rId491" display="http://pbs.twimg.com/profile_images/559705140903428096/pNUD8ksm_normal.jpeg"/>
    <hyperlink ref="F6" r:id="rId492" display="http://pbs.twimg.com/profile_images/378800000488534379/c25756f3fb5b0cafd562c5e0ae29a991_normal.png"/>
    <hyperlink ref="F7" r:id="rId493" display="http://pbs.twimg.com/profile_images/448413749339095041/wy5fGcQ7_normal.jpeg"/>
    <hyperlink ref="F8" r:id="rId494" display="http://pbs.twimg.com/profile_images/842828809501999104/8ylacT5l_normal.jpg"/>
    <hyperlink ref="F9" r:id="rId495" display="http://pbs.twimg.com/profile_images/1107639334293901312/nZDoWR4h_normal.jpg"/>
    <hyperlink ref="F10" r:id="rId496" display="http://pbs.twimg.com/profile_images/524676185851064320/UqZU4ptd_normal.jpeg"/>
    <hyperlink ref="F11" r:id="rId497" display="http://pbs.twimg.com/profile_images/1087819973509238796/PJCBvPEV_normal.jpg"/>
    <hyperlink ref="F12" r:id="rId498" display="http://pbs.twimg.com/profile_images/1112293262906134528/mkMGKN9G_normal.jpg"/>
    <hyperlink ref="F13" r:id="rId499" display="http://pbs.twimg.com/profile_images/931429493385846784/8b1uu497_normal.jpg"/>
    <hyperlink ref="F14" r:id="rId500" display="http://pbs.twimg.com/profile_images/777955472955416576/5i8RwSqX_normal.jpg"/>
    <hyperlink ref="F15" r:id="rId501" display="http://pbs.twimg.com/profile_images/1177653027047526400/Z7EZZ4sk_normal.jpg"/>
    <hyperlink ref="F16" r:id="rId502" display="http://pbs.twimg.com/profile_images/1065570667700076544/WUQiAsCe_normal.jpg"/>
    <hyperlink ref="F17" r:id="rId503" display="http://pbs.twimg.com/profile_images/910551964823490560/0Iz8Q2IM_normal.jpg"/>
    <hyperlink ref="F18" r:id="rId504" display="http://pbs.twimg.com/profile_images/649126783535591424/v0rtnv5-_normal.png"/>
    <hyperlink ref="F19" r:id="rId505" display="http://pbs.twimg.com/profile_images/3557322452/cb4421802548c9daf175401862b58300_normal.jpeg"/>
    <hyperlink ref="F20" r:id="rId506" display="http://pbs.twimg.com/profile_images/1173988294159302657/7KKSJ5jD_normal.jpg"/>
    <hyperlink ref="F21" r:id="rId507" display="http://pbs.twimg.com/profile_images/1177233694005661696/3C1IMhjO_normal.jpg"/>
    <hyperlink ref="F22" r:id="rId508" display="http://pbs.twimg.com/profile_images/549988818170818560/aDhmjah6_normal.jpeg"/>
    <hyperlink ref="F23" r:id="rId509" display="http://pbs.twimg.com/profile_images/1018835315304345600/aTxA9Dtd_normal.jpg"/>
    <hyperlink ref="F24" r:id="rId510" display="http://pbs.twimg.com/profile_images/528124442396733441/XqDPT_lL_normal.jpeg"/>
    <hyperlink ref="F25" r:id="rId511" display="http://pbs.twimg.com/profile_images/954041930253348864/f626Blxo_normal.jpg"/>
    <hyperlink ref="F26" r:id="rId512" display="http://pbs.twimg.com/profile_images/997093015427735552/HItuuFE3_normal.jpg"/>
    <hyperlink ref="F27" r:id="rId513" display="http://pbs.twimg.com/profile_images/1175869809340375041/YHl3-DCH_normal.jpg"/>
    <hyperlink ref="F28" r:id="rId514" display="http://pbs.twimg.com/profile_images/591131097607643136/J0-mivGC_normal.jpg"/>
    <hyperlink ref="F29" r:id="rId515" display="http://pbs.twimg.com/profile_images/1153444559084511232/EWHW1dp0_normal.jpg"/>
    <hyperlink ref="F30" r:id="rId516" display="http://pbs.twimg.com/profile_images/492316992162914304/psZCEYD8_normal.jpeg"/>
    <hyperlink ref="F31" r:id="rId517" display="http://pbs.twimg.com/profile_images/629378638878744576/kDdDTIWH_normal.png"/>
    <hyperlink ref="F32" r:id="rId518" display="http://pbs.twimg.com/profile_images/466121701365780481/asDlf9D6_normal.jpeg"/>
    <hyperlink ref="F33" r:id="rId519" display="http://pbs.twimg.com/profile_images/596174657818001408/0wI2Slt__normal.jpg"/>
    <hyperlink ref="F34" r:id="rId520" display="http://pbs.twimg.com/profile_images/1130472716040056834/4iUbBo2m_normal.png"/>
    <hyperlink ref="F35" r:id="rId521" display="http://pbs.twimg.com/profile_images/1170050664292114433/cnN9GQqz_normal.jpg"/>
    <hyperlink ref="F36" r:id="rId522" display="http://pbs.twimg.com/profile_images/1140704492834435072/PBq0B-BC_normal.jpg"/>
    <hyperlink ref="F37" r:id="rId523" display="http://pbs.twimg.com/profile_images/1116362756964458497/tMWasG92_normal.jpg"/>
    <hyperlink ref="F38" r:id="rId524" display="http://pbs.twimg.com/profile_images/668082064235761664/NIwTiPyT_normal.jpg"/>
    <hyperlink ref="F39" r:id="rId525" display="http://pbs.twimg.com/profile_images/980955116982407168/ecrpQ03L_normal.jpg"/>
    <hyperlink ref="F40" r:id="rId526" display="http://pbs.twimg.com/profile_images/938698845604626432/6oa8yTJW_normal.jpg"/>
    <hyperlink ref="F41" r:id="rId527" display="http://pbs.twimg.com/profile_images/717446676991049730/ZKkHr6Yo_normal.jpg"/>
    <hyperlink ref="F42" r:id="rId528" display="http://pbs.twimg.com/profile_images/1135962004747902977/vjHkRDnQ_normal.png"/>
    <hyperlink ref="F43" r:id="rId529" display="http://pbs.twimg.com/profile_images/1147156426902687745/1WvRfZvp_normal.jpg"/>
    <hyperlink ref="F44" r:id="rId530" display="http://pbs.twimg.com/profile_images/1056906959977357313/lhnuHmjW_normal.jpg"/>
    <hyperlink ref="F45" r:id="rId531" display="http://pbs.twimg.com/profile_images/730636197610049536/BUmXj1ka_normal.jpg"/>
    <hyperlink ref="F46" r:id="rId532" display="http://pbs.twimg.com/profile_images/2874972244/5e4e5223a12ed52f18b7afd5f25a9846_normal.jpeg"/>
    <hyperlink ref="F47" r:id="rId533" display="http://pbs.twimg.com/profile_images/1157753871168487424/Iv7KJuFI_normal.jpg"/>
    <hyperlink ref="F48" r:id="rId534" display="http://pbs.twimg.com/profile_images/1107653957214760960/cSZzBRNu_normal.png"/>
    <hyperlink ref="F49" r:id="rId535" display="http://pbs.twimg.com/profile_images/886659208757874688/_QS1LU5R_normal.jpg"/>
    <hyperlink ref="F50" r:id="rId536" display="http://pbs.twimg.com/profile_images/872284920940572673/i1tZROHr_normal.jpg"/>
    <hyperlink ref="F51" r:id="rId537" display="http://pbs.twimg.com/profile_images/855749782509375490/zlUz8p8q_normal.jpg"/>
    <hyperlink ref="F52" r:id="rId538" display="http://pbs.twimg.com/profile_images/920587138328072192/uK-FAvL6_normal.jpg"/>
    <hyperlink ref="F53" r:id="rId539" display="http://pbs.twimg.com/profile_images/458691839176884224/BbA9C2u3_normal.jpeg"/>
    <hyperlink ref="F54" r:id="rId540" display="http://pbs.twimg.com/profile_images/1062641231958851585/DC3rVT-O_normal.jpg"/>
    <hyperlink ref="F55" r:id="rId541" display="http://pbs.twimg.com/profile_images/1148466249476780034/jcjlZGXM_normal.jpg"/>
    <hyperlink ref="F56" r:id="rId542" display="http://pbs.twimg.com/profile_images/1113170578771521546/LSHlDKHs_normal.jpg"/>
    <hyperlink ref="F57" r:id="rId543" display="http://pbs.twimg.com/profile_images/902270882340593664/HoFjfREO_normal.jpg"/>
    <hyperlink ref="F58" r:id="rId544" display="http://pbs.twimg.com/profile_images/1132639603142352896/UqTM93QL_normal.png"/>
    <hyperlink ref="F59" r:id="rId545" display="http://pbs.twimg.com/profile_images/1131645736616177664/VntPU1dU_normal.jpg"/>
    <hyperlink ref="F60" r:id="rId546" display="http://pbs.twimg.com/profile_images/1177824866285826048/omGwLPl4_normal.jpg"/>
    <hyperlink ref="F61" r:id="rId547" display="http://pbs.twimg.com/profile_images/863003280758255616/Y-otdiwz_normal.jpg"/>
    <hyperlink ref="F62" r:id="rId548" display="http://pbs.twimg.com/profile_images/552836904308060164/3AveVhqL_normal.jpeg"/>
    <hyperlink ref="F63" r:id="rId549" display="http://pbs.twimg.com/profile_images/1094437714185793536/kUwPkY50_normal.jpg"/>
    <hyperlink ref="F64" r:id="rId550" display="http://pbs.twimg.com/profile_images/461964160838803457/8z9FImcv_normal.png"/>
    <hyperlink ref="F65" r:id="rId551" display="http://pbs.twimg.com/profile_images/937704146236530689/I-a90iuu_normal.jpg"/>
    <hyperlink ref="F66" r:id="rId552" display="http://pbs.twimg.com/profile_images/839500368648220675/NR9-m96t_normal.jpg"/>
    <hyperlink ref="F67" r:id="rId553" display="http://pbs.twimg.com/profile_images/848956992190271502/1rZKFYP7_normal.jpg"/>
    <hyperlink ref="F68" r:id="rId554" display="http://pbs.twimg.com/profile_images/877554927932891136/ZBEs235N_normal.jpg"/>
    <hyperlink ref="F69" r:id="rId555" display="http://pbs.twimg.com/profile_images/875456540450443265/W5yKx8um_normal.jpg"/>
    <hyperlink ref="F70" r:id="rId556" display="http://pbs.twimg.com/profile_images/1166363726980767745/KbbgAZA6_normal.jpg"/>
    <hyperlink ref="F71" r:id="rId557" display="http://pbs.twimg.com/profile_images/645966750941626368/d0Q4voGK_normal.jpg"/>
    <hyperlink ref="F72" r:id="rId558" display="http://pbs.twimg.com/profile_images/1108426393287868423/CyLn5GVQ_normal.png"/>
    <hyperlink ref="F73" r:id="rId559" display="http://pbs.twimg.com/profile_images/1020357967265390592/y_hxRslu_normal.jpg"/>
    <hyperlink ref="F74" r:id="rId560" display="http://pbs.twimg.com/profile_images/924991591642796032/v90LrlR__normal.jpg"/>
    <hyperlink ref="F75" r:id="rId561" display="http://pbs.twimg.com/profile_images/1150716997254209536/M7gkjsv5_normal.jpg"/>
    <hyperlink ref="F76" r:id="rId562" display="http://pbs.twimg.com/profile_images/925092227667304448/fAY1HUu3_normal.jpg"/>
    <hyperlink ref="F77" r:id="rId563" display="http://pbs.twimg.com/profile_images/1171581672074043393/XNqsW9EE_normal.jpg"/>
    <hyperlink ref="F78" r:id="rId564" display="http://pbs.twimg.com/profile_images/1163913052355362816/hZR3qQB7_normal.jpg"/>
    <hyperlink ref="F79" r:id="rId565" display="http://pbs.twimg.com/profile_images/1098244578472280064/gjkVMelR_normal.png"/>
    <hyperlink ref="F80" r:id="rId566" display="http://pbs.twimg.com/profile_images/875459620298522629/oMudjbQO_normal.jpg"/>
    <hyperlink ref="F81" r:id="rId567" display="http://pbs.twimg.com/profile_images/1072580439238422528/ImB5hiRv_normal.jpg"/>
    <hyperlink ref="F82" r:id="rId568" display="http://pbs.twimg.com/profile_images/2634158872/b9655548ba7df44c9727589d1ac1b1b2_normal.png"/>
    <hyperlink ref="F83" r:id="rId569" display="http://pbs.twimg.com/profile_images/611277775945646080/kqduVZR3_normal.jpg"/>
    <hyperlink ref="F84" r:id="rId570" display="http://pbs.twimg.com/profile_images/665395759806857216/UdfSMoZv_normal.jpg"/>
    <hyperlink ref="F85" r:id="rId571" display="http://pbs.twimg.com/profile_images/1148699907097862145/_NuukuzA_normal.png"/>
    <hyperlink ref="F86" r:id="rId572" display="http://pbs.twimg.com/profile_images/591575412880191490/eVU41ZDR_normal.jpg"/>
    <hyperlink ref="F87" r:id="rId573" display="http://pbs.twimg.com/profile_images/755411397199159296/Vop4trFE_normal.jpg"/>
    <hyperlink ref="F88" r:id="rId574" display="http://pbs.twimg.com/profile_images/1135924232741957634/EKc2rhp8_normal.jpg"/>
    <hyperlink ref="F89" r:id="rId575" display="http://pbs.twimg.com/profile_images/1058782765582290949/qjwPbG-4_normal.jpg"/>
    <hyperlink ref="F90" r:id="rId576" display="http://pbs.twimg.com/profile_images/964544383788953601/bn4ppp7W_normal.jpg"/>
    <hyperlink ref="F91" r:id="rId577" display="http://pbs.twimg.com/profile_images/921020997985357824/pHOwN9OO_normal.jpg"/>
    <hyperlink ref="F92" r:id="rId578" display="http://pbs.twimg.com/profile_images/708397128259739648/Y1Ze-Mb6_normal.jpg"/>
    <hyperlink ref="F93" r:id="rId579" display="http://pbs.twimg.com/profile_images/1059501799961321472/Ci0VSaJj_normal.jpg"/>
    <hyperlink ref="F94" r:id="rId580" display="http://pbs.twimg.com/profile_images/1043957733777690625/1lWhCPqV_normal.jpg"/>
    <hyperlink ref="F95" r:id="rId581" display="http://pbs.twimg.com/profile_images/1113568298673811456/SXV6tyDl_normal.jpg"/>
    <hyperlink ref="F96" r:id="rId582" display="http://pbs.twimg.com/profile_images/905858462541897728/BWHGdJtz_normal.jpg"/>
    <hyperlink ref="F97" r:id="rId583" display="http://pbs.twimg.com/profile_images/817782947/NJSlogotwitter2_normal.jpg"/>
    <hyperlink ref="F98" r:id="rId584" display="http://pbs.twimg.com/profile_images/1083462442011766784/PM4aDiJS_normal.jpg"/>
    <hyperlink ref="F99" r:id="rId585" display="http://pbs.twimg.com/profile_images/634460703525498881/RhZme6y0_normal.jpg"/>
    <hyperlink ref="F100" r:id="rId586" display="http://abs.twimg.com/sticky/default_profile_images/default_profile_normal.png"/>
    <hyperlink ref="F101" r:id="rId587" display="http://pbs.twimg.com/profile_images/1156966778725183488/e988pKKs_normal.jpg"/>
    <hyperlink ref="F102" r:id="rId588" display="http://pbs.twimg.com/profile_images/763834569061756928/9eQvOkYO_normal.jpg"/>
    <hyperlink ref="F103" r:id="rId589" display="http://pbs.twimg.com/profile_images/1137828793874288640/n0jeHk2u_normal.jpg"/>
    <hyperlink ref="F104" r:id="rId590" display="http://pbs.twimg.com/profile_images/1056976904698449925/XNcI6mAg_normal.jpg"/>
    <hyperlink ref="F105" r:id="rId591" display="http://pbs.twimg.com/profile_images/1149042348468445184/EqGJMwZN_normal.png"/>
    <hyperlink ref="F106" r:id="rId592" display="http://pbs.twimg.com/profile_images/1083033739117121536/0Qv4am91_normal.jpg"/>
    <hyperlink ref="F107" r:id="rId593" display="http://pbs.twimg.com/profile_images/1136527608877858817/moZIpTWr_normal.jpg"/>
    <hyperlink ref="F108" r:id="rId594" display="http://pbs.twimg.com/profile_images/1043408010285080582/JxycSSwN_normal.jpg"/>
    <hyperlink ref="F109" r:id="rId595" display="http://pbs.twimg.com/profile_images/718571768038817793/22_THsnY_normal.jpg"/>
    <hyperlink ref="F110" r:id="rId596" display="http://pbs.twimg.com/profile_images/1002887436488323074/RC5JyO-J_normal.jpg"/>
    <hyperlink ref="F111" r:id="rId597" display="http://pbs.twimg.com/profile_images/1104901283230765057/kJ7BNjOv_normal.jpg"/>
    <hyperlink ref="F112" r:id="rId598" display="http://pbs.twimg.com/profile_images/1116398203258195969/MJjJpWRr_normal.jpg"/>
    <hyperlink ref="F113" r:id="rId599" display="http://pbs.twimg.com/profile_images/915080369581342720/3X_tvRmI_normal.jpg"/>
    <hyperlink ref="F114" r:id="rId600" display="http://pbs.twimg.com/profile_images/1136357814253699072/XnPuSY8p_normal.png"/>
    <hyperlink ref="F115" r:id="rId601" display="http://pbs.twimg.com/profile_images/785834350231293953/yHLcK60F_normal.jpg"/>
    <hyperlink ref="F116" r:id="rId602" display="http://pbs.twimg.com/profile_images/1177151756138156033/G31ZB-z9_normal.jpg"/>
    <hyperlink ref="F117" r:id="rId603" display="http://pbs.twimg.com/profile_images/977113575092359168/CE90DonY_normal.jpg"/>
    <hyperlink ref="F118" r:id="rId604" display="http://pbs.twimg.com/profile_images/912284126824288256/KgSwm3M7_normal.jpg"/>
    <hyperlink ref="F119" r:id="rId605" display="http://pbs.twimg.com/profile_images/1169901282548568065/znh3qvY9_normal.jpg"/>
    <hyperlink ref="F120" r:id="rId606" display="http://pbs.twimg.com/profile_images/835053935903793152/EFVrm8tW_normal.jpg"/>
    <hyperlink ref="F121" r:id="rId607" display="http://pbs.twimg.com/profile_images/907317517294616576/h92PLhZR_normal.jpg"/>
    <hyperlink ref="F122" r:id="rId608" display="http://pbs.twimg.com/profile_images/954817605692477441/EAZcwpTD_normal.jpg"/>
    <hyperlink ref="F123" r:id="rId609" display="http://pbs.twimg.com/profile_images/860566205270302721/9VlmgKYr_normal.jpg"/>
    <hyperlink ref="F124" r:id="rId610" display="http://pbs.twimg.com/profile_images/1115258035344113664/tjadkBmL_normal.png"/>
    <hyperlink ref="F125" r:id="rId611" display="http://pbs.twimg.com/profile_images/928978092646912000/eeYladuT_normal.jpg"/>
    <hyperlink ref="F126" r:id="rId612" display="http://pbs.twimg.com/profile_images/913859201507536896/GyznWQLC_normal.jpg"/>
    <hyperlink ref="F127" r:id="rId613" display="http://pbs.twimg.com/profile_images/752351623486156800/BFV6gYO__normal.jpg"/>
    <hyperlink ref="F128" r:id="rId614" display="http://pbs.twimg.com/profile_images/378800000005220943/521278ea1cb5edcaab286f4b987864fb_normal.png"/>
    <hyperlink ref="F129" r:id="rId615" display="http://pbs.twimg.com/profile_images/649313302481358848/d38QbhfX_normal.png"/>
    <hyperlink ref="F130" r:id="rId616" display="http://pbs.twimg.com/profile_images/813389097721069568/bte_AmS0_normal.jpg"/>
    <hyperlink ref="F131" r:id="rId617" display="http://pbs.twimg.com/profile_images/3162462152/990e2e6a54bef1d0aa3432f0efb01726_normal.jpeg"/>
    <hyperlink ref="F132" r:id="rId618" display="http://pbs.twimg.com/profile_images/1177178468653699072/H4LHn9_T_normal.jpg"/>
    <hyperlink ref="F133" r:id="rId619" display="http://pbs.twimg.com/profile_images/729282524438929409/u5oglyAv_normal.jpg"/>
    <hyperlink ref="F134" r:id="rId620" display="http://pbs.twimg.com/profile_images/566279601345667073/WD18FuyV_normal.jpeg"/>
    <hyperlink ref="F135" r:id="rId621" display="http://pbs.twimg.com/profile_images/1084833259475759104/BqawRmZx_normal.jpg"/>
    <hyperlink ref="F136" r:id="rId622" display="http://pbs.twimg.com/profile_images/1144228003297320960/sgny33tB_normal.jpg"/>
    <hyperlink ref="F137" r:id="rId623" display="http://pbs.twimg.com/profile_images/1089980988690714624/9gfaoooE_normal.jpg"/>
    <hyperlink ref="F138" r:id="rId624" display="http://pbs.twimg.com/profile_images/1171506008562122759/jLPsOX-d_normal.jpg"/>
    <hyperlink ref="F139" r:id="rId625" display="http://pbs.twimg.com/profile_images/1089944359452037120/iX9umaia_normal.jpg"/>
    <hyperlink ref="F140" r:id="rId626" display="http://pbs.twimg.com/profile_images/797106039162277888/Vta9cgvh_normal.jpg"/>
    <hyperlink ref="F141" r:id="rId627" display="http://pbs.twimg.com/profile_images/1116023782613897217/Hku92WbV_normal.jpg"/>
    <hyperlink ref="F142" r:id="rId628" display="http://pbs.twimg.com/profile_images/1180898195167047680/TkYGWs-j_normal.jpg"/>
    <hyperlink ref="F143" r:id="rId629" display="http://pbs.twimg.com/profile_images/1006210854122029066/v4wd4fQB_normal.jpg"/>
    <hyperlink ref="F144" r:id="rId630" display="http://pbs.twimg.com/profile_images/1282899422/email_logo_iwes2_normal.jpg"/>
    <hyperlink ref="F145" r:id="rId631" display="http://pbs.twimg.com/profile_images/1178519437076361217/PaVpUrxq_normal.jpg"/>
    <hyperlink ref="F146" r:id="rId632" display="http://pbs.twimg.com/profile_images/1094934045602050048/0v5IgpXP_normal.jpg"/>
    <hyperlink ref="F147" r:id="rId633" display="http://pbs.twimg.com/profile_images/895954822280564736/dFBEy0cF_normal.jpg"/>
    <hyperlink ref="F148" r:id="rId634" display="http://pbs.twimg.com/profile_images/973251173879877632/Ovxk_ODB_normal.jpg"/>
    <hyperlink ref="F149" r:id="rId635" display="http://pbs.twimg.com/profile_images/1639812575/SDC_Cherry_Blossom_normal.JPG"/>
    <hyperlink ref="F150" r:id="rId636" display="http://pbs.twimg.com/profile_images/1156960343098310656/QIQl2Csj_normal.jpg"/>
    <hyperlink ref="F151" r:id="rId637" display="http://pbs.twimg.com/profile_images/878275994381156357/fvf8j_9F_normal.jpg"/>
    <hyperlink ref="F152" r:id="rId638" display="http://pbs.twimg.com/profile_images/553282398935212032/iA0FkgfV_normal.jpeg"/>
    <hyperlink ref="F153" r:id="rId639" display="http://pbs.twimg.com/profile_images/854336841956421632/uHwYgGeV_normal.jpg"/>
    <hyperlink ref="F154" r:id="rId640" display="http://pbs.twimg.com/profile_images/623925063536906240/w7fCw7dm_normal.jpg"/>
    <hyperlink ref="F155" r:id="rId641" display="http://pbs.twimg.com/profile_images/69962877/moo_moo_normal.jpg"/>
    <hyperlink ref="F156" r:id="rId642" display="http://pbs.twimg.com/profile_images/1145507303355027456/dnIan1BQ_normal.jpg"/>
    <hyperlink ref="F157" r:id="rId643" display="http://pbs.twimg.com/profile_images/444484879825117185/eqbO45Kg_normal.jpeg"/>
    <hyperlink ref="F158" r:id="rId644" display="http://pbs.twimg.com/profile_images/461929799674372096/OeMhhF0c_normal.png"/>
    <hyperlink ref="F159" r:id="rId645" display="http://pbs.twimg.com/profile_images/988496807175995392/m4qMt8MI_normal.jpg"/>
    <hyperlink ref="F160" r:id="rId646" display="http://pbs.twimg.com/profile_images/585719121108717568/WA_6xxm1_normal.jpg"/>
    <hyperlink ref="F161" r:id="rId647" display="http://pbs.twimg.com/profile_images/828977274703773697/Yo07xyEz_normal.jpg"/>
    <hyperlink ref="F162" r:id="rId648" display="http://pbs.twimg.com/profile_images/979433109178417153/kUJHy8kV_normal.jpg"/>
    <hyperlink ref="F163" r:id="rId649" display="http://pbs.twimg.com/profile_images/855695654982733828/_tvgudCK_normal.jpg"/>
    <hyperlink ref="F164" r:id="rId650" display="http://pbs.twimg.com/profile_images/875476478988886016/_l61qZdR_normal.jpg"/>
    <hyperlink ref="F165" r:id="rId651" display="http://pbs.twimg.com/profile_images/1176950191385174018/yKkTPqEf_normal.jpg"/>
    <hyperlink ref="F166" r:id="rId652" display="http://pbs.twimg.com/profile_images/949368602569904129/0l-sl1ET_normal.jpg"/>
    <hyperlink ref="F167" r:id="rId653" display="http://pbs.twimg.com/profile_images/1059888693945630720/yex0Gcbi_normal.jpg"/>
    <hyperlink ref="F168" r:id="rId654" display="http://pbs.twimg.com/profile_images/378800000830963435/2f09f03dd7d8f43bfadac777788b3b16_normal.jpeg"/>
    <hyperlink ref="F169" r:id="rId655" display="http://pbs.twimg.com/profile_images/956838519082713089/LazSi9yH_normal.jpg"/>
    <hyperlink ref="F170" r:id="rId656" display="http://pbs.twimg.com/profile_images/1042032978245955589/V3-7nX1W_normal.jpg"/>
    <hyperlink ref="F171" r:id="rId657" display="http://a0.twimg.com/sticky/default_profile_images/default_profile_3_normal.png"/>
    <hyperlink ref="F172" r:id="rId658" display="http://pbs.twimg.com/profile_images/859982100904148992/hv5soju7_normal.jpg"/>
    <hyperlink ref="F173" r:id="rId659" display="http://pbs.twimg.com/profile_images/800984534934114306/6US-Zbfp_normal.jpg"/>
    <hyperlink ref="F174" r:id="rId660" display="http://pbs.twimg.com/profile_images/567350542326718464/FXOsgyA7_normal.jpeg"/>
    <hyperlink ref="F175" r:id="rId661" display="http://pbs.twimg.com/profile_images/514460859582517248/cHS0WKvK_normal.jpeg"/>
    <hyperlink ref="F176" r:id="rId662" display="http://pbs.twimg.com/profile_images/1128295202861604864/pYcFgVxw_normal.jpg"/>
    <hyperlink ref="F177" r:id="rId663" display="http://pbs.twimg.com/profile_images/841631803370799105/Kbn5gRwJ_normal.jpg"/>
    <hyperlink ref="F178" r:id="rId664" display="http://pbs.twimg.com/profile_images/1609688461/DrAgnesPic4_normal.jpg"/>
    <hyperlink ref="F179" r:id="rId665" display="http://pbs.twimg.com/profile_images/1784917262/jc909_600_10-33-00_normal.jpg"/>
    <hyperlink ref="F180" r:id="rId666" display="http://pbs.twimg.com/profile_images/1007353698513752072/4RYJB_Kf_normal.jpg"/>
    <hyperlink ref="F181" r:id="rId667" display="http://pbs.twimg.com/profile_images/1130431419589758984/xc44_Kw2_normal.jpg"/>
    <hyperlink ref="F182" r:id="rId668" display="http://pbs.twimg.com/profile_images/2341399636/image_normal.jpg"/>
    <hyperlink ref="F183" r:id="rId669" display="http://pbs.twimg.com/profile_images/989702179224043520/J-1QkA2s_normal.jpg"/>
    <hyperlink ref="F184" r:id="rId670" display="http://pbs.twimg.com/profile_images/971028108555022336/kebyV3lh_normal.jpg"/>
    <hyperlink ref="F185" r:id="rId671" display="http://pbs.twimg.com/profile_images/684118985089089536/6NFBpQCi_normal.jpg"/>
    <hyperlink ref="F186" r:id="rId672" display="http://pbs.twimg.com/profile_images/1086264500892905472/_UOR_Ys9_normal.jpg"/>
    <hyperlink ref="F187" r:id="rId673" display="http://pbs.twimg.com/profile_images/913449705647902720/e53MISUG_normal.jpg"/>
    <hyperlink ref="F188" r:id="rId674" display="http://pbs.twimg.com/profile_images/1017592184034521088/5SB1rijr_normal.jpg"/>
    <hyperlink ref="F189" r:id="rId675" display="http://pbs.twimg.com/profile_images/844936730901987332/GPyRut_5_normal.jpg"/>
    <hyperlink ref="F190" r:id="rId676" display="http://pbs.twimg.com/profile_images/1087811494971142144/7Hde7fu-_normal.jpg"/>
    <hyperlink ref="F191" r:id="rId677" display="http://pbs.twimg.com/profile_images/758839113999015936/xnsRNtOo_normal.jpg"/>
    <hyperlink ref="F192" r:id="rId678" display="http://pbs.twimg.com/profile_images/799643448357830656/FTrErgEN_normal.jpg"/>
    <hyperlink ref="F193" r:id="rId679" display="http://pbs.twimg.com/profile_images/844981273890177024/HLBA0R2p_normal.jpg"/>
    <hyperlink ref="F194" r:id="rId680" display="http://pbs.twimg.com/profile_images/1110925250219380736/dA1pSrgB_normal.png"/>
    <hyperlink ref="F195" r:id="rId681" display="http://pbs.twimg.com/profile_images/575390676612857857/vmDt14tE_normal.png"/>
    <hyperlink ref="F196" r:id="rId682" display="http://pbs.twimg.com/profile_images/614528565959208960/5nb8QdQ3_normal.jpg"/>
    <hyperlink ref="F197" r:id="rId683" display="http://pbs.twimg.com/profile_images/1181301809190559744/bkfO2WZV_normal.jpg"/>
    <hyperlink ref="F198" r:id="rId684" display="http://pbs.twimg.com/profile_images/746541594388500480/9W_HZPye_normal.jpg"/>
    <hyperlink ref="F199" r:id="rId685" display="http://pbs.twimg.com/profile_images/2412055030/f0rmeqpih2srihjvgdzh_normal.jpeg"/>
    <hyperlink ref="AX3" r:id="rId686" display="https://twitter.com/mmctweets"/>
    <hyperlink ref="AX4" r:id="rId687" display="https://twitter.com/proctergamble"/>
    <hyperlink ref="AX5" r:id="rId688" display="https://twitter.com/africare"/>
    <hyperlink ref="AX6" r:id="rId689" display="https://twitter.com/elmaphilanthro"/>
    <hyperlink ref="AX7" r:id="rId690" display="https://twitter.com/akudoglobal"/>
    <hyperlink ref="AX8" r:id="rId691" display="https://twitter.com/metiebetmd"/>
    <hyperlink ref="AX9" r:id="rId692" display="https://twitter.com/leminemoujtaba"/>
    <hyperlink ref="AX10" r:id="rId693" display="https://twitter.com/merckformothers"/>
    <hyperlink ref="AX11" r:id="rId694" display="https://twitter.com/benoitkalasa"/>
    <hyperlink ref="AX12" r:id="rId695" display="https://twitter.com/natashagarcha"/>
    <hyperlink ref="AX13" r:id="rId696" display="https://twitter.com/manyata4mothers"/>
    <hyperlink ref="AX14" r:id="rId697" display="https://twitter.com/msdformothers"/>
    <hyperlink ref="AX15" r:id="rId698" display="https://twitter.com/subhasree_sai"/>
    <hyperlink ref="AX16" r:id="rId699" display="https://twitter.com/unaids"/>
    <hyperlink ref="AX17" r:id="rId700" display="https://twitter.com/usaid"/>
    <hyperlink ref="AX18" r:id="rId701" display="https://twitter.com/creditsuisse"/>
    <hyperlink ref="AX19" r:id="rId702" display="https://twitter.com/eybsimmons"/>
    <hyperlink ref="AX20" r:id="rId703" display="https://twitter.com/gatesfoundation"/>
    <hyperlink ref="AX21" r:id="rId704" display="https://twitter.com/hades_2098"/>
    <hyperlink ref="AX22" r:id="rId705" display="https://twitter.com/unfpa"/>
    <hyperlink ref="AX23" r:id="rId706" display="https://twitter.com/orkoum"/>
    <hyperlink ref="AX24" r:id="rId707" display="https://twitter.com/ncpd_kenya"/>
    <hyperlink ref="AX25" r:id="rId708" display="https://twitter.com/temitayoe"/>
    <hyperlink ref="AX26" r:id="rId709" display="https://twitter.com/chris_cnnaji"/>
    <hyperlink ref="AX27" r:id="rId710" display="https://twitter.com/magarya"/>
    <hyperlink ref="AX28" r:id="rId711" display="https://twitter.com/healthnews_ng"/>
    <hyperlink ref="AX29" r:id="rId712" display="https://twitter.com/angelbo75655793"/>
    <hyperlink ref="AX30" r:id="rId713" display="https://twitter.com/merck"/>
    <hyperlink ref="AX31" r:id="rId714" display="https://twitter.com/firdug2015"/>
    <hyperlink ref="AX32" r:id="rId715" display="https://twitter.com/adongharriet1"/>
    <hyperlink ref="AX33" r:id="rId716" display="https://twitter.com/supplychainsn"/>
    <hyperlink ref="AX34" r:id="rId717" display="https://twitter.com/ahahospitals"/>
    <hyperlink ref="AX35" r:id="rId718" display="https://twitter.com/theihi"/>
    <hyperlink ref="AX36" r:id="rId719" display="https://twitter.com/sujas15"/>
    <hyperlink ref="AX37" r:id="rId720" display="https://twitter.com/tweetaonl"/>
    <hyperlink ref="AX38" r:id="rId721" display="https://twitter.com/pmrosey2"/>
    <hyperlink ref="AX39" r:id="rId722" display="https://twitter.com/terriwh109"/>
    <hyperlink ref="AX40" r:id="rId723" display="https://twitter.com/danishmfa"/>
    <hyperlink ref="AX41" r:id="rId724" display="https://twitter.com/kenyamissionun"/>
    <hyperlink ref="AX42" r:id="rId725" display="https://twitter.com/denmark_un"/>
    <hyperlink ref="AX43" r:id="rId726" display="https://twitter.com/shedecidesgfi"/>
    <hyperlink ref="AX44" r:id="rId727" display="https://twitter.com/womendeliver"/>
    <hyperlink ref="AX45" r:id="rId728" display="https://twitter.com/katja_iversen"/>
    <hyperlink ref="AX46" r:id="rId729" display="https://twitter.com/directorcelsjr"/>
    <hyperlink ref="AX47" r:id="rId730" display="https://twitter.com/doccrearperry"/>
    <hyperlink ref="AX48" r:id="rId731" display="https://twitter.com/prnews"/>
    <hyperlink ref="AX49" r:id="rId732" display="https://twitter.com/marzooqalyami6"/>
    <hyperlink ref="AX50" r:id="rId733" display="https://twitter.com/coldbean"/>
    <hyperlink ref="AX51" r:id="rId734" display="https://twitter.com/birthequity"/>
    <hyperlink ref="AX52" r:id="rId735" display="https://twitter.com/gavimag"/>
    <hyperlink ref="AX53" r:id="rId736" display="https://twitter.com/ifpwfoundation"/>
    <hyperlink ref="AX54" r:id="rId737" display="https://twitter.com/arc_nigeria"/>
    <hyperlink ref="AX55" r:id="rId738" display="https://twitter.com/zukynokeke"/>
    <hyperlink ref="AX56" r:id="rId739" display="https://twitter.com/devbadek"/>
    <hyperlink ref="AX57" r:id="rId740" display="https://twitter.com/whoafro"/>
    <hyperlink ref="AX58" r:id="rId741" display="https://twitter.com/faryus88"/>
    <hyperlink ref="AX59" r:id="rId742" display="https://twitter.com/jnjglobalhealth"/>
    <hyperlink ref="AX60" r:id="rId743" display="https://twitter.com/ftissandier"/>
    <hyperlink ref="AX61" r:id="rId744" display="https://twitter.com/pplthatdeliver"/>
    <hyperlink ref="AX62" r:id="rId745" display="https://twitter.com/gavi"/>
    <hyperlink ref="AX63" r:id="rId746" display="https://twitter.com/justicetwit"/>
    <hyperlink ref="AX64" r:id="rId747" display="https://twitter.com/ap"/>
    <hyperlink ref="AX65" r:id="rId748" display="https://twitter.com/freep"/>
    <hyperlink ref="AX66" r:id="rId749" display="https://twitter.com/marijuanapolicy"/>
    <hyperlink ref="AX67" r:id="rId750" display="https://twitter.com/reviewjournal"/>
    <hyperlink ref="AX68" r:id="rId751" display="https://twitter.com/reuters"/>
    <hyperlink ref="AX69" r:id="rId752" display="https://twitter.com/newshour"/>
    <hyperlink ref="AX70" r:id="rId753" display="https://twitter.com/npr"/>
    <hyperlink ref="AX71" r:id="rId754" display="https://twitter.com/cbsnews"/>
    <hyperlink ref="AX72" r:id="rId755" display="https://twitter.com/nbcnews"/>
    <hyperlink ref="AX73" r:id="rId756" display="https://twitter.com/abcnewslive"/>
    <hyperlink ref="AX74" r:id="rId757" display="https://twitter.com/usatoday"/>
    <hyperlink ref="AX75" r:id="rId758" display="https://twitter.com/bbcbreaking"/>
    <hyperlink ref="AX76" r:id="rId759" display="https://twitter.com/cnnbrk"/>
    <hyperlink ref="AX77" r:id="rId760" display="https://twitter.com/latimes"/>
    <hyperlink ref="AX78" r:id="rId761" display="https://twitter.com/seattletimes"/>
    <hyperlink ref="AX79" r:id="rId762" display="https://twitter.com/nytimes"/>
    <hyperlink ref="AX80" r:id="rId763" display="https://twitter.com/miamiherald"/>
    <hyperlink ref="AX81" r:id="rId764" display="https://twitter.com/womenintheworld"/>
    <hyperlink ref="AX82" r:id="rId765" display="https://twitter.com/womensmediacntr"/>
    <hyperlink ref="AX83" r:id="rId766" display="https://twitter.com/janicewiitala"/>
    <hyperlink ref="AX84" r:id="rId767" display="https://twitter.com/amagege"/>
    <hyperlink ref="AX85" r:id="rId768" display="https://twitter.com/clioawards"/>
    <hyperlink ref="AX86" r:id="rId769" display="https://twitter.com/jillgw"/>
    <hyperlink ref="AX87" r:id="rId770" display="https://twitter.com/dianedellanno"/>
    <hyperlink ref="AX88" r:id="rId771" display="https://twitter.com/vivalanadia"/>
    <hyperlink ref="AX89" r:id="rId772" display="https://twitter.com/perinatalequity"/>
    <hyperlink ref="AX90" r:id="rId773" display="https://twitter.com/melinatedmoms"/>
    <hyperlink ref="AX91" r:id="rId774" display="https://twitter.com/kimboller1"/>
    <hyperlink ref="AX92" r:id="rId775" display="https://twitter.com/childbirth"/>
    <hyperlink ref="AX93" r:id="rId776" display="https://twitter.com/everymomcounts"/>
    <hyperlink ref="AX94" r:id="rId777" display="https://twitter.com/nanstrauss"/>
    <hyperlink ref="AX95" r:id="rId778" display="https://twitter.com/pooltable_mover"/>
    <hyperlink ref="AX96" r:id="rId779" display="https://twitter.com/first_candle"/>
    <hyperlink ref="AX97" r:id="rId780" display="https://twitter.com/njspotlight"/>
    <hyperlink ref="AX98" r:id="rId781" display="https://twitter.com/burkefoundation"/>
    <hyperlink ref="AX99" r:id="rId782" display="https://twitter.com/nicholsonfornj"/>
    <hyperlink ref="AX100" r:id="rId783" display="https://twitter.com/newarkhealth"/>
    <hyperlink ref="AX101" r:id="rId784" display="https://twitter.com/camdenhealth"/>
    <hyperlink ref="AX102" r:id="rId785" display="https://twitter.com/bmohealthystart"/>
    <hyperlink ref="AX103" r:id="rId786" display="https://twitter.com/alubay2"/>
    <hyperlink ref="AX104" r:id="rId787" display="https://twitter.com/dare_lola"/>
    <hyperlink ref="AX105" r:id="rId788" display="https://twitter.com/ekemma"/>
    <hyperlink ref="AX106" r:id="rId789" display="https://twitter.com/nighealthwatch"/>
    <hyperlink ref="AX107" r:id="rId790" display="https://twitter.com/donlaz4u"/>
    <hyperlink ref="AX108" r:id="rId791" display="https://twitter.com/subomiplumptre"/>
    <hyperlink ref="AX109" r:id="rId792" display="https://twitter.com/realanifon"/>
    <hyperlink ref="AX110" r:id="rId793" display="https://twitter.com/temite"/>
    <hyperlink ref="AX111" r:id="rId794" display="https://twitter.com/mallampelliks"/>
    <hyperlink ref="AX112" r:id="rId795" display="https://twitter.com/drngozionuoha"/>
    <hyperlink ref="AX113" r:id="rId796" display="https://twitter.com/lynn_ustw"/>
    <hyperlink ref="AX114" r:id="rId797" display="https://twitter.com/mayorbcyoung"/>
    <hyperlink ref="AX115" r:id="rId798" display="https://twitter.com/rosgmi"/>
    <hyperlink ref="AX116" r:id="rId799" display="https://twitter.com/aniediudo"/>
    <hyperlink ref="AX117" r:id="rId800" display="https://twitter.com/mamayenigeria"/>
    <hyperlink ref="AX118" r:id="rId801" display="https://twitter.com/mamaletteng"/>
    <hyperlink ref="AX119" r:id="rId802" display="https://twitter.com/many_colors"/>
    <hyperlink ref="AX120" r:id="rId803" display="https://twitter.com/almatahealth"/>
    <hyperlink ref="AX121" r:id="rId804" display="https://twitter.com/njtvnews"/>
    <hyperlink ref="AX122" r:id="rId805" display="https://twitter.com/firstladynj"/>
    <hyperlink ref="AX123" r:id="rId806" display="https://twitter.com/joannagagisnjtv"/>
    <hyperlink ref="AX124" r:id="rId807" display="https://twitter.com/bmoreforbabies"/>
    <hyperlink ref="AX125" r:id="rId808" display="https://twitter.com/tedbabedegefie"/>
    <hyperlink ref="AX126" r:id="rId809" display="https://twitter.com/lauriemyershl"/>
    <hyperlink ref="AX127" r:id="rId810" display="https://twitter.com/pro"/>
    <hyperlink ref="AX128" r:id="rId811" display="https://twitter.com/crossriverstate"/>
    <hyperlink ref="AX129" r:id="rId812" display="https://twitter.com/pathfinderint"/>
    <hyperlink ref="AX130" r:id="rId813" display="https://twitter.com/alex148laughlin"/>
    <hyperlink ref="AX131" r:id="rId814" display="https://twitter.com/projectcure"/>
    <hyperlink ref="AX132" r:id="rId815" display="https://twitter.com/utibe__ebong"/>
    <hyperlink ref="AX133" r:id="rId816" display="https://twitter.com/monica_kerrigan"/>
    <hyperlink ref="AX134" r:id="rId817" display="https://twitter.com/emilywj"/>
    <hyperlink ref="AX135" r:id="rId818" display="https://twitter.com/atiyaweiss"/>
    <hyperlink ref="AX136" r:id="rId819" display="https://twitter.com/childhealthusa"/>
    <hyperlink ref="AX137" r:id="rId820" display="https://twitter.com/ppic_online"/>
    <hyperlink ref="AX138" r:id="rId821" display="https://twitter.com/bmhcaucus"/>
    <hyperlink ref="AX139" r:id="rId822" display="https://twitter.com/atwhealth"/>
    <hyperlink ref="AX140" r:id="rId823" display="https://twitter.com/misssophiebot"/>
    <hyperlink ref="AX141" r:id="rId824" display="https://twitter.com/familyubuntu"/>
    <hyperlink ref="AX142" r:id="rId825" display="https://twitter.com/laceyemma1"/>
    <hyperlink ref="AX143" r:id="rId826" display="https://twitter.com/wilson_mhi"/>
    <hyperlink ref="AX144" r:id="rId827" display="https://twitter.com/iwes_nola"/>
    <hyperlink ref="AX145" r:id="rId828" display="https://twitter.com/_magnoliashawty"/>
    <hyperlink ref="AX146" r:id="rId829" display="https://twitter.com/avegenhealth"/>
    <hyperlink ref="AX147" r:id="rId830" display="https://twitter.com/preventaccreta"/>
    <hyperlink ref="AX148" r:id="rId831" display="https://twitter.com/wwstansburyccfa"/>
    <hyperlink ref="AX149" r:id="rId832" display="https://twitter.com/staceycpenny"/>
    <hyperlink ref="AX150" r:id="rId833" display="https://twitter.com/shadesofblueprj"/>
    <hyperlink ref="AX151" r:id="rId834" display="https://twitter.com/usaidgh"/>
    <hyperlink ref="AX152" r:id="rId835" display="https://twitter.com/opicgov"/>
    <hyperlink ref="AX153" r:id="rId836" display="https://twitter.com/merckiminspired"/>
    <hyperlink ref="AX154" r:id="rId837" display="https://twitter.com/reginaimhoff"/>
    <hyperlink ref="AX155" r:id="rId838" display="https://twitter.com/keeleemoseley"/>
    <hyperlink ref="AX156" r:id="rId839" display="https://twitter.com/katribertram"/>
    <hyperlink ref="AX157" r:id="rId840" display="https://twitter.com/pmnch"/>
    <hyperlink ref="AX158" r:id="rId841" display="https://twitter.com/devex"/>
    <hyperlink ref="AX159" r:id="rId842" display="https://twitter.com/jcie_org"/>
    <hyperlink ref="AX160" r:id="rId843" display="https://twitter.com/rockefellerfdn"/>
    <hyperlink ref="AX161" r:id="rId844" display="https://twitter.com/globalfund"/>
    <hyperlink ref="AX162" r:id="rId845" display="https://twitter.com/aminumagashig"/>
    <hyperlink ref="AX163" r:id="rId846" display="https://twitter.com/uhc2030"/>
    <hyperlink ref="AX164" r:id="rId847" display="https://twitter.com/who"/>
    <hyperlink ref="AX165" r:id="rId848" display="https://twitter.com/sambernsteinrn"/>
    <hyperlink ref="AX166" r:id="rId849" display="https://twitter.com/don2569603"/>
    <hyperlink ref="AX167" r:id="rId850" display="https://twitter.com/whitehouse"/>
    <hyperlink ref="AX168" r:id="rId851" display="https://twitter.com/tallduc"/>
    <hyperlink ref="AX169" r:id="rId852" display="https://twitter.com/fkolomoni"/>
    <hyperlink ref="AX170" r:id="rId853" display="https://twitter.com/kistennoel"/>
    <hyperlink ref="AX171" r:id="rId854" display="https://twitter.com/whitehou"/>
    <hyperlink ref="AX172" r:id="rId855" display="https://twitter.com/potus"/>
    <hyperlink ref="AX173" r:id="rId856" display="https://twitter.com/picphysicians"/>
    <hyperlink ref="AX174" r:id="rId857" display="https://twitter.com/hhsgov"/>
    <hyperlink ref="AX175" r:id="rId858" display="https://twitter.com/usmerckproducts"/>
    <hyperlink ref="AX176" r:id="rId859" display="https://twitter.com/onebyone2030"/>
    <hyperlink ref="AX177" r:id="rId860" display="https://twitter.com/dourahsante"/>
    <hyperlink ref="AX178" r:id="rId861" display="https://twitter.com/agnesbinagwaho"/>
    <hyperlink ref="AX179" r:id="rId862" display="https://twitter.com/jcoonrod"/>
    <hyperlink ref="AX180" r:id="rId863" display="https://twitter.com/germannstefan"/>
    <hyperlink ref="AX181" r:id="rId864" display="https://twitter.com/murtalamai"/>
    <hyperlink ref="AX182" r:id="rId865" display="https://twitter.com/harishhande"/>
    <hyperlink ref="AX183" r:id="rId866" display="https://twitter.com/eleni_z_tsigas"/>
    <hyperlink ref="AX184" r:id="rId867" display="https://twitter.com/preeclampsia"/>
    <hyperlink ref="AX185" r:id="rId868" display="https://twitter.com/4thtriproject"/>
    <hyperlink ref="AX186" r:id="rId869" display="https://twitter.com/mommasvoices"/>
    <hyperlink ref="AX187" r:id="rId870" display="https://twitter.com/nraomd"/>
    <hyperlink ref="AX188" r:id="rId871" display="https://twitter.com/neel_shah"/>
    <hyperlink ref="AX189" r:id="rId872" display="https://twitter.com/marchformoms"/>
    <hyperlink ref="AX190" r:id="rId873" display="https://twitter.com/awhonn"/>
    <hyperlink ref="AX191" r:id="rId874" display="https://twitter.com/donaintl"/>
    <hyperlink ref="AX192" r:id="rId875" display="https://twitter.com/acnmmidwives"/>
    <hyperlink ref="AX193" r:id="rId876" display="https://twitter.com/mysmfm"/>
    <hyperlink ref="AX194" r:id="rId877" display="https://twitter.com/acog"/>
    <hyperlink ref="AX195" r:id="rId878" display="https://twitter.com/harvardchansph"/>
    <hyperlink ref="AX196" r:id="rId879" display="https://twitter.com/ariadnelabs"/>
    <hyperlink ref="AX197" r:id="rId880" display="https://twitter.com/expectmore"/>
    <hyperlink ref="AX198" r:id="rId881" display="https://twitter.com/mea"/>
    <hyperlink ref="AX199" r:id="rId882" display="https://twitter.com/merca"/>
  </hyperlinks>
  <printOptions/>
  <pageMargins left="0.7" right="0.7" top="0.75" bottom="0.75" header="0.3" footer="0.3"/>
  <pageSetup horizontalDpi="600" verticalDpi="600" orientation="portrait" r:id="rId886"/>
  <legacyDrawing r:id="rId884"/>
  <tableParts>
    <tablePart r:id="rId8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2507</v>
      </c>
      <c r="Z2" s="13" t="s">
        <v>2521</v>
      </c>
      <c r="AA2" s="13" t="s">
        <v>2555</v>
      </c>
      <c r="AB2" s="13" t="s">
        <v>2628</v>
      </c>
      <c r="AC2" s="13" t="s">
        <v>2744</v>
      </c>
      <c r="AD2" s="13" t="s">
        <v>2783</v>
      </c>
      <c r="AE2" s="13" t="s">
        <v>2788</v>
      </c>
      <c r="AF2" s="13" t="s">
        <v>2814</v>
      </c>
      <c r="AG2" s="119" t="s">
        <v>3243</v>
      </c>
      <c r="AH2" s="119" t="s">
        <v>3244</v>
      </c>
      <c r="AI2" s="119" t="s">
        <v>3245</v>
      </c>
      <c r="AJ2" s="119" t="s">
        <v>3246</v>
      </c>
      <c r="AK2" s="119" t="s">
        <v>3247</v>
      </c>
      <c r="AL2" s="119" t="s">
        <v>3248</v>
      </c>
      <c r="AM2" s="119" t="s">
        <v>3249</v>
      </c>
      <c r="AN2" s="119" t="s">
        <v>3250</v>
      </c>
      <c r="AO2" s="119" t="s">
        <v>3253</v>
      </c>
    </row>
    <row r="3" spans="1:41" ht="15">
      <c r="A3" s="87" t="s">
        <v>2446</v>
      </c>
      <c r="B3" s="65" t="s">
        <v>2464</v>
      </c>
      <c r="C3" s="65" t="s">
        <v>56</v>
      </c>
      <c r="D3" s="103"/>
      <c r="E3" s="102"/>
      <c r="F3" s="104" t="s">
        <v>3340</v>
      </c>
      <c r="G3" s="105"/>
      <c r="H3" s="105"/>
      <c r="I3" s="106">
        <v>3</v>
      </c>
      <c r="J3" s="107"/>
      <c r="K3" s="48">
        <v>44</v>
      </c>
      <c r="L3" s="48">
        <v>73</v>
      </c>
      <c r="M3" s="48">
        <v>27</v>
      </c>
      <c r="N3" s="48">
        <v>100</v>
      </c>
      <c r="O3" s="48">
        <v>3</v>
      </c>
      <c r="P3" s="49">
        <v>0.09333333333333334</v>
      </c>
      <c r="Q3" s="49">
        <v>0.17073170731707318</v>
      </c>
      <c r="R3" s="48">
        <v>1</v>
      </c>
      <c r="S3" s="48">
        <v>0</v>
      </c>
      <c r="T3" s="48">
        <v>44</v>
      </c>
      <c r="U3" s="48">
        <v>100</v>
      </c>
      <c r="V3" s="48">
        <v>3</v>
      </c>
      <c r="W3" s="49">
        <v>1.98657</v>
      </c>
      <c r="X3" s="49">
        <v>0.04334038054968287</v>
      </c>
      <c r="Y3" s="78" t="s">
        <v>2508</v>
      </c>
      <c r="Z3" s="78" t="s">
        <v>2522</v>
      </c>
      <c r="AA3" s="78" t="s">
        <v>2556</v>
      </c>
      <c r="AB3" s="84" t="s">
        <v>2629</v>
      </c>
      <c r="AC3" s="84" t="s">
        <v>2745</v>
      </c>
      <c r="AD3" s="84" t="s">
        <v>2784</v>
      </c>
      <c r="AE3" s="84" t="s">
        <v>2789</v>
      </c>
      <c r="AF3" s="84" t="s">
        <v>2815</v>
      </c>
      <c r="AG3" s="116">
        <v>63</v>
      </c>
      <c r="AH3" s="120">
        <v>5.1766639276910436</v>
      </c>
      <c r="AI3" s="116">
        <v>22</v>
      </c>
      <c r="AJ3" s="120">
        <v>1.80772391125719</v>
      </c>
      <c r="AK3" s="116">
        <v>0</v>
      </c>
      <c r="AL3" s="120">
        <v>0</v>
      </c>
      <c r="AM3" s="116">
        <v>1132</v>
      </c>
      <c r="AN3" s="120">
        <v>93.01561216105176</v>
      </c>
      <c r="AO3" s="116">
        <v>1217</v>
      </c>
    </row>
    <row r="4" spans="1:41" ht="15">
      <c r="A4" s="87" t="s">
        <v>2447</v>
      </c>
      <c r="B4" s="65" t="s">
        <v>2465</v>
      </c>
      <c r="C4" s="65" t="s">
        <v>56</v>
      </c>
      <c r="D4" s="109"/>
      <c r="E4" s="108"/>
      <c r="F4" s="110" t="s">
        <v>3341</v>
      </c>
      <c r="G4" s="111"/>
      <c r="H4" s="111"/>
      <c r="I4" s="112">
        <v>4</v>
      </c>
      <c r="J4" s="113"/>
      <c r="K4" s="48">
        <v>28</v>
      </c>
      <c r="L4" s="48">
        <v>58</v>
      </c>
      <c r="M4" s="48">
        <v>0</v>
      </c>
      <c r="N4" s="48">
        <v>58</v>
      </c>
      <c r="O4" s="48">
        <v>0</v>
      </c>
      <c r="P4" s="49">
        <v>0</v>
      </c>
      <c r="Q4" s="49">
        <v>0</v>
      </c>
      <c r="R4" s="48">
        <v>1</v>
      </c>
      <c r="S4" s="48">
        <v>0</v>
      </c>
      <c r="T4" s="48">
        <v>28</v>
      </c>
      <c r="U4" s="48">
        <v>58</v>
      </c>
      <c r="V4" s="48">
        <v>4</v>
      </c>
      <c r="W4" s="49">
        <v>1.964286</v>
      </c>
      <c r="X4" s="49">
        <v>0.07671957671957672</v>
      </c>
      <c r="Y4" s="78" t="s">
        <v>2509</v>
      </c>
      <c r="Z4" s="78" t="s">
        <v>2523</v>
      </c>
      <c r="AA4" s="78" t="s">
        <v>2557</v>
      </c>
      <c r="AB4" s="84" t="s">
        <v>2630</v>
      </c>
      <c r="AC4" s="84" t="s">
        <v>2746</v>
      </c>
      <c r="AD4" s="84" t="s">
        <v>2785</v>
      </c>
      <c r="AE4" s="84" t="s">
        <v>2790</v>
      </c>
      <c r="AF4" s="84" t="s">
        <v>2816</v>
      </c>
      <c r="AG4" s="116">
        <v>29</v>
      </c>
      <c r="AH4" s="120">
        <v>4.073033707865169</v>
      </c>
      <c r="AI4" s="116">
        <v>10</v>
      </c>
      <c r="AJ4" s="120">
        <v>1.404494382022472</v>
      </c>
      <c r="AK4" s="116">
        <v>0</v>
      </c>
      <c r="AL4" s="120">
        <v>0</v>
      </c>
      <c r="AM4" s="116">
        <v>673</v>
      </c>
      <c r="AN4" s="120">
        <v>94.52247191011236</v>
      </c>
      <c r="AO4" s="116">
        <v>712</v>
      </c>
    </row>
    <row r="5" spans="1:41" ht="15">
      <c r="A5" s="87" t="s">
        <v>2448</v>
      </c>
      <c r="B5" s="65" t="s">
        <v>2466</v>
      </c>
      <c r="C5" s="65" t="s">
        <v>56</v>
      </c>
      <c r="D5" s="109"/>
      <c r="E5" s="108"/>
      <c r="F5" s="110" t="s">
        <v>3342</v>
      </c>
      <c r="G5" s="111"/>
      <c r="H5" s="111"/>
      <c r="I5" s="112">
        <v>5</v>
      </c>
      <c r="J5" s="113"/>
      <c r="K5" s="48">
        <v>20</v>
      </c>
      <c r="L5" s="48">
        <v>19</v>
      </c>
      <c r="M5" s="48">
        <v>0</v>
      </c>
      <c r="N5" s="48">
        <v>19</v>
      </c>
      <c r="O5" s="48">
        <v>0</v>
      </c>
      <c r="P5" s="49">
        <v>0</v>
      </c>
      <c r="Q5" s="49">
        <v>0</v>
      </c>
      <c r="R5" s="48">
        <v>1</v>
      </c>
      <c r="S5" s="48">
        <v>0</v>
      </c>
      <c r="T5" s="48">
        <v>20</v>
      </c>
      <c r="U5" s="48">
        <v>19</v>
      </c>
      <c r="V5" s="48">
        <v>2</v>
      </c>
      <c r="W5" s="49">
        <v>1.805</v>
      </c>
      <c r="X5" s="49">
        <v>0.05</v>
      </c>
      <c r="Y5" s="78" t="s">
        <v>512</v>
      </c>
      <c r="Z5" s="78" t="s">
        <v>541</v>
      </c>
      <c r="AA5" s="78"/>
      <c r="AB5" s="84" t="s">
        <v>332</v>
      </c>
      <c r="AC5" s="84" t="s">
        <v>995</v>
      </c>
      <c r="AD5" s="84"/>
      <c r="AE5" s="84" t="s">
        <v>2791</v>
      </c>
      <c r="AF5" s="84" t="s">
        <v>2817</v>
      </c>
      <c r="AG5" s="116">
        <v>0</v>
      </c>
      <c r="AH5" s="120">
        <v>0</v>
      </c>
      <c r="AI5" s="116">
        <v>0</v>
      </c>
      <c r="AJ5" s="120">
        <v>0</v>
      </c>
      <c r="AK5" s="116">
        <v>0</v>
      </c>
      <c r="AL5" s="120">
        <v>0</v>
      </c>
      <c r="AM5" s="116">
        <v>25</v>
      </c>
      <c r="AN5" s="120">
        <v>100</v>
      </c>
      <c r="AO5" s="116">
        <v>25</v>
      </c>
    </row>
    <row r="6" spans="1:41" ht="15">
      <c r="A6" s="87" t="s">
        <v>2449</v>
      </c>
      <c r="B6" s="65" t="s">
        <v>2467</v>
      </c>
      <c r="C6" s="65" t="s">
        <v>56</v>
      </c>
      <c r="D6" s="109"/>
      <c r="E6" s="108"/>
      <c r="F6" s="110" t="s">
        <v>3343</v>
      </c>
      <c r="G6" s="111"/>
      <c r="H6" s="111"/>
      <c r="I6" s="112">
        <v>6</v>
      </c>
      <c r="J6" s="113"/>
      <c r="K6" s="48">
        <v>15</v>
      </c>
      <c r="L6" s="48">
        <v>13</v>
      </c>
      <c r="M6" s="48">
        <v>3</v>
      </c>
      <c r="N6" s="48">
        <v>16</v>
      </c>
      <c r="O6" s="48">
        <v>0</v>
      </c>
      <c r="P6" s="49">
        <v>0</v>
      </c>
      <c r="Q6" s="49">
        <v>0</v>
      </c>
      <c r="R6" s="48">
        <v>1</v>
      </c>
      <c r="S6" s="48">
        <v>0</v>
      </c>
      <c r="T6" s="48">
        <v>15</v>
      </c>
      <c r="U6" s="48">
        <v>16</v>
      </c>
      <c r="V6" s="48">
        <v>4</v>
      </c>
      <c r="W6" s="49">
        <v>2.204444</v>
      </c>
      <c r="X6" s="49">
        <v>0.06666666666666667</v>
      </c>
      <c r="Y6" s="78"/>
      <c r="Z6" s="78"/>
      <c r="AA6" s="78" t="s">
        <v>2558</v>
      </c>
      <c r="AB6" s="84" t="s">
        <v>2631</v>
      </c>
      <c r="AC6" s="84" t="s">
        <v>2747</v>
      </c>
      <c r="AD6" s="84" t="s">
        <v>319</v>
      </c>
      <c r="AE6" s="84" t="s">
        <v>2792</v>
      </c>
      <c r="AF6" s="84" t="s">
        <v>2818</v>
      </c>
      <c r="AG6" s="116">
        <v>8</v>
      </c>
      <c r="AH6" s="120">
        <v>2.973977695167286</v>
      </c>
      <c r="AI6" s="116">
        <v>1</v>
      </c>
      <c r="AJ6" s="120">
        <v>0.37174721189591076</v>
      </c>
      <c r="AK6" s="116">
        <v>0</v>
      </c>
      <c r="AL6" s="120">
        <v>0</v>
      </c>
      <c r="AM6" s="116">
        <v>260</v>
      </c>
      <c r="AN6" s="120">
        <v>96.6542750929368</v>
      </c>
      <c r="AO6" s="116">
        <v>269</v>
      </c>
    </row>
    <row r="7" spans="1:41" ht="15">
      <c r="A7" s="87" t="s">
        <v>2450</v>
      </c>
      <c r="B7" s="65" t="s">
        <v>2468</v>
      </c>
      <c r="C7" s="65" t="s">
        <v>56</v>
      </c>
      <c r="D7" s="109"/>
      <c r="E7" s="108"/>
      <c r="F7" s="110" t="s">
        <v>3344</v>
      </c>
      <c r="G7" s="111"/>
      <c r="H7" s="111"/>
      <c r="I7" s="112">
        <v>7</v>
      </c>
      <c r="J7" s="113"/>
      <c r="K7" s="48">
        <v>14</v>
      </c>
      <c r="L7" s="48">
        <v>15</v>
      </c>
      <c r="M7" s="48">
        <v>12</v>
      </c>
      <c r="N7" s="48">
        <v>27</v>
      </c>
      <c r="O7" s="48">
        <v>0</v>
      </c>
      <c r="P7" s="49">
        <v>0.05263157894736842</v>
      </c>
      <c r="Q7" s="49">
        <v>0.1</v>
      </c>
      <c r="R7" s="48">
        <v>1</v>
      </c>
      <c r="S7" s="48">
        <v>0</v>
      </c>
      <c r="T7" s="48">
        <v>14</v>
      </c>
      <c r="U7" s="48">
        <v>27</v>
      </c>
      <c r="V7" s="48">
        <v>4</v>
      </c>
      <c r="W7" s="49">
        <v>2.255102</v>
      </c>
      <c r="X7" s="49">
        <v>0.10989010989010989</v>
      </c>
      <c r="Y7" s="78" t="s">
        <v>526</v>
      </c>
      <c r="Z7" s="78" t="s">
        <v>550</v>
      </c>
      <c r="AA7" s="78" t="s">
        <v>2559</v>
      </c>
      <c r="AB7" s="84" t="s">
        <v>2632</v>
      </c>
      <c r="AC7" s="84" t="s">
        <v>2748</v>
      </c>
      <c r="AD7" s="84" t="s">
        <v>2786</v>
      </c>
      <c r="AE7" s="84" t="s">
        <v>2793</v>
      </c>
      <c r="AF7" s="84" t="s">
        <v>2819</v>
      </c>
      <c r="AG7" s="116">
        <v>23</v>
      </c>
      <c r="AH7" s="120">
        <v>9.274193548387096</v>
      </c>
      <c r="AI7" s="116">
        <v>1</v>
      </c>
      <c r="AJ7" s="120">
        <v>0.4032258064516129</v>
      </c>
      <c r="AK7" s="116">
        <v>0</v>
      </c>
      <c r="AL7" s="120">
        <v>0</v>
      </c>
      <c r="AM7" s="116">
        <v>224</v>
      </c>
      <c r="AN7" s="120">
        <v>90.3225806451613</v>
      </c>
      <c r="AO7" s="116">
        <v>248</v>
      </c>
    </row>
    <row r="8" spans="1:41" ht="15">
      <c r="A8" s="87" t="s">
        <v>2451</v>
      </c>
      <c r="B8" s="65" t="s">
        <v>2469</v>
      </c>
      <c r="C8" s="65" t="s">
        <v>56</v>
      </c>
      <c r="D8" s="109"/>
      <c r="E8" s="108"/>
      <c r="F8" s="110" t="s">
        <v>3345</v>
      </c>
      <c r="G8" s="111"/>
      <c r="H8" s="111"/>
      <c r="I8" s="112">
        <v>8</v>
      </c>
      <c r="J8" s="113"/>
      <c r="K8" s="48">
        <v>14</v>
      </c>
      <c r="L8" s="48">
        <v>57</v>
      </c>
      <c r="M8" s="48">
        <v>0</v>
      </c>
      <c r="N8" s="48">
        <v>57</v>
      </c>
      <c r="O8" s="48">
        <v>0</v>
      </c>
      <c r="P8" s="49">
        <v>0.07547169811320754</v>
      </c>
      <c r="Q8" s="49">
        <v>0.14035087719298245</v>
      </c>
      <c r="R8" s="48">
        <v>1</v>
      </c>
      <c r="S8" s="48">
        <v>0</v>
      </c>
      <c r="T8" s="48">
        <v>14</v>
      </c>
      <c r="U8" s="48">
        <v>57</v>
      </c>
      <c r="V8" s="48">
        <v>2</v>
      </c>
      <c r="W8" s="49">
        <v>1.316327</v>
      </c>
      <c r="X8" s="49">
        <v>0.3131868131868132</v>
      </c>
      <c r="Y8" s="78" t="s">
        <v>516</v>
      </c>
      <c r="Z8" s="78" t="s">
        <v>544</v>
      </c>
      <c r="AA8" s="78"/>
      <c r="AB8" s="84" t="s">
        <v>2633</v>
      </c>
      <c r="AC8" s="84" t="s">
        <v>2749</v>
      </c>
      <c r="AD8" s="84" t="s">
        <v>2787</v>
      </c>
      <c r="AE8" s="84" t="s">
        <v>2794</v>
      </c>
      <c r="AF8" s="84" t="s">
        <v>2820</v>
      </c>
      <c r="AG8" s="116">
        <v>2</v>
      </c>
      <c r="AH8" s="120">
        <v>1.2903225806451613</v>
      </c>
      <c r="AI8" s="116">
        <v>3</v>
      </c>
      <c r="AJ8" s="120">
        <v>1.935483870967742</v>
      </c>
      <c r="AK8" s="116">
        <v>0</v>
      </c>
      <c r="AL8" s="120">
        <v>0</v>
      </c>
      <c r="AM8" s="116">
        <v>150</v>
      </c>
      <c r="AN8" s="120">
        <v>96.7741935483871</v>
      </c>
      <c r="AO8" s="116">
        <v>155</v>
      </c>
    </row>
    <row r="9" spans="1:41" ht="15">
      <c r="A9" s="87" t="s">
        <v>2452</v>
      </c>
      <c r="B9" s="65" t="s">
        <v>2470</v>
      </c>
      <c r="C9" s="65" t="s">
        <v>56</v>
      </c>
      <c r="D9" s="109"/>
      <c r="E9" s="108"/>
      <c r="F9" s="110" t="s">
        <v>3346</v>
      </c>
      <c r="G9" s="111"/>
      <c r="H9" s="111"/>
      <c r="I9" s="112">
        <v>9</v>
      </c>
      <c r="J9" s="113"/>
      <c r="K9" s="48">
        <v>11</v>
      </c>
      <c r="L9" s="48">
        <v>19</v>
      </c>
      <c r="M9" s="48">
        <v>0</v>
      </c>
      <c r="N9" s="48">
        <v>19</v>
      </c>
      <c r="O9" s="48">
        <v>0</v>
      </c>
      <c r="P9" s="49">
        <v>0.05555555555555555</v>
      </c>
      <c r="Q9" s="49">
        <v>0.10526315789473684</v>
      </c>
      <c r="R9" s="48">
        <v>1</v>
      </c>
      <c r="S9" s="48">
        <v>0</v>
      </c>
      <c r="T9" s="48">
        <v>11</v>
      </c>
      <c r="U9" s="48">
        <v>19</v>
      </c>
      <c r="V9" s="48">
        <v>2</v>
      </c>
      <c r="W9" s="49">
        <v>1.520661</v>
      </c>
      <c r="X9" s="49">
        <v>0.17272727272727273</v>
      </c>
      <c r="Y9" s="78" t="s">
        <v>524</v>
      </c>
      <c r="Z9" s="78" t="s">
        <v>539</v>
      </c>
      <c r="AA9" s="78" t="s">
        <v>582</v>
      </c>
      <c r="AB9" s="84" t="s">
        <v>2634</v>
      </c>
      <c r="AC9" s="84" t="s">
        <v>2750</v>
      </c>
      <c r="AD9" s="84"/>
      <c r="AE9" s="84" t="s">
        <v>2795</v>
      </c>
      <c r="AF9" s="84" t="s">
        <v>2821</v>
      </c>
      <c r="AG9" s="116">
        <v>4</v>
      </c>
      <c r="AH9" s="120">
        <v>4.040404040404041</v>
      </c>
      <c r="AI9" s="116">
        <v>0</v>
      </c>
      <c r="AJ9" s="120">
        <v>0</v>
      </c>
      <c r="AK9" s="116">
        <v>0</v>
      </c>
      <c r="AL9" s="120">
        <v>0</v>
      </c>
      <c r="AM9" s="116">
        <v>95</v>
      </c>
      <c r="AN9" s="120">
        <v>95.95959595959596</v>
      </c>
      <c r="AO9" s="116">
        <v>99</v>
      </c>
    </row>
    <row r="10" spans="1:41" ht="14.25" customHeight="1">
      <c r="A10" s="87" t="s">
        <v>2453</v>
      </c>
      <c r="B10" s="65" t="s">
        <v>2471</v>
      </c>
      <c r="C10" s="65" t="s">
        <v>56</v>
      </c>
      <c r="D10" s="109"/>
      <c r="E10" s="108"/>
      <c r="F10" s="110" t="s">
        <v>3347</v>
      </c>
      <c r="G10" s="111"/>
      <c r="H10" s="111"/>
      <c r="I10" s="112">
        <v>10</v>
      </c>
      <c r="J10" s="113"/>
      <c r="K10" s="48">
        <v>10</v>
      </c>
      <c r="L10" s="48">
        <v>13</v>
      </c>
      <c r="M10" s="48">
        <v>0</v>
      </c>
      <c r="N10" s="48">
        <v>13</v>
      </c>
      <c r="O10" s="48">
        <v>0</v>
      </c>
      <c r="P10" s="49">
        <v>0.08333333333333333</v>
      </c>
      <c r="Q10" s="49">
        <v>0.15384615384615385</v>
      </c>
      <c r="R10" s="48">
        <v>1</v>
      </c>
      <c r="S10" s="48">
        <v>0</v>
      </c>
      <c r="T10" s="48">
        <v>10</v>
      </c>
      <c r="U10" s="48">
        <v>13</v>
      </c>
      <c r="V10" s="48">
        <v>2</v>
      </c>
      <c r="W10" s="49">
        <v>1.56</v>
      </c>
      <c r="X10" s="49">
        <v>0.14444444444444443</v>
      </c>
      <c r="Y10" s="78"/>
      <c r="Z10" s="78"/>
      <c r="AA10" s="78" t="s">
        <v>568</v>
      </c>
      <c r="AB10" s="84" t="s">
        <v>2635</v>
      </c>
      <c r="AC10" s="84" t="s">
        <v>2751</v>
      </c>
      <c r="AD10" s="84"/>
      <c r="AE10" s="84" t="s">
        <v>2796</v>
      </c>
      <c r="AF10" s="84" t="s">
        <v>2822</v>
      </c>
      <c r="AG10" s="116">
        <v>1</v>
      </c>
      <c r="AH10" s="120">
        <v>1.0638297872340425</v>
      </c>
      <c r="AI10" s="116">
        <v>0</v>
      </c>
      <c r="AJ10" s="120">
        <v>0</v>
      </c>
      <c r="AK10" s="116">
        <v>0</v>
      </c>
      <c r="AL10" s="120">
        <v>0</v>
      </c>
      <c r="AM10" s="116">
        <v>93</v>
      </c>
      <c r="AN10" s="120">
        <v>98.93617021276596</v>
      </c>
      <c r="AO10" s="116">
        <v>94</v>
      </c>
    </row>
    <row r="11" spans="1:41" ht="15">
      <c r="A11" s="87" t="s">
        <v>2454</v>
      </c>
      <c r="B11" s="65" t="s">
        <v>2472</v>
      </c>
      <c r="C11" s="65" t="s">
        <v>56</v>
      </c>
      <c r="D11" s="109"/>
      <c r="E11" s="108"/>
      <c r="F11" s="110" t="s">
        <v>3348</v>
      </c>
      <c r="G11" s="111"/>
      <c r="H11" s="111"/>
      <c r="I11" s="112">
        <v>11</v>
      </c>
      <c r="J11" s="113"/>
      <c r="K11" s="48">
        <v>8</v>
      </c>
      <c r="L11" s="48">
        <v>8</v>
      </c>
      <c r="M11" s="48">
        <v>0</v>
      </c>
      <c r="N11" s="48">
        <v>8</v>
      </c>
      <c r="O11" s="48">
        <v>0</v>
      </c>
      <c r="P11" s="49">
        <v>0.14285714285714285</v>
      </c>
      <c r="Q11" s="49">
        <v>0.25</v>
      </c>
      <c r="R11" s="48">
        <v>1</v>
      </c>
      <c r="S11" s="48">
        <v>0</v>
      </c>
      <c r="T11" s="48">
        <v>8</v>
      </c>
      <c r="U11" s="48">
        <v>8</v>
      </c>
      <c r="V11" s="48">
        <v>2</v>
      </c>
      <c r="W11" s="49">
        <v>1.53125</v>
      </c>
      <c r="X11" s="49">
        <v>0.14285714285714285</v>
      </c>
      <c r="Y11" s="78" t="s">
        <v>514</v>
      </c>
      <c r="Z11" s="78" t="s">
        <v>543</v>
      </c>
      <c r="AA11" s="78" t="s">
        <v>570</v>
      </c>
      <c r="AB11" s="84" t="s">
        <v>2636</v>
      </c>
      <c r="AC11" s="84" t="s">
        <v>2752</v>
      </c>
      <c r="AD11" s="84" t="s">
        <v>351</v>
      </c>
      <c r="AE11" s="84" t="s">
        <v>2797</v>
      </c>
      <c r="AF11" s="84" t="s">
        <v>2823</v>
      </c>
      <c r="AG11" s="116">
        <v>4</v>
      </c>
      <c r="AH11" s="120">
        <v>4.25531914893617</v>
      </c>
      <c r="AI11" s="116">
        <v>0</v>
      </c>
      <c r="AJ11" s="120">
        <v>0</v>
      </c>
      <c r="AK11" s="116">
        <v>0</v>
      </c>
      <c r="AL11" s="120">
        <v>0</v>
      </c>
      <c r="AM11" s="116">
        <v>90</v>
      </c>
      <c r="AN11" s="120">
        <v>95.74468085106383</v>
      </c>
      <c r="AO11" s="116">
        <v>94</v>
      </c>
    </row>
    <row r="12" spans="1:41" ht="15">
      <c r="A12" s="87" t="s">
        <v>2455</v>
      </c>
      <c r="B12" s="65" t="s">
        <v>2473</v>
      </c>
      <c r="C12" s="65" t="s">
        <v>56</v>
      </c>
      <c r="D12" s="109"/>
      <c r="E12" s="108"/>
      <c r="F12" s="110" t="s">
        <v>3349</v>
      </c>
      <c r="G12" s="111"/>
      <c r="H12" s="111"/>
      <c r="I12" s="112">
        <v>12</v>
      </c>
      <c r="J12" s="113"/>
      <c r="K12" s="48">
        <v>7</v>
      </c>
      <c r="L12" s="48">
        <v>7</v>
      </c>
      <c r="M12" s="48">
        <v>0</v>
      </c>
      <c r="N12" s="48">
        <v>7</v>
      </c>
      <c r="O12" s="48">
        <v>0</v>
      </c>
      <c r="P12" s="49">
        <v>0.16666666666666666</v>
      </c>
      <c r="Q12" s="49">
        <v>0.2857142857142857</v>
      </c>
      <c r="R12" s="48">
        <v>1</v>
      </c>
      <c r="S12" s="48">
        <v>0</v>
      </c>
      <c r="T12" s="48">
        <v>7</v>
      </c>
      <c r="U12" s="48">
        <v>7</v>
      </c>
      <c r="V12" s="48">
        <v>2</v>
      </c>
      <c r="W12" s="49">
        <v>1.469388</v>
      </c>
      <c r="X12" s="49">
        <v>0.16666666666666666</v>
      </c>
      <c r="Y12" s="78" t="s">
        <v>511</v>
      </c>
      <c r="Z12" s="78" t="s">
        <v>540</v>
      </c>
      <c r="AA12" s="78" t="s">
        <v>564</v>
      </c>
      <c r="AB12" s="84" t="s">
        <v>2637</v>
      </c>
      <c r="AC12" s="84" t="s">
        <v>2753</v>
      </c>
      <c r="AD12" s="84"/>
      <c r="AE12" s="84" t="s">
        <v>2798</v>
      </c>
      <c r="AF12" s="84" t="s">
        <v>2824</v>
      </c>
      <c r="AG12" s="116">
        <v>23</v>
      </c>
      <c r="AH12" s="120">
        <v>15.131578947368421</v>
      </c>
      <c r="AI12" s="116">
        <v>0</v>
      </c>
      <c r="AJ12" s="120">
        <v>0</v>
      </c>
      <c r="AK12" s="116">
        <v>0</v>
      </c>
      <c r="AL12" s="120">
        <v>0</v>
      </c>
      <c r="AM12" s="116">
        <v>129</v>
      </c>
      <c r="AN12" s="120">
        <v>84.86842105263158</v>
      </c>
      <c r="AO12" s="116">
        <v>152</v>
      </c>
    </row>
    <row r="13" spans="1:41" ht="15">
      <c r="A13" s="87" t="s">
        <v>2456</v>
      </c>
      <c r="B13" s="65" t="s">
        <v>2474</v>
      </c>
      <c r="C13" s="65" t="s">
        <v>56</v>
      </c>
      <c r="D13" s="109"/>
      <c r="E13" s="108"/>
      <c r="F13" s="110" t="s">
        <v>3350</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c r="Z13" s="78"/>
      <c r="AA13" s="78"/>
      <c r="AB13" s="84" t="s">
        <v>2638</v>
      </c>
      <c r="AC13" s="84" t="s">
        <v>2754</v>
      </c>
      <c r="AD13" s="84"/>
      <c r="AE13" s="84" t="s">
        <v>2799</v>
      </c>
      <c r="AF13" s="84" t="s">
        <v>2825</v>
      </c>
      <c r="AG13" s="116">
        <v>5</v>
      </c>
      <c r="AH13" s="120">
        <v>3.4482758620689653</v>
      </c>
      <c r="AI13" s="116">
        <v>1</v>
      </c>
      <c r="AJ13" s="120">
        <v>0.6896551724137931</v>
      </c>
      <c r="AK13" s="116">
        <v>0</v>
      </c>
      <c r="AL13" s="120">
        <v>0</v>
      </c>
      <c r="AM13" s="116">
        <v>139</v>
      </c>
      <c r="AN13" s="120">
        <v>95.86206896551724</v>
      </c>
      <c r="AO13" s="116">
        <v>145</v>
      </c>
    </row>
    <row r="14" spans="1:41" ht="15">
      <c r="A14" s="87" t="s">
        <v>2457</v>
      </c>
      <c r="B14" s="65" t="s">
        <v>2475</v>
      </c>
      <c r="C14" s="65" t="s">
        <v>56</v>
      </c>
      <c r="D14" s="109"/>
      <c r="E14" s="108"/>
      <c r="F14" s="110" t="s">
        <v>3351</v>
      </c>
      <c r="G14" s="111"/>
      <c r="H14" s="111"/>
      <c r="I14" s="112">
        <v>14</v>
      </c>
      <c r="J14" s="113"/>
      <c r="K14" s="48">
        <v>5</v>
      </c>
      <c r="L14" s="48">
        <v>5</v>
      </c>
      <c r="M14" s="48">
        <v>0</v>
      </c>
      <c r="N14" s="48">
        <v>5</v>
      </c>
      <c r="O14" s="48">
        <v>0</v>
      </c>
      <c r="P14" s="49">
        <v>0.25</v>
      </c>
      <c r="Q14" s="49">
        <v>0.4</v>
      </c>
      <c r="R14" s="48">
        <v>1</v>
      </c>
      <c r="S14" s="48">
        <v>0</v>
      </c>
      <c r="T14" s="48">
        <v>5</v>
      </c>
      <c r="U14" s="48">
        <v>5</v>
      </c>
      <c r="V14" s="48">
        <v>2</v>
      </c>
      <c r="W14" s="49">
        <v>1.28</v>
      </c>
      <c r="X14" s="49">
        <v>0.25</v>
      </c>
      <c r="Y14" s="78" t="s">
        <v>520</v>
      </c>
      <c r="Z14" s="78" t="s">
        <v>546</v>
      </c>
      <c r="AA14" s="78"/>
      <c r="AB14" s="84" t="s">
        <v>2639</v>
      </c>
      <c r="AC14" s="84" t="s">
        <v>2755</v>
      </c>
      <c r="AD14" s="84"/>
      <c r="AE14" s="84" t="s">
        <v>2800</v>
      </c>
      <c r="AF14" s="84" t="s">
        <v>2826</v>
      </c>
      <c r="AG14" s="116">
        <v>0</v>
      </c>
      <c r="AH14" s="120">
        <v>0</v>
      </c>
      <c r="AI14" s="116">
        <v>3</v>
      </c>
      <c r="AJ14" s="120">
        <v>4.225352112676056</v>
      </c>
      <c r="AK14" s="116">
        <v>0</v>
      </c>
      <c r="AL14" s="120">
        <v>0</v>
      </c>
      <c r="AM14" s="116">
        <v>68</v>
      </c>
      <c r="AN14" s="120">
        <v>95.77464788732394</v>
      </c>
      <c r="AO14" s="116">
        <v>71</v>
      </c>
    </row>
    <row r="15" spans="1:41" ht="15">
      <c r="A15" s="87" t="s">
        <v>2458</v>
      </c>
      <c r="B15" s="65" t="s">
        <v>2464</v>
      </c>
      <c r="C15" s="65" t="s">
        <v>59</v>
      </c>
      <c r="D15" s="109"/>
      <c r="E15" s="108"/>
      <c r="F15" s="110" t="s">
        <v>3352</v>
      </c>
      <c r="G15" s="111"/>
      <c r="H15" s="111"/>
      <c r="I15" s="112">
        <v>15</v>
      </c>
      <c r="J15" s="113"/>
      <c r="K15" s="48">
        <v>5</v>
      </c>
      <c r="L15" s="48">
        <v>5</v>
      </c>
      <c r="M15" s="48">
        <v>0</v>
      </c>
      <c r="N15" s="48">
        <v>5</v>
      </c>
      <c r="O15" s="48">
        <v>0</v>
      </c>
      <c r="P15" s="49">
        <v>0</v>
      </c>
      <c r="Q15" s="49">
        <v>0</v>
      </c>
      <c r="R15" s="48">
        <v>1</v>
      </c>
      <c r="S15" s="48">
        <v>0</v>
      </c>
      <c r="T15" s="48">
        <v>5</v>
      </c>
      <c r="U15" s="48">
        <v>5</v>
      </c>
      <c r="V15" s="48">
        <v>2</v>
      </c>
      <c r="W15" s="49">
        <v>1.2</v>
      </c>
      <c r="X15" s="49">
        <v>0.25</v>
      </c>
      <c r="Y15" s="78" t="s">
        <v>508</v>
      </c>
      <c r="Z15" s="78" t="s">
        <v>538</v>
      </c>
      <c r="AA15" s="78" t="s">
        <v>560</v>
      </c>
      <c r="AB15" s="84" t="s">
        <v>2640</v>
      </c>
      <c r="AC15" s="84" t="s">
        <v>2756</v>
      </c>
      <c r="AD15" s="84"/>
      <c r="AE15" s="84" t="s">
        <v>2801</v>
      </c>
      <c r="AF15" s="84" t="s">
        <v>2827</v>
      </c>
      <c r="AG15" s="116">
        <v>0</v>
      </c>
      <c r="AH15" s="120">
        <v>0</v>
      </c>
      <c r="AI15" s="116">
        <v>2</v>
      </c>
      <c r="AJ15" s="120">
        <v>2.0408163265306123</v>
      </c>
      <c r="AK15" s="116">
        <v>0</v>
      </c>
      <c r="AL15" s="120">
        <v>0</v>
      </c>
      <c r="AM15" s="116">
        <v>96</v>
      </c>
      <c r="AN15" s="120">
        <v>97.95918367346938</v>
      </c>
      <c r="AO15" s="116">
        <v>98</v>
      </c>
    </row>
    <row r="16" spans="1:41" ht="15">
      <c r="A16" s="87" t="s">
        <v>2459</v>
      </c>
      <c r="B16" s="65" t="s">
        <v>2465</v>
      </c>
      <c r="C16" s="65" t="s">
        <v>59</v>
      </c>
      <c r="D16" s="109"/>
      <c r="E16" s="108"/>
      <c r="F16" s="110" t="s">
        <v>3353</v>
      </c>
      <c r="G16" s="111"/>
      <c r="H16" s="111"/>
      <c r="I16" s="112">
        <v>16</v>
      </c>
      <c r="J16" s="113"/>
      <c r="K16" s="48">
        <v>3</v>
      </c>
      <c r="L16" s="48">
        <v>0</v>
      </c>
      <c r="M16" s="48">
        <v>4</v>
      </c>
      <c r="N16" s="48">
        <v>4</v>
      </c>
      <c r="O16" s="48">
        <v>0</v>
      </c>
      <c r="P16" s="49">
        <v>0</v>
      </c>
      <c r="Q16" s="49">
        <v>0</v>
      </c>
      <c r="R16" s="48">
        <v>1</v>
      </c>
      <c r="S16" s="48">
        <v>0</v>
      </c>
      <c r="T16" s="48">
        <v>3</v>
      </c>
      <c r="U16" s="48">
        <v>4</v>
      </c>
      <c r="V16" s="48">
        <v>2</v>
      </c>
      <c r="W16" s="49">
        <v>0.888889</v>
      </c>
      <c r="X16" s="49">
        <v>0.3333333333333333</v>
      </c>
      <c r="Y16" s="78" t="s">
        <v>518</v>
      </c>
      <c r="Z16" s="78" t="s">
        <v>545</v>
      </c>
      <c r="AA16" s="78"/>
      <c r="AB16" s="84" t="s">
        <v>2641</v>
      </c>
      <c r="AC16" s="84" t="s">
        <v>2757</v>
      </c>
      <c r="AD16" s="84"/>
      <c r="AE16" s="84" t="s">
        <v>2802</v>
      </c>
      <c r="AF16" s="84" t="s">
        <v>2828</v>
      </c>
      <c r="AG16" s="116">
        <v>0</v>
      </c>
      <c r="AH16" s="120">
        <v>0</v>
      </c>
      <c r="AI16" s="116">
        <v>0</v>
      </c>
      <c r="AJ16" s="120">
        <v>0</v>
      </c>
      <c r="AK16" s="116">
        <v>0</v>
      </c>
      <c r="AL16" s="120">
        <v>0</v>
      </c>
      <c r="AM16" s="116">
        <v>30</v>
      </c>
      <c r="AN16" s="120">
        <v>100</v>
      </c>
      <c r="AO16" s="116">
        <v>30</v>
      </c>
    </row>
    <row r="17" spans="1:41" ht="15">
      <c r="A17" s="87" t="s">
        <v>2460</v>
      </c>
      <c r="B17" s="65" t="s">
        <v>2466</v>
      </c>
      <c r="C17" s="65" t="s">
        <v>59</v>
      </c>
      <c r="D17" s="109"/>
      <c r="E17" s="108"/>
      <c r="F17" s="110" t="s">
        <v>3354</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521</v>
      </c>
      <c r="Z17" s="78" t="s">
        <v>547</v>
      </c>
      <c r="AA17" s="78" t="s">
        <v>578</v>
      </c>
      <c r="AB17" s="84" t="s">
        <v>2642</v>
      </c>
      <c r="AC17" s="84" t="s">
        <v>2758</v>
      </c>
      <c r="AD17" s="84"/>
      <c r="AE17" s="84" t="s">
        <v>276</v>
      </c>
      <c r="AF17" s="84" t="s">
        <v>2829</v>
      </c>
      <c r="AG17" s="116">
        <v>0</v>
      </c>
      <c r="AH17" s="120">
        <v>0</v>
      </c>
      <c r="AI17" s="116">
        <v>0</v>
      </c>
      <c r="AJ17" s="120">
        <v>0</v>
      </c>
      <c r="AK17" s="116">
        <v>0</v>
      </c>
      <c r="AL17" s="120">
        <v>0</v>
      </c>
      <c r="AM17" s="116">
        <v>14</v>
      </c>
      <c r="AN17" s="120">
        <v>100</v>
      </c>
      <c r="AO17" s="116">
        <v>14</v>
      </c>
    </row>
    <row r="18" spans="1:41" ht="15">
      <c r="A18" s="87" t="s">
        <v>2461</v>
      </c>
      <c r="B18" s="65" t="s">
        <v>2467</v>
      </c>
      <c r="C18" s="65" t="s">
        <v>59</v>
      </c>
      <c r="D18" s="109"/>
      <c r="E18" s="108"/>
      <c r="F18" s="110" t="s">
        <v>2461</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510</v>
      </c>
      <c r="Z18" s="78" t="s">
        <v>539</v>
      </c>
      <c r="AA18" s="78" t="s">
        <v>563</v>
      </c>
      <c r="AB18" s="84" t="s">
        <v>995</v>
      </c>
      <c r="AC18" s="84" t="s">
        <v>995</v>
      </c>
      <c r="AD18" s="84" t="s">
        <v>313</v>
      </c>
      <c r="AE18" s="84"/>
      <c r="AF18" s="84" t="s">
        <v>2830</v>
      </c>
      <c r="AG18" s="116">
        <v>0</v>
      </c>
      <c r="AH18" s="120">
        <v>0</v>
      </c>
      <c r="AI18" s="116">
        <v>0</v>
      </c>
      <c r="AJ18" s="120">
        <v>0</v>
      </c>
      <c r="AK18" s="116">
        <v>0</v>
      </c>
      <c r="AL18" s="120">
        <v>0</v>
      </c>
      <c r="AM18" s="116">
        <v>4</v>
      </c>
      <c r="AN18" s="120">
        <v>100</v>
      </c>
      <c r="AO18" s="116">
        <v>4</v>
      </c>
    </row>
    <row r="19" spans="1:41" ht="15">
      <c r="A19" s="87" t="s">
        <v>2462</v>
      </c>
      <c r="B19" s="65" t="s">
        <v>2468</v>
      </c>
      <c r="C19" s="65" t="s">
        <v>59</v>
      </c>
      <c r="D19" s="109"/>
      <c r="E19" s="108"/>
      <c r="F19" s="110" t="s">
        <v>2462</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509</v>
      </c>
      <c r="Z19" s="78" t="s">
        <v>539</v>
      </c>
      <c r="AA19" s="78" t="s">
        <v>559</v>
      </c>
      <c r="AB19" s="84" t="s">
        <v>995</v>
      </c>
      <c r="AC19" s="84" t="s">
        <v>995</v>
      </c>
      <c r="AD19" s="84"/>
      <c r="AE19" s="84" t="s">
        <v>307</v>
      </c>
      <c r="AF19" s="84" t="s">
        <v>2831</v>
      </c>
      <c r="AG19" s="116">
        <v>3</v>
      </c>
      <c r="AH19" s="120">
        <v>7.5</v>
      </c>
      <c r="AI19" s="116">
        <v>0</v>
      </c>
      <c r="AJ19" s="120">
        <v>0</v>
      </c>
      <c r="AK19" s="116">
        <v>0</v>
      </c>
      <c r="AL19" s="120">
        <v>0</v>
      </c>
      <c r="AM19" s="116">
        <v>37</v>
      </c>
      <c r="AN19" s="120">
        <v>92.5</v>
      </c>
      <c r="AO19" s="116">
        <v>40</v>
      </c>
    </row>
    <row r="20" spans="1:41" ht="15">
      <c r="A20" s="87" t="s">
        <v>2463</v>
      </c>
      <c r="B20" s="65" t="s">
        <v>2469</v>
      </c>
      <c r="C20" s="65" t="s">
        <v>59</v>
      </c>
      <c r="D20" s="109"/>
      <c r="E20" s="108"/>
      <c r="F20" s="110" t="s">
        <v>2463</v>
      </c>
      <c r="G20" s="111"/>
      <c r="H20" s="111"/>
      <c r="I20" s="112">
        <v>20</v>
      </c>
      <c r="J20" s="113"/>
      <c r="K20" s="48">
        <v>2</v>
      </c>
      <c r="L20" s="48">
        <v>0</v>
      </c>
      <c r="M20" s="48">
        <v>0</v>
      </c>
      <c r="N20" s="48">
        <v>0</v>
      </c>
      <c r="O20" s="48">
        <v>0</v>
      </c>
      <c r="P20" s="49" t="s">
        <v>2479</v>
      </c>
      <c r="Q20" s="49" t="s">
        <v>2479</v>
      </c>
      <c r="R20" s="48">
        <v>2</v>
      </c>
      <c r="S20" s="48">
        <v>2</v>
      </c>
      <c r="T20" s="48">
        <v>1</v>
      </c>
      <c r="U20" s="48">
        <v>0</v>
      </c>
      <c r="V20" s="48" t="s">
        <v>2479</v>
      </c>
      <c r="W20" s="49" t="s">
        <v>2479</v>
      </c>
      <c r="X20" s="49">
        <v>0</v>
      </c>
      <c r="Y20" s="78"/>
      <c r="Z20" s="78"/>
      <c r="AA20" s="78"/>
      <c r="AB20" s="84" t="s">
        <v>995</v>
      </c>
      <c r="AC20" s="84" t="s">
        <v>995</v>
      </c>
      <c r="AD20" s="84"/>
      <c r="AE20" s="84"/>
      <c r="AF20" s="84" t="s">
        <v>2832</v>
      </c>
      <c r="AG20" s="116">
        <v>0</v>
      </c>
      <c r="AH20" s="120">
        <v>0</v>
      </c>
      <c r="AI20" s="116">
        <v>0</v>
      </c>
      <c r="AJ20" s="120">
        <v>0</v>
      </c>
      <c r="AK20" s="116">
        <v>0</v>
      </c>
      <c r="AL20" s="120">
        <v>0</v>
      </c>
      <c r="AM20" s="116">
        <v>0</v>
      </c>
      <c r="AN20" s="120">
        <v>0</v>
      </c>
      <c r="AO20" s="116">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2446</v>
      </c>
      <c r="B2" s="84" t="s">
        <v>297</v>
      </c>
      <c r="C2" s="78">
        <f>VLOOKUP(GroupVertices[[#This Row],[Vertex]],Vertices[],MATCH("ID",Vertices[[#Headers],[Vertex]:[Vertex Content Word Count]],0),FALSE)</f>
        <v>10</v>
      </c>
    </row>
    <row r="3" spans="1:3" ht="15">
      <c r="A3" s="78" t="s">
        <v>2446</v>
      </c>
      <c r="B3" s="84" t="s">
        <v>406</v>
      </c>
      <c r="C3" s="78">
        <f>VLOOKUP(GroupVertices[[#This Row],[Vertex]],Vertices[],MATCH("ID",Vertices[[#Headers],[Vertex]:[Vertex Content Word Count]],0),FALSE)</f>
        <v>197</v>
      </c>
    </row>
    <row r="4" spans="1:3" ht="15">
      <c r="A4" s="78" t="s">
        <v>2446</v>
      </c>
      <c r="B4" s="84" t="s">
        <v>303</v>
      </c>
      <c r="C4" s="78">
        <f>VLOOKUP(GroupVertices[[#This Row],[Vertex]],Vertices[],MATCH("ID",Vertices[[#Headers],[Vertex]:[Vertex Content Word Count]],0),FALSE)</f>
        <v>188</v>
      </c>
    </row>
    <row r="5" spans="1:3" ht="15">
      <c r="A5" s="78" t="s">
        <v>2446</v>
      </c>
      <c r="B5" s="84" t="s">
        <v>405</v>
      </c>
      <c r="C5" s="78">
        <f>VLOOKUP(GroupVertices[[#This Row],[Vertex]],Vertices[],MATCH("ID",Vertices[[#Headers],[Vertex]:[Vertex Content Word Count]],0),FALSE)</f>
        <v>196</v>
      </c>
    </row>
    <row r="6" spans="1:3" ht="15">
      <c r="A6" s="78" t="s">
        <v>2446</v>
      </c>
      <c r="B6" s="84" t="s">
        <v>404</v>
      </c>
      <c r="C6" s="78">
        <f>VLOOKUP(GroupVertices[[#This Row],[Vertex]],Vertices[],MATCH("ID",Vertices[[#Headers],[Vertex]:[Vertex Content Word Count]],0),FALSE)</f>
        <v>195</v>
      </c>
    </row>
    <row r="7" spans="1:3" ht="15">
      <c r="A7" s="78" t="s">
        <v>2446</v>
      </c>
      <c r="B7" s="84" t="s">
        <v>403</v>
      </c>
      <c r="C7" s="78">
        <f>VLOOKUP(GroupVertices[[#This Row],[Vertex]],Vertices[],MATCH("ID",Vertices[[#Headers],[Vertex]:[Vertex Content Word Count]],0),FALSE)</f>
        <v>194</v>
      </c>
    </row>
    <row r="8" spans="1:3" ht="15">
      <c r="A8" s="78" t="s">
        <v>2446</v>
      </c>
      <c r="B8" s="84" t="s">
        <v>402</v>
      </c>
      <c r="C8" s="78">
        <f>VLOOKUP(GroupVertices[[#This Row],[Vertex]],Vertices[],MATCH("ID",Vertices[[#Headers],[Vertex]:[Vertex Content Word Count]],0),FALSE)</f>
        <v>193</v>
      </c>
    </row>
    <row r="9" spans="1:3" ht="15">
      <c r="A9" s="78" t="s">
        <v>2446</v>
      </c>
      <c r="B9" s="84" t="s">
        <v>401</v>
      </c>
      <c r="C9" s="78">
        <f>VLOOKUP(GroupVertices[[#This Row],[Vertex]],Vertices[],MATCH("ID",Vertices[[#Headers],[Vertex]:[Vertex Content Word Count]],0),FALSE)</f>
        <v>192</v>
      </c>
    </row>
    <row r="10" spans="1:3" ht="15">
      <c r="A10" s="78" t="s">
        <v>2446</v>
      </c>
      <c r="B10" s="84" t="s">
        <v>400</v>
      </c>
      <c r="C10" s="78">
        <f>VLOOKUP(GroupVertices[[#This Row],[Vertex]],Vertices[],MATCH("ID",Vertices[[#Headers],[Vertex]:[Vertex Content Word Count]],0),FALSE)</f>
        <v>191</v>
      </c>
    </row>
    <row r="11" spans="1:3" ht="15">
      <c r="A11" s="78" t="s">
        <v>2446</v>
      </c>
      <c r="B11" s="84" t="s">
        <v>399</v>
      </c>
      <c r="C11" s="78">
        <f>VLOOKUP(GroupVertices[[#This Row],[Vertex]],Vertices[],MATCH("ID",Vertices[[#Headers],[Vertex]:[Vertex Content Word Count]],0),FALSE)</f>
        <v>190</v>
      </c>
    </row>
    <row r="12" spans="1:3" ht="15">
      <c r="A12" s="78" t="s">
        <v>2446</v>
      </c>
      <c r="B12" s="84" t="s">
        <v>398</v>
      </c>
      <c r="C12" s="78">
        <f>VLOOKUP(GroupVertices[[#This Row],[Vertex]],Vertices[],MATCH("ID",Vertices[[#Headers],[Vertex]:[Vertex Content Word Count]],0),FALSE)</f>
        <v>189</v>
      </c>
    </row>
    <row r="13" spans="1:3" ht="15">
      <c r="A13" s="78" t="s">
        <v>2446</v>
      </c>
      <c r="B13" s="84" t="s">
        <v>301</v>
      </c>
      <c r="C13" s="78">
        <f>VLOOKUP(GroupVertices[[#This Row],[Vertex]],Vertices[],MATCH("ID",Vertices[[#Headers],[Vertex]:[Vertex Content Word Count]],0),FALSE)</f>
        <v>185</v>
      </c>
    </row>
    <row r="14" spans="1:3" ht="15">
      <c r="A14" s="78" t="s">
        <v>2446</v>
      </c>
      <c r="B14" s="84" t="s">
        <v>304</v>
      </c>
      <c r="C14" s="78">
        <f>VLOOKUP(GroupVertices[[#This Row],[Vertex]],Vertices[],MATCH("ID",Vertices[[#Headers],[Vertex]:[Vertex Content Word Count]],0),FALSE)</f>
        <v>102</v>
      </c>
    </row>
    <row r="15" spans="1:3" ht="15">
      <c r="A15" s="78" t="s">
        <v>2446</v>
      </c>
      <c r="B15" s="84" t="s">
        <v>302</v>
      </c>
      <c r="C15" s="78">
        <f>VLOOKUP(GroupVertices[[#This Row],[Vertex]],Vertices[],MATCH("ID",Vertices[[#Headers],[Vertex]:[Vertex Content Word Count]],0),FALSE)</f>
        <v>114</v>
      </c>
    </row>
    <row r="16" spans="1:3" ht="15">
      <c r="A16" s="78" t="s">
        <v>2446</v>
      </c>
      <c r="B16" s="84" t="s">
        <v>396</v>
      </c>
      <c r="C16" s="78">
        <f>VLOOKUP(GroupVertices[[#This Row],[Vertex]],Vertices[],MATCH("ID",Vertices[[#Headers],[Vertex]:[Vertex Content Word Count]],0),FALSE)</f>
        <v>186</v>
      </c>
    </row>
    <row r="17" spans="1:3" ht="15">
      <c r="A17" s="78" t="s">
        <v>2446</v>
      </c>
      <c r="B17" s="84" t="s">
        <v>300</v>
      </c>
      <c r="C17" s="78">
        <f>VLOOKUP(GroupVertices[[#This Row],[Vertex]],Vertices[],MATCH("ID",Vertices[[#Headers],[Vertex]:[Vertex Content Word Count]],0),FALSE)</f>
        <v>183</v>
      </c>
    </row>
    <row r="18" spans="1:3" ht="15">
      <c r="A18" s="78" t="s">
        <v>2446</v>
      </c>
      <c r="B18" s="84" t="s">
        <v>395</v>
      </c>
      <c r="C18" s="78">
        <f>VLOOKUP(GroupVertices[[#This Row],[Vertex]],Vertices[],MATCH("ID",Vertices[[#Headers],[Vertex]:[Vertex Content Word Count]],0),FALSE)</f>
        <v>184</v>
      </c>
    </row>
    <row r="19" spans="1:3" ht="15">
      <c r="A19" s="78" t="s">
        <v>2446</v>
      </c>
      <c r="B19" s="84" t="s">
        <v>394</v>
      </c>
      <c r="C19" s="78">
        <f>VLOOKUP(GroupVertices[[#This Row],[Vertex]],Vertices[],MATCH("ID",Vertices[[#Headers],[Vertex]:[Vertex Content Word Count]],0),FALSE)</f>
        <v>182</v>
      </c>
    </row>
    <row r="20" spans="1:3" ht="15">
      <c r="A20" s="78" t="s">
        <v>2446</v>
      </c>
      <c r="B20" s="84" t="s">
        <v>299</v>
      </c>
      <c r="C20" s="78">
        <f>VLOOKUP(GroupVertices[[#This Row],[Vertex]],Vertices[],MATCH("ID",Vertices[[#Headers],[Vertex]:[Vertex Content Word Count]],0),FALSE)</f>
        <v>181</v>
      </c>
    </row>
    <row r="21" spans="1:3" ht="15">
      <c r="A21" s="78" t="s">
        <v>2446</v>
      </c>
      <c r="B21" s="84" t="s">
        <v>390</v>
      </c>
      <c r="C21" s="78">
        <f>VLOOKUP(GroupVertices[[#This Row],[Vertex]],Vertices[],MATCH("ID",Vertices[[#Headers],[Vertex]:[Vertex Content Word Count]],0),FALSE)</f>
        <v>177</v>
      </c>
    </row>
    <row r="22" spans="1:3" ht="15">
      <c r="A22" s="78" t="s">
        <v>2446</v>
      </c>
      <c r="B22" s="84" t="s">
        <v>393</v>
      </c>
      <c r="C22" s="78">
        <f>VLOOKUP(GroupVertices[[#This Row],[Vertex]],Vertices[],MATCH("ID",Vertices[[#Headers],[Vertex]:[Vertex Content Word Count]],0),FALSE)</f>
        <v>180</v>
      </c>
    </row>
    <row r="23" spans="1:3" ht="15">
      <c r="A23" s="78" t="s">
        <v>2446</v>
      </c>
      <c r="B23" s="84" t="s">
        <v>392</v>
      </c>
      <c r="C23" s="78">
        <f>VLOOKUP(GroupVertices[[#This Row],[Vertex]],Vertices[],MATCH("ID",Vertices[[#Headers],[Vertex]:[Vertex Content Word Count]],0),FALSE)</f>
        <v>179</v>
      </c>
    </row>
    <row r="24" spans="1:3" ht="15">
      <c r="A24" s="78" t="s">
        <v>2446</v>
      </c>
      <c r="B24" s="84" t="s">
        <v>391</v>
      </c>
      <c r="C24" s="78">
        <f>VLOOKUP(GroupVertices[[#This Row],[Vertex]],Vertices[],MATCH("ID",Vertices[[#Headers],[Vertex]:[Vertex Content Word Count]],0),FALSE)</f>
        <v>178</v>
      </c>
    </row>
    <row r="25" spans="1:3" ht="15">
      <c r="A25" s="78" t="s">
        <v>2446</v>
      </c>
      <c r="B25" s="84" t="s">
        <v>298</v>
      </c>
      <c r="C25" s="78">
        <f>VLOOKUP(GroupVertices[[#This Row],[Vertex]],Vertices[],MATCH("ID",Vertices[[#Headers],[Vertex]:[Vertex Content Word Count]],0),FALSE)</f>
        <v>176</v>
      </c>
    </row>
    <row r="26" spans="1:3" ht="15">
      <c r="A26" s="78" t="s">
        <v>2446</v>
      </c>
      <c r="B26" s="84" t="s">
        <v>290</v>
      </c>
      <c r="C26" s="78">
        <f>VLOOKUP(GroupVertices[[#This Row],[Vertex]],Vertices[],MATCH("ID",Vertices[[#Headers],[Vertex]:[Vertex Content Word Count]],0),FALSE)</f>
        <v>165</v>
      </c>
    </row>
    <row r="27" spans="1:3" ht="15">
      <c r="A27" s="78" t="s">
        <v>2446</v>
      </c>
      <c r="B27" s="84" t="s">
        <v>286</v>
      </c>
      <c r="C27" s="78">
        <f>VLOOKUP(GroupVertices[[#This Row],[Vertex]],Vertices[],MATCH("ID",Vertices[[#Headers],[Vertex]:[Vertex Content Word Count]],0),FALSE)</f>
        <v>150</v>
      </c>
    </row>
    <row r="28" spans="1:3" ht="15">
      <c r="A28" s="78" t="s">
        <v>2446</v>
      </c>
      <c r="B28" s="84" t="s">
        <v>285</v>
      </c>
      <c r="C28" s="78">
        <f>VLOOKUP(GroupVertices[[#This Row],[Vertex]],Vertices[],MATCH("ID",Vertices[[#Headers],[Vertex]:[Vertex Content Word Count]],0),FALSE)</f>
        <v>149</v>
      </c>
    </row>
    <row r="29" spans="1:3" ht="15">
      <c r="A29" s="78" t="s">
        <v>2446</v>
      </c>
      <c r="B29" s="84" t="s">
        <v>284</v>
      </c>
      <c r="C29" s="78">
        <f>VLOOKUP(GroupVertices[[#This Row],[Vertex]],Vertices[],MATCH("ID",Vertices[[#Headers],[Vertex]:[Vertex Content Word Count]],0),FALSE)</f>
        <v>148</v>
      </c>
    </row>
    <row r="30" spans="1:3" ht="15">
      <c r="A30" s="78" t="s">
        <v>2446</v>
      </c>
      <c r="B30" s="84" t="s">
        <v>283</v>
      </c>
      <c r="C30" s="78">
        <f>VLOOKUP(GroupVertices[[#This Row],[Vertex]],Vertices[],MATCH("ID",Vertices[[#Headers],[Vertex]:[Vertex Content Word Count]],0),FALSE)</f>
        <v>147</v>
      </c>
    </row>
    <row r="31" spans="1:3" ht="15">
      <c r="A31" s="78" t="s">
        <v>2446</v>
      </c>
      <c r="B31" s="84" t="s">
        <v>281</v>
      </c>
      <c r="C31" s="78">
        <f>VLOOKUP(GroupVertices[[#This Row],[Vertex]],Vertices[],MATCH("ID",Vertices[[#Headers],[Vertex]:[Vertex Content Word Count]],0),FALSE)</f>
        <v>145</v>
      </c>
    </row>
    <row r="32" spans="1:3" ht="15">
      <c r="A32" s="78" t="s">
        <v>2446</v>
      </c>
      <c r="B32" s="84" t="s">
        <v>273</v>
      </c>
      <c r="C32" s="78">
        <f>VLOOKUP(GroupVertices[[#This Row],[Vertex]],Vertices[],MATCH("ID",Vertices[[#Headers],[Vertex]:[Vertex Content Word Count]],0),FALSE)</f>
        <v>136</v>
      </c>
    </row>
    <row r="33" spans="1:3" ht="15">
      <c r="A33" s="78" t="s">
        <v>2446</v>
      </c>
      <c r="B33" s="84" t="s">
        <v>272</v>
      </c>
      <c r="C33" s="78">
        <f>VLOOKUP(GroupVertices[[#This Row],[Vertex]],Vertices[],MATCH("ID",Vertices[[#Headers],[Vertex]:[Vertex Content Word Count]],0),FALSE)</f>
        <v>135</v>
      </c>
    </row>
    <row r="34" spans="1:3" ht="15">
      <c r="A34" s="78" t="s">
        <v>2446</v>
      </c>
      <c r="B34" s="84" t="s">
        <v>355</v>
      </c>
      <c r="C34" s="78">
        <f>VLOOKUP(GroupVertices[[#This Row],[Vertex]],Vertices[],MATCH("ID",Vertices[[#Headers],[Vertex]:[Vertex Content Word Count]],0),FALSE)</f>
        <v>100</v>
      </c>
    </row>
    <row r="35" spans="1:3" ht="15">
      <c r="A35" s="78" t="s">
        <v>2446</v>
      </c>
      <c r="B35" s="84" t="s">
        <v>356</v>
      </c>
      <c r="C35" s="78">
        <f>VLOOKUP(GroupVertices[[#This Row],[Vertex]],Vertices[],MATCH("ID",Vertices[[#Headers],[Vertex]:[Vertex Content Word Count]],0),FALSE)</f>
        <v>101</v>
      </c>
    </row>
    <row r="36" spans="1:3" ht="15">
      <c r="A36" s="78" t="s">
        <v>2446</v>
      </c>
      <c r="B36" s="84" t="s">
        <v>264</v>
      </c>
      <c r="C36" s="78">
        <f>VLOOKUP(GroupVertices[[#This Row],[Vertex]],Vertices[],MATCH("ID",Vertices[[#Headers],[Vertex]:[Vertex Content Word Count]],0),FALSE)</f>
        <v>124</v>
      </c>
    </row>
    <row r="37" spans="1:3" ht="15">
      <c r="A37" s="78" t="s">
        <v>2446</v>
      </c>
      <c r="B37" s="84" t="s">
        <v>255</v>
      </c>
      <c r="C37" s="78">
        <f>VLOOKUP(GroupVertices[[#This Row],[Vertex]],Vertices[],MATCH("ID",Vertices[[#Headers],[Vertex]:[Vertex Content Word Count]],0),FALSE)</f>
        <v>113</v>
      </c>
    </row>
    <row r="38" spans="1:3" ht="15">
      <c r="A38" s="78" t="s">
        <v>2446</v>
      </c>
      <c r="B38" s="84" t="s">
        <v>261</v>
      </c>
      <c r="C38" s="78">
        <f>VLOOKUP(GroupVertices[[#This Row],[Vertex]],Vertices[],MATCH("ID",Vertices[[#Headers],[Vertex]:[Vertex Content Word Count]],0),FALSE)</f>
        <v>98</v>
      </c>
    </row>
    <row r="39" spans="1:3" ht="15">
      <c r="A39" s="78" t="s">
        <v>2446</v>
      </c>
      <c r="B39" s="84" t="s">
        <v>253</v>
      </c>
      <c r="C39" s="78">
        <f>VLOOKUP(GroupVertices[[#This Row],[Vertex]],Vertices[],MATCH("ID",Vertices[[#Headers],[Vertex]:[Vertex Content Word Count]],0),FALSE)</f>
        <v>91</v>
      </c>
    </row>
    <row r="40" spans="1:3" ht="15">
      <c r="A40" s="78" t="s">
        <v>2446</v>
      </c>
      <c r="B40" s="84" t="s">
        <v>354</v>
      </c>
      <c r="C40" s="78">
        <f>VLOOKUP(GroupVertices[[#This Row],[Vertex]],Vertices[],MATCH("ID",Vertices[[#Headers],[Vertex]:[Vertex Content Word Count]],0),FALSE)</f>
        <v>99</v>
      </c>
    </row>
    <row r="41" spans="1:3" ht="15">
      <c r="A41" s="78" t="s">
        <v>2446</v>
      </c>
      <c r="B41" s="84" t="s">
        <v>353</v>
      </c>
      <c r="C41" s="78">
        <f>VLOOKUP(GroupVertices[[#This Row],[Vertex]],Vertices[],MATCH("ID",Vertices[[#Headers],[Vertex]:[Vertex Content Word Count]],0),FALSE)</f>
        <v>97</v>
      </c>
    </row>
    <row r="42" spans="1:3" ht="15">
      <c r="A42" s="78" t="s">
        <v>2446</v>
      </c>
      <c r="B42" s="84" t="s">
        <v>252</v>
      </c>
      <c r="C42" s="78">
        <f>VLOOKUP(GroupVertices[[#This Row],[Vertex]],Vertices[],MATCH("ID",Vertices[[#Headers],[Vertex]:[Vertex Content Word Count]],0),FALSE)</f>
        <v>95</v>
      </c>
    </row>
    <row r="43" spans="1:3" ht="15">
      <c r="A43" s="78" t="s">
        <v>2446</v>
      </c>
      <c r="B43" s="84" t="s">
        <v>248</v>
      </c>
      <c r="C43" s="78">
        <f>VLOOKUP(GroupVertices[[#This Row],[Vertex]],Vertices[],MATCH("ID",Vertices[[#Headers],[Vertex]:[Vertex Content Word Count]],0),FALSE)</f>
        <v>85</v>
      </c>
    </row>
    <row r="44" spans="1:3" ht="15">
      <c r="A44" s="78" t="s">
        <v>2446</v>
      </c>
      <c r="B44" s="84" t="s">
        <v>235</v>
      </c>
      <c r="C44" s="78">
        <f>VLOOKUP(GroupVertices[[#This Row],[Vertex]],Vertices[],MATCH("ID",Vertices[[#Headers],[Vertex]:[Vertex Content Word Count]],0),FALSE)</f>
        <v>39</v>
      </c>
    </row>
    <row r="45" spans="1:3" ht="15">
      <c r="A45" s="78" t="s">
        <v>2446</v>
      </c>
      <c r="B45" s="84" t="s">
        <v>220</v>
      </c>
      <c r="C45" s="78">
        <f>VLOOKUP(GroupVertices[[#This Row],[Vertex]],Vertices[],MATCH("ID",Vertices[[#Headers],[Vertex]:[Vertex Content Word Count]],0),FALSE)</f>
        <v>21</v>
      </c>
    </row>
    <row r="46" spans="1:3" ht="15">
      <c r="A46" s="78" t="s">
        <v>2447</v>
      </c>
      <c r="B46" s="84" t="s">
        <v>287</v>
      </c>
      <c r="C46" s="78">
        <f>VLOOKUP(GroupVertices[[#This Row],[Vertex]],Vertices[],MATCH("ID",Vertices[[#Headers],[Vertex]:[Vertex Content Word Count]],0),FALSE)</f>
        <v>8</v>
      </c>
    </row>
    <row r="47" spans="1:3" ht="15">
      <c r="A47" s="78" t="s">
        <v>2447</v>
      </c>
      <c r="B47" s="84" t="s">
        <v>397</v>
      </c>
      <c r="C47" s="78">
        <f>VLOOKUP(GroupVertices[[#This Row],[Vertex]],Vertices[],MATCH("ID",Vertices[[#Headers],[Vertex]:[Vertex Content Word Count]],0),FALSE)</f>
        <v>187</v>
      </c>
    </row>
    <row r="48" spans="1:3" ht="15">
      <c r="A48" s="78" t="s">
        <v>2447</v>
      </c>
      <c r="B48" s="84" t="s">
        <v>251</v>
      </c>
      <c r="C48" s="78">
        <f>VLOOKUP(GroupVertices[[#This Row],[Vertex]],Vertices[],MATCH("ID",Vertices[[#Headers],[Vertex]:[Vertex Content Word Count]],0),FALSE)</f>
        <v>93</v>
      </c>
    </row>
    <row r="49" spans="1:3" ht="15">
      <c r="A49" s="78" t="s">
        <v>2447</v>
      </c>
      <c r="B49" s="84" t="s">
        <v>292</v>
      </c>
      <c r="C49" s="78">
        <f>VLOOKUP(GroupVertices[[#This Row],[Vertex]],Vertices[],MATCH("ID",Vertices[[#Headers],[Vertex]:[Vertex Content Word Count]],0),FALSE)</f>
        <v>168</v>
      </c>
    </row>
    <row r="50" spans="1:3" ht="15">
      <c r="A50" s="78" t="s">
        <v>2447</v>
      </c>
      <c r="B50" s="84" t="s">
        <v>309</v>
      </c>
      <c r="C50" s="78">
        <f>VLOOKUP(GroupVertices[[#This Row],[Vertex]],Vertices[],MATCH("ID",Vertices[[#Headers],[Vertex]:[Vertex Content Word Count]],0),FALSE)</f>
        <v>17</v>
      </c>
    </row>
    <row r="51" spans="1:3" ht="15">
      <c r="A51" s="78" t="s">
        <v>2447</v>
      </c>
      <c r="B51" s="84" t="s">
        <v>369</v>
      </c>
      <c r="C51" s="78">
        <f>VLOOKUP(GroupVertices[[#This Row],[Vertex]],Vertices[],MATCH("ID",Vertices[[#Headers],[Vertex]:[Vertex Content Word Count]],0),FALSE)</f>
        <v>129</v>
      </c>
    </row>
    <row r="52" spans="1:3" ht="15">
      <c r="A52" s="78" t="s">
        <v>2447</v>
      </c>
      <c r="B52" s="84" t="s">
        <v>368</v>
      </c>
      <c r="C52" s="78">
        <f>VLOOKUP(GroupVertices[[#This Row],[Vertex]],Vertices[],MATCH("ID",Vertices[[#Headers],[Vertex]:[Vertex Content Word Count]],0),FALSE)</f>
        <v>128</v>
      </c>
    </row>
    <row r="53" spans="1:3" ht="15">
      <c r="A53" s="78" t="s">
        <v>2447</v>
      </c>
      <c r="B53" s="84" t="s">
        <v>367</v>
      </c>
      <c r="C53" s="78">
        <f>VLOOKUP(GroupVertices[[#This Row],[Vertex]],Vertices[],MATCH("ID",Vertices[[#Headers],[Vertex]:[Vertex Content Word Count]],0),FALSE)</f>
        <v>127</v>
      </c>
    </row>
    <row r="54" spans="1:3" ht="15">
      <c r="A54" s="78" t="s">
        <v>2447</v>
      </c>
      <c r="B54" s="84" t="s">
        <v>377</v>
      </c>
      <c r="C54" s="78">
        <f>VLOOKUP(GroupVertices[[#This Row],[Vertex]],Vertices[],MATCH("ID",Vertices[[#Headers],[Vertex]:[Vertex Content Word Count]],0),FALSE)</f>
        <v>155</v>
      </c>
    </row>
    <row r="55" spans="1:3" ht="15">
      <c r="A55" s="78" t="s">
        <v>2447</v>
      </c>
      <c r="B55" s="84" t="s">
        <v>376</v>
      </c>
      <c r="C55" s="78">
        <f>VLOOKUP(GroupVertices[[#This Row],[Vertex]],Vertices[],MATCH("ID",Vertices[[#Headers],[Vertex]:[Vertex Content Word Count]],0),FALSE)</f>
        <v>154</v>
      </c>
    </row>
    <row r="56" spans="1:3" ht="15">
      <c r="A56" s="78" t="s">
        <v>2447</v>
      </c>
      <c r="B56" s="84" t="s">
        <v>375</v>
      </c>
      <c r="C56" s="78">
        <f>VLOOKUP(GroupVertices[[#This Row],[Vertex]],Vertices[],MATCH("ID",Vertices[[#Headers],[Vertex]:[Vertex Content Word Count]],0),FALSE)</f>
        <v>153</v>
      </c>
    </row>
    <row r="57" spans="1:3" ht="15">
      <c r="A57" s="78" t="s">
        <v>2447</v>
      </c>
      <c r="B57" s="84" t="s">
        <v>374</v>
      </c>
      <c r="C57" s="78">
        <f>VLOOKUP(GroupVertices[[#This Row],[Vertex]],Vertices[],MATCH("ID",Vertices[[#Headers],[Vertex]:[Vertex Content Word Count]],0),FALSE)</f>
        <v>152</v>
      </c>
    </row>
    <row r="58" spans="1:3" ht="15">
      <c r="A58" s="78" t="s">
        <v>2447</v>
      </c>
      <c r="B58" s="84" t="s">
        <v>373</v>
      </c>
      <c r="C58" s="78">
        <f>VLOOKUP(GroupVertices[[#This Row],[Vertex]],Vertices[],MATCH("ID",Vertices[[#Headers],[Vertex]:[Vertex Content Word Count]],0),FALSE)</f>
        <v>151</v>
      </c>
    </row>
    <row r="59" spans="1:3" ht="15">
      <c r="A59" s="78" t="s">
        <v>2447</v>
      </c>
      <c r="B59" s="84" t="s">
        <v>282</v>
      </c>
      <c r="C59" s="78">
        <f>VLOOKUP(GroupVertices[[#This Row],[Vertex]],Vertices[],MATCH("ID",Vertices[[#Headers],[Vertex]:[Vertex Content Word Count]],0),FALSE)</f>
        <v>146</v>
      </c>
    </row>
    <row r="60" spans="1:3" ht="15">
      <c r="A60" s="78" t="s">
        <v>2447</v>
      </c>
      <c r="B60" s="84" t="s">
        <v>271</v>
      </c>
      <c r="C60" s="78">
        <f>VLOOKUP(GroupVertices[[#This Row],[Vertex]],Vertices[],MATCH("ID",Vertices[[#Headers],[Vertex]:[Vertex Content Word Count]],0),FALSE)</f>
        <v>134</v>
      </c>
    </row>
    <row r="61" spans="1:3" ht="15">
      <c r="A61" s="78" t="s">
        <v>2447</v>
      </c>
      <c r="B61" s="84" t="s">
        <v>270</v>
      </c>
      <c r="C61" s="78">
        <f>VLOOKUP(GroupVertices[[#This Row],[Vertex]],Vertices[],MATCH("ID",Vertices[[#Headers],[Vertex]:[Vertex Content Word Count]],0),FALSE)</f>
        <v>133</v>
      </c>
    </row>
    <row r="62" spans="1:3" ht="15">
      <c r="A62" s="78" t="s">
        <v>2447</v>
      </c>
      <c r="B62" s="84" t="s">
        <v>269</v>
      </c>
      <c r="C62" s="78">
        <f>VLOOKUP(GroupVertices[[#This Row],[Vertex]],Vertices[],MATCH("ID",Vertices[[#Headers],[Vertex]:[Vertex Content Word Count]],0),FALSE)</f>
        <v>132</v>
      </c>
    </row>
    <row r="63" spans="1:3" ht="15">
      <c r="A63" s="78" t="s">
        <v>2447</v>
      </c>
      <c r="B63" s="84" t="s">
        <v>370</v>
      </c>
      <c r="C63" s="78">
        <f>VLOOKUP(GroupVertices[[#This Row],[Vertex]],Vertices[],MATCH("ID",Vertices[[#Headers],[Vertex]:[Vertex Content Word Count]],0),FALSE)</f>
        <v>131</v>
      </c>
    </row>
    <row r="64" spans="1:3" ht="15">
      <c r="A64" s="78" t="s">
        <v>2447</v>
      </c>
      <c r="B64" s="84" t="s">
        <v>268</v>
      </c>
      <c r="C64" s="78">
        <f>VLOOKUP(GroupVertices[[#This Row],[Vertex]],Vertices[],MATCH("ID",Vertices[[#Headers],[Vertex]:[Vertex Content Word Count]],0),FALSE)</f>
        <v>130</v>
      </c>
    </row>
    <row r="65" spans="1:3" ht="15">
      <c r="A65" s="78" t="s">
        <v>2447</v>
      </c>
      <c r="B65" s="84" t="s">
        <v>267</v>
      </c>
      <c r="C65" s="78">
        <f>VLOOKUP(GroupVertices[[#This Row],[Vertex]],Vertices[],MATCH("ID",Vertices[[#Headers],[Vertex]:[Vertex Content Word Count]],0),FALSE)</f>
        <v>106</v>
      </c>
    </row>
    <row r="66" spans="1:3" ht="15">
      <c r="A66" s="78" t="s">
        <v>2447</v>
      </c>
      <c r="B66" s="84" t="s">
        <v>266</v>
      </c>
      <c r="C66" s="78">
        <f>VLOOKUP(GroupVertices[[#This Row],[Vertex]],Vertices[],MATCH("ID",Vertices[[#Headers],[Vertex]:[Vertex Content Word Count]],0),FALSE)</f>
        <v>126</v>
      </c>
    </row>
    <row r="67" spans="1:3" ht="15">
      <c r="A67" s="78" t="s">
        <v>2447</v>
      </c>
      <c r="B67" s="84" t="s">
        <v>265</v>
      </c>
      <c r="C67" s="78">
        <f>VLOOKUP(GroupVertices[[#This Row],[Vertex]],Vertices[],MATCH("ID",Vertices[[#Headers],[Vertex]:[Vertex Content Word Count]],0),FALSE)</f>
        <v>125</v>
      </c>
    </row>
    <row r="68" spans="1:3" ht="15">
      <c r="A68" s="78" t="s">
        <v>2447</v>
      </c>
      <c r="B68" s="84" t="s">
        <v>262</v>
      </c>
      <c r="C68" s="78">
        <f>VLOOKUP(GroupVertices[[#This Row],[Vertex]],Vertices[],MATCH("ID",Vertices[[#Headers],[Vertex]:[Vertex Content Word Count]],0),FALSE)</f>
        <v>120</v>
      </c>
    </row>
    <row r="69" spans="1:3" ht="15">
      <c r="A69" s="78" t="s">
        <v>2447</v>
      </c>
      <c r="B69" s="84" t="s">
        <v>310</v>
      </c>
      <c r="C69" s="78">
        <f>VLOOKUP(GroupVertices[[#This Row],[Vertex]],Vertices[],MATCH("ID",Vertices[[#Headers],[Vertex]:[Vertex Content Word Count]],0),FALSE)</f>
        <v>18</v>
      </c>
    </row>
    <row r="70" spans="1:3" ht="15">
      <c r="A70" s="78" t="s">
        <v>2447</v>
      </c>
      <c r="B70" s="84" t="s">
        <v>218</v>
      </c>
      <c r="C70" s="78">
        <f>VLOOKUP(GroupVertices[[#This Row],[Vertex]],Vertices[],MATCH("ID",Vertices[[#Headers],[Vertex]:[Vertex Content Word Count]],0),FALSE)</f>
        <v>15</v>
      </c>
    </row>
    <row r="71" spans="1:3" ht="15">
      <c r="A71" s="78" t="s">
        <v>2447</v>
      </c>
      <c r="B71" s="84" t="s">
        <v>308</v>
      </c>
      <c r="C71" s="78">
        <f>VLOOKUP(GroupVertices[[#This Row],[Vertex]],Vertices[],MATCH("ID",Vertices[[#Headers],[Vertex]:[Vertex Content Word Count]],0),FALSE)</f>
        <v>16</v>
      </c>
    </row>
    <row r="72" spans="1:3" ht="15">
      <c r="A72" s="78" t="s">
        <v>2447</v>
      </c>
      <c r="B72" s="84" t="s">
        <v>216</v>
      </c>
      <c r="C72" s="78">
        <f>VLOOKUP(GroupVertices[[#This Row],[Vertex]],Vertices[],MATCH("ID",Vertices[[#Headers],[Vertex]:[Vertex Content Word Count]],0),FALSE)</f>
        <v>12</v>
      </c>
    </row>
    <row r="73" spans="1:3" ht="15">
      <c r="A73" s="78" t="s">
        <v>2447</v>
      </c>
      <c r="B73" s="84" t="s">
        <v>214</v>
      </c>
      <c r="C73" s="78">
        <f>VLOOKUP(GroupVertices[[#This Row],[Vertex]],Vertices[],MATCH("ID",Vertices[[#Headers],[Vertex]:[Vertex Content Word Count]],0),FALSE)</f>
        <v>7</v>
      </c>
    </row>
    <row r="74" spans="1:3" ht="15">
      <c r="A74" s="78" t="s">
        <v>2448</v>
      </c>
      <c r="B74" s="84" t="s">
        <v>245</v>
      </c>
      <c r="C74" s="78">
        <f>VLOOKUP(GroupVertices[[#This Row],[Vertex]],Vertices[],MATCH("ID",Vertices[[#Headers],[Vertex]:[Vertex Content Word Count]],0),FALSE)</f>
        <v>63</v>
      </c>
    </row>
    <row r="75" spans="1:3" ht="15">
      <c r="A75" s="78" t="s">
        <v>2448</v>
      </c>
      <c r="B75" s="84" t="s">
        <v>346</v>
      </c>
      <c r="C75" s="78">
        <f>VLOOKUP(GroupVertices[[#This Row],[Vertex]],Vertices[],MATCH("ID",Vertices[[#Headers],[Vertex]:[Vertex Content Word Count]],0),FALSE)</f>
        <v>82</v>
      </c>
    </row>
    <row r="76" spans="1:3" ht="15">
      <c r="A76" s="78" t="s">
        <v>2448</v>
      </c>
      <c r="B76" s="84" t="s">
        <v>345</v>
      </c>
      <c r="C76" s="78">
        <f>VLOOKUP(GroupVertices[[#This Row],[Vertex]],Vertices[],MATCH("ID",Vertices[[#Headers],[Vertex]:[Vertex Content Word Count]],0),FALSE)</f>
        <v>81</v>
      </c>
    </row>
    <row r="77" spans="1:3" ht="15">
      <c r="A77" s="78" t="s">
        <v>2448</v>
      </c>
      <c r="B77" s="84" t="s">
        <v>344</v>
      </c>
      <c r="C77" s="78">
        <f>VLOOKUP(GroupVertices[[#This Row],[Vertex]],Vertices[],MATCH("ID",Vertices[[#Headers],[Vertex]:[Vertex Content Word Count]],0),FALSE)</f>
        <v>80</v>
      </c>
    </row>
    <row r="78" spans="1:3" ht="15">
      <c r="A78" s="78" t="s">
        <v>2448</v>
      </c>
      <c r="B78" s="84" t="s">
        <v>343</v>
      </c>
      <c r="C78" s="78">
        <f>VLOOKUP(GroupVertices[[#This Row],[Vertex]],Vertices[],MATCH("ID",Vertices[[#Headers],[Vertex]:[Vertex Content Word Count]],0),FALSE)</f>
        <v>79</v>
      </c>
    </row>
    <row r="79" spans="1:3" ht="15">
      <c r="A79" s="78" t="s">
        <v>2448</v>
      </c>
      <c r="B79" s="84" t="s">
        <v>342</v>
      </c>
      <c r="C79" s="78">
        <f>VLOOKUP(GroupVertices[[#This Row],[Vertex]],Vertices[],MATCH("ID",Vertices[[#Headers],[Vertex]:[Vertex Content Word Count]],0),FALSE)</f>
        <v>78</v>
      </c>
    </row>
    <row r="80" spans="1:3" ht="15">
      <c r="A80" s="78" t="s">
        <v>2448</v>
      </c>
      <c r="B80" s="84" t="s">
        <v>341</v>
      </c>
      <c r="C80" s="78">
        <f>VLOOKUP(GroupVertices[[#This Row],[Vertex]],Vertices[],MATCH("ID",Vertices[[#Headers],[Vertex]:[Vertex Content Word Count]],0),FALSE)</f>
        <v>77</v>
      </c>
    </row>
    <row r="81" spans="1:3" ht="15">
      <c r="A81" s="78" t="s">
        <v>2448</v>
      </c>
      <c r="B81" s="84" t="s">
        <v>340</v>
      </c>
      <c r="C81" s="78">
        <f>VLOOKUP(GroupVertices[[#This Row],[Vertex]],Vertices[],MATCH("ID",Vertices[[#Headers],[Vertex]:[Vertex Content Word Count]],0),FALSE)</f>
        <v>76</v>
      </c>
    </row>
    <row r="82" spans="1:3" ht="15">
      <c r="A82" s="78" t="s">
        <v>2448</v>
      </c>
      <c r="B82" s="84" t="s">
        <v>339</v>
      </c>
      <c r="C82" s="78">
        <f>VLOOKUP(GroupVertices[[#This Row],[Vertex]],Vertices[],MATCH("ID",Vertices[[#Headers],[Vertex]:[Vertex Content Word Count]],0),FALSE)</f>
        <v>75</v>
      </c>
    </row>
    <row r="83" spans="1:3" ht="15">
      <c r="A83" s="78" t="s">
        <v>2448</v>
      </c>
      <c r="B83" s="84" t="s">
        <v>338</v>
      </c>
      <c r="C83" s="78">
        <f>VLOOKUP(GroupVertices[[#This Row],[Vertex]],Vertices[],MATCH("ID",Vertices[[#Headers],[Vertex]:[Vertex Content Word Count]],0),FALSE)</f>
        <v>74</v>
      </c>
    </row>
    <row r="84" spans="1:3" ht="15">
      <c r="A84" s="78" t="s">
        <v>2448</v>
      </c>
      <c r="B84" s="84" t="s">
        <v>337</v>
      </c>
      <c r="C84" s="78">
        <f>VLOOKUP(GroupVertices[[#This Row],[Vertex]],Vertices[],MATCH("ID",Vertices[[#Headers],[Vertex]:[Vertex Content Word Count]],0),FALSE)</f>
        <v>73</v>
      </c>
    </row>
    <row r="85" spans="1:3" ht="15">
      <c r="A85" s="78" t="s">
        <v>2448</v>
      </c>
      <c r="B85" s="84" t="s">
        <v>336</v>
      </c>
      <c r="C85" s="78">
        <f>VLOOKUP(GroupVertices[[#This Row],[Vertex]],Vertices[],MATCH("ID",Vertices[[#Headers],[Vertex]:[Vertex Content Word Count]],0),FALSE)</f>
        <v>72</v>
      </c>
    </row>
    <row r="86" spans="1:3" ht="15">
      <c r="A86" s="78" t="s">
        <v>2448</v>
      </c>
      <c r="B86" s="84" t="s">
        <v>335</v>
      </c>
      <c r="C86" s="78">
        <f>VLOOKUP(GroupVertices[[#This Row],[Vertex]],Vertices[],MATCH("ID",Vertices[[#Headers],[Vertex]:[Vertex Content Word Count]],0),FALSE)</f>
        <v>71</v>
      </c>
    </row>
    <row r="87" spans="1:3" ht="15">
      <c r="A87" s="78" t="s">
        <v>2448</v>
      </c>
      <c r="B87" s="84" t="s">
        <v>334</v>
      </c>
      <c r="C87" s="78">
        <f>VLOOKUP(GroupVertices[[#This Row],[Vertex]],Vertices[],MATCH("ID",Vertices[[#Headers],[Vertex]:[Vertex Content Word Count]],0),FALSE)</f>
        <v>70</v>
      </c>
    </row>
    <row r="88" spans="1:3" ht="15">
      <c r="A88" s="78" t="s">
        <v>2448</v>
      </c>
      <c r="B88" s="84" t="s">
        <v>333</v>
      </c>
      <c r="C88" s="78">
        <f>VLOOKUP(GroupVertices[[#This Row],[Vertex]],Vertices[],MATCH("ID",Vertices[[#Headers],[Vertex]:[Vertex Content Word Count]],0),FALSE)</f>
        <v>69</v>
      </c>
    </row>
    <row r="89" spans="1:3" ht="15">
      <c r="A89" s="78" t="s">
        <v>2448</v>
      </c>
      <c r="B89" s="84" t="s">
        <v>332</v>
      </c>
      <c r="C89" s="78">
        <f>VLOOKUP(GroupVertices[[#This Row],[Vertex]],Vertices[],MATCH("ID",Vertices[[#Headers],[Vertex]:[Vertex Content Word Count]],0),FALSE)</f>
        <v>68</v>
      </c>
    </row>
    <row r="90" spans="1:3" ht="15">
      <c r="A90" s="78" t="s">
        <v>2448</v>
      </c>
      <c r="B90" s="84" t="s">
        <v>331</v>
      </c>
      <c r="C90" s="78">
        <f>VLOOKUP(GroupVertices[[#This Row],[Vertex]],Vertices[],MATCH("ID",Vertices[[#Headers],[Vertex]:[Vertex Content Word Count]],0),FALSE)</f>
        <v>67</v>
      </c>
    </row>
    <row r="91" spans="1:3" ht="15">
      <c r="A91" s="78" t="s">
        <v>2448</v>
      </c>
      <c r="B91" s="84" t="s">
        <v>330</v>
      </c>
      <c r="C91" s="78">
        <f>VLOOKUP(GroupVertices[[#This Row],[Vertex]],Vertices[],MATCH("ID",Vertices[[#Headers],[Vertex]:[Vertex Content Word Count]],0),FALSE)</f>
        <v>66</v>
      </c>
    </row>
    <row r="92" spans="1:3" ht="15">
      <c r="A92" s="78" t="s">
        <v>2448</v>
      </c>
      <c r="B92" s="84" t="s">
        <v>329</v>
      </c>
      <c r="C92" s="78">
        <f>VLOOKUP(GroupVertices[[#This Row],[Vertex]],Vertices[],MATCH("ID",Vertices[[#Headers],[Vertex]:[Vertex Content Word Count]],0),FALSE)</f>
        <v>65</v>
      </c>
    </row>
    <row r="93" spans="1:3" ht="15">
      <c r="A93" s="78" t="s">
        <v>2448</v>
      </c>
      <c r="B93" s="84" t="s">
        <v>328</v>
      </c>
      <c r="C93" s="78">
        <f>VLOOKUP(GroupVertices[[#This Row],[Vertex]],Vertices[],MATCH("ID",Vertices[[#Headers],[Vertex]:[Vertex Content Word Count]],0),FALSE)</f>
        <v>64</v>
      </c>
    </row>
    <row r="94" spans="1:3" ht="15">
      <c r="A94" s="78" t="s">
        <v>2449</v>
      </c>
      <c r="B94" s="84" t="s">
        <v>236</v>
      </c>
      <c r="C94" s="78">
        <f>VLOOKUP(GroupVertices[[#This Row],[Vertex]],Vertices[],MATCH("ID",Vertices[[#Headers],[Vertex]:[Vertex Content Word Count]],0),FALSE)</f>
        <v>25</v>
      </c>
    </row>
    <row r="95" spans="1:3" ht="15">
      <c r="A95" s="78" t="s">
        <v>2449</v>
      </c>
      <c r="B95" s="84" t="s">
        <v>319</v>
      </c>
      <c r="C95" s="78">
        <f>VLOOKUP(GroupVertices[[#This Row],[Vertex]],Vertices[],MATCH("ID",Vertices[[#Headers],[Vertex]:[Vertex Content Word Count]],0),FALSE)</f>
        <v>45</v>
      </c>
    </row>
    <row r="96" spans="1:3" ht="15">
      <c r="A96" s="78" t="s">
        <v>2449</v>
      </c>
      <c r="B96" s="84" t="s">
        <v>318</v>
      </c>
      <c r="C96" s="78">
        <f>VLOOKUP(GroupVertices[[#This Row],[Vertex]],Vertices[],MATCH("ID",Vertices[[#Headers],[Vertex]:[Vertex Content Word Count]],0),FALSE)</f>
        <v>44</v>
      </c>
    </row>
    <row r="97" spans="1:3" ht="15">
      <c r="A97" s="78" t="s">
        <v>2449</v>
      </c>
      <c r="B97" s="84" t="s">
        <v>317</v>
      </c>
      <c r="C97" s="78">
        <f>VLOOKUP(GroupVertices[[#This Row],[Vertex]],Vertices[],MATCH("ID",Vertices[[#Headers],[Vertex]:[Vertex Content Word Count]],0),FALSE)</f>
        <v>43</v>
      </c>
    </row>
    <row r="98" spans="1:3" ht="15">
      <c r="A98" s="78" t="s">
        <v>2449</v>
      </c>
      <c r="B98" s="84" t="s">
        <v>316</v>
      </c>
      <c r="C98" s="78">
        <f>VLOOKUP(GroupVertices[[#This Row],[Vertex]],Vertices[],MATCH("ID",Vertices[[#Headers],[Vertex]:[Vertex Content Word Count]],0),FALSE)</f>
        <v>42</v>
      </c>
    </row>
    <row r="99" spans="1:3" ht="15">
      <c r="A99" s="78" t="s">
        <v>2449</v>
      </c>
      <c r="B99" s="84" t="s">
        <v>315</v>
      </c>
      <c r="C99" s="78">
        <f>VLOOKUP(GroupVertices[[#This Row],[Vertex]],Vertices[],MATCH("ID",Vertices[[#Headers],[Vertex]:[Vertex Content Word Count]],0),FALSE)</f>
        <v>41</v>
      </c>
    </row>
    <row r="100" spans="1:3" ht="15">
      <c r="A100" s="78" t="s">
        <v>2449</v>
      </c>
      <c r="B100" s="84" t="s">
        <v>314</v>
      </c>
      <c r="C100" s="78">
        <f>VLOOKUP(GroupVertices[[#This Row],[Vertex]],Vertices[],MATCH("ID",Vertices[[#Headers],[Vertex]:[Vertex Content Word Count]],0),FALSE)</f>
        <v>40</v>
      </c>
    </row>
    <row r="101" spans="1:3" ht="15">
      <c r="A101" s="78" t="s">
        <v>2449</v>
      </c>
      <c r="B101" s="84" t="s">
        <v>226</v>
      </c>
      <c r="C101" s="78">
        <f>VLOOKUP(GroupVertices[[#This Row],[Vertex]],Vertices[],MATCH("ID",Vertices[[#Headers],[Vertex]:[Vertex Content Word Count]],0),FALSE)</f>
        <v>28</v>
      </c>
    </row>
    <row r="102" spans="1:3" ht="15">
      <c r="A102" s="78" t="s">
        <v>2449</v>
      </c>
      <c r="B102" s="84" t="s">
        <v>225</v>
      </c>
      <c r="C102" s="78">
        <f>VLOOKUP(GroupVertices[[#This Row],[Vertex]],Vertices[],MATCH("ID",Vertices[[#Headers],[Vertex]:[Vertex Content Word Count]],0),FALSE)</f>
        <v>27</v>
      </c>
    </row>
    <row r="103" spans="1:3" ht="15">
      <c r="A103" s="78" t="s">
        <v>2449</v>
      </c>
      <c r="B103" s="84" t="s">
        <v>224</v>
      </c>
      <c r="C103" s="78">
        <f>VLOOKUP(GroupVertices[[#This Row],[Vertex]],Vertices[],MATCH("ID",Vertices[[#Headers],[Vertex]:[Vertex Content Word Count]],0),FALSE)</f>
        <v>26</v>
      </c>
    </row>
    <row r="104" spans="1:3" ht="15">
      <c r="A104" s="78" t="s">
        <v>2449</v>
      </c>
      <c r="B104" s="84" t="s">
        <v>312</v>
      </c>
      <c r="C104" s="78">
        <f>VLOOKUP(GroupVertices[[#This Row],[Vertex]],Vertices[],MATCH("ID",Vertices[[#Headers],[Vertex]:[Vertex Content Word Count]],0),FALSE)</f>
        <v>22</v>
      </c>
    </row>
    <row r="105" spans="1:3" ht="15">
      <c r="A105" s="78" t="s">
        <v>2449</v>
      </c>
      <c r="B105" s="84" t="s">
        <v>223</v>
      </c>
      <c r="C105" s="78">
        <f>VLOOKUP(GroupVertices[[#This Row],[Vertex]],Vertices[],MATCH("ID",Vertices[[#Headers],[Vertex]:[Vertex Content Word Count]],0),FALSE)</f>
        <v>24</v>
      </c>
    </row>
    <row r="106" spans="1:3" ht="15">
      <c r="A106" s="78" t="s">
        <v>2449</v>
      </c>
      <c r="B106" s="84" t="s">
        <v>222</v>
      </c>
      <c r="C106" s="78">
        <f>VLOOKUP(GroupVertices[[#This Row],[Vertex]],Vertices[],MATCH("ID",Vertices[[#Headers],[Vertex]:[Vertex Content Word Count]],0),FALSE)</f>
        <v>23</v>
      </c>
    </row>
    <row r="107" spans="1:3" ht="15">
      <c r="A107" s="78" t="s">
        <v>2449</v>
      </c>
      <c r="B107" s="84" t="s">
        <v>221</v>
      </c>
      <c r="C107" s="78">
        <f>VLOOKUP(GroupVertices[[#This Row],[Vertex]],Vertices[],MATCH("ID",Vertices[[#Headers],[Vertex]:[Vertex Content Word Count]],0),FALSE)</f>
        <v>11</v>
      </c>
    </row>
    <row r="108" spans="1:3" ht="15">
      <c r="A108" s="78" t="s">
        <v>2449</v>
      </c>
      <c r="B108" s="84" t="s">
        <v>215</v>
      </c>
      <c r="C108" s="78">
        <f>VLOOKUP(GroupVertices[[#This Row],[Vertex]],Vertices[],MATCH("ID",Vertices[[#Headers],[Vertex]:[Vertex Content Word Count]],0),FALSE)</f>
        <v>9</v>
      </c>
    </row>
    <row r="109" spans="1:3" ht="15">
      <c r="A109" s="78" t="s">
        <v>2450</v>
      </c>
      <c r="B109" s="84" t="s">
        <v>295</v>
      </c>
      <c r="C109" s="78">
        <f>VLOOKUP(GroupVertices[[#This Row],[Vertex]],Vertices[],MATCH("ID",Vertices[[#Headers],[Vertex]:[Vertex Content Word Count]],0),FALSE)</f>
        <v>170</v>
      </c>
    </row>
    <row r="110" spans="1:3" ht="15">
      <c r="A110" s="78" t="s">
        <v>2450</v>
      </c>
      <c r="B110" s="84" t="s">
        <v>389</v>
      </c>
      <c r="C110" s="78">
        <f>VLOOKUP(GroupVertices[[#This Row],[Vertex]],Vertices[],MATCH("ID",Vertices[[#Headers],[Vertex]:[Vertex Content Word Count]],0),FALSE)</f>
        <v>175</v>
      </c>
    </row>
    <row r="111" spans="1:3" ht="15">
      <c r="A111" s="78" t="s">
        <v>2450</v>
      </c>
      <c r="B111" s="84" t="s">
        <v>291</v>
      </c>
      <c r="C111" s="78">
        <f>VLOOKUP(GroupVertices[[#This Row],[Vertex]],Vertices[],MATCH("ID",Vertices[[#Headers],[Vertex]:[Vertex Content Word Count]],0),FALSE)</f>
        <v>166</v>
      </c>
    </row>
    <row r="112" spans="1:3" ht="15">
      <c r="A112" s="78" t="s">
        <v>2450</v>
      </c>
      <c r="B112" s="84" t="s">
        <v>388</v>
      </c>
      <c r="C112" s="78">
        <f>VLOOKUP(GroupVertices[[#This Row],[Vertex]],Vertices[],MATCH("ID",Vertices[[#Headers],[Vertex]:[Vertex Content Word Count]],0),FALSE)</f>
        <v>174</v>
      </c>
    </row>
    <row r="113" spans="1:3" ht="15">
      <c r="A113" s="78" t="s">
        <v>2450</v>
      </c>
      <c r="B113" s="84" t="s">
        <v>387</v>
      </c>
      <c r="C113" s="78">
        <f>VLOOKUP(GroupVertices[[#This Row],[Vertex]],Vertices[],MATCH("ID",Vertices[[#Headers],[Vertex]:[Vertex Content Word Count]],0),FALSE)</f>
        <v>173</v>
      </c>
    </row>
    <row r="114" spans="1:3" ht="15">
      <c r="A114" s="78" t="s">
        <v>2450</v>
      </c>
      <c r="B114" s="84" t="s">
        <v>386</v>
      </c>
      <c r="C114" s="78">
        <f>VLOOKUP(GroupVertices[[#This Row],[Vertex]],Vertices[],MATCH("ID",Vertices[[#Headers],[Vertex]:[Vertex Content Word Count]],0),FALSE)</f>
        <v>172</v>
      </c>
    </row>
    <row r="115" spans="1:3" ht="15">
      <c r="A115" s="78" t="s">
        <v>2450</v>
      </c>
      <c r="B115" s="84" t="s">
        <v>385</v>
      </c>
      <c r="C115" s="78">
        <f>VLOOKUP(GroupVertices[[#This Row],[Vertex]],Vertices[],MATCH("ID",Vertices[[#Headers],[Vertex]:[Vertex Content Word Count]],0),FALSE)</f>
        <v>171</v>
      </c>
    </row>
    <row r="116" spans="1:3" ht="15">
      <c r="A116" s="78" t="s">
        <v>2450</v>
      </c>
      <c r="B116" s="84" t="s">
        <v>296</v>
      </c>
      <c r="C116" s="78">
        <f>VLOOKUP(GroupVertices[[#This Row],[Vertex]],Vertices[],MATCH("ID",Vertices[[#Headers],[Vertex]:[Vertex Content Word Count]],0),FALSE)</f>
        <v>30</v>
      </c>
    </row>
    <row r="117" spans="1:3" ht="15">
      <c r="A117" s="78" t="s">
        <v>2450</v>
      </c>
      <c r="B117" s="84" t="s">
        <v>384</v>
      </c>
      <c r="C117" s="78">
        <f>VLOOKUP(GroupVertices[[#This Row],[Vertex]],Vertices[],MATCH("ID",Vertices[[#Headers],[Vertex]:[Vertex Content Word Count]],0),FALSE)</f>
        <v>167</v>
      </c>
    </row>
    <row r="118" spans="1:3" ht="15">
      <c r="A118" s="78" t="s">
        <v>2450</v>
      </c>
      <c r="B118" s="84" t="s">
        <v>238</v>
      </c>
      <c r="C118" s="78">
        <f>VLOOKUP(GroupVertices[[#This Row],[Vertex]],Vertices[],MATCH("ID",Vertices[[#Headers],[Vertex]:[Vertex Content Word Count]],0),FALSE)</f>
        <v>49</v>
      </c>
    </row>
    <row r="119" spans="1:3" ht="15">
      <c r="A119" s="78" t="s">
        <v>2450</v>
      </c>
      <c r="B119" s="84" t="s">
        <v>212</v>
      </c>
      <c r="C119" s="78">
        <f>VLOOKUP(GroupVertices[[#This Row],[Vertex]],Vertices[],MATCH("ID",Vertices[[#Headers],[Vertex]:[Vertex Content Word Count]],0),FALSE)</f>
        <v>3</v>
      </c>
    </row>
    <row r="120" spans="1:3" ht="15">
      <c r="A120" s="78" t="s">
        <v>2450</v>
      </c>
      <c r="B120" s="84" t="s">
        <v>320</v>
      </c>
      <c r="C120" s="78">
        <f>VLOOKUP(GroupVertices[[#This Row],[Vertex]],Vertices[],MATCH("ID",Vertices[[#Headers],[Vertex]:[Vertex Content Word Count]],0),FALSE)</f>
        <v>48</v>
      </c>
    </row>
    <row r="121" spans="1:3" ht="15">
      <c r="A121" s="78" t="s">
        <v>2450</v>
      </c>
      <c r="B121" s="84" t="s">
        <v>227</v>
      </c>
      <c r="C121" s="78">
        <f>VLOOKUP(GroupVertices[[#This Row],[Vertex]],Vertices[],MATCH("ID",Vertices[[#Headers],[Vertex]:[Vertex Content Word Count]],0),FALSE)</f>
        <v>29</v>
      </c>
    </row>
    <row r="122" spans="1:3" ht="15">
      <c r="A122" s="78" t="s">
        <v>2450</v>
      </c>
      <c r="B122" s="84" t="s">
        <v>305</v>
      </c>
      <c r="C122" s="78">
        <f>VLOOKUP(GroupVertices[[#This Row],[Vertex]],Vertices[],MATCH("ID",Vertices[[#Headers],[Vertex]:[Vertex Content Word Count]],0),FALSE)</f>
        <v>4</v>
      </c>
    </row>
    <row r="123" spans="1:3" ht="15">
      <c r="A123" s="78" t="s">
        <v>2451</v>
      </c>
      <c r="B123" s="84" t="s">
        <v>260</v>
      </c>
      <c r="C123" s="78">
        <f>VLOOKUP(GroupVertices[[#This Row],[Vertex]],Vertices[],MATCH("ID",Vertices[[#Headers],[Vertex]:[Vertex Content Word Count]],0),FALSE)</f>
        <v>119</v>
      </c>
    </row>
    <row r="124" spans="1:3" ht="15">
      <c r="A124" s="78" t="s">
        <v>2451</v>
      </c>
      <c r="B124" s="84" t="s">
        <v>257</v>
      </c>
      <c r="C124" s="78">
        <f>VLOOKUP(GroupVertices[[#This Row],[Vertex]],Vertices[],MATCH("ID",Vertices[[#Headers],[Vertex]:[Vertex Content Word Count]],0),FALSE)</f>
        <v>116</v>
      </c>
    </row>
    <row r="125" spans="1:3" ht="15">
      <c r="A125" s="78" t="s">
        <v>2451</v>
      </c>
      <c r="B125" s="84" t="s">
        <v>256</v>
      </c>
      <c r="C125" s="78">
        <f>VLOOKUP(GroupVertices[[#This Row],[Vertex]],Vertices[],MATCH("ID",Vertices[[#Headers],[Vertex]:[Vertex Content Word Count]],0),FALSE)</f>
        <v>112</v>
      </c>
    </row>
    <row r="126" spans="1:3" ht="15">
      <c r="A126" s="78" t="s">
        <v>2451</v>
      </c>
      <c r="B126" s="84" t="s">
        <v>362</v>
      </c>
      <c r="C126" s="78">
        <f>VLOOKUP(GroupVertices[[#This Row],[Vertex]],Vertices[],MATCH("ID",Vertices[[#Headers],[Vertex]:[Vertex Content Word Count]],0),FALSE)</f>
        <v>111</v>
      </c>
    </row>
    <row r="127" spans="1:3" ht="15">
      <c r="A127" s="78" t="s">
        <v>2451</v>
      </c>
      <c r="B127" s="84" t="s">
        <v>361</v>
      </c>
      <c r="C127" s="78">
        <f>VLOOKUP(GroupVertices[[#This Row],[Vertex]],Vertices[],MATCH("ID",Vertices[[#Headers],[Vertex]:[Vertex Content Word Count]],0),FALSE)</f>
        <v>110</v>
      </c>
    </row>
    <row r="128" spans="1:3" ht="15">
      <c r="A128" s="78" t="s">
        <v>2451</v>
      </c>
      <c r="B128" s="84" t="s">
        <v>258</v>
      </c>
      <c r="C128" s="78">
        <f>VLOOKUP(GroupVertices[[#This Row],[Vertex]],Vertices[],MATCH("ID",Vertices[[#Headers],[Vertex]:[Vertex Content Word Count]],0),FALSE)</f>
        <v>109</v>
      </c>
    </row>
    <row r="129" spans="1:3" ht="15">
      <c r="A129" s="78" t="s">
        <v>2451</v>
      </c>
      <c r="B129" s="84" t="s">
        <v>360</v>
      </c>
      <c r="C129" s="78">
        <f>VLOOKUP(GroupVertices[[#This Row],[Vertex]],Vertices[],MATCH("ID",Vertices[[#Headers],[Vertex]:[Vertex Content Word Count]],0),FALSE)</f>
        <v>108</v>
      </c>
    </row>
    <row r="130" spans="1:3" ht="15">
      <c r="A130" s="78" t="s">
        <v>2451</v>
      </c>
      <c r="B130" s="84" t="s">
        <v>359</v>
      </c>
      <c r="C130" s="78">
        <f>VLOOKUP(GroupVertices[[#This Row],[Vertex]],Vertices[],MATCH("ID",Vertices[[#Headers],[Vertex]:[Vertex Content Word Count]],0),FALSE)</f>
        <v>107</v>
      </c>
    </row>
    <row r="131" spans="1:3" ht="15">
      <c r="A131" s="78" t="s">
        <v>2451</v>
      </c>
      <c r="B131" s="84" t="s">
        <v>358</v>
      </c>
      <c r="C131" s="78">
        <f>VLOOKUP(GroupVertices[[#This Row],[Vertex]],Vertices[],MATCH("ID",Vertices[[#Headers],[Vertex]:[Vertex Content Word Count]],0),FALSE)</f>
        <v>105</v>
      </c>
    </row>
    <row r="132" spans="1:3" ht="15">
      <c r="A132" s="78" t="s">
        <v>2451</v>
      </c>
      <c r="B132" s="84" t="s">
        <v>357</v>
      </c>
      <c r="C132" s="78">
        <f>VLOOKUP(GroupVertices[[#This Row],[Vertex]],Vertices[],MATCH("ID",Vertices[[#Headers],[Vertex]:[Vertex Content Word Count]],0),FALSE)</f>
        <v>104</v>
      </c>
    </row>
    <row r="133" spans="1:3" ht="15">
      <c r="A133" s="78" t="s">
        <v>2451</v>
      </c>
      <c r="B133" s="84" t="s">
        <v>259</v>
      </c>
      <c r="C133" s="78">
        <f>VLOOKUP(GroupVertices[[#This Row],[Vertex]],Vertices[],MATCH("ID",Vertices[[#Headers],[Vertex]:[Vertex Content Word Count]],0),FALSE)</f>
        <v>118</v>
      </c>
    </row>
    <row r="134" spans="1:3" ht="15">
      <c r="A134" s="78" t="s">
        <v>2451</v>
      </c>
      <c r="B134" s="84" t="s">
        <v>364</v>
      </c>
      <c r="C134" s="78">
        <f>VLOOKUP(GroupVertices[[#This Row],[Vertex]],Vertices[],MATCH("ID",Vertices[[#Headers],[Vertex]:[Vertex Content Word Count]],0),FALSE)</f>
        <v>117</v>
      </c>
    </row>
    <row r="135" spans="1:3" ht="15">
      <c r="A135" s="78" t="s">
        <v>2451</v>
      </c>
      <c r="B135" s="84" t="s">
        <v>363</v>
      </c>
      <c r="C135" s="78">
        <f>VLOOKUP(GroupVertices[[#This Row],[Vertex]],Vertices[],MATCH("ID",Vertices[[#Headers],[Vertex]:[Vertex Content Word Count]],0),FALSE)</f>
        <v>115</v>
      </c>
    </row>
    <row r="136" spans="1:3" ht="15">
      <c r="A136" s="78" t="s">
        <v>2451</v>
      </c>
      <c r="B136" s="84" t="s">
        <v>254</v>
      </c>
      <c r="C136" s="78">
        <f>VLOOKUP(GroupVertices[[#This Row],[Vertex]],Vertices[],MATCH("ID",Vertices[[#Headers],[Vertex]:[Vertex Content Word Count]],0),FALSE)</f>
        <v>103</v>
      </c>
    </row>
    <row r="137" spans="1:3" ht="15">
      <c r="A137" s="78" t="s">
        <v>2452</v>
      </c>
      <c r="B137" s="84" t="s">
        <v>294</v>
      </c>
      <c r="C137" s="78">
        <f>VLOOKUP(GroupVertices[[#This Row],[Vertex]],Vertices[],MATCH("ID",Vertices[[#Headers],[Vertex]:[Vertex Content Word Count]],0),FALSE)</f>
        <v>169</v>
      </c>
    </row>
    <row r="138" spans="1:3" ht="15">
      <c r="A138" s="78" t="s">
        <v>2452</v>
      </c>
      <c r="B138" s="84" t="s">
        <v>288</v>
      </c>
      <c r="C138" s="78">
        <f>VLOOKUP(GroupVertices[[#This Row],[Vertex]],Vertices[],MATCH("ID",Vertices[[#Headers],[Vertex]:[Vertex Content Word Count]],0),FALSE)</f>
        <v>156</v>
      </c>
    </row>
    <row r="139" spans="1:3" ht="15">
      <c r="A139" s="78" t="s">
        <v>2452</v>
      </c>
      <c r="B139" s="84" t="s">
        <v>383</v>
      </c>
      <c r="C139" s="78">
        <f>VLOOKUP(GroupVertices[[#This Row],[Vertex]],Vertices[],MATCH("ID",Vertices[[#Headers],[Vertex]:[Vertex Content Word Count]],0),FALSE)</f>
        <v>164</v>
      </c>
    </row>
    <row r="140" spans="1:3" ht="15">
      <c r="A140" s="78" t="s">
        <v>2452</v>
      </c>
      <c r="B140" s="84" t="s">
        <v>293</v>
      </c>
      <c r="C140" s="78">
        <f>VLOOKUP(GroupVertices[[#This Row],[Vertex]],Vertices[],MATCH("ID",Vertices[[#Headers],[Vertex]:[Vertex Content Word Count]],0),FALSE)</f>
        <v>163</v>
      </c>
    </row>
    <row r="141" spans="1:3" ht="15">
      <c r="A141" s="78" t="s">
        <v>2452</v>
      </c>
      <c r="B141" s="84" t="s">
        <v>327</v>
      </c>
      <c r="C141" s="78">
        <f>VLOOKUP(GroupVertices[[#This Row],[Vertex]],Vertices[],MATCH("ID",Vertices[[#Headers],[Vertex]:[Vertex Content Word Count]],0),FALSE)</f>
        <v>62</v>
      </c>
    </row>
    <row r="142" spans="1:3" ht="15">
      <c r="A142" s="78" t="s">
        <v>2452</v>
      </c>
      <c r="B142" s="84" t="s">
        <v>289</v>
      </c>
      <c r="C142" s="78">
        <f>VLOOKUP(GroupVertices[[#This Row],[Vertex]],Vertices[],MATCH("ID",Vertices[[#Headers],[Vertex]:[Vertex Content Word Count]],0),FALSE)</f>
        <v>162</v>
      </c>
    </row>
    <row r="143" spans="1:3" ht="15">
      <c r="A143" s="78" t="s">
        <v>2452</v>
      </c>
      <c r="B143" s="84" t="s">
        <v>382</v>
      </c>
      <c r="C143" s="78">
        <f>VLOOKUP(GroupVertices[[#This Row],[Vertex]],Vertices[],MATCH("ID",Vertices[[#Headers],[Vertex]:[Vertex Content Word Count]],0),FALSE)</f>
        <v>161</v>
      </c>
    </row>
    <row r="144" spans="1:3" ht="15">
      <c r="A144" s="78" t="s">
        <v>2452</v>
      </c>
      <c r="B144" s="84" t="s">
        <v>381</v>
      </c>
      <c r="C144" s="78">
        <f>VLOOKUP(GroupVertices[[#This Row],[Vertex]],Vertices[],MATCH("ID",Vertices[[#Headers],[Vertex]:[Vertex Content Word Count]],0),FALSE)</f>
        <v>160</v>
      </c>
    </row>
    <row r="145" spans="1:3" ht="15">
      <c r="A145" s="78" t="s">
        <v>2452</v>
      </c>
      <c r="B145" s="84" t="s">
        <v>380</v>
      </c>
      <c r="C145" s="78">
        <f>VLOOKUP(GroupVertices[[#This Row],[Vertex]],Vertices[],MATCH("ID",Vertices[[#Headers],[Vertex]:[Vertex Content Word Count]],0),FALSE)</f>
        <v>159</v>
      </c>
    </row>
    <row r="146" spans="1:3" ht="15">
      <c r="A146" s="78" t="s">
        <v>2452</v>
      </c>
      <c r="B146" s="84" t="s">
        <v>379</v>
      </c>
      <c r="C146" s="78">
        <f>VLOOKUP(GroupVertices[[#This Row],[Vertex]],Vertices[],MATCH("ID",Vertices[[#Headers],[Vertex]:[Vertex Content Word Count]],0),FALSE)</f>
        <v>158</v>
      </c>
    </row>
    <row r="147" spans="1:3" ht="15">
      <c r="A147" s="78" t="s">
        <v>2452</v>
      </c>
      <c r="B147" s="84" t="s">
        <v>378</v>
      </c>
      <c r="C147" s="78">
        <f>VLOOKUP(GroupVertices[[#This Row],[Vertex]],Vertices[],MATCH("ID",Vertices[[#Headers],[Vertex]:[Vertex Content Word Count]],0),FALSE)</f>
        <v>157</v>
      </c>
    </row>
    <row r="148" spans="1:3" ht="15">
      <c r="A148" s="78" t="s">
        <v>2453</v>
      </c>
      <c r="B148" s="84" t="s">
        <v>241</v>
      </c>
      <c r="C148" s="78">
        <f>VLOOKUP(GroupVertices[[#This Row],[Vertex]],Vertices[],MATCH("ID",Vertices[[#Headers],[Vertex]:[Vertex Content Word Count]],0),FALSE)</f>
        <v>52</v>
      </c>
    </row>
    <row r="149" spans="1:3" ht="15">
      <c r="A149" s="78" t="s">
        <v>2453</v>
      </c>
      <c r="B149" s="84" t="s">
        <v>244</v>
      </c>
      <c r="C149" s="78">
        <f>VLOOKUP(GroupVertices[[#This Row],[Vertex]],Vertices[],MATCH("ID",Vertices[[#Headers],[Vertex]:[Vertex Content Word Count]],0),FALSE)</f>
        <v>61</v>
      </c>
    </row>
    <row r="150" spans="1:3" ht="15">
      <c r="A150" s="78" t="s">
        <v>2453</v>
      </c>
      <c r="B150" s="84" t="s">
        <v>326</v>
      </c>
      <c r="C150" s="78">
        <f>VLOOKUP(GroupVertices[[#This Row],[Vertex]],Vertices[],MATCH("ID",Vertices[[#Headers],[Vertex]:[Vertex Content Word Count]],0),FALSE)</f>
        <v>59</v>
      </c>
    </row>
    <row r="151" spans="1:3" ht="15">
      <c r="A151" s="78" t="s">
        <v>2453</v>
      </c>
      <c r="B151" s="84" t="s">
        <v>243</v>
      </c>
      <c r="C151" s="78">
        <f>VLOOKUP(GroupVertices[[#This Row],[Vertex]],Vertices[],MATCH("ID",Vertices[[#Headers],[Vertex]:[Vertex Content Word Count]],0),FALSE)</f>
        <v>60</v>
      </c>
    </row>
    <row r="152" spans="1:3" ht="15">
      <c r="A152" s="78" t="s">
        <v>2453</v>
      </c>
      <c r="B152" s="84" t="s">
        <v>242</v>
      </c>
      <c r="C152" s="78">
        <f>VLOOKUP(GroupVertices[[#This Row],[Vertex]],Vertices[],MATCH("ID",Vertices[[#Headers],[Vertex]:[Vertex Content Word Count]],0),FALSE)</f>
        <v>58</v>
      </c>
    </row>
    <row r="153" spans="1:3" ht="15">
      <c r="A153" s="78" t="s">
        <v>2453</v>
      </c>
      <c r="B153" s="84" t="s">
        <v>325</v>
      </c>
      <c r="C153" s="78">
        <f>VLOOKUP(GroupVertices[[#This Row],[Vertex]],Vertices[],MATCH("ID",Vertices[[#Headers],[Vertex]:[Vertex Content Word Count]],0),FALSE)</f>
        <v>57</v>
      </c>
    </row>
    <row r="154" spans="1:3" ht="15">
      <c r="A154" s="78" t="s">
        <v>2453</v>
      </c>
      <c r="B154" s="84" t="s">
        <v>324</v>
      </c>
      <c r="C154" s="78">
        <f>VLOOKUP(GroupVertices[[#This Row],[Vertex]],Vertices[],MATCH("ID",Vertices[[#Headers],[Vertex]:[Vertex Content Word Count]],0),FALSE)</f>
        <v>56</v>
      </c>
    </row>
    <row r="155" spans="1:3" ht="15">
      <c r="A155" s="78" t="s">
        <v>2453</v>
      </c>
      <c r="B155" s="84" t="s">
        <v>323</v>
      </c>
      <c r="C155" s="78">
        <f>VLOOKUP(GroupVertices[[#This Row],[Vertex]],Vertices[],MATCH("ID",Vertices[[#Headers],[Vertex]:[Vertex Content Word Count]],0),FALSE)</f>
        <v>55</v>
      </c>
    </row>
    <row r="156" spans="1:3" ht="15">
      <c r="A156" s="78" t="s">
        <v>2453</v>
      </c>
      <c r="B156" s="84" t="s">
        <v>322</v>
      </c>
      <c r="C156" s="78">
        <f>VLOOKUP(GroupVertices[[#This Row],[Vertex]],Vertices[],MATCH("ID",Vertices[[#Headers],[Vertex]:[Vertex Content Word Count]],0),FALSE)</f>
        <v>54</v>
      </c>
    </row>
    <row r="157" spans="1:3" ht="15">
      <c r="A157" s="78" t="s">
        <v>2453</v>
      </c>
      <c r="B157" s="84" t="s">
        <v>321</v>
      </c>
      <c r="C157" s="78">
        <f>VLOOKUP(GroupVertices[[#This Row],[Vertex]],Vertices[],MATCH("ID",Vertices[[#Headers],[Vertex]:[Vertex Content Word Count]],0),FALSE)</f>
        <v>53</v>
      </c>
    </row>
    <row r="158" spans="1:3" ht="15">
      <c r="A158" s="78" t="s">
        <v>2454</v>
      </c>
      <c r="B158" s="84" t="s">
        <v>352</v>
      </c>
      <c r="C158" s="78">
        <f>VLOOKUP(GroupVertices[[#This Row],[Vertex]],Vertices[],MATCH("ID",Vertices[[#Headers],[Vertex]:[Vertex Content Word Count]],0),FALSE)</f>
        <v>96</v>
      </c>
    </row>
    <row r="159" spans="1:3" ht="15">
      <c r="A159" s="78" t="s">
        <v>2454</v>
      </c>
      <c r="B159" s="84" t="s">
        <v>249</v>
      </c>
      <c r="C159" s="78">
        <f>VLOOKUP(GroupVertices[[#This Row],[Vertex]],Vertices[],MATCH("ID",Vertices[[#Headers],[Vertex]:[Vertex Content Word Count]],0),FALSE)</f>
        <v>86</v>
      </c>
    </row>
    <row r="160" spans="1:3" ht="15">
      <c r="A160" s="78" t="s">
        <v>2454</v>
      </c>
      <c r="B160" s="84" t="s">
        <v>351</v>
      </c>
      <c r="C160" s="78">
        <f>VLOOKUP(GroupVertices[[#This Row],[Vertex]],Vertices[],MATCH("ID",Vertices[[#Headers],[Vertex]:[Vertex Content Word Count]],0),FALSE)</f>
        <v>94</v>
      </c>
    </row>
    <row r="161" spans="1:3" ht="15">
      <c r="A161" s="78" t="s">
        <v>2454</v>
      </c>
      <c r="B161" s="84" t="s">
        <v>350</v>
      </c>
      <c r="C161" s="78">
        <f>VLOOKUP(GroupVertices[[#This Row],[Vertex]],Vertices[],MATCH("ID",Vertices[[#Headers],[Vertex]:[Vertex Content Word Count]],0),FALSE)</f>
        <v>92</v>
      </c>
    </row>
    <row r="162" spans="1:3" ht="15">
      <c r="A162" s="78" t="s">
        <v>2454</v>
      </c>
      <c r="B162" s="84" t="s">
        <v>250</v>
      </c>
      <c r="C162" s="78">
        <f>VLOOKUP(GroupVertices[[#This Row],[Vertex]],Vertices[],MATCH("ID",Vertices[[#Headers],[Vertex]:[Vertex Content Word Count]],0),FALSE)</f>
        <v>90</v>
      </c>
    </row>
    <row r="163" spans="1:3" ht="15">
      <c r="A163" s="78" t="s">
        <v>2454</v>
      </c>
      <c r="B163" s="84" t="s">
        <v>349</v>
      </c>
      <c r="C163" s="78">
        <f>VLOOKUP(GroupVertices[[#This Row],[Vertex]],Vertices[],MATCH("ID",Vertices[[#Headers],[Vertex]:[Vertex Content Word Count]],0),FALSE)</f>
        <v>89</v>
      </c>
    </row>
    <row r="164" spans="1:3" ht="15">
      <c r="A164" s="78" t="s">
        <v>2454</v>
      </c>
      <c r="B164" s="84" t="s">
        <v>348</v>
      </c>
      <c r="C164" s="78">
        <f>VLOOKUP(GroupVertices[[#This Row],[Vertex]],Vertices[],MATCH("ID",Vertices[[#Headers],[Vertex]:[Vertex Content Word Count]],0),FALSE)</f>
        <v>88</v>
      </c>
    </row>
    <row r="165" spans="1:3" ht="15">
      <c r="A165" s="78" t="s">
        <v>2454</v>
      </c>
      <c r="B165" s="84" t="s">
        <v>347</v>
      </c>
      <c r="C165" s="78">
        <f>VLOOKUP(GroupVertices[[#This Row],[Vertex]],Vertices[],MATCH("ID",Vertices[[#Headers],[Vertex]:[Vertex Content Word Count]],0),FALSE)</f>
        <v>87</v>
      </c>
    </row>
    <row r="166" spans="1:3" ht="15">
      <c r="A166" s="78" t="s">
        <v>2455</v>
      </c>
      <c r="B166" s="84" t="s">
        <v>246</v>
      </c>
      <c r="C166" s="78">
        <f>VLOOKUP(GroupVertices[[#This Row],[Vertex]],Vertices[],MATCH("ID",Vertices[[#Headers],[Vertex]:[Vertex Content Word Count]],0),FALSE)</f>
        <v>83</v>
      </c>
    </row>
    <row r="167" spans="1:3" ht="15">
      <c r="A167" s="78" t="s">
        <v>2455</v>
      </c>
      <c r="B167" s="84" t="s">
        <v>230</v>
      </c>
      <c r="C167" s="78">
        <f>VLOOKUP(GroupVertices[[#This Row],[Vertex]],Vertices[],MATCH("ID",Vertices[[#Headers],[Vertex]:[Vertex Content Word Count]],0),FALSE)</f>
        <v>34</v>
      </c>
    </row>
    <row r="168" spans="1:3" ht="15">
      <c r="A168" s="78" t="s">
        <v>2455</v>
      </c>
      <c r="B168" s="84" t="s">
        <v>234</v>
      </c>
      <c r="C168" s="78">
        <f>VLOOKUP(GroupVertices[[#This Row],[Vertex]],Vertices[],MATCH("ID",Vertices[[#Headers],[Vertex]:[Vertex Content Word Count]],0),FALSE)</f>
        <v>38</v>
      </c>
    </row>
    <row r="169" spans="1:3" ht="15">
      <c r="A169" s="78" t="s">
        <v>2455</v>
      </c>
      <c r="B169" s="84" t="s">
        <v>233</v>
      </c>
      <c r="C169" s="78">
        <f>VLOOKUP(GroupVertices[[#This Row],[Vertex]],Vertices[],MATCH("ID",Vertices[[#Headers],[Vertex]:[Vertex Content Word Count]],0),FALSE)</f>
        <v>37</v>
      </c>
    </row>
    <row r="170" spans="1:3" ht="15">
      <c r="A170" s="78" t="s">
        <v>2455</v>
      </c>
      <c r="B170" s="84" t="s">
        <v>232</v>
      </c>
      <c r="C170" s="78">
        <f>VLOOKUP(GroupVertices[[#This Row],[Vertex]],Vertices[],MATCH("ID",Vertices[[#Headers],[Vertex]:[Vertex Content Word Count]],0),FALSE)</f>
        <v>36</v>
      </c>
    </row>
    <row r="171" spans="1:3" ht="15">
      <c r="A171" s="78" t="s">
        <v>2455</v>
      </c>
      <c r="B171" s="84" t="s">
        <v>231</v>
      </c>
      <c r="C171" s="78">
        <f>VLOOKUP(GroupVertices[[#This Row],[Vertex]],Vertices[],MATCH("ID",Vertices[[#Headers],[Vertex]:[Vertex Content Word Count]],0),FALSE)</f>
        <v>35</v>
      </c>
    </row>
    <row r="172" spans="1:3" ht="15">
      <c r="A172" s="78" t="s">
        <v>2455</v>
      </c>
      <c r="B172" s="84" t="s">
        <v>229</v>
      </c>
      <c r="C172" s="78">
        <f>VLOOKUP(GroupVertices[[#This Row],[Vertex]],Vertices[],MATCH("ID",Vertices[[#Headers],[Vertex]:[Vertex Content Word Count]],0),FALSE)</f>
        <v>33</v>
      </c>
    </row>
    <row r="173" spans="1:3" ht="15">
      <c r="A173" s="78" t="s">
        <v>2456</v>
      </c>
      <c r="B173" s="84" t="s">
        <v>280</v>
      </c>
      <c r="C173" s="78">
        <f>VLOOKUP(GroupVertices[[#This Row],[Vertex]],Vertices[],MATCH("ID",Vertices[[#Headers],[Vertex]:[Vertex Content Word Count]],0),FALSE)</f>
        <v>144</v>
      </c>
    </row>
    <row r="174" spans="1:3" ht="15">
      <c r="A174" s="78" t="s">
        <v>2456</v>
      </c>
      <c r="B174" s="84" t="s">
        <v>279</v>
      </c>
      <c r="C174" s="78">
        <f>VLOOKUP(GroupVertices[[#This Row],[Vertex]],Vertices[],MATCH("ID",Vertices[[#Headers],[Vertex]:[Vertex Content Word Count]],0),FALSE)</f>
        <v>47</v>
      </c>
    </row>
    <row r="175" spans="1:3" ht="15">
      <c r="A175" s="78" t="s">
        <v>2456</v>
      </c>
      <c r="B175" s="84" t="s">
        <v>240</v>
      </c>
      <c r="C175" s="78">
        <f>VLOOKUP(GroupVertices[[#This Row],[Vertex]],Vertices[],MATCH("ID",Vertices[[#Headers],[Vertex]:[Vertex Content Word Count]],0),FALSE)</f>
        <v>51</v>
      </c>
    </row>
    <row r="176" spans="1:3" ht="15">
      <c r="A176" s="78" t="s">
        <v>2456</v>
      </c>
      <c r="B176" s="84" t="s">
        <v>239</v>
      </c>
      <c r="C176" s="78">
        <f>VLOOKUP(GroupVertices[[#This Row],[Vertex]],Vertices[],MATCH("ID",Vertices[[#Headers],[Vertex]:[Vertex Content Word Count]],0),FALSE)</f>
        <v>50</v>
      </c>
    </row>
    <row r="177" spans="1:3" ht="15">
      <c r="A177" s="78" t="s">
        <v>2456</v>
      </c>
      <c r="B177" s="84" t="s">
        <v>237</v>
      </c>
      <c r="C177" s="78">
        <f>VLOOKUP(GroupVertices[[#This Row],[Vertex]],Vertices[],MATCH("ID",Vertices[[#Headers],[Vertex]:[Vertex Content Word Count]],0),FALSE)</f>
        <v>46</v>
      </c>
    </row>
    <row r="178" spans="1:3" ht="15">
      <c r="A178" s="78" t="s">
        <v>2457</v>
      </c>
      <c r="B178" s="84" t="s">
        <v>278</v>
      </c>
      <c r="C178" s="78">
        <f>VLOOKUP(GroupVertices[[#This Row],[Vertex]],Vertices[],MATCH("ID",Vertices[[#Headers],[Vertex]:[Vertex Content Word Count]],0),FALSE)</f>
        <v>143</v>
      </c>
    </row>
    <row r="179" spans="1:3" ht="15">
      <c r="A179" s="78" t="s">
        <v>2457</v>
      </c>
      <c r="B179" s="84" t="s">
        <v>274</v>
      </c>
      <c r="C179" s="78">
        <f>VLOOKUP(GroupVertices[[#This Row],[Vertex]],Vertices[],MATCH("ID",Vertices[[#Headers],[Vertex]:[Vertex Content Word Count]],0),FALSE)</f>
        <v>137</v>
      </c>
    </row>
    <row r="180" spans="1:3" ht="15">
      <c r="A180" s="78" t="s">
        <v>2457</v>
      </c>
      <c r="B180" s="84" t="s">
        <v>275</v>
      </c>
      <c r="C180" s="78">
        <f>VLOOKUP(GroupVertices[[#This Row],[Vertex]],Vertices[],MATCH("ID",Vertices[[#Headers],[Vertex]:[Vertex Content Word Count]],0),FALSE)</f>
        <v>140</v>
      </c>
    </row>
    <row r="181" spans="1:3" ht="15">
      <c r="A181" s="78" t="s">
        <v>2457</v>
      </c>
      <c r="B181" s="84" t="s">
        <v>372</v>
      </c>
      <c r="C181" s="78">
        <f>VLOOKUP(GroupVertices[[#This Row],[Vertex]],Vertices[],MATCH("ID",Vertices[[#Headers],[Vertex]:[Vertex Content Word Count]],0),FALSE)</f>
        <v>139</v>
      </c>
    </row>
    <row r="182" spans="1:3" ht="15">
      <c r="A182" s="78" t="s">
        <v>2457</v>
      </c>
      <c r="B182" s="84" t="s">
        <v>371</v>
      </c>
      <c r="C182" s="78">
        <f>VLOOKUP(GroupVertices[[#This Row],[Vertex]],Vertices[],MATCH("ID",Vertices[[#Headers],[Vertex]:[Vertex Content Word Count]],0),FALSE)</f>
        <v>138</v>
      </c>
    </row>
    <row r="183" spans="1:3" ht="15">
      <c r="A183" s="78" t="s">
        <v>2458</v>
      </c>
      <c r="B183" s="84" t="s">
        <v>247</v>
      </c>
      <c r="C183" s="78">
        <f>VLOOKUP(GroupVertices[[#This Row],[Vertex]],Vertices[],MATCH("ID",Vertices[[#Headers],[Vertex]:[Vertex Content Word Count]],0),FALSE)</f>
        <v>84</v>
      </c>
    </row>
    <row r="184" spans="1:3" ht="15">
      <c r="A184" s="78" t="s">
        <v>2458</v>
      </c>
      <c r="B184" s="84" t="s">
        <v>213</v>
      </c>
      <c r="C184" s="78">
        <f>VLOOKUP(GroupVertices[[#This Row],[Vertex]],Vertices[],MATCH("ID",Vertices[[#Headers],[Vertex]:[Vertex Content Word Count]],0),FALSE)</f>
        <v>5</v>
      </c>
    </row>
    <row r="185" spans="1:3" ht="15">
      <c r="A185" s="78" t="s">
        <v>2458</v>
      </c>
      <c r="B185" s="84" t="s">
        <v>311</v>
      </c>
      <c r="C185" s="78">
        <f>VLOOKUP(GroupVertices[[#This Row],[Vertex]],Vertices[],MATCH("ID",Vertices[[#Headers],[Vertex]:[Vertex Content Word Count]],0),FALSE)</f>
        <v>20</v>
      </c>
    </row>
    <row r="186" spans="1:3" ht="15">
      <c r="A186" s="78" t="s">
        <v>2458</v>
      </c>
      <c r="B186" s="84" t="s">
        <v>219</v>
      </c>
      <c r="C186" s="78">
        <f>VLOOKUP(GroupVertices[[#This Row],[Vertex]],Vertices[],MATCH("ID",Vertices[[#Headers],[Vertex]:[Vertex Content Word Count]],0),FALSE)</f>
        <v>19</v>
      </c>
    </row>
    <row r="187" spans="1:3" ht="15">
      <c r="A187" s="78" t="s">
        <v>2458</v>
      </c>
      <c r="B187" s="84" t="s">
        <v>306</v>
      </c>
      <c r="C187" s="78">
        <f>VLOOKUP(GroupVertices[[#This Row],[Vertex]],Vertices[],MATCH("ID",Vertices[[#Headers],[Vertex]:[Vertex Content Word Count]],0),FALSE)</f>
        <v>6</v>
      </c>
    </row>
    <row r="188" spans="1:3" ht="15">
      <c r="A188" s="78" t="s">
        <v>2459</v>
      </c>
      <c r="B188" s="84" t="s">
        <v>263</v>
      </c>
      <c r="C188" s="78">
        <f>VLOOKUP(GroupVertices[[#This Row],[Vertex]],Vertices[],MATCH("ID",Vertices[[#Headers],[Vertex]:[Vertex Content Word Count]],0),FALSE)</f>
        <v>121</v>
      </c>
    </row>
    <row r="189" spans="1:3" ht="15">
      <c r="A189" s="78" t="s">
        <v>2459</v>
      </c>
      <c r="B189" s="84" t="s">
        <v>366</v>
      </c>
      <c r="C189" s="78">
        <f>VLOOKUP(GroupVertices[[#This Row],[Vertex]],Vertices[],MATCH("ID",Vertices[[#Headers],[Vertex]:[Vertex Content Word Count]],0),FALSE)</f>
        <v>123</v>
      </c>
    </row>
    <row r="190" spans="1:3" ht="15">
      <c r="A190" s="78" t="s">
        <v>2459</v>
      </c>
      <c r="B190" s="84" t="s">
        <v>365</v>
      </c>
      <c r="C190" s="78">
        <f>VLOOKUP(GroupVertices[[#This Row],[Vertex]],Vertices[],MATCH("ID",Vertices[[#Headers],[Vertex]:[Vertex Content Word Count]],0),FALSE)</f>
        <v>122</v>
      </c>
    </row>
    <row r="191" spans="1:3" ht="15">
      <c r="A191" s="78" t="s">
        <v>2460</v>
      </c>
      <c r="B191" s="84" t="s">
        <v>277</v>
      </c>
      <c r="C191" s="78">
        <f>VLOOKUP(GroupVertices[[#This Row],[Vertex]],Vertices[],MATCH("ID",Vertices[[#Headers],[Vertex]:[Vertex Content Word Count]],0),FALSE)</f>
        <v>142</v>
      </c>
    </row>
    <row r="192" spans="1:3" ht="15">
      <c r="A192" s="78" t="s">
        <v>2460</v>
      </c>
      <c r="B192" s="84" t="s">
        <v>276</v>
      </c>
      <c r="C192" s="78">
        <f>VLOOKUP(GroupVertices[[#This Row],[Vertex]],Vertices[],MATCH("ID",Vertices[[#Headers],[Vertex]:[Vertex Content Word Count]],0),FALSE)</f>
        <v>141</v>
      </c>
    </row>
    <row r="193" spans="1:3" ht="15">
      <c r="A193" s="78" t="s">
        <v>2461</v>
      </c>
      <c r="B193" s="84" t="s">
        <v>228</v>
      </c>
      <c r="C193" s="78">
        <f>VLOOKUP(GroupVertices[[#This Row],[Vertex]],Vertices[],MATCH("ID",Vertices[[#Headers],[Vertex]:[Vertex Content Word Count]],0),FALSE)</f>
        <v>31</v>
      </c>
    </row>
    <row r="194" spans="1:3" ht="15">
      <c r="A194" s="78" t="s">
        <v>2461</v>
      </c>
      <c r="B194" s="84" t="s">
        <v>313</v>
      </c>
      <c r="C194" s="78">
        <f>VLOOKUP(GroupVertices[[#This Row],[Vertex]],Vertices[],MATCH("ID",Vertices[[#Headers],[Vertex]:[Vertex Content Word Count]],0),FALSE)</f>
        <v>32</v>
      </c>
    </row>
    <row r="195" spans="1:3" ht="15">
      <c r="A195" s="78" t="s">
        <v>2462</v>
      </c>
      <c r="B195" s="84" t="s">
        <v>217</v>
      </c>
      <c r="C195" s="78">
        <f>VLOOKUP(GroupVertices[[#This Row],[Vertex]],Vertices[],MATCH("ID",Vertices[[#Headers],[Vertex]:[Vertex Content Word Count]],0),FALSE)</f>
        <v>13</v>
      </c>
    </row>
    <row r="196" spans="1:3" ht="15">
      <c r="A196" s="78" t="s">
        <v>2462</v>
      </c>
      <c r="B196" s="84" t="s">
        <v>307</v>
      </c>
      <c r="C196" s="78">
        <f>VLOOKUP(GroupVertices[[#This Row],[Vertex]],Vertices[],MATCH("ID",Vertices[[#Headers],[Vertex]:[Vertex Content Word Count]],0),FALSE)</f>
        <v>14</v>
      </c>
    </row>
    <row r="197" spans="1:3" ht="15">
      <c r="A197" s="78" t="s">
        <v>2463</v>
      </c>
      <c r="B197" s="84" t="s">
        <v>1052</v>
      </c>
      <c r="C197" s="78">
        <f>VLOOKUP(GroupVertices[[#This Row],[Vertex]],Vertices[],MATCH("ID",Vertices[[#Headers],[Vertex]:[Vertex Content Word Count]],0),FALSE)</f>
        <v>198</v>
      </c>
    </row>
    <row r="198" spans="1:3" ht="15">
      <c r="A198" s="78" t="s">
        <v>2463</v>
      </c>
      <c r="B198" s="84" t="s">
        <v>1053</v>
      </c>
      <c r="C198" s="78">
        <f>VLOOKUP(GroupVertices[[#This Row],[Vertex]],Vertices[],MATCH("ID",Vertices[[#Headers],[Vertex]:[Vertex Content Word Count]],0),FALSE)</f>
        <v>199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3257</v>
      </c>
      <c r="B2" s="34" t="s">
        <v>2407</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104</v>
      </c>
      <c r="J2" s="37">
        <f>MIN(Vertices[Betweenness Centrality])</f>
        <v>0</v>
      </c>
      <c r="K2" s="38">
        <f>COUNTIF(Vertices[Betweenness Centrality],"&gt;= "&amp;J2)-COUNTIF(Vertices[Betweenness Centrality],"&gt;="&amp;J3)</f>
        <v>176</v>
      </c>
      <c r="L2" s="37">
        <f>MIN(Vertices[Closeness Centrality])</f>
        <v>0</v>
      </c>
      <c r="M2" s="38">
        <f>COUNTIF(Vertices[Closeness Centrality],"&gt;= "&amp;L2)-COUNTIF(Vertices[Closeness Centrality],"&gt;="&amp;L3)</f>
        <v>191</v>
      </c>
      <c r="N2" s="37">
        <f>MIN(Vertices[Eigenvector Centrality])</f>
        <v>0</v>
      </c>
      <c r="O2" s="38">
        <f>COUNTIF(Vertices[Eigenvector Centrality],"&gt;= "&amp;N2)-COUNTIF(Vertices[Eigenvector Centrality],"&gt;="&amp;N3)</f>
        <v>81</v>
      </c>
      <c r="P2" s="37">
        <f>MIN(Vertices[PageRank])</f>
        <v>0</v>
      </c>
      <c r="Q2" s="38">
        <f>COUNTIF(Vertices[PageRank],"&gt;= "&amp;P2)-COUNTIF(Vertices[PageRank],"&gt;="&amp;P3)</f>
        <v>2</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69</v>
      </c>
      <c r="H3" s="39">
        <f aca="true" t="shared" si="3" ref="H3:H26">H2+($H$57-$H$2)/BinDivisor</f>
        <v>0.5636363636363636</v>
      </c>
      <c r="I3" s="40">
        <f>COUNTIF(Vertices[Out-Degree],"&gt;= "&amp;H3)-COUNTIF(Vertices[Out-Degree],"&gt;="&amp;H4)</f>
        <v>38</v>
      </c>
      <c r="J3" s="39">
        <f aca="true" t="shared" si="4" ref="J3:J26">J2+($J$57-$J$2)/BinDivisor</f>
        <v>552.0255993818182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0.0012125090909090909</v>
      </c>
      <c r="O3" s="40">
        <f>COUNTIF(Vertices[Eigenvector Centrality],"&gt;= "&amp;N3)-COUNTIF(Vertices[Eigenvector Centrality],"&gt;="&amp;N4)</f>
        <v>9</v>
      </c>
      <c r="P3" s="39">
        <f aca="true" t="shared" si="7" ref="P3:P26">P2+($P$57-$P$2)/BinDivisor</f>
        <v>0.3370026727272727</v>
      </c>
      <c r="Q3" s="40">
        <f>COUNTIF(Vertices[PageRank],"&gt;= "&amp;P3)-COUNTIF(Vertices[PageRank],"&gt;="&amp;P4)</f>
        <v>120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197</v>
      </c>
      <c r="D4" s="32">
        <f t="shared" si="1"/>
        <v>0</v>
      </c>
      <c r="E4" s="3">
        <f>COUNTIF(Vertices[Degree],"&gt;= "&amp;D4)-COUNTIF(Vertices[Degree],"&gt;="&amp;D5)</f>
        <v>0</v>
      </c>
      <c r="F4" s="37">
        <f t="shared" si="2"/>
        <v>2</v>
      </c>
      <c r="G4" s="38">
        <f>COUNTIF(Vertices[In-Degree],"&gt;= "&amp;F4)-COUNTIF(Vertices[In-Degree],"&gt;="&amp;F5)</f>
        <v>34</v>
      </c>
      <c r="H4" s="37">
        <f t="shared" si="3"/>
        <v>1.1272727272727272</v>
      </c>
      <c r="I4" s="38">
        <f>COUNTIF(Vertices[Out-Degree],"&gt;= "&amp;H4)-COUNTIF(Vertices[Out-Degree],"&gt;="&amp;H5)</f>
        <v>0</v>
      </c>
      <c r="J4" s="37">
        <f t="shared" si="4"/>
        <v>1104.0511987636364</v>
      </c>
      <c r="K4" s="38">
        <f>COUNTIF(Vertices[Betweenness Centrality],"&gt;= "&amp;J4)-COUNTIF(Vertices[Betweenness Centrality],"&gt;="&amp;J5)</f>
        <v>6</v>
      </c>
      <c r="L4" s="37">
        <f t="shared" si="5"/>
        <v>0.03636363636363636</v>
      </c>
      <c r="M4" s="38">
        <f>COUNTIF(Vertices[Closeness Centrality],"&gt;= "&amp;L4)-COUNTIF(Vertices[Closeness Centrality],"&gt;="&amp;L5)</f>
        <v>0</v>
      </c>
      <c r="N4" s="37">
        <f t="shared" si="6"/>
        <v>0.0024250181818181817</v>
      </c>
      <c r="O4" s="38">
        <f>COUNTIF(Vertices[Eigenvector Centrality],"&gt;= "&amp;N4)-COUNTIF(Vertices[Eigenvector Centrality],"&gt;="&amp;N5)</f>
        <v>13</v>
      </c>
      <c r="P4" s="37">
        <f t="shared" si="7"/>
        <v>0.6740053454545454</v>
      </c>
      <c r="Q4" s="38">
        <f>COUNTIF(Vertices[PageRank],"&gt;= "&amp;P4)-COUNTIF(Vertices[PageRank],"&gt;="&amp;P5)</f>
        <v>28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v>
      </c>
      <c r="G5" s="40">
        <f>COUNTIF(Vertices[In-Degree],"&gt;= "&amp;F5)-COUNTIF(Vertices[In-Degree],"&gt;="&amp;F6)</f>
        <v>9</v>
      </c>
      <c r="H5" s="39">
        <f t="shared" si="3"/>
        <v>1.690909090909091</v>
      </c>
      <c r="I5" s="40">
        <f>COUNTIF(Vertices[Out-Degree],"&gt;= "&amp;H5)-COUNTIF(Vertices[Out-Degree],"&gt;="&amp;H6)</f>
        <v>13</v>
      </c>
      <c r="J5" s="39">
        <f t="shared" si="4"/>
        <v>1656.0767981454546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0.003637527272727273</v>
      </c>
      <c r="O5" s="40">
        <f>COUNTIF(Vertices[Eigenvector Centrality],"&gt;= "&amp;N5)-COUNTIF(Vertices[Eigenvector Centrality],"&gt;="&amp;N6)</f>
        <v>3</v>
      </c>
      <c r="P5" s="39">
        <f t="shared" si="7"/>
        <v>1.0110080181818182</v>
      </c>
      <c r="Q5" s="40">
        <f>COUNTIF(Vertices[PageRank],"&gt;= "&amp;P5)-COUNTIF(Vertices[PageRank],"&gt;="&amp;P6)</f>
        <v>15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357</v>
      </c>
      <c r="D6" s="32">
        <f t="shared" si="1"/>
        <v>0</v>
      </c>
      <c r="E6" s="3">
        <f>COUNTIF(Vertices[Degree],"&gt;= "&amp;D6)-COUNTIF(Vertices[Degree],"&gt;="&amp;D7)</f>
        <v>0</v>
      </c>
      <c r="F6" s="37">
        <f t="shared" si="2"/>
        <v>4</v>
      </c>
      <c r="G6" s="38">
        <f>COUNTIF(Vertices[In-Degree],"&gt;= "&amp;F6)-COUNTIF(Vertices[In-Degree],"&gt;="&amp;F7)</f>
        <v>5</v>
      </c>
      <c r="H6" s="37">
        <f t="shared" si="3"/>
        <v>2.2545454545454544</v>
      </c>
      <c r="I6" s="38">
        <f>COUNTIF(Vertices[Out-Degree],"&gt;= "&amp;H6)-COUNTIF(Vertices[Out-Degree],"&gt;="&amp;H7)</f>
        <v>0</v>
      </c>
      <c r="J6" s="37">
        <f t="shared" si="4"/>
        <v>2208.102397527273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0.0048500363636363635</v>
      </c>
      <c r="O6" s="38">
        <f>COUNTIF(Vertices[Eigenvector Centrality],"&gt;= "&amp;N6)-COUNTIF(Vertices[Eigenvector Centrality],"&gt;="&amp;N7)</f>
        <v>17</v>
      </c>
      <c r="P6" s="37">
        <f t="shared" si="7"/>
        <v>1.3480106909090908</v>
      </c>
      <c r="Q6" s="38">
        <f>COUNTIF(Vertices[PageRank],"&gt;= "&amp;P6)-COUNTIF(Vertices[PageRank],"&gt;="&amp;P7)</f>
        <v>12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83</v>
      </c>
      <c r="D7" s="32">
        <f t="shared" si="1"/>
        <v>0</v>
      </c>
      <c r="E7" s="3">
        <f>COUNTIF(Vertices[Degree],"&gt;= "&amp;D7)-COUNTIF(Vertices[Degree],"&gt;="&amp;D8)</f>
        <v>0</v>
      </c>
      <c r="F7" s="39">
        <f t="shared" si="2"/>
        <v>5</v>
      </c>
      <c r="G7" s="40">
        <f>COUNTIF(Vertices[In-Degree],"&gt;= "&amp;F7)-COUNTIF(Vertices[In-Degree],"&gt;="&amp;F8)</f>
        <v>5</v>
      </c>
      <c r="H7" s="39">
        <f t="shared" si="3"/>
        <v>2.818181818181818</v>
      </c>
      <c r="I7" s="40">
        <f>COUNTIF(Vertices[Out-Degree],"&gt;= "&amp;H7)-COUNTIF(Vertices[Out-Degree],"&gt;="&amp;H8)</f>
        <v>9</v>
      </c>
      <c r="J7" s="39">
        <f t="shared" si="4"/>
        <v>2760.127996909091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0.006062545454545454</v>
      </c>
      <c r="O7" s="40">
        <f>COUNTIF(Vertices[Eigenvector Centrality],"&gt;= "&amp;N7)-COUNTIF(Vertices[Eigenvector Centrality],"&gt;="&amp;N8)</f>
        <v>24</v>
      </c>
      <c r="P7" s="39">
        <f t="shared" si="7"/>
        <v>1.6850133636363633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440</v>
      </c>
      <c r="D8" s="32">
        <f t="shared" si="1"/>
        <v>0</v>
      </c>
      <c r="E8" s="3">
        <f>COUNTIF(Vertices[Degree],"&gt;= "&amp;D8)-COUNTIF(Vertices[Degree],"&gt;="&amp;D9)</f>
        <v>0</v>
      </c>
      <c r="F8" s="37">
        <f t="shared" si="2"/>
        <v>6</v>
      </c>
      <c r="G8" s="38">
        <f>COUNTIF(Vertices[In-Degree],"&gt;= "&amp;F8)-COUNTIF(Vertices[In-Degree],"&gt;="&amp;F9)</f>
        <v>9</v>
      </c>
      <c r="H8" s="37">
        <f t="shared" si="3"/>
        <v>3.3818181818181814</v>
      </c>
      <c r="I8" s="38">
        <f>COUNTIF(Vertices[Out-Degree],"&gt;= "&amp;H8)-COUNTIF(Vertices[Out-Degree],"&gt;="&amp;H9)</f>
        <v>0</v>
      </c>
      <c r="J8" s="37">
        <f t="shared" si="4"/>
        <v>3312.1535962909093</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0.007275054545454545</v>
      </c>
      <c r="O8" s="38">
        <f>COUNTIF(Vertices[Eigenvector Centrality],"&gt;= "&amp;N8)-COUNTIF(Vertices[Eigenvector Centrality],"&gt;="&amp;N9)</f>
        <v>16</v>
      </c>
      <c r="P8" s="37">
        <f t="shared" si="7"/>
        <v>2.022016036363636</v>
      </c>
      <c r="Q8" s="38">
        <f>COUNTIF(Vertices[PageRank],"&gt;= "&amp;P8)-COUNTIF(Vertices[PageRank],"&gt;="&amp;P9)</f>
        <v>5</v>
      </c>
      <c r="R8" s="37">
        <f t="shared" si="8"/>
        <v>0.1090909090909091</v>
      </c>
      <c r="S8" s="43">
        <f>COUNTIF(Vertices[Clustering Coefficient],"&gt;= "&amp;R8)-COUNTIF(Vertices[Clustering Coefficient],"&gt;="&amp;R9)</f>
        <v>4</v>
      </c>
      <c r="T8" s="37" t="e">
        <f ca="1" t="shared" si="9"/>
        <v>#REF!</v>
      </c>
      <c r="U8" s="38" t="e">
        <f ca="1" t="shared" si="0"/>
        <v>#REF!</v>
      </c>
    </row>
    <row r="9" spans="1:21" ht="15">
      <c r="A9" s="123"/>
      <c r="B9" s="123"/>
      <c r="D9" s="32">
        <f t="shared" si="1"/>
        <v>0</v>
      </c>
      <c r="E9" s="3">
        <f>COUNTIF(Vertices[Degree],"&gt;= "&amp;D9)-COUNTIF(Vertices[Degree],"&gt;="&amp;D10)</f>
        <v>0</v>
      </c>
      <c r="F9" s="39">
        <f t="shared" si="2"/>
        <v>7</v>
      </c>
      <c r="G9" s="40">
        <f>COUNTIF(Vertices[In-Degree],"&gt;= "&amp;F9)-COUNTIF(Vertices[In-Degree],"&gt;="&amp;F10)</f>
        <v>2</v>
      </c>
      <c r="H9" s="39">
        <f t="shared" si="3"/>
        <v>3.945454545454545</v>
      </c>
      <c r="I9" s="40">
        <f>COUNTIF(Vertices[Out-Degree],"&gt;= "&amp;H9)-COUNTIF(Vertices[Out-Degree],"&gt;="&amp;H10)</f>
        <v>9</v>
      </c>
      <c r="J9" s="39">
        <f t="shared" si="4"/>
        <v>3864.1791956727275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0.008487563636363635</v>
      </c>
      <c r="O9" s="40">
        <f>COUNTIF(Vertices[Eigenvector Centrality],"&gt;= "&amp;N9)-COUNTIF(Vertices[Eigenvector Centrality],"&gt;="&amp;N10)</f>
        <v>9</v>
      </c>
      <c r="P9" s="39">
        <f t="shared" si="7"/>
        <v>2.3590187090909085</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3258</v>
      </c>
      <c r="B10" s="34">
        <v>3</v>
      </c>
      <c r="D10" s="32">
        <f t="shared" si="1"/>
        <v>0</v>
      </c>
      <c r="E10" s="3">
        <f>COUNTIF(Vertices[Degree],"&gt;= "&amp;D10)-COUNTIF(Vertices[Degree],"&gt;="&amp;D11)</f>
        <v>0</v>
      </c>
      <c r="F10" s="37">
        <f t="shared" si="2"/>
        <v>8</v>
      </c>
      <c r="G10" s="38">
        <f>COUNTIF(Vertices[In-Degree],"&gt;= "&amp;F10)-COUNTIF(Vertices[In-Degree],"&gt;="&amp;F11)</f>
        <v>2</v>
      </c>
      <c r="H10" s="37">
        <f t="shared" si="3"/>
        <v>4.509090909090909</v>
      </c>
      <c r="I10" s="38">
        <f>COUNTIF(Vertices[Out-Degree],"&gt;= "&amp;H10)-COUNTIF(Vertices[Out-Degree],"&gt;="&amp;H11)</f>
        <v>1</v>
      </c>
      <c r="J10" s="37">
        <f t="shared" si="4"/>
        <v>4416.204795054546</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0.009700072727272727</v>
      </c>
      <c r="O10" s="38">
        <f>COUNTIF(Vertices[Eigenvector Centrality],"&gt;= "&amp;N10)-COUNTIF(Vertices[Eigenvector Centrality],"&gt;="&amp;N11)</f>
        <v>5</v>
      </c>
      <c r="P10" s="37">
        <f t="shared" si="7"/>
        <v>2.696021381818181</v>
      </c>
      <c r="Q10" s="38">
        <f>COUNTIF(Vertices[PageRank],"&gt;= "&amp;P10)-COUNTIF(Vertices[PageRank],"&gt;="&amp;P11)</f>
        <v>2</v>
      </c>
      <c r="R10" s="37">
        <f t="shared" si="8"/>
        <v>0.14545454545454548</v>
      </c>
      <c r="S10" s="43">
        <f>COUNTIF(Vertices[Clustering Coefficient],"&gt;= "&amp;R10)-COUNTIF(Vertices[Clustering Coefficient],"&gt;="&amp;R11)</f>
        <v>5</v>
      </c>
      <c r="T10" s="37" t="e">
        <f ca="1" t="shared" si="9"/>
        <v>#REF!</v>
      </c>
      <c r="U10" s="38" t="e">
        <f ca="1" t="shared" si="0"/>
        <v>#REF!</v>
      </c>
    </row>
    <row r="11" spans="1:21" ht="15">
      <c r="A11" s="123"/>
      <c r="B11" s="123"/>
      <c r="D11" s="32">
        <f t="shared" si="1"/>
        <v>0</v>
      </c>
      <c r="E11" s="3">
        <f>COUNTIF(Vertices[Degree],"&gt;= "&amp;D11)-COUNTIF(Vertices[Degree],"&gt;="&amp;D12)</f>
        <v>0</v>
      </c>
      <c r="F11" s="39">
        <f t="shared" si="2"/>
        <v>9</v>
      </c>
      <c r="G11" s="40">
        <f>COUNTIF(Vertices[In-Degree],"&gt;= "&amp;F11)-COUNTIF(Vertices[In-Degree],"&gt;="&amp;F12)</f>
        <v>1</v>
      </c>
      <c r="H11" s="39">
        <f t="shared" si="3"/>
        <v>5.072727272727272</v>
      </c>
      <c r="I11" s="40">
        <f>COUNTIF(Vertices[Out-Degree],"&gt;= "&amp;H11)-COUNTIF(Vertices[Out-Degree],"&gt;="&amp;H12)</f>
        <v>0</v>
      </c>
      <c r="J11" s="39">
        <f t="shared" si="4"/>
        <v>4968.230394436364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0.010912581818181818</v>
      </c>
      <c r="O11" s="40">
        <f>COUNTIF(Vertices[Eigenvector Centrality],"&gt;= "&amp;N11)-COUNTIF(Vertices[Eigenvector Centrality],"&gt;="&amp;N12)</f>
        <v>5</v>
      </c>
      <c r="P11" s="39">
        <f t="shared" si="7"/>
        <v>3.0330240545454537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407</v>
      </c>
      <c r="B12" s="34">
        <v>419</v>
      </c>
      <c r="D12" s="32">
        <f t="shared" si="1"/>
        <v>0</v>
      </c>
      <c r="E12" s="3">
        <f>COUNTIF(Vertices[Degree],"&gt;= "&amp;D12)-COUNTIF(Vertices[Degree],"&gt;="&amp;D13)</f>
        <v>0</v>
      </c>
      <c r="F12" s="37">
        <f t="shared" si="2"/>
        <v>10</v>
      </c>
      <c r="G12" s="38">
        <f>COUNTIF(Vertices[In-Degree],"&gt;= "&amp;F12)-COUNTIF(Vertices[In-Degree],"&gt;="&amp;F13)</f>
        <v>1</v>
      </c>
      <c r="H12" s="37">
        <f t="shared" si="3"/>
        <v>5.636363636363636</v>
      </c>
      <c r="I12" s="38">
        <f>COUNTIF(Vertices[Out-Degree],"&gt;= "&amp;H12)-COUNTIF(Vertices[Out-Degree],"&gt;="&amp;H13)</f>
        <v>0</v>
      </c>
      <c r="J12" s="37">
        <f t="shared" si="4"/>
        <v>5520.255993818182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0.01212509090909091</v>
      </c>
      <c r="O12" s="38">
        <f>COUNTIF(Vertices[Eigenvector Centrality],"&gt;= "&amp;N12)-COUNTIF(Vertices[Eigenvector Centrality],"&gt;="&amp;N13)</f>
        <v>1</v>
      </c>
      <c r="P12" s="37">
        <f t="shared" si="7"/>
        <v>3.3700267272727262</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408</v>
      </c>
      <c r="B13" s="34">
        <v>17</v>
      </c>
      <c r="D13" s="32">
        <f t="shared" si="1"/>
        <v>0</v>
      </c>
      <c r="E13" s="3">
        <f>COUNTIF(Vertices[Degree],"&gt;= "&amp;D13)-COUNTIF(Vertices[Degree],"&gt;="&amp;D14)</f>
        <v>0</v>
      </c>
      <c r="F13" s="39">
        <f t="shared" si="2"/>
        <v>11</v>
      </c>
      <c r="G13" s="40">
        <f>COUNTIF(Vertices[In-Degree],"&gt;= "&amp;F13)-COUNTIF(Vertices[In-Degree],"&gt;="&amp;F14)</f>
        <v>0</v>
      </c>
      <c r="H13" s="39">
        <f t="shared" si="3"/>
        <v>6.199999999999999</v>
      </c>
      <c r="I13" s="40">
        <f>COUNTIF(Vertices[Out-Degree],"&gt;= "&amp;H13)-COUNTIF(Vertices[Out-Degree],"&gt;="&amp;H14)</f>
        <v>0</v>
      </c>
      <c r="J13" s="39">
        <f t="shared" si="4"/>
        <v>6072.2815932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0.013337600000000002</v>
      </c>
      <c r="O13" s="40">
        <f>COUNTIF(Vertices[Eigenvector Centrality],"&gt;= "&amp;N13)-COUNTIF(Vertices[Eigenvector Centrality],"&gt;="&amp;N14)</f>
        <v>3</v>
      </c>
      <c r="P13" s="39">
        <f t="shared" si="7"/>
        <v>3.707029399999999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12</v>
      </c>
      <c r="G14" s="38">
        <f>COUNTIF(Vertices[In-Degree],"&gt;= "&amp;F14)-COUNTIF(Vertices[In-Degree],"&gt;="&amp;F15)</f>
        <v>0</v>
      </c>
      <c r="H14" s="37">
        <f t="shared" si="3"/>
        <v>6.763636363636363</v>
      </c>
      <c r="I14" s="38">
        <f>COUNTIF(Vertices[Out-Degree],"&gt;= "&amp;H14)-COUNTIF(Vertices[Out-Degree],"&gt;="&amp;H15)</f>
        <v>3</v>
      </c>
      <c r="J14" s="37">
        <f t="shared" si="4"/>
        <v>6624.3071925818185</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0.014550109090909093</v>
      </c>
      <c r="O14" s="38">
        <f>COUNTIF(Vertices[Eigenvector Centrality],"&gt;= "&amp;N14)-COUNTIF(Vertices[Eigenvector Centrality],"&gt;="&amp;N15)</f>
        <v>2</v>
      </c>
      <c r="P14" s="37">
        <f t="shared" si="7"/>
        <v>4.044032072727272</v>
      </c>
      <c r="Q14" s="38">
        <f>COUNTIF(Vertices[PageRank],"&gt;= "&amp;P14)-COUNTIF(Vertices[PageRank],"&gt;="&amp;P15)</f>
        <v>0</v>
      </c>
      <c r="R14" s="37">
        <f t="shared" si="8"/>
        <v>0.21818181818181823</v>
      </c>
      <c r="S14" s="43">
        <f>COUNTIF(Vertices[Clustering Coefficient],"&gt;= "&amp;R14)-COUNTIF(Vertices[Clustering Coefficient],"&gt;="&amp;R15)</f>
        <v>3</v>
      </c>
      <c r="T14" s="37" t="e">
        <f ca="1" t="shared" si="9"/>
        <v>#REF!</v>
      </c>
      <c r="U14" s="38" t="e">
        <f ca="1" t="shared" si="0"/>
        <v>#REF!</v>
      </c>
    </row>
    <row r="15" spans="1:21" ht="15">
      <c r="A15" s="123"/>
      <c r="B15" s="123"/>
      <c r="D15" s="32">
        <f t="shared" si="1"/>
        <v>0</v>
      </c>
      <c r="E15" s="3">
        <f>COUNTIF(Vertices[Degree],"&gt;= "&amp;D15)-COUNTIF(Vertices[Degree],"&gt;="&amp;D16)</f>
        <v>0</v>
      </c>
      <c r="F15" s="39">
        <f t="shared" si="2"/>
        <v>13</v>
      </c>
      <c r="G15" s="40">
        <f>COUNTIF(Vertices[In-Degree],"&gt;= "&amp;F15)-COUNTIF(Vertices[In-Degree],"&gt;="&amp;F16)</f>
        <v>0</v>
      </c>
      <c r="H15" s="39">
        <f t="shared" si="3"/>
        <v>7.327272727272726</v>
      </c>
      <c r="I15" s="40">
        <f>COUNTIF(Vertices[Out-Degree],"&gt;= "&amp;H15)-COUNTIF(Vertices[Out-Degree],"&gt;="&amp;H16)</f>
        <v>0</v>
      </c>
      <c r="J15" s="39">
        <f t="shared" si="4"/>
        <v>7176.332791963637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0.015762618181818185</v>
      </c>
      <c r="O15" s="40">
        <f>COUNTIF(Vertices[Eigenvector Centrality],"&gt;= "&amp;N15)-COUNTIF(Vertices[Eigenvector Centrality],"&gt;="&amp;N16)</f>
        <v>1</v>
      </c>
      <c r="P15" s="39">
        <f t="shared" si="7"/>
        <v>4.381034745454545</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14</v>
      </c>
      <c r="G16" s="38">
        <f>COUNTIF(Vertices[In-Degree],"&gt;= "&amp;F16)-COUNTIF(Vertices[In-Degree],"&gt;="&amp;F17)</f>
        <v>0</v>
      </c>
      <c r="H16" s="37">
        <f t="shared" si="3"/>
        <v>7.89090909090909</v>
      </c>
      <c r="I16" s="38">
        <f>COUNTIF(Vertices[Out-Degree],"&gt;= "&amp;H16)-COUNTIF(Vertices[Out-Degree],"&gt;="&amp;H17)</f>
        <v>5</v>
      </c>
      <c r="J16" s="37">
        <f t="shared" si="4"/>
        <v>7728.358391345455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0.016975127272727274</v>
      </c>
      <c r="O16" s="38">
        <f>COUNTIF(Vertices[Eigenvector Centrality],"&gt;= "&amp;N16)-COUNTIF(Vertices[Eigenvector Centrality],"&gt;="&amp;N17)</f>
        <v>4</v>
      </c>
      <c r="P16" s="37">
        <f t="shared" si="7"/>
        <v>4.718037418181818</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15</v>
      </c>
      <c r="G17" s="40">
        <f>COUNTIF(Vertices[In-Degree],"&gt;= "&amp;F17)-COUNTIF(Vertices[In-Degree],"&gt;="&amp;F18)</f>
        <v>0</v>
      </c>
      <c r="H17" s="39">
        <f t="shared" si="3"/>
        <v>8.454545454545453</v>
      </c>
      <c r="I17" s="40">
        <f>COUNTIF(Vertices[Out-Degree],"&gt;= "&amp;H17)-COUNTIF(Vertices[Out-Degree],"&gt;="&amp;H18)</f>
        <v>6</v>
      </c>
      <c r="J17" s="39">
        <f t="shared" si="4"/>
        <v>8280.383990727274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0.018187636363636364</v>
      </c>
      <c r="O17" s="40">
        <f>COUNTIF(Vertices[Eigenvector Centrality],"&gt;= "&amp;N17)-COUNTIF(Vertices[Eigenvector Centrality],"&gt;="&amp;N18)</f>
        <v>1</v>
      </c>
      <c r="P17" s="39">
        <f t="shared" si="7"/>
        <v>5.055040090909091</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0.06371191135734072</v>
      </c>
      <c r="D18" s="32">
        <f t="shared" si="1"/>
        <v>0</v>
      </c>
      <c r="E18" s="3">
        <f>COUNTIF(Vertices[Degree],"&gt;= "&amp;D18)-COUNTIF(Vertices[Degree],"&gt;="&amp;D19)</f>
        <v>0</v>
      </c>
      <c r="F18" s="37">
        <f t="shared" si="2"/>
        <v>16</v>
      </c>
      <c r="G18" s="38">
        <f>COUNTIF(Vertices[In-Degree],"&gt;= "&amp;F18)-COUNTIF(Vertices[In-Degree],"&gt;="&amp;F19)</f>
        <v>0</v>
      </c>
      <c r="H18" s="37">
        <f t="shared" si="3"/>
        <v>9.018181818181818</v>
      </c>
      <c r="I18" s="38">
        <f>COUNTIF(Vertices[Out-Degree],"&gt;= "&amp;H18)-COUNTIF(Vertices[Out-Degree],"&gt;="&amp;H19)</f>
        <v>0</v>
      </c>
      <c r="J18" s="37">
        <f t="shared" si="4"/>
        <v>8832.409590109091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0.019400145454545454</v>
      </c>
      <c r="O18" s="38">
        <f>COUNTIF(Vertices[Eigenvector Centrality],"&gt;= "&amp;N18)-COUNTIF(Vertices[Eigenvector Centrality],"&gt;="&amp;N19)</f>
        <v>0</v>
      </c>
      <c r="P18" s="37">
        <f t="shared" si="7"/>
        <v>5.392042763636364</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0.11979166666666667</v>
      </c>
      <c r="D19" s="32">
        <f t="shared" si="1"/>
        <v>0</v>
      </c>
      <c r="E19" s="3">
        <f>COUNTIF(Vertices[Degree],"&gt;= "&amp;D19)-COUNTIF(Vertices[Degree],"&gt;="&amp;D20)</f>
        <v>0</v>
      </c>
      <c r="F19" s="39">
        <f t="shared" si="2"/>
        <v>17</v>
      </c>
      <c r="G19" s="40">
        <f>COUNTIF(Vertices[In-Degree],"&gt;= "&amp;F19)-COUNTIF(Vertices[In-Degree],"&gt;="&amp;F20)</f>
        <v>0</v>
      </c>
      <c r="H19" s="39">
        <f t="shared" si="3"/>
        <v>9.581818181818182</v>
      </c>
      <c r="I19" s="40">
        <f>COUNTIF(Vertices[Out-Degree],"&gt;= "&amp;H19)-COUNTIF(Vertices[Out-Degree],"&gt;="&amp;H20)</f>
        <v>2</v>
      </c>
      <c r="J19" s="39">
        <f t="shared" si="4"/>
        <v>9384.435189490909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0.020612654545454544</v>
      </c>
      <c r="O19" s="40">
        <f>COUNTIF(Vertices[Eigenvector Centrality],"&gt;= "&amp;N19)-COUNTIF(Vertices[Eigenvector Centrality],"&gt;="&amp;N20)</f>
        <v>0</v>
      </c>
      <c r="P19" s="39">
        <f t="shared" si="7"/>
        <v>5.729045436363637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v>
      </c>
      <c r="G20" s="38">
        <f>COUNTIF(Vertices[In-Degree],"&gt;= "&amp;F20)-COUNTIF(Vertices[In-Degree],"&gt;="&amp;F21)</f>
        <v>0</v>
      </c>
      <c r="H20" s="37">
        <f t="shared" si="3"/>
        <v>10.145454545454546</v>
      </c>
      <c r="I20" s="38">
        <f>COUNTIF(Vertices[Out-Degree],"&gt;= "&amp;H20)-COUNTIF(Vertices[Out-Degree],"&gt;="&amp;H21)</f>
        <v>0</v>
      </c>
      <c r="J20" s="37">
        <f t="shared" si="4"/>
        <v>9936.460788872726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0.021825163636363634</v>
      </c>
      <c r="O20" s="38">
        <f>COUNTIF(Vertices[Eigenvector Centrality],"&gt;= "&amp;N20)-COUNTIF(Vertices[Eigenvector Centrality],"&gt;="&amp;N21)</f>
        <v>0</v>
      </c>
      <c r="P20" s="37">
        <f t="shared" si="7"/>
        <v>6.06604810909091</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19</v>
      </c>
      <c r="G21" s="40">
        <f>COUNTIF(Vertices[In-Degree],"&gt;= "&amp;F21)-COUNTIF(Vertices[In-Degree],"&gt;="&amp;F22)</f>
        <v>0</v>
      </c>
      <c r="H21" s="39">
        <f t="shared" si="3"/>
        <v>10.70909090909091</v>
      </c>
      <c r="I21" s="40">
        <f>COUNTIF(Vertices[Out-Degree],"&gt;= "&amp;H21)-COUNTIF(Vertices[Out-Degree],"&gt;="&amp;H22)</f>
        <v>0</v>
      </c>
      <c r="J21" s="39">
        <f t="shared" si="4"/>
        <v>10488.486388254543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0.023037672727272723</v>
      </c>
      <c r="O21" s="40">
        <f>COUNTIF(Vertices[Eigenvector Centrality],"&gt;= "&amp;N21)-COUNTIF(Vertices[Eigenvector Centrality],"&gt;="&amp;N22)</f>
        <v>1</v>
      </c>
      <c r="P21" s="39">
        <f t="shared" si="7"/>
        <v>6.403050781818183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20</v>
      </c>
      <c r="G22" s="38">
        <f>COUNTIF(Vertices[In-Degree],"&gt;= "&amp;F22)-COUNTIF(Vertices[In-Degree],"&gt;="&amp;F23)</f>
        <v>1</v>
      </c>
      <c r="H22" s="37">
        <f t="shared" si="3"/>
        <v>11.272727272727275</v>
      </c>
      <c r="I22" s="38">
        <f>COUNTIF(Vertices[Out-Degree],"&gt;= "&amp;H22)-COUNTIF(Vertices[Out-Degree],"&gt;="&amp;H23)</f>
        <v>0</v>
      </c>
      <c r="J22" s="37">
        <f t="shared" si="4"/>
        <v>11040.51198763636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0.024250181818181813</v>
      </c>
      <c r="O22" s="38">
        <f>COUNTIF(Vertices[Eigenvector Centrality],"&gt;= "&amp;N22)-COUNTIF(Vertices[Eigenvector Centrality],"&gt;="&amp;N23)</f>
        <v>0</v>
      </c>
      <c r="P22" s="37">
        <f t="shared" si="7"/>
        <v>6.740053454545456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189</v>
      </c>
      <c r="D23" s="32">
        <f t="shared" si="1"/>
        <v>0</v>
      </c>
      <c r="E23" s="3">
        <f>COUNTIF(Vertices[Degree],"&gt;= "&amp;D23)-COUNTIF(Vertices[Degree],"&gt;="&amp;D24)</f>
        <v>0</v>
      </c>
      <c r="F23" s="39">
        <f t="shared" si="2"/>
        <v>21</v>
      </c>
      <c r="G23" s="40">
        <f>COUNTIF(Vertices[In-Degree],"&gt;= "&amp;F23)-COUNTIF(Vertices[In-Degree],"&gt;="&amp;F24)</f>
        <v>0</v>
      </c>
      <c r="H23" s="39">
        <f t="shared" si="3"/>
        <v>11.83636363636364</v>
      </c>
      <c r="I23" s="40">
        <f>COUNTIF(Vertices[Out-Degree],"&gt;= "&amp;H23)-COUNTIF(Vertices[Out-Degree],"&gt;="&amp;H24)</f>
        <v>1</v>
      </c>
      <c r="J23" s="39">
        <f t="shared" si="4"/>
        <v>11592.537587018178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0.025462690909090903</v>
      </c>
      <c r="O23" s="40">
        <f>COUNTIF(Vertices[Eigenvector Centrality],"&gt;= "&amp;N23)-COUNTIF(Vertices[Eigenvector Centrality],"&gt;="&amp;N24)</f>
        <v>0</v>
      </c>
      <c r="P23" s="39">
        <f t="shared" si="7"/>
        <v>7.077056127272729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436</v>
      </c>
      <c r="D24" s="32">
        <f t="shared" si="1"/>
        <v>0</v>
      </c>
      <c r="E24" s="3">
        <f>COUNTIF(Vertices[Degree],"&gt;= "&amp;D24)-COUNTIF(Vertices[Degree],"&gt;="&amp;D25)</f>
        <v>0</v>
      </c>
      <c r="F24" s="37">
        <f t="shared" si="2"/>
        <v>22</v>
      </c>
      <c r="G24" s="38">
        <f>COUNTIF(Vertices[In-Degree],"&gt;= "&amp;F24)-COUNTIF(Vertices[In-Degree],"&gt;="&amp;F25)</f>
        <v>0</v>
      </c>
      <c r="H24" s="37">
        <f t="shared" si="3"/>
        <v>12.400000000000004</v>
      </c>
      <c r="I24" s="38">
        <f>COUNTIF(Vertices[Out-Degree],"&gt;= "&amp;H24)-COUNTIF(Vertices[Out-Degree],"&gt;="&amp;H25)</f>
        <v>0</v>
      </c>
      <c r="J24" s="37">
        <f t="shared" si="4"/>
        <v>12144.563186399995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0.026675199999999993</v>
      </c>
      <c r="O24" s="38">
        <f>COUNTIF(Vertices[Eigenvector Centrality],"&gt;= "&amp;N24)-COUNTIF(Vertices[Eigenvector Centrality],"&gt;="&amp;N25)</f>
        <v>0</v>
      </c>
      <c r="P24" s="37">
        <f t="shared" si="7"/>
        <v>7.414058800000002</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23</v>
      </c>
      <c r="G25" s="40">
        <f>COUNTIF(Vertices[In-Degree],"&gt;= "&amp;F25)-COUNTIF(Vertices[In-Degree],"&gt;="&amp;F26)</f>
        <v>0</v>
      </c>
      <c r="H25" s="39">
        <f t="shared" si="3"/>
        <v>12.963636363636368</v>
      </c>
      <c r="I25" s="40">
        <f>COUNTIF(Vertices[Out-Degree],"&gt;= "&amp;H25)-COUNTIF(Vertices[Out-Degree],"&gt;="&amp;H26)</f>
        <v>2</v>
      </c>
      <c r="J25" s="39">
        <f t="shared" si="4"/>
        <v>12696.588785781812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0.027887709090909082</v>
      </c>
      <c r="O25" s="40">
        <f>COUNTIF(Vertices[Eigenvector Centrality],"&gt;= "&amp;N25)-COUNTIF(Vertices[Eigenvector Centrality],"&gt;="&amp;N26)</f>
        <v>0</v>
      </c>
      <c r="P25" s="39">
        <f t="shared" si="7"/>
        <v>7.751061472727275</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v>
      </c>
      <c r="G26" s="38">
        <f>COUNTIF(Vertices[In-Degree],"&gt;= "&amp;F26)-COUNTIF(Vertices[In-Degree],"&gt;="&amp;F28)</f>
        <v>0</v>
      </c>
      <c r="H26" s="37">
        <f t="shared" si="3"/>
        <v>13.527272727272733</v>
      </c>
      <c r="I26" s="38">
        <f>COUNTIF(Vertices[Out-Degree],"&gt;= "&amp;H26)-COUNTIF(Vertices[Out-Degree],"&gt;="&amp;H28)</f>
        <v>1</v>
      </c>
      <c r="J26" s="37">
        <f t="shared" si="4"/>
        <v>13248.61438516363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0.029100218181818172</v>
      </c>
      <c r="O26" s="38">
        <f>COUNTIF(Vertices[Eigenvector Centrality],"&gt;= "&amp;N26)-COUNTIF(Vertices[Eigenvector Centrality],"&gt;="&amp;N28)</f>
        <v>0</v>
      </c>
      <c r="P26" s="37">
        <f t="shared" si="7"/>
        <v>8.088064145454547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3.03014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25</v>
      </c>
      <c r="G28" s="40">
        <f>COUNTIF(Vertices[In-Degree],"&gt;= "&amp;F28)-COUNTIF(Vertices[In-Degree],"&gt;="&amp;F40)</f>
        <v>0</v>
      </c>
      <c r="H28" s="39">
        <f>H26+($H$57-$H$2)/BinDivisor</f>
        <v>14.090909090909097</v>
      </c>
      <c r="I28" s="40">
        <f>COUNTIF(Vertices[Out-Degree],"&gt;= "&amp;H28)-COUNTIF(Vertices[Out-Degree],"&gt;="&amp;H40)</f>
        <v>0</v>
      </c>
      <c r="J28" s="39">
        <f>J26+($J$57-$J$2)/BinDivisor</f>
        <v>13800.639984545447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0.030312727272727262</v>
      </c>
      <c r="O28" s="40">
        <f>COUNTIF(Vertices[Eigenvector Centrality],"&gt;= "&amp;N28)-COUNTIF(Vertices[Eigenvector Centrality],"&gt;="&amp;N40)</f>
        <v>0</v>
      </c>
      <c r="P28" s="39">
        <f>P26+($P$57-$P$2)/BinDivisor</f>
        <v>8.42506681818182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0.009945094789184709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3259</v>
      </c>
      <c r="B30" s="34">
        <v>0.575507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3260</v>
      </c>
      <c r="B32" s="34" t="s">
        <v>3270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3261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3262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3263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3264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-54</v>
      </c>
      <c r="T38" s="61"/>
      <c r="U38" s="62">
        <f ca="1">COUNTIF(Vertices[Clustering Coefficient],"&gt;= "&amp;T38)-COUNTIF(Vertices[Clustering Coefficient],"&gt;="&amp;T40)</f>
        <v>0</v>
      </c>
    </row>
    <row r="39" spans="1:21" ht="15">
      <c r="A39" s="34" t="s">
        <v>3257</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-54</v>
      </c>
      <c r="T39" s="61"/>
      <c r="U39" s="62">
        <f ca="1">COUNTIF(Vertices[Clustering Coefficient],"&gt;= "&amp;T39)-COUNTIF(Vertices[Clustering Coefficient],"&gt;="&amp;T40)</f>
        <v>0</v>
      </c>
    </row>
    <row r="40" spans="1:21" ht="15">
      <c r="A40" s="34" t="s">
        <v>3265</v>
      </c>
      <c r="B40" s="34" t="s">
        <v>85</v>
      </c>
      <c r="D40" s="32">
        <f>D28+($D$57-$D$2)/BinDivisor</f>
        <v>0</v>
      </c>
      <c r="E40" s="3">
        <f>COUNTIF(Vertices[Degree],"&gt;= "&amp;D40)-COUNTIF(Vertices[Degree],"&gt;="&amp;D41)</f>
        <v>0</v>
      </c>
      <c r="F40" s="37">
        <f>F28+($F$57-$F$2)/BinDivisor</f>
        <v>26</v>
      </c>
      <c r="G40" s="38">
        <f>COUNTIF(Vertices[In-Degree],"&gt;= "&amp;F40)-COUNTIF(Vertices[In-Degree],"&gt;="&amp;F41)</f>
        <v>0</v>
      </c>
      <c r="H40" s="37">
        <f>H28+($H$57-$H$2)/BinDivisor</f>
        <v>14.654545454545461</v>
      </c>
      <c r="I40" s="38">
        <f>COUNTIF(Vertices[Out-Degree],"&gt;= "&amp;H40)-COUNTIF(Vertices[Out-Degree],"&gt;="&amp;H41)</f>
        <v>0</v>
      </c>
      <c r="J40" s="37">
        <f>J28+($J$57-$J$2)/BinDivisor</f>
        <v>14352.665583927264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0.031525236363636355</v>
      </c>
      <c r="O40" s="38">
        <f>COUNTIF(Vertices[Eigenvector Centrality],"&gt;= "&amp;N40)-COUNTIF(Vertices[Eigenvector Centrality],"&gt;="&amp;N41)</f>
        <v>0</v>
      </c>
      <c r="P40" s="37">
        <f>P28+($P$57-$P$2)/BinDivisor</f>
        <v>8.762069490909093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3266</v>
      </c>
      <c r="B41" s="34" t="s">
        <v>85</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14904.691183309082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0.03273774545454545</v>
      </c>
      <c r="O41" s="40">
        <f>COUNTIF(Vertices[Eigenvector Centrality],"&gt;= "&amp;N41)-COUNTIF(Vertices[Eigenvector Centrality],"&gt;="&amp;N42)</f>
        <v>1</v>
      </c>
      <c r="P41" s="39">
        <f aca="true" t="shared" si="16" ref="P41:P56">P40+($P$57-$P$2)/BinDivisor</f>
        <v>9.099072163636366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4" t="s">
        <v>3267</v>
      </c>
      <c r="B42" s="34" t="s">
        <v>85</v>
      </c>
      <c r="D42" s="32">
        <f t="shared" si="10"/>
        <v>0</v>
      </c>
      <c r="E42" s="3">
        <f>COUNTIF(Vertices[Degree],"&gt;= "&amp;D42)-COUNTIF(Vertices[Degree],"&gt;="&amp;D43)</f>
        <v>0</v>
      </c>
      <c r="F42" s="37">
        <f t="shared" si="11"/>
        <v>28</v>
      </c>
      <c r="G42" s="38">
        <f>COUNTIF(Vertices[In-Degree],"&gt;= "&amp;F42)-COUNTIF(Vertices[In-Degree],"&gt;="&amp;F43)</f>
        <v>0</v>
      </c>
      <c r="H42" s="37">
        <f t="shared" si="12"/>
        <v>15.78181818181819</v>
      </c>
      <c r="I42" s="38">
        <f>COUNTIF(Vertices[Out-Degree],"&gt;= "&amp;H42)-COUNTIF(Vertices[Out-Degree],"&gt;="&amp;H43)</f>
        <v>0</v>
      </c>
      <c r="J42" s="37">
        <f t="shared" si="13"/>
        <v>15456.716782690899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0.03395025454545454</v>
      </c>
      <c r="O42" s="38">
        <f>COUNTIF(Vertices[Eigenvector Centrality],"&gt;= "&amp;N42)-COUNTIF(Vertices[Eigenvector Centrality],"&gt;="&amp;N43)</f>
        <v>0</v>
      </c>
      <c r="P42" s="37">
        <f t="shared" si="16"/>
        <v>9.43607483636364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3268</v>
      </c>
      <c r="B43" s="34" t="s">
        <v>85</v>
      </c>
      <c r="D43" s="32">
        <f t="shared" si="10"/>
        <v>0</v>
      </c>
      <c r="E43" s="3">
        <f>COUNTIF(Vertices[Degree],"&gt;= "&amp;D43)-COUNTIF(Vertices[Degree],"&gt;="&amp;D44)</f>
        <v>0</v>
      </c>
      <c r="F43" s="39">
        <f t="shared" si="11"/>
        <v>29</v>
      </c>
      <c r="G43" s="40">
        <f>COUNTIF(Vertices[In-Degree],"&gt;= "&amp;F43)-COUNTIF(Vertices[In-Degree],"&gt;="&amp;F44)</f>
        <v>0</v>
      </c>
      <c r="H43" s="39">
        <f t="shared" si="12"/>
        <v>16.345454545454555</v>
      </c>
      <c r="I43" s="40">
        <f>COUNTIF(Vertices[Out-Degree],"&gt;= "&amp;H43)-COUNTIF(Vertices[Out-Degree],"&gt;="&amp;H44)</f>
        <v>0</v>
      </c>
      <c r="J43" s="39">
        <f t="shared" si="13"/>
        <v>16008.742382072716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0.035162763636363635</v>
      </c>
      <c r="O43" s="40">
        <f>COUNTIF(Vertices[Eigenvector Centrality],"&gt;= "&amp;N43)-COUNTIF(Vertices[Eigenvector Centrality],"&gt;="&amp;N44)</f>
        <v>0</v>
      </c>
      <c r="P43" s="39">
        <f t="shared" si="16"/>
        <v>9.773077509090912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3269</v>
      </c>
      <c r="B44" s="34" t="s">
        <v>85</v>
      </c>
      <c r="D44" s="32">
        <f t="shared" si="10"/>
        <v>0</v>
      </c>
      <c r="E44" s="3">
        <f>COUNTIF(Vertices[Degree],"&gt;= "&amp;D44)-COUNTIF(Vertices[Degree],"&gt;="&amp;D45)</f>
        <v>0</v>
      </c>
      <c r="F44" s="37">
        <f t="shared" si="11"/>
        <v>30</v>
      </c>
      <c r="G44" s="38">
        <f>COUNTIF(Vertices[In-Degree],"&gt;= "&amp;F44)-COUNTIF(Vertices[In-Degree],"&gt;="&amp;F45)</f>
        <v>0</v>
      </c>
      <c r="H44" s="37">
        <f t="shared" si="12"/>
        <v>16.909090909090917</v>
      </c>
      <c r="I44" s="38">
        <f>COUNTIF(Vertices[Out-Degree],"&gt;= "&amp;H44)-COUNTIF(Vertices[Out-Degree],"&gt;="&amp;H45)</f>
        <v>1</v>
      </c>
      <c r="J44" s="37">
        <f t="shared" si="13"/>
        <v>16560.767981454534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0.03637527272727273</v>
      </c>
      <c r="O44" s="38">
        <f>COUNTIF(Vertices[Eigenvector Centrality],"&gt;= "&amp;N44)-COUNTIF(Vertices[Eigenvector Centrality],"&gt;="&amp;N45)</f>
        <v>0</v>
      </c>
      <c r="P44" s="37">
        <f t="shared" si="16"/>
        <v>10.110080181818185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31</v>
      </c>
      <c r="G45" s="40">
        <f>COUNTIF(Vertices[In-Degree],"&gt;= "&amp;F45)-COUNTIF(Vertices[In-Degree],"&gt;="&amp;F46)</f>
        <v>0</v>
      </c>
      <c r="H45" s="39">
        <f t="shared" si="12"/>
        <v>17.47272727272728</v>
      </c>
      <c r="I45" s="40">
        <f>COUNTIF(Vertices[Out-Degree],"&gt;= "&amp;H45)-COUNTIF(Vertices[Out-Degree],"&gt;="&amp;H46)</f>
        <v>0</v>
      </c>
      <c r="J45" s="39">
        <f t="shared" si="13"/>
        <v>17112.79358083635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0.03758778181818182</v>
      </c>
      <c r="O45" s="40">
        <f>COUNTIF(Vertices[Eigenvector Centrality],"&gt;= "&amp;N45)-COUNTIF(Vertices[Eigenvector Centrality],"&gt;="&amp;N46)</f>
        <v>0</v>
      </c>
      <c r="P45" s="39">
        <f t="shared" si="16"/>
        <v>10.447082854545458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32</v>
      </c>
      <c r="G46" s="38">
        <f>COUNTIF(Vertices[In-Degree],"&gt;= "&amp;F46)-COUNTIF(Vertices[In-Degree],"&gt;="&amp;F47)</f>
        <v>0</v>
      </c>
      <c r="H46" s="37">
        <f t="shared" si="12"/>
        <v>18.036363636363642</v>
      </c>
      <c r="I46" s="38">
        <f>COUNTIF(Vertices[Out-Degree],"&gt;= "&amp;H46)-COUNTIF(Vertices[Out-Degree],"&gt;="&amp;H47)</f>
        <v>0</v>
      </c>
      <c r="J46" s="37">
        <f t="shared" si="13"/>
        <v>17664.81918021817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0.038800290909090915</v>
      </c>
      <c r="O46" s="38">
        <f>COUNTIF(Vertices[Eigenvector Centrality],"&gt;= "&amp;N46)-COUNTIF(Vertices[Eigenvector Centrality],"&gt;="&amp;N47)</f>
        <v>0</v>
      </c>
      <c r="P46" s="37">
        <f t="shared" si="16"/>
        <v>10.784085527272731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33</v>
      </c>
      <c r="G47" s="40">
        <f>COUNTIF(Vertices[In-Degree],"&gt;= "&amp;F47)-COUNTIF(Vertices[In-Degree],"&gt;="&amp;F48)</f>
        <v>0</v>
      </c>
      <c r="H47" s="39">
        <f t="shared" si="12"/>
        <v>18.600000000000005</v>
      </c>
      <c r="I47" s="40">
        <f>COUNTIF(Vertices[Out-Degree],"&gt;= "&amp;H47)-COUNTIF(Vertices[Out-Degree],"&gt;="&amp;H48)</f>
        <v>0</v>
      </c>
      <c r="J47" s="39">
        <f t="shared" si="13"/>
        <v>18216.844779599985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0.04001280000000001</v>
      </c>
      <c r="O47" s="40">
        <f>COUNTIF(Vertices[Eigenvector Centrality],"&gt;= "&amp;N47)-COUNTIF(Vertices[Eigenvector Centrality],"&gt;="&amp;N48)</f>
        <v>0</v>
      </c>
      <c r="P47" s="39">
        <f t="shared" si="16"/>
        <v>11.121088200000004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34</v>
      </c>
      <c r="G48" s="38">
        <f>COUNTIF(Vertices[In-Degree],"&gt;= "&amp;F48)-COUNTIF(Vertices[In-Degree],"&gt;="&amp;F49)</f>
        <v>0</v>
      </c>
      <c r="H48" s="37">
        <f t="shared" si="12"/>
        <v>19.163636363636368</v>
      </c>
      <c r="I48" s="38">
        <f>COUNTIF(Vertices[Out-Degree],"&gt;= "&amp;H48)-COUNTIF(Vertices[Out-Degree],"&gt;="&amp;H49)</f>
        <v>0</v>
      </c>
      <c r="J48" s="37">
        <f t="shared" si="13"/>
        <v>18768.870378981803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0.0412253090909091</v>
      </c>
      <c r="O48" s="38">
        <f>COUNTIF(Vertices[Eigenvector Centrality],"&gt;= "&amp;N48)-COUNTIF(Vertices[Eigenvector Centrality],"&gt;="&amp;N49)</f>
        <v>0</v>
      </c>
      <c r="P48" s="37">
        <f t="shared" si="16"/>
        <v>11.458090872727277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19.72727272727273</v>
      </c>
      <c r="I49" s="40">
        <f>COUNTIF(Vertices[Out-Degree],"&gt;= "&amp;H49)-COUNTIF(Vertices[Out-Degree],"&gt;="&amp;H50)</f>
        <v>1</v>
      </c>
      <c r="J49" s="39">
        <f t="shared" si="13"/>
        <v>19320.89597836362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0.042437818181818195</v>
      </c>
      <c r="O49" s="40">
        <f>COUNTIF(Vertices[Eigenvector Centrality],"&gt;= "&amp;N49)-COUNTIF(Vertices[Eigenvector Centrality],"&gt;="&amp;N50)</f>
        <v>0</v>
      </c>
      <c r="P49" s="39">
        <f t="shared" si="16"/>
        <v>11.79509354545455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20.290909090909093</v>
      </c>
      <c r="I50" s="38">
        <f>COUNTIF(Vertices[Out-Degree],"&gt;= "&amp;H50)-COUNTIF(Vertices[Out-Degree],"&gt;="&amp;H51)</f>
        <v>0</v>
      </c>
      <c r="J50" s="37">
        <f t="shared" si="13"/>
        <v>19872.921577745437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0.04365032727272729</v>
      </c>
      <c r="O50" s="38">
        <f>COUNTIF(Vertices[Eigenvector Centrality],"&gt;= "&amp;N50)-COUNTIF(Vertices[Eigenvector Centrality],"&gt;="&amp;N51)</f>
        <v>0</v>
      </c>
      <c r="P50" s="37">
        <f t="shared" si="16"/>
        <v>12.132096218181823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20.854545454545455</v>
      </c>
      <c r="I51" s="40">
        <f>COUNTIF(Vertices[Out-Degree],"&gt;= "&amp;H51)-COUNTIF(Vertices[Out-Degree],"&gt;="&amp;H52)</f>
        <v>0</v>
      </c>
      <c r="J51" s="39">
        <f t="shared" si="13"/>
        <v>20424.947177127255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0.04486283636363638</v>
      </c>
      <c r="O51" s="40">
        <f>COUNTIF(Vertices[Eigenvector Centrality],"&gt;= "&amp;N51)-COUNTIF(Vertices[Eigenvector Centrality],"&gt;="&amp;N52)</f>
        <v>0</v>
      </c>
      <c r="P51" s="39">
        <f t="shared" si="16"/>
        <v>12.469098890909097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21.418181818181818</v>
      </c>
      <c r="I52" s="38">
        <f>COUNTIF(Vertices[Out-Degree],"&gt;= "&amp;H52)-COUNTIF(Vertices[Out-Degree],"&gt;="&amp;H53)</f>
        <v>0</v>
      </c>
      <c r="J52" s="37">
        <f t="shared" si="13"/>
        <v>20976.972776509072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0.046075345454545474</v>
      </c>
      <c r="O52" s="38">
        <f>COUNTIF(Vertices[Eigenvector Centrality],"&gt;= "&amp;N52)-COUNTIF(Vertices[Eigenvector Centrality],"&gt;="&amp;N53)</f>
        <v>0</v>
      </c>
      <c r="P52" s="37">
        <f t="shared" si="16"/>
        <v>12.80610156363637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21.98181818181818</v>
      </c>
      <c r="I53" s="40">
        <f>COUNTIF(Vertices[Out-Degree],"&gt;= "&amp;H53)-COUNTIF(Vertices[Out-Degree],"&gt;="&amp;H54)</f>
        <v>0</v>
      </c>
      <c r="J53" s="39">
        <f t="shared" si="13"/>
        <v>21528.99837589089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0.04728785454545457</v>
      </c>
      <c r="O53" s="40">
        <f>COUNTIF(Vertices[Eigenvector Centrality],"&gt;= "&amp;N53)-COUNTIF(Vertices[Eigenvector Centrality],"&gt;="&amp;N54)</f>
        <v>0</v>
      </c>
      <c r="P53" s="39">
        <f t="shared" si="16"/>
        <v>13.143104236363643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22.545454545454543</v>
      </c>
      <c r="I54" s="38">
        <f>COUNTIF(Vertices[Out-Degree],"&gt;= "&amp;H54)-COUNTIF(Vertices[Out-Degree],"&gt;="&amp;H55)</f>
        <v>0</v>
      </c>
      <c r="J54" s="37">
        <f t="shared" si="13"/>
        <v>22081.023975272707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0.04850036363636366</v>
      </c>
      <c r="O54" s="38">
        <f>COUNTIF(Vertices[Eigenvector Centrality],"&gt;= "&amp;N54)-COUNTIF(Vertices[Eigenvector Centrality],"&gt;="&amp;N55)</f>
        <v>0</v>
      </c>
      <c r="P54" s="37">
        <f t="shared" si="16"/>
        <v>13.480106909090916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41</v>
      </c>
      <c r="G55" s="40">
        <f>COUNTIF(Vertices[In-Degree],"&gt;= "&amp;F55)-COUNTIF(Vertices[In-Degree],"&gt;="&amp;F56)</f>
        <v>0</v>
      </c>
      <c r="H55" s="39">
        <f t="shared" si="12"/>
        <v>23.109090909090906</v>
      </c>
      <c r="I55" s="40">
        <f>COUNTIF(Vertices[Out-Degree],"&gt;= "&amp;H55)-COUNTIF(Vertices[Out-Degree],"&gt;="&amp;H56)</f>
        <v>0</v>
      </c>
      <c r="J55" s="39">
        <f t="shared" si="13"/>
        <v>22633.049574654524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0.049712872727272754</v>
      </c>
      <c r="O55" s="40">
        <f>COUNTIF(Vertices[Eigenvector Centrality],"&gt;= "&amp;N55)-COUNTIF(Vertices[Eigenvector Centrality],"&gt;="&amp;N56)</f>
        <v>0</v>
      </c>
      <c r="P55" s="39">
        <f t="shared" si="16"/>
        <v>13.817109581818189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42</v>
      </c>
      <c r="G56" s="38">
        <f>COUNTIF(Vertices[In-Degree],"&gt;= "&amp;F56)-COUNTIF(Vertices[In-Degree],"&gt;="&amp;F57)</f>
        <v>0</v>
      </c>
      <c r="H56" s="37">
        <f t="shared" si="12"/>
        <v>23.67272727272727</v>
      </c>
      <c r="I56" s="38">
        <f>COUNTIF(Vertices[Out-Degree],"&gt;= "&amp;H56)-COUNTIF(Vertices[Out-Degree],"&gt;="&amp;H57)</f>
        <v>0</v>
      </c>
      <c r="J56" s="37">
        <f t="shared" si="13"/>
        <v>23185.07517403634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0.05092538181818185</v>
      </c>
      <c r="O56" s="38">
        <f>COUNTIF(Vertices[Eigenvector Centrality],"&gt;= "&amp;N56)-COUNTIF(Vertices[Eigenvector Centrality],"&gt;="&amp;N57)</f>
        <v>0</v>
      </c>
      <c r="P56" s="37">
        <f t="shared" si="16"/>
        <v>14.154112254545462</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55</v>
      </c>
      <c r="G57" s="42">
        <f>COUNTIF(Vertices[In-Degree],"&gt;= "&amp;F57)-COUNTIF(Vertices[In-Degree],"&gt;="&amp;F58)</f>
        <v>1</v>
      </c>
      <c r="H57" s="41">
        <f>MAX(Vertices[Out-Degree])</f>
        <v>31</v>
      </c>
      <c r="I57" s="42">
        <f>COUNTIF(Vertices[Out-Degree],"&gt;= "&amp;H57)-COUNTIF(Vertices[Out-Degree],"&gt;="&amp;H58)</f>
        <v>1</v>
      </c>
      <c r="J57" s="41">
        <f>MAX(Vertices[Betweenness Centrality])</f>
        <v>30361.407966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0.066688</v>
      </c>
      <c r="O57" s="42">
        <f>COUNTIF(Vertices[Eigenvector Centrality],"&gt;= "&amp;N57)-COUNTIF(Vertices[Eigenvector Centrality],"&gt;="&amp;N58)</f>
        <v>1</v>
      </c>
      <c r="P57" s="41">
        <f>MAX(Vertices[PageRank])</f>
        <v>18.535147</v>
      </c>
      <c r="Q57" s="42">
        <f>COUNTIF(Vertices[PageRank],"&gt;= "&amp;P57)-COUNTIF(Vertices[PageRank],"&gt;="&amp;P58)</f>
        <v>1</v>
      </c>
      <c r="R57" s="41">
        <f>MAX(Vertices[Clustering Coefficient])</f>
        <v>1</v>
      </c>
      <c r="S57" s="45">
        <f>COUNTIF(Vertices[Clustering Coefficient],"&gt;= "&amp;R57)-COUNTIF(Vertices[Clustering Coefficient],"&gt;="&amp;R58)</f>
        <v>22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55</v>
      </c>
    </row>
    <row r="75" spans="1:2" ht="15">
      <c r="A75" s="33" t="s">
        <v>90</v>
      </c>
      <c r="B75" s="47">
        <f>_xlfn.IFERROR(AVERAGE(Vertices[In-Degree]),NoMetricMessage)</f>
        <v>1.9644670050761421</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31</v>
      </c>
    </row>
    <row r="89" spans="1:2" ht="15">
      <c r="A89" s="33" t="s">
        <v>96</v>
      </c>
      <c r="B89" s="47">
        <f>_xlfn.IFERROR(AVERAGE(Vertices[Out-Degree]),NoMetricMessage)</f>
        <v>1.9644670050761421</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30361.407966</v>
      </c>
    </row>
    <row r="103" spans="1:2" ht="15">
      <c r="A103" s="33" t="s">
        <v>102</v>
      </c>
      <c r="B103" s="47">
        <f>_xlfn.IFERROR(AVERAGE(Vertices[Betweenness Centrality]),NoMetricMessage)</f>
        <v>369.22842642639586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0.03217334517766496</v>
      </c>
    </row>
    <row r="118" spans="1:2" ht="15">
      <c r="A118" s="33" t="s">
        <v>109</v>
      </c>
      <c r="B118" s="47">
        <f>_xlfn.IFERROR(MEDIAN(Vertices[Closeness Centrality]),NoMetricMessage)</f>
        <v>0.001621</v>
      </c>
    </row>
    <row r="129" spans="1:2" ht="15">
      <c r="A129" s="33" t="s">
        <v>112</v>
      </c>
      <c r="B129" s="47">
        <f>IF(COUNT(Vertices[Eigenvector Centrality])&gt;0,N2,NoMetricMessage)</f>
        <v>0</v>
      </c>
    </row>
    <row r="130" spans="1:2" ht="15">
      <c r="A130" s="33" t="s">
        <v>113</v>
      </c>
      <c r="B130" s="47">
        <f>IF(COUNT(Vertices[Eigenvector Centrality])&gt;0,N57,NoMetricMessage)</f>
        <v>0.066688</v>
      </c>
    </row>
    <row r="131" spans="1:2" ht="15">
      <c r="A131" s="33" t="s">
        <v>114</v>
      </c>
      <c r="B131" s="47">
        <f>_xlfn.IFERROR(AVERAGE(Vertices[Eigenvector Centrality]),NoMetricMessage)</f>
        <v>0.005076177664974628</v>
      </c>
    </row>
    <row r="132" spans="1:2" ht="15">
      <c r="A132" s="33" t="s">
        <v>115</v>
      </c>
      <c r="B132" s="47">
        <f>_xlfn.IFERROR(MEDIAN(Vertices[Eigenvector Centrality]),NoMetricMessage)</f>
        <v>0.00287</v>
      </c>
    </row>
    <row r="143" spans="1:2" ht="15">
      <c r="A143" s="33" t="s">
        <v>140</v>
      </c>
      <c r="B143" s="47">
        <f>IF(COUNT(Vertices[PageRank])&gt;0,P2,NoMetricMessage)</f>
        <v>0</v>
      </c>
    </row>
    <row r="144" spans="1:2" ht="15">
      <c r="A144" s="33" t="s">
        <v>141</v>
      </c>
      <c r="B144" s="47">
        <f>IF(COUNT(Vertices[PageRank])&gt;0,P57,NoMetricMessage)</f>
        <v>18.535147</v>
      </c>
    </row>
    <row r="145" spans="1:2" ht="15">
      <c r="A145" s="33" t="s">
        <v>142</v>
      </c>
      <c r="B145" s="47">
        <f>_xlfn.IFERROR(AVERAGE(Vertices[PageRank]),NoMetricMessage)</f>
        <v>0.9898451167512695</v>
      </c>
    </row>
    <row r="146" spans="1:2" ht="15">
      <c r="A146" s="33" t="s">
        <v>143</v>
      </c>
      <c r="B146" s="47">
        <f>_xlfn.IFERROR(MEDIAN(Vertices[PageRank]),NoMetricMessage)</f>
        <v>0.550769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0.24083897955752864</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2409</v>
      </c>
      <c r="K7" s="13" t="s">
        <v>2410</v>
      </c>
    </row>
    <row r="8" spans="1:11" ht="409.5">
      <c r="A8"/>
      <c r="B8">
        <v>2</v>
      </c>
      <c r="C8">
        <v>2</v>
      </c>
      <c r="D8" t="s">
        <v>61</v>
      </c>
      <c r="E8" t="s">
        <v>61</v>
      </c>
      <c r="H8" t="s">
        <v>73</v>
      </c>
      <c r="J8" t="s">
        <v>2411</v>
      </c>
      <c r="K8" s="13" t="s">
        <v>2412</v>
      </c>
    </row>
    <row r="9" spans="1:11" ht="409.5">
      <c r="A9"/>
      <c r="B9">
        <v>3</v>
      </c>
      <c r="C9">
        <v>4</v>
      </c>
      <c r="D9" t="s">
        <v>62</v>
      </c>
      <c r="E9" t="s">
        <v>62</v>
      </c>
      <c r="H9" t="s">
        <v>74</v>
      </c>
      <c r="J9" t="s">
        <v>2413</v>
      </c>
      <c r="K9" s="13" t="s">
        <v>2414</v>
      </c>
    </row>
    <row r="10" spans="1:11" ht="409.5">
      <c r="A10"/>
      <c r="B10">
        <v>4</v>
      </c>
      <c r="D10" t="s">
        <v>63</v>
      </c>
      <c r="E10" t="s">
        <v>63</v>
      </c>
      <c r="H10" t="s">
        <v>75</v>
      </c>
      <c r="J10" t="s">
        <v>2415</v>
      </c>
      <c r="K10" s="13" t="s">
        <v>2416</v>
      </c>
    </row>
    <row r="11" spans="1:11" ht="15">
      <c r="A11"/>
      <c r="B11">
        <v>5</v>
      </c>
      <c r="D11" t="s">
        <v>46</v>
      </c>
      <c r="E11">
        <v>1</v>
      </c>
      <c r="H11" t="s">
        <v>76</v>
      </c>
      <c r="J11" t="s">
        <v>2417</v>
      </c>
      <c r="K11" t="s">
        <v>2418</v>
      </c>
    </row>
    <row r="12" spans="1:11" ht="15">
      <c r="A12"/>
      <c r="B12"/>
      <c r="D12" t="s">
        <v>64</v>
      </c>
      <c r="E12">
        <v>2</v>
      </c>
      <c r="H12">
        <v>0</v>
      </c>
      <c r="J12" t="s">
        <v>2419</v>
      </c>
      <c r="K12" t="s">
        <v>2420</v>
      </c>
    </row>
    <row r="13" spans="1:11" ht="15">
      <c r="A13"/>
      <c r="B13"/>
      <c r="D13">
        <v>1</v>
      </c>
      <c r="E13">
        <v>3</v>
      </c>
      <c r="H13">
        <v>1</v>
      </c>
      <c r="J13" t="s">
        <v>2421</v>
      </c>
      <c r="K13" t="s">
        <v>2422</v>
      </c>
    </row>
    <row r="14" spans="4:11" ht="15">
      <c r="D14">
        <v>2</v>
      </c>
      <c r="E14">
        <v>4</v>
      </c>
      <c r="H14">
        <v>2</v>
      </c>
      <c r="J14" t="s">
        <v>2423</v>
      </c>
      <c r="K14" t="s">
        <v>2424</v>
      </c>
    </row>
    <row r="15" spans="4:11" ht="15">
      <c r="D15">
        <v>3</v>
      </c>
      <c r="E15">
        <v>5</v>
      </c>
      <c r="H15">
        <v>3</v>
      </c>
      <c r="J15" t="s">
        <v>2425</v>
      </c>
      <c r="K15" t="s">
        <v>2426</v>
      </c>
    </row>
    <row r="16" spans="4:11" ht="15">
      <c r="D16">
        <v>4</v>
      </c>
      <c r="E16">
        <v>6</v>
      </c>
      <c r="H16">
        <v>4</v>
      </c>
      <c r="J16" t="s">
        <v>2427</v>
      </c>
      <c r="K16" t="s">
        <v>2428</v>
      </c>
    </row>
    <row r="17" spans="4:11" ht="15">
      <c r="D17">
        <v>5</v>
      </c>
      <c r="E17">
        <v>7</v>
      </c>
      <c r="H17">
        <v>5</v>
      </c>
      <c r="J17" t="s">
        <v>2429</v>
      </c>
      <c r="K17" t="s">
        <v>2430</v>
      </c>
    </row>
    <row r="18" spans="4:11" ht="15">
      <c r="D18">
        <v>6</v>
      </c>
      <c r="E18">
        <v>8</v>
      </c>
      <c r="H18">
        <v>6</v>
      </c>
      <c r="J18" t="s">
        <v>2431</v>
      </c>
      <c r="K18" t="s">
        <v>2432</v>
      </c>
    </row>
    <row r="19" spans="4:11" ht="15">
      <c r="D19">
        <v>7</v>
      </c>
      <c r="E19">
        <v>9</v>
      </c>
      <c r="H19">
        <v>7</v>
      </c>
      <c r="J19" t="s">
        <v>2433</v>
      </c>
      <c r="K19" t="s">
        <v>2434</v>
      </c>
    </row>
    <row r="20" spans="4:11" ht="15">
      <c r="D20">
        <v>8</v>
      </c>
      <c r="H20">
        <v>8</v>
      </c>
      <c r="J20" t="s">
        <v>2435</v>
      </c>
      <c r="K20" t="s">
        <v>2436</v>
      </c>
    </row>
    <row r="21" spans="4:11" ht="409.5">
      <c r="D21">
        <v>9</v>
      </c>
      <c r="H21">
        <v>9</v>
      </c>
      <c r="J21" t="s">
        <v>2437</v>
      </c>
      <c r="K21" s="13" t="s">
        <v>2438</v>
      </c>
    </row>
    <row r="22" spans="4:11" ht="409.5">
      <c r="D22">
        <v>10</v>
      </c>
      <c r="J22" t="s">
        <v>2439</v>
      </c>
      <c r="K22" s="13" t="s">
        <v>2440</v>
      </c>
    </row>
    <row r="23" spans="4:11" ht="409.5">
      <c r="D23">
        <v>11</v>
      </c>
      <c r="J23" t="s">
        <v>2441</v>
      </c>
      <c r="K23" s="13" t="s">
        <v>2442</v>
      </c>
    </row>
    <row r="24" spans="10:11" ht="409.5">
      <c r="J24" t="s">
        <v>2443</v>
      </c>
      <c r="K24" s="13" t="s">
        <v>3357</v>
      </c>
    </row>
    <row r="25" spans="10:11" ht="15">
      <c r="J25" t="s">
        <v>2444</v>
      </c>
      <c r="K25" t="b">
        <v>0</v>
      </c>
    </row>
    <row r="26" spans="10:11" ht="15">
      <c r="J26" t="s">
        <v>3355</v>
      </c>
      <c r="K26" t="s">
        <v>3356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2480</v>
      </c>
      <c r="B1" s="13" t="s">
        <v>2483</v>
      </c>
      <c r="C1" s="13" t="s">
        <v>2484</v>
      </c>
      <c r="D1" s="13" t="s">
        <v>2489</v>
      </c>
      <c r="E1" s="13" t="s">
        <v>2488</v>
      </c>
      <c r="F1" s="13" t="s">
        <v>2491</v>
      </c>
      <c r="G1" s="13" t="s">
        <v>2490</v>
      </c>
      <c r="H1" s="13" t="s">
        <v>2493</v>
      </c>
      <c r="I1" s="78" t="s">
        <v>2492</v>
      </c>
      <c r="J1" s="78" t="s">
        <v>2495</v>
      </c>
      <c r="K1" s="13" t="s">
        <v>2494</v>
      </c>
      <c r="L1" s="13" t="s">
        <v>2497</v>
      </c>
      <c r="M1" s="13" t="s">
        <v>2496</v>
      </c>
      <c r="N1" s="13" t="s">
        <v>2499</v>
      </c>
      <c r="O1" s="13" t="s">
        <v>2498</v>
      </c>
      <c r="P1" s="13" t="s">
        <v>2501</v>
      </c>
      <c r="Q1" s="78" t="s">
        <v>2500</v>
      </c>
      <c r="R1" s="78" t="s">
        <v>2503</v>
      </c>
      <c r="S1" s="13" t="s">
        <v>2502</v>
      </c>
      <c r="T1" s="13" t="s">
        <v>2505</v>
      </c>
      <c r="U1" s="13" t="s">
        <v>2504</v>
      </c>
      <c r="V1" s="13" t="s">
        <v>2506</v>
      </c>
    </row>
    <row r="2" spans="1:22" ht="15">
      <c r="A2" s="83" t="s">
        <v>521</v>
      </c>
      <c r="B2" s="78">
        <v>5</v>
      </c>
      <c r="C2" s="83" t="s">
        <v>521</v>
      </c>
      <c r="D2" s="78">
        <v>3</v>
      </c>
      <c r="E2" s="83" t="s">
        <v>525</v>
      </c>
      <c r="F2" s="78">
        <v>1</v>
      </c>
      <c r="G2" s="83" t="s">
        <v>512</v>
      </c>
      <c r="H2" s="78">
        <v>1</v>
      </c>
      <c r="I2" s="78"/>
      <c r="J2" s="78"/>
      <c r="K2" s="83" t="s">
        <v>526</v>
      </c>
      <c r="L2" s="78">
        <v>1</v>
      </c>
      <c r="M2" s="83" t="s">
        <v>516</v>
      </c>
      <c r="N2" s="78">
        <v>1</v>
      </c>
      <c r="O2" s="83" t="s">
        <v>524</v>
      </c>
      <c r="P2" s="78">
        <v>1</v>
      </c>
      <c r="Q2" s="78"/>
      <c r="R2" s="78"/>
      <c r="S2" s="83" t="s">
        <v>514</v>
      </c>
      <c r="T2" s="78">
        <v>1</v>
      </c>
      <c r="U2" s="83" t="s">
        <v>511</v>
      </c>
      <c r="V2" s="78">
        <v>1</v>
      </c>
    </row>
    <row r="3" spans="1:22" ht="15">
      <c r="A3" s="83" t="s">
        <v>2481</v>
      </c>
      <c r="B3" s="78">
        <v>2</v>
      </c>
      <c r="C3" s="83" t="s">
        <v>535</v>
      </c>
      <c r="D3" s="78">
        <v>1</v>
      </c>
      <c r="E3" s="83" t="s">
        <v>531</v>
      </c>
      <c r="F3" s="78">
        <v>1</v>
      </c>
      <c r="G3" s="78"/>
      <c r="H3" s="78"/>
      <c r="I3" s="78"/>
      <c r="J3" s="78"/>
      <c r="K3" s="78"/>
      <c r="L3" s="78"/>
      <c r="M3" s="78"/>
      <c r="N3" s="78"/>
      <c r="O3" s="78"/>
      <c r="P3" s="78"/>
      <c r="Q3" s="78"/>
      <c r="R3" s="78"/>
      <c r="S3" s="78"/>
      <c r="T3" s="78"/>
      <c r="U3" s="78"/>
      <c r="V3" s="78"/>
    </row>
    <row r="4" spans="1:22" ht="15">
      <c r="A4" s="78" t="s">
        <v>2482</v>
      </c>
      <c r="B4" s="78">
        <v>2</v>
      </c>
      <c r="C4" s="83" t="s">
        <v>536</v>
      </c>
      <c r="D4" s="78">
        <v>1</v>
      </c>
      <c r="E4" s="83" t="s">
        <v>532</v>
      </c>
      <c r="F4" s="78">
        <v>1</v>
      </c>
      <c r="G4" s="78"/>
      <c r="H4" s="78"/>
      <c r="I4" s="78"/>
      <c r="J4" s="78"/>
      <c r="K4" s="78"/>
      <c r="L4" s="78"/>
      <c r="M4" s="78"/>
      <c r="N4" s="78"/>
      <c r="O4" s="78"/>
      <c r="P4" s="78"/>
      <c r="Q4" s="78"/>
      <c r="R4" s="78"/>
      <c r="S4" s="78"/>
      <c r="T4" s="78"/>
      <c r="U4" s="78"/>
      <c r="V4" s="78"/>
    </row>
    <row r="5" spans="1:22" ht="15">
      <c r="A5" s="83" t="s">
        <v>514</v>
      </c>
      <c r="B5" s="78">
        <v>2</v>
      </c>
      <c r="C5" s="83" t="s">
        <v>2485</v>
      </c>
      <c r="D5" s="78">
        <v>1</v>
      </c>
      <c r="E5" s="83" t="s">
        <v>533</v>
      </c>
      <c r="F5" s="78">
        <v>1</v>
      </c>
      <c r="G5" s="78"/>
      <c r="H5" s="78"/>
      <c r="I5" s="78"/>
      <c r="J5" s="78"/>
      <c r="K5" s="78"/>
      <c r="L5" s="78"/>
      <c r="M5" s="78"/>
      <c r="N5" s="78"/>
      <c r="O5" s="78"/>
      <c r="P5" s="78"/>
      <c r="Q5" s="78"/>
      <c r="R5" s="78"/>
      <c r="S5" s="78"/>
      <c r="T5" s="78"/>
      <c r="U5" s="78"/>
      <c r="V5" s="78"/>
    </row>
    <row r="6" spans="1:22" ht="15">
      <c r="A6" s="83" t="s">
        <v>535</v>
      </c>
      <c r="B6" s="78">
        <v>1</v>
      </c>
      <c r="C6" s="83" t="s">
        <v>2486</v>
      </c>
      <c r="D6" s="78">
        <v>1</v>
      </c>
      <c r="E6" s="83" t="s">
        <v>529</v>
      </c>
      <c r="F6" s="78">
        <v>1</v>
      </c>
      <c r="G6" s="78"/>
      <c r="H6" s="78"/>
      <c r="I6" s="78"/>
      <c r="J6" s="78"/>
      <c r="K6" s="78"/>
      <c r="L6" s="78"/>
      <c r="M6" s="78"/>
      <c r="N6" s="78"/>
      <c r="O6" s="78"/>
      <c r="P6" s="78"/>
      <c r="Q6" s="78"/>
      <c r="R6" s="78"/>
      <c r="S6" s="78"/>
      <c r="T6" s="78"/>
      <c r="U6" s="78"/>
      <c r="V6" s="78"/>
    </row>
    <row r="7" spans="1:22" ht="15">
      <c r="A7" s="83" t="s">
        <v>534</v>
      </c>
      <c r="B7" s="78">
        <v>1</v>
      </c>
      <c r="C7" s="83" t="s">
        <v>2487</v>
      </c>
      <c r="D7" s="78">
        <v>1</v>
      </c>
      <c r="E7" s="83" t="s">
        <v>523</v>
      </c>
      <c r="F7" s="78">
        <v>1</v>
      </c>
      <c r="G7" s="78"/>
      <c r="H7" s="78"/>
      <c r="I7" s="78"/>
      <c r="J7" s="78"/>
      <c r="K7" s="78"/>
      <c r="L7" s="78"/>
      <c r="M7" s="78"/>
      <c r="N7" s="78"/>
      <c r="O7" s="78"/>
      <c r="P7" s="78"/>
      <c r="Q7" s="78"/>
      <c r="R7" s="78"/>
      <c r="S7" s="78"/>
      <c r="T7" s="78"/>
      <c r="U7" s="78"/>
      <c r="V7" s="78"/>
    </row>
    <row r="8" spans="1:22" ht="15">
      <c r="A8" s="83" t="s">
        <v>525</v>
      </c>
      <c r="B8" s="78">
        <v>1</v>
      </c>
      <c r="C8" s="83" t="s">
        <v>527</v>
      </c>
      <c r="D8" s="78">
        <v>1</v>
      </c>
      <c r="E8" s="83" t="s">
        <v>522</v>
      </c>
      <c r="F8" s="78">
        <v>1</v>
      </c>
      <c r="G8" s="78"/>
      <c r="H8" s="78"/>
      <c r="I8" s="78"/>
      <c r="J8" s="78"/>
      <c r="K8" s="78"/>
      <c r="L8" s="78"/>
      <c r="M8" s="78"/>
      <c r="N8" s="78"/>
      <c r="O8" s="78"/>
      <c r="P8" s="78"/>
      <c r="Q8" s="78"/>
      <c r="R8" s="78"/>
      <c r="S8" s="78"/>
      <c r="T8" s="78"/>
      <c r="U8" s="78"/>
      <c r="V8" s="78"/>
    </row>
    <row r="9" spans="1:22" ht="15">
      <c r="A9" s="83" t="s">
        <v>527</v>
      </c>
      <c r="B9" s="78">
        <v>1</v>
      </c>
      <c r="C9" s="83" t="s">
        <v>534</v>
      </c>
      <c r="D9" s="78">
        <v>1</v>
      </c>
      <c r="E9" s="83" t="s">
        <v>514</v>
      </c>
      <c r="F9" s="78">
        <v>1</v>
      </c>
      <c r="G9" s="78"/>
      <c r="H9" s="78"/>
      <c r="I9" s="78"/>
      <c r="J9" s="78"/>
      <c r="K9" s="78"/>
      <c r="L9" s="78"/>
      <c r="M9" s="78"/>
      <c r="N9" s="78"/>
      <c r="O9" s="78"/>
      <c r="P9" s="78"/>
      <c r="Q9" s="78"/>
      <c r="R9" s="78"/>
      <c r="S9" s="78"/>
      <c r="T9" s="78"/>
      <c r="U9" s="78"/>
      <c r="V9" s="78"/>
    </row>
    <row r="10" spans="1:22" ht="15">
      <c r="A10" s="83" t="s">
        <v>528</v>
      </c>
      <c r="B10" s="78">
        <v>1</v>
      </c>
      <c r="C10" s="83" t="s">
        <v>528</v>
      </c>
      <c r="D10" s="78">
        <v>1</v>
      </c>
      <c r="E10" s="78"/>
      <c r="F10" s="78"/>
      <c r="G10" s="78"/>
      <c r="H10" s="78"/>
      <c r="I10" s="78"/>
      <c r="J10" s="78"/>
      <c r="K10" s="78"/>
      <c r="L10" s="78"/>
      <c r="M10" s="78"/>
      <c r="N10" s="78"/>
      <c r="O10" s="78"/>
      <c r="P10" s="78"/>
      <c r="Q10" s="78"/>
      <c r="R10" s="78"/>
      <c r="S10" s="78"/>
      <c r="T10" s="78"/>
      <c r="U10" s="78"/>
      <c r="V10" s="78"/>
    </row>
    <row r="11" spans="1:22" ht="15">
      <c r="A11" s="83" t="s">
        <v>524</v>
      </c>
      <c r="B11" s="78">
        <v>1</v>
      </c>
      <c r="C11" s="83" t="s">
        <v>519</v>
      </c>
      <c r="D11" s="78">
        <v>1</v>
      </c>
      <c r="E11" s="78"/>
      <c r="F11" s="78"/>
      <c r="G11" s="78"/>
      <c r="H11" s="78"/>
      <c r="I11" s="78"/>
      <c r="J11" s="78"/>
      <c r="K11" s="78"/>
      <c r="L11" s="78"/>
      <c r="M11" s="78"/>
      <c r="N11" s="78"/>
      <c r="O11" s="78"/>
      <c r="P11" s="78"/>
      <c r="Q11" s="78"/>
      <c r="R11" s="78"/>
      <c r="S11" s="78"/>
      <c r="T11" s="78"/>
      <c r="U11" s="78"/>
      <c r="V11" s="78"/>
    </row>
    <row r="14" spans="1:22" ht="15" customHeight="1">
      <c r="A14" s="13" t="s">
        <v>2510</v>
      </c>
      <c r="B14" s="13" t="s">
        <v>2483</v>
      </c>
      <c r="C14" s="13" t="s">
        <v>2511</v>
      </c>
      <c r="D14" s="13" t="s">
        <v>2489</v>
      </c>
      <c r="E14" s="13" t="s">
        <v>2512</v>
      </c>
      <c r="F14" s="13" t="s">
        <v>2491</v>
      </c>
      <c r="G14" s="13" t="s">
        <v>2513</v>
      </c>
      <c r="H14" s="13" t="s">
        <v>2493</v>
      </c>
      <c r="I14" s="78" t="s">
        <v>2514</v>
      </c>
      <c r="J14" s="78" t="s">
        <v>2495</v>
      </c>
      <c r="K14" s="13" t="s">
        <v>2515</v>
      </c>
      <c r="L14" s="13" t="s">
        <v>2497</v>
      </c>
      <c r="M14" s="13" t="s">
        <v>2516</v>
      </c>
      <c r="N14" s="13" t="s">
        <v>2499</v>
      </c>
      <c r="O14" s="13" t="s">
        <v>2517</v>
      </c>
      <c r="P14" s="13" t="s">
        <v>2501</v>
      </c>
      <c r="Q14" s="78" t="s">
        <v>2518</v>
      </c>
      <c r="R14" s="78" t="s">
        <v>2503</v>
      </c>
      <c r="S14" s="13" t="s">
        <v>2519</v>
      </c>
      <c r="T14" s="13" t="s">
        <v>2505</v>
      </c>
      <c r="U14" s="13" t="s">
        <v>2520</v>
      </c>
      <c r="V14" s="13" t="s">
        <v>2506</v>
      </c>
    </row>
    <row r="15" spans="1:22" ht="15">
      <c r="A15" s="78" t="s">
        <v>539</v>
      </c>
      <c r="B15" s="78">
        <v>13</v>
      </c>
      <c r="C15" s="78" t="s">
        <v>539</v>
      </c>
      <c r="D15" s="78">
        <v>6</v>
      </c>
      <c r="E15" s="78" t="s">
        <v>539</v>
      </c>
      <c r="F15" s="78">
        <v>4</v>
      </c>
      <c r="G15" s="78" t="s">
        <v>541</v>
      </c>
      <c r="H15" s="78">
        <v>1</v>
      </c>
      <c r="I15" s="78"/>
      <c r="J15" s="78"/>
      <c r="K15" s="78" t="s">
        <v>550</v>
      </c>
      <c r="L15" s="78">
        <v>1</v>
      </c>
      <c r="M15" s="78" t="s">
        <v>544</v>
      </c>
      <c r="N15" s="78">
        <v>1</v>
      </c>
      <c r="O15" s="78" t="s">
        <v>539</v>
      </c>
      <c r="P15" s="78">
        <v>1</v>
      </c>
      <c r="Q15" s="78"/>
      <c r="R15" s="78"/>
      <c r="S15" s="78" t="s">
        <v>543</v>
      </c>
      <c r="T15" s="78">
        <v>1</v>
      </c>
      <c r="U15" s="78" t="s">
        <v>540</v>
      </c>
      <c r="V15" s="78">
        <v>1</v>
      </c>
    </row>
    <row r="16" spans="1:22" ht="15">
      <c r="A16" s="78" t="s">
        <v>547</v>
      </c>
      <c r="B16" s="78">
        <v>6</v>
      </c>
      <c r="C16" s="78" t="s">
        <v>547</v>
      </c>
      <c r="D16" s="78">
        <v>4</v>
      </c>
      <c r="E16" s="78" t="s">
        <v>549</v>
      </c>
      <c r="F16" s="78">
        <v>1</v>
      </c>
      <c r="G16" s="78"/>
      <c r="H16" s="78"/>
      <c r="I16" s="78"/>
      <c r="J16" s="78"/>
      <c r="K16" s="78"/>
      <c r="L16" s="78"/>
      <c r="M16" s="78"/>
      <c r="N16" s="78"/>
      <c r="O16" s="78"/>
      <c r="P16" s="78"/>
      <c r="Q16" s="78"/>
      <c r="R16" s="78"/>
      <c r="S16" s="78"/>
      <c r="T16" s="78"/>
      <c r="U16" s="78"/>
      <c r="V16" s="78"/>
    </row>
    <row r="17" spans="1:22" ht="15">
      <c r="A17" s="78" t="s">
        <v>545</v>
      </c>
      <c r="B17" s="78">
        <v>3</v>
      </c>
      <c r="C17" s="78" t="s">
        <v>554</v>
      </c>
      <c r="D17" s="78">
        <v>2</v>
      </c>
      <c r="E17" s="78" t="s">
        <v>553</v>
      </c>
      <c r="F17" s="78">
        <v>1</v>
      </c>
      <c r="G17" s="78"/>
      <c r="H17" s="78"/>
      <c r="I17" s="78"/>
      <c r="J17" s="78"/>
      <c r="K17" s="78"/>
      <c r="L17" s="78"/>
      <c r="M17" s="78"/>
      <c r="N17" s="78"/>
      <c r="O17" s="78"/>
      <c r="P17" s="78"/>
      <c r="Q17" s="78"/>
      <c r="R17" s="78"/>
      <c r="S17" s="78"/>
      <c r="T17" s="78"/>
      <c r="U17" s="78"/>
      <c r="V17" s="78"/>
    </row>
    <row r="18" spans="1:22" ht="15">
      <c r="A18" s="78" t="s">
        <v>554</v>
      </c>
      <c r="B18" s="78">
        <v>2</v>
      </c>
      <c r="C18" s="78" t="s">
        <v>545</v>
      </c>
      <c r="D18" s="78">
        <v>1</v>
      </c>
      <c r="E18" s="78" t="s">
        <v>548</v>
      </c>
      <c r="F18" s="78">
        <v>1</v>
      </c>
      <c r="G18" s="78"/>
      <c r="H18" s="78"/>
      <c r="I18" s="78"/>
      <c r="J18" s="78"/>
      <c r="K18" s="78"/>
      <c r="L18" s="78"/>
      <c r="M18" s="78"/>
      <c r="N18" s="78"/>
      <c r="O18" s="78"/>
      <c r="P18" s="78"/>
      <c r="Q18" s="78"/>
      <c r="R18" s="78"/>
      <c r="S18" s="78"/>
      <c r="T18" s="78"/>
      <c r="U18" s="78"/>
      <c r="V18" s="78"/>
    </row>
    <row r="19" spans="1:22" ht="15">
      <c r="A19" s="78" t="s">
        <v>543</v>
      </c>
      <c r="B19" s="78">
        <v>2</v>
      </c>
      <c r="C19" s="78" t="s">
        <v>551</v>
      </c>
      <c r="D19" s="78">
        <v>1</v>
      </c>
      <c r="E19" s="78" t="s">
        <v>543</v>
      </c>
      <c r="F19" s="78">
        <v>1</v>
      </c>
      <c r="G19" s="78"/>
      <c r="H19" s="78"/>
      <c r="I19" s="78"/>
      <c r="J19" s="78"/>
      <c r="K19" s="78"/>
      <c r="L19" s="78"/>
      <c r="M19" s="78"/>
      <c r="N19" s="78"/>
      <c r="O19" s="78"/>
      <c r="P19" s="78"/>
      <c r="Q19" s="78"/>
      <c r="R19" s="78"/>
      <c r="S19" s="78"/>
      <c r="T19" s="78"/>
      <c r="U19" s="78"/>
      <c r="V19" s="78"/>
    </row>
    <row r="20" spans="1:22" ht="15">
      <c r="A20" s="78" t="s">
        <v>549</v>
      </c>
      <c r="B20" s="78">
        <v>1</v>
      </c>
      <c r="C20" s="78" t="s">
        <v>542</v>
      </c>
      <c r="D20" s="78">
        <v>1</v>
      </c>
      <c r="E20" s="78"/>
      <c r="F20" s="78"/>
      <c r="G20" s="78"/>
      <c r="H20" s="78"/>
      <c r="I20" s="78"/>
      <c r="J20" s="78"/>
      <c r="K20" s="78"/>
      <c r="L20" s="78"/>
      <c r="M20" s="78"/>
      <c r="N20" s="78"/>
      <c r="O20" s="78"/>
      <c r="P20" s="78"/>
      <c r="Q20" s="78"/>
      <c r="R20" s="78"/>
      <c r="S20" s="78"/>
      <c r="T20" s="78"/>
      <c r="U20" s="78"/>
      <c r="V20" s="78"/>
    </row>
    <row r="21" spans="1:22" ht="15">
      <c r="A21" s="78" t="s">
        <v>551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546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548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2524</v>
      </c>
      <c r="B27" s="13" t="s">
        <v>2483</v>
      </c>
      <c r="C27" s="13" t="s">
        <v>2528</v>
      </c>
      <c r="D27" s="13" t="s">
        <v>2489</v>
      </c>
      <c r="E27" s="13" t="s">
        <v>2531</v>
      </c>
      <c r="F27" s="13" t="s">
        <v>2491</v>
      </c>
      <c r="G27" s="78" t="s">
        <v>2538</v>
      </c>
      <c r="H27" s="78" t="s">
        <v>2493</v>
      </c>
      <c r="I27" s="13" t="s">
        <v>2539</v>
      </c>
      <c r="J27" s="13" t="s">
        <v>2495</v>
      </c>
      <c r="K27" s="13" t="s">
        <v>2546</v>
      </c>
      <c r="L27" s="13" t="s">
        <v>2497</v>
      </c>
      <c r="M27" s="78" t="s">
        <v>2547</v>
      </c>
      <c r="N27" s="78" t="s">
        <v>2499</v>
      </c>
      <c r="O27" s="13" t="s">
        <v>2548</v>
      </c>
      <c r="P27" s="13" t="s">
        <v>2501</v>
      </c>
      <c r="Q27" s="13" t="s">
        <v>2552</v>
      </c>
      <c r="R27" s="13" t="s">
        <v>2503</v>
      </c>
      <c r="S27" s="13" t="s">
        <v>2553</v>
      </c>
      <c r="T27" s="13" t="s">
        <v>2505</v>
      </c>
      <c r="U27" s="13" t="s">
        <v>2554</v>
      </c>
      <c r="V27" s="13" t="s">
        <v>2506</v>
      </c>
    </row>
    <row r="28" spans="1:22" ht="15">
      <c r="A28" s="78" t="s">
        <v>557</v>
      </c>
      <c r="B28" s="78">
        <v>20</v>
      </c>
      <c r="C28" s="78" t="s">
        <v>562</v>
      </c>
      <c r="D28" s="78">
        <v>9</v>
      </c>
      <c r="E28" s="78" t="s">
        <v>557</v>
      </c>
      <c r="F28" s="78">
        <v>8</v>
      </c>
      <c r="G28" s="78"/>
      <c r="H28" s="78"/>
      <c r="I28" s="78" t="s">
        <v>2526</v>
      </c>
      <c r="J28" s="78">
        <v>4</v>
      </c>
      <c r="K28" s="78" t="s">
        <v>562</v>
      </c>
      <c r="L28" s="78">
        <v>2</v>
      </c>
      <c r="M28" s="78"/>
      <c r="N28" s="78"/>
      <c r="O28" s="78" t="s">
        <v>586</v>
      </c>
      <c r="P28" s="78">
        <v>1</v>
      </c>
      <c r="Q28" s="78" t="s">
        <v>568</v>
      </c>
      <c r="R28" s="78">
        <v>4</v>
      </c>
      <c r="S28" s="78" t="s">
        <v>570</v>
      </c>
      <c r="T28" s="78">
        <v>1</v>
      </c>
      <c r="U28" s="78" t="s">
        <v>564</v>
      </c>
      <c r="V28" s="78">
        <v>1</v>
      </c>
    </row>
    <row r="29" spans="1:22" ht="15">
      <c r="A29" s="78" t="s">
        <v>562</v>
      </c>
      <c r="B29" s="78">
        <v>15</v>
      </c>
      <c r="C29" s="78" t="s">
        <v>557</v>
      </c>
      <c r="D29" s="78">
        <v>8</v>
      </c>
      <c r="E29" s="78" t="s">
        <v>562</v>
      </c>
      <c r="F29" s="78">
        <v>4</v>
      </c>
      <c r="G29" s="78"/>
      <c r="H29" s="78"/>
      <c r="I29" s="78" t="s">
        <v>2540</v>
      </c>
      <c r="J29" s="78">
        <v>3</v>
      </c>
      <c r="K29" s="78" t="s">
        <v>584</v>
      </c>
      <c r="L29" s="78">
        <v>1</v>
      </c>
      <c r="M29" s="78"/>
      <c r="N29" s="78"/>
      <c r="O29" s="78" t="s">
        <v>2549</v>
      </c>
      <c r="P29" s="78">
        <v>1</v>
      </c>
      <c r="Q29" s="78"/>
      <c r="R29" s="78"/>
      <c r="S29" s="78"/>
      <c r="T29" s="78"/>
      <c r="U29" s="78"/>
      <c r="V29" s="78"/>
    </row>
    <row r="30" spans="1:22" ht="15">
      <c r="A30" s="78" t="s">
        <v>564</v>
      </c>
      <c r="B30" s="78">
        <v>9</v>
      </c>
      <c r="C30" s="78" t="s">
        <v>564</v>
      </c>
      <c r="D30" s="78">
        <v>7</v>
      </c>
      <c r="E30" s="78" t="s">
        <v>575</v>
      </c>
      <c r="F30" s="78">
        <v>4</v>
      </c>
      <c r="G30" s="78"/>
      <c r="H30" s="78"/>
      <c r="I30" s="78" t="s">
        <v>2541</v>
      </c>
      <c r="J30" s="78">
        <v>3</v>
      </c>
      <c r="K30" s="78" t="s">
        <v>557</v>
      </c>
      <c r="L30" s="78">
        <v>1</v>
      </c>
      <c r="M30" s="78"/>
      <c r="N30" s="78"/>
      <c r="O30" s="78" t="s">
        <v>2550</v>
      </c>
      <c r="P30" s="78">
        <v>1</v>
      </c>
      <c r="Q30" s="78"/>
      <c r="R30" s="78"/>
      <c r="S30" s="78"/>
      <c r="T30" s="78"/>
      <c r="U30" s="78"/>
      <c r="V30" s="78"/>
    </row>
    <row r="31" spans="1:22" ht="15">
      <c r="A31" s="78" t="s">
        <v>2525</v>
      </c>
      <c r="B31" s="78">
        <v>6</v>
      </c>
      <c r="C31" s="78" t="s">
        <v>2525</v>
      </c>
      <c r="D31" s="78">
        <v>5</v>
      </c>
      <c r="E31" s="78" t="s">
        <v>589</v>
      </c>
      <c r="F31" s="78">
        <v>1</v>
      </c>
      <c r="G31" s="78"/>
      <c r="H31" s="78"/>
      <c r="I31" s="78" t="s">
        <v>558</v>
      </c>
      <c r="J31" s="78">
        <v>3</v>
      </c>
      <c r="K31" s="78"/>
      <c r="L31" s="78"/>
      <c r="M31" s="78"/>
      <c r="N31" s="78"/>
      <c r="O31" s="78" t="s">
        <v>2551</v>
      </c>
      <c r="P31" s="78">
        <v>1</v>
      </c>
      <c r="Q31" s="78"/>
      <c r="R31" s="78"/>
      <c r="S31" s="78"/>
      <c r="T31" s="78"/>
      <c r="U31" s="78"/>
      <c r="V31" s="78"/>
    </row>
    <row r="32" spans="1:22" ht="15">
      <c r="A32" s="78" t="s">
        <v>575</v>
      </c>
      <c r="B32" s="78">
        <v>5</v>
      </c>
      <c r="C32" s="78" t="s">
        <v>2527</v>
      </c>
      <c r="D32" s="78">
        <v>3</v>
      </c>
      <c r="E32" s="78" t="s">
        <v>2532</v>
      </c>
      <c r="F32" s="78">
        <v>1</v>
      </c>
      <c r="G32" s="78"/>
      <c r="H32" s="78"/>
      <c r="I32" s="78" t="s">
        <v>2542</v>
      </c>
      <c r="J32" s="78">
        <v>2</v>
      </c>
      <c r="K32" s="78"/>
      <c r="L32" s="78"/>
      <c r="M32" s="78"/>
      <c r="N32" s="78"/>
      <c r="O32" s="78"/>
      <c r="P32" s="78"/>
      <c r="Q32" s="78"/>
      <c r="R32" s="78"/>
      <c r="S32" s="78"/>
      <c r="T32" s="78"/>
      <c r="U32" s="78"/>
      <c r="V32" s="78"/>
    </row>
    <row r="33" spans="1:22" ht="15">
      <c r="A33" s="78" t="s">
        <v>2526</v>
      </c>
      <c r="B33" s="78">
        <v>4</v>
      </c>
      <c r="C33" s="78" t="s">
        <v>595</v>
      </c>
      <c r="D33" s="78">
        <v>2</v>
      </c>
      <c r="E33" s="78" t="s">
        <v>2533</v>
      </c>
      <c r="F33" s="78">
        <v>1</v>
      </c>
      <c r="G33" s="78"/>
      <c r="H33" s="78"/>
      <c r="I33" s="78" t="s">
        <v>574</v>
      </c>
      <c r="J33" s="78">
        <v>2</v>
      </c>
      <c r="K33" s="78"/>
      <c r="L33" s="78"/>
      <c r="M33" s="78"/>
      <c r="N33" s="78"/>
      <c r="O33" s="78"/>
      <c r="P33" s="78"/>
      <c r="Q33" s="78"/>
      <c r="R33" s="78"/>
      <c r="S33" s="78"/>
      <c r="T33" s="78"/>
      <c r="U33" s="78"/>
      <c r="V33" s="78"/>
    </row>
    <row r="34" spans="1:22" ht="15">
      <c r="A34" s="78" t="s">
        <v>574</v>
      </c>
      <c r="B34" s="78">
        <v>4</v>
      </c>
      <c r="C34" s="78" t="s">
        <v>574</v>
      </c>
      <c r="D34" s="78">
        <v>2</v>
      </c>
      <c r="E34" s="78" t="s">
        <v>2534</v>
      </c>
      <c r="F34" s="78">
        <v>1</v>
      </c>
      <c r="G34" s="78"/>
      <c r="H34" s="78"/>
      <c r="I34" s="78" t="s">
        <v>557</v>
      </c>
      <c r="J34" s="78">
        <v>2</v>
      </c>
      <c r="K34" s="78"/>
      <c r="L34" s="78"/>
      <c r="M34" s="78"/>
      <c r="N34" s="78"/>
      <c r="O34" s="78"/>
      <c r="P34" s="78"/>
      <c r="Q34" s="78"/>
      <c r="R34" s="78"/>
      <c r="S34" s="78"/>
      <c r="T34" s="78"/>
      <c r="U34" s="78"/>
      <c r="V34" s="78"/>
    </row>
    <row r="35" spans="1:22" ht="15">
      <c r="A35" s="78" t="s">
        <v>568</v>
      </c>
      <c r="B35" s="78">
        <v>4</v>
      </c>
      <c r="C35" s="78" t="s">
        <v>2529</v>
      </c>
      <c r="D35" s="78">
        <v>2</v>
      </c>
      <c r="E35" s="78" t="s">
        <v>2535</v>
      </c>
      <c r="F35" s="78">
        <v>1</v>
      </c>
      <c r="G35" s="78"/>
      <c r="H35" s="78"/>
      <c r="I35" s="78" t="s">
        <v>2543</v>
      </c>
      <c r="J35" s="78">
        <v>1</v>
      </c>
      <c r="K35" s="78"/>
      <c r="L35" s="78"/>
      <c r="M35" s="78"/>
      <c r="N35" s="78"/>
      <c r="O35" s="78"/>
      <c r="P35" s="78"/>
      <c r="Q35" s="78"/>
      <c r="R35" s="78"/>
      <c r="S35" s="78"/>
      <c r="T35" s="78"/>
      <c r="U35" s="78"/>
      <c r="V35" s="78"/>
    </row>
    <row r="36" spans="1:22" ht="15">
      <c r="A36" s="78" t="s">
        <v>2527</v>
      </c>
      <c r="B36" s="78">
        <v>3</v>
      </c>
      <c r="C36" s="78" t="s">
        <v>577</v>
      </c>
      <c r="D36" s="78">
        <v>2</v>
      </c>
      <c r="E36" s="78" t="s">
        <v>2536</v>
      </c>
      <c r="F36" s="78">
        <v>1</v>
      </c>
      <c r="G36" s="78"/>
      <c r="H36" s="78"/>
      <c r="I36" s="78" t="s">
        <v>2544</v>
      </c>
      <c r="J36" s="78">
        <v>1</v>
      </c>
      <c r="K36" s="78"/>
      <c r="L36" s="78"/>
      <c r="M36" s="78"/>
      <c r="N36" s="78"/>
      <c r="O36" s="78"/>
      <c r="P36" s="78"/>
      <c r="Q36" s="78"/>
      <c r="R36" s="78"/>
      <c r="S36" s="78"/>
      <c r="T36" s="78"/>
      <c r="U36" s="78"/>
      <c r="V36" s="78"/>
    </row>
    <row r="37" spans="1:22" ht="15">
      <c r="A37" s="78" t="s">
        <v>586</v>
      </c>
      <c r="B37" s="78">
        <v>3</v>
      </c>
      <c r="C37" s="78" t="s">
        <v>2530</v>
      </c>
      <c r="D37" s="78">
        <v>2</v>
      </c>
      <c r="E37" s="78" t="s">
        <v>2537</v>
      </c>
      <c r="F37" s="78">
        <v>1</v>
      </c>
      <c r="G37" s="78"/>
      <c r="H37" s="78"/>
      <c r="I37" s="78" t="s">
        <v>2545</v>
      </c>
      <c r="J37" s="78">
        <v>1</v>
      </c>
      <c r="K37" s="78"/>
      <c r="L37" s="78"/>
      <c r="M37" s="78"/>
      <c r="N37" s="78"/>
      <c r="O37" s="78"/>
      <c r="P37" s="78"/>
      <c r="Q37" s="78"/>
      <c r="R37" s="78"/>
      <c r="S37" s="78"/>
      <c r="T37" s="78"/>
      <c r="U37" s="78"/>
      <c r="V37" s="78"/>
    </row>
    <row r="40" spans="1:22" ht="15" customHeight="1">
      <c r="A40" s="13" t="s">
        <v>2560</v>
      </c>
      <c r="B40" s="13" t="s">
        <v>2483</v>
      </c>
      <c r="C40" s="13" t="s">
        <v>2569</v>
      </c>
      <c r="D40" s="13" t="s">
        <v>2489</v>
      </c>
      <c r="E40" s="13" t="s">
        <v>2574</v>
      </c>
      <c r="F40" s="13" t="s">
        <v>2491</v>
      </c>
      <c r="G40" s="13" t="s">
        <v>2578</v>
      </c>
      <c r="H40" s="13" t="s">
        <v>2493</v>
      </c>
      <c r="I40" s="13" t="s">
        <v>2579</v>
      </c>
      <c r="J40" s="13" t="s">
        <v>2495</v>
      </c>
      <c r="K40" s="13" t="s">
        <v>2588</v>
      </c>
      <c r="L40" s="13" t="s">
        <v>2497</v>
      </c>
      <c r="M40" s="13" t="s">
        <v>2594</v>
      </c>
      <c r="N40" s="13" t="s">
        <v>2499</v>
      </c>
      <c r="O40" s="13" t="s">
        <v>2595</v>
      </c>
      <c r="P40" s="13" t="s">
        <v>2501</v>
      </c>
      <c r="Q40" s="13" t="s">
        <v>2603</v>
      </c>
      <c r="R40" s="13" t="s">
        <v>2503</v>
      </c>
      <c r="S40" s="13" t="s">
        <v>2612</v>
      </c>
      <c r="T40" s="13" t="s">
        <v>2505</v>
      </c>
      <c r="U40" s="13" t="s">
        <v>2620</v>
      </c>
      <c r="V40" s="13" t="s">
        <v>2506</v>
      </c>
    </row>
    <row r="41" spans="1:22" ht="15">
      <c r="A41" s="84" t="s">
        <v>2561</v>
      </c>
      <c r="B41" s="84">
        <v>165</v>
      </c>
      <c r="C41" s="84" t="s">
        <v>297</v>
      </c>
      <c r="D41" s="84">
        <v>29</v>
      </c>
      <c r="E41" s="84" t="s">
        <v>297</v>
      </c>
      <c r="F41" s="84">
        <v>22</v>
      </c>
      <c r="G41" s="84" t="s">
        <v>332</v>
      </c>
      <c r="H41" s="84">
        <v>2</v>
      </c>
      <c r="I41" s="84" t="s">
        <v>2580</v>
      </c>
      <c r="J41" s="84">
        <v>8</v>
      </c>
      <c r="K41" s="84" t="s">
        <v>296</v>
      </c>
      <c r="L41" s="84">
        <v>9</v>
      </c>
      <c r="M41" s="84" t="s">
        <v>362</v>
      </c>
      <c r="N41" s="84">
        <v>6</v>
      </c>
      <c r="O41" s="84" t="s">
        <v>2580</v>
      </c>
      <c r="P41" s="84">
        <v>9</v>
      </c>
      <c r="Q41" s="84" t="s">
        <v>2604</v>
      </c>
      <c r="R41" s="84">
        <v>4</v>
      </c>
      <c r="S41" s="84" t="s">
        <v>2613</v>
      </c>
      <c r="T41" s="84">
        <v>4</v>
      </c>
      <c r="U41" s="84" t="s">
        <v>2566</v>
      </c>
      <c r="V41" s="84">
        <v>8</v>
      </c>
    </row>
    <row r="42" spans="1:22" ht="15">
      <c r="A42" s="84" t="s">
        <v>2562</v>
      </c>
      <c r="B42" s="84">
        <v>43</v>
      </c>
      <c r="C42" s="84" t="s">
        <v>2567</v>
      </c>
      <c r="D42" s="84">
        <v>15</v>
      </c>
      <c r="E42" s="84" t="s">
        <v>287</v>
      </c>
      <c r="F42" s="84">
        <v>12</v>
      </c>
      <c r="G42" s="84"/>
      <c r="H42" s="84"/>
      <c r="I42" s="84" t="s">
        <v>297</v>
      </c>
      <c r="J42" s="84">
        <v>6</v>
      </c>
      <c r="K42" s="84" t="s">
        <v>2567</v>
      </c>
      <c r="L42" s="84">
        <v>9</v>
      </c>
      <c r="M42" s="84" t="s">
        <v>361</v>
      </c>
      <c r="N42" s="84">
        <v>6</v>
      </c>
      <c r="O42" s="84" t="s">
        <v>2596</v>
      </c>
      <c r="P42" s="84">
        <v>4</v>
      </c>
      <c r="Q42" s="84" t="s">
        <v>2605</v>
      </c>
      <c r="R42" s="84">
        <v>4</v>
      </c>
      <c r="S42" s="84" t="s">
        <v>253</v>
      </c>
      <c r="T42" s="84">
        <v>3</v>
      </c>
      <c r="U42" s="84" t="s">
        <v>2621</v>
      </c>
      <c r="V42" s="84">
        <v>8</v>
      </c>
    </row>
    <row r="43" spans="1:22" ht="15">
      <c r="A43" s="84" t="s">
        <v>2563</v>
      </c>
      <c r="B43" s="84">
        <v>0</v>
      </c>
      <c r="C43" s="84" t="s">
        <v>2566</v>
      </c>
      <c r="D43" s="84">
        <v>15</v>
      </c>
      <c r="E43" s="84" t="s">
        <v>2575</v>
      </c>
      <c r="F43" s="84">
        <v>8</v>
      </c>
      <c r="G43" s="84"/>
      <c r="H43" s="84"/>
      <c r="I43" s="84" t="s">
        <v>2581</v>
      </c>
      <c r="J43" s="84">
        <v>5</v>
      </c>
      <c r="K43" s="84" t="s">
        <v>297</v>
      </c>
      <c r="L43" s="84">
        <v>8</v>
      </c>
      <c r="M43" s="84" t="s">
        <v>360</v>
      </c>
      <c r="N43" s="84">
        <v>6</v>
      </c>
      <c r="O43" s="84" t="s">
        <v>2597</v>
      </c>
      <c r="P43" s="84">
        <v>4</v>
      </c>
      <c r="Q43" s="84" t="s">
        <v>2606</v>
      </c>
      <c r="R43" s="84">
        <v>4</v>
      </c>
      <c r="S43" s="84" t="s">
        <v>297</v>
      </c>
      <c r="T43" s="84">
        <v>3</v>
      </c>
      <c r="U43" s="84" t="s">
        <v>2622</v>
      </c>
      <c r="V43" s="84">
        <v>7</v>
      </c>
    </row>
    <row r="44" spans="1:22" ht="15">
      <c r="A44" s="84" t="s">
        <v>2564</v>
      </c>
      <c r="B44" s="84">
        <v>3259</v>
      </c>
      <c r="C44" s="84" t="s">
        <v>287</v>
      </c>
      <c r="D44" s="84">
        <v>14</v>
      </c>
      <c r="E44" s="84" t="s">
        <v>309</v>
      </c>
      <c r="F44" s="84">
        <v>8</v>
      </c>
      <c r="G44" s="84"/>
      <c r="H44" s="84"/>
      <c r="I44" s="84" t="s">
        <v>2582</v>
      </c>
      <c r="J44" s="84">
        <v>5</v>
      </c>
      <c r="K44" s="84" t="s">
        <v>389</v>
      </c>
      <c r="L44" s="84">
        <v>7</v>
      </c>
      <c r="M44" s="84" t="s">
        <v>359</v>
      </c>
      <c r="N44" s="84">
        <v>6</v>
      </c>
      <c r="O44" s="84" t="s">
        <v>2576</v>
      </c>
      <c r="P44" s="84">
        <v>4</v>
      </c>
      <c r="Q44" s="84" t="s">
        <v>2607</v>
      </c>
      <c r="R44" s="84">
        <v>4</v>
      </c>
      <c r="S44" s="84" t="s">
        <v>2614</v>
      </c>
      <c r="T44" s="84">
        <v>2</v>
      </c>
      <c r="U44" s="84" t="s">
        <v>2623</v>
      </c>
      <c r="V44" s="84">
        <v>7</v>
      </c>
    </row>
    <row r="45" spans="1:22" ht="15">
      <c r="A45" s="84" t="s">
        <v>2565</v>
      </c>
      <c r="B45" s="84">
        <v>3467</v>
      </c>
      <c r="C45" s="84" t="s">
        <v>304</v>
      </c>
      <c r="D45" s="84">
        <v>12</v>
      </c>
      <c r="E45" s="84" t="s">
        <v>251</v>
      </c>
      <c r="F45" s="84">
        <v>8</v>
      </c>
      <c r="G45" s="84"/>
      <c r="H45" s="84"/>
      <c r="I45" s="84" t="s">
        <v>2583</v>
      </c>
      <c r="J45" s="84">
        <v>5</v>
      </c>
      <c r="K45" s="84" t="s">
        <v>2589</v>
      </c>
      <c r="L45" s="84">
        <v>5</v>
      </c>
      <c r="M45" s="84" t="s">
        <v>267</v>
      </c>
      <c r="N45" s="84">
        <v>6</v>
      </c>
      <c r="O45" s="84" t="s">
        <v>2598</v>
      </c>
      <c r="P45" s="84">
        <v>4</v>
      </c>
      <c r="Q45" s="84" t="s">
        <v>2608</v>
      </c>
      <c r="R45" s="84">
        <v>4</v>
      </c>
      <c r="S45" s="84" t="s">
        <v>2572</v>
      </c>
      <c r="T45" s="84">
        <v>2</v>
      </c>
      <c r="U45" s="84" t="s">
        <v>2624</v>
      </c>
      <c r="V45" s="84">
        <v>7</v>
      </c>
    </row>
    <row r="46" spans="1:22" ht="15">
      <c r="A46" s="84" t="s">
        <v>297</v>
      </c>
      <c r="B46" s="84">
        <v>82</v>
      </c>
      <c r="C46" s="84" t="s">
        <v>2570</v>
      </c>
      <c r="D46" s="84">
        <v>10</v>
      </c>
      <c r="E46" s="84" t="s">
        <v>2576</v>
      </c>
      <c r="F46" s="84">
        <v>7</v>
      </c>
      <c r="G46" s="84"/>
      <c r="H46" s="84"/>
      <c r="I46" s="84" t="s">
        <v>2584</v>
      </c>
      <c r="J46" s="84">
        <v>5</v>
      </c>
      <c r="K46" s="84" t="s">
        <v>295</v>
      </c>
      <c r="L46" s="84">
        <v>4</v>
      </c>
      <c r="M46" s="84" t="s">
        <v>358</v>
      </c>
      <c r="N46" s="84">
        <v>6</v>
      </c>
      <c r="O46" s="84" t="s">
        <v>2599</v>
      </c>
      <c r="P46" s="84">
        <v>4</v>
      </c>
      <c r="Q46" s="84" t="s">
        <v>2609</v>
      </c>
      <c r="R46" s="84">
        <v>4</v>
      </c>
      <c r="S46" s="84" t="s">
        <v>2615</v>
      </c>
      <c r="T46" s="84">
        <v>2</v>
      </c>
      <c r="U46" s="84" t="s">
        <v>2568</v>
      </c>
      <c r="V46" s="84">
        <v>7</v>
      </c>
    </row>
    <row r="47" spans="1:22" ht="15">
      <c r="A47" s="84" t="s">
        <v>2566</v>
      </c>
      <c r="B47" s="84">
        <v>33</v>
      </c>
      <c r="C47" s="84" t="s">
        <v>2571</v>
      </c>
      <c r="D47" s="84">
        <v>10</v>
      </c>
      <c r="E47" s="84" t="s">
        <v>369</v>
      </c>
      <c r="F47" s="84">
        <v>7</v>
      </c>
      <c r="G47" s="84"/>
      <c r="H47" s="84"/>
      <c r="I47" s="84" t="s">
        <v>2585</v>
      </c>
      <c r="J47" s="84">
        <v>4</v>
      </c>
      <c r="K47" s="84" t="s">
        <v>2590</v>
      </c>
      <c r="L47" s="84">
        <v>4</v>
      </c>
      <c r="M47" s="84" t="s">
        <v>357</v>
      </c>
      <c r="N47" s="84">
        <v>6</v>
      </c>
      <c r="O47" s="84" t="s">
        <v>2600</v>
      </c>
      <c r="P47" s="84">
        <v>4</v>
      </c>
      <c r="Q47" s="84" t="s">
        <v>2610</v>
      </c>
      <c r="R47" s="84">
        <v>4</v>
      </c>
      <c r="S47" s="84" t="s">
        <v>2616</v>
      </c>
      <c r="T47" s="84">
        <v>2</v>
      </c>
      <c r="U47" s="84" t="s">
        <v>2616</v>
      </c>
      <c r="V47" s="84">
        <v>7</v>
      </c>
    </row>
    <row r="48" spans="1:22" ht="15">
      <c r="A48" s="84" t="s">
        <v>2567</v>
      </c>
      <c r="B48" s="84">
        <v>32</v>
      </c>
      <c r="C48" s="84" t="s">
        <v>2572</v>
      </c>
      <c r="D48" s="84">
        <v>9</v>
      </c>
      <c r="E48" s="84" t="s">
        <v>368</v>
      </c>
      <c r="F48" s="84">
        <v>7</v>
      </c>
      <c r="G48" s="84"/>
      <c r="H48" s="84"/>
      <c r="I48" s="84" t="s">
        <v>2577</v>
      </c>
      <c r="J48" s="84">
        <v>4</v>
      </c>
      <c r="K48" s="84" t="s">
        <v>2591</v>
      </c>
      <c r="L48" s="84">
        <v>4</v>
      </c>
      <c r="M48" s="84" t="s">
        <v>256</v>
      </c>
      <c r="N48" s="84">
        <v>5</v>
      </c>
      <c r="O48" s="84" t="s">
        <v>2601</v>
      </c>
      <c r="P48" s="84">
        <v>4</v>
      </c>
      <c r="Q48" s="84" t="s">
        <v>1047</v>
      </c>
      <c r="R48" s="84">
        <v>4</v>
      </c>
      <c r="S48" s="84" t="s">
        <v>2617</v>
      </c>
      <c r="T48" s="84">
        <v>2</v>
      </c>
      <c r="U48" s="84" t="s">
        <v>2625</v>
      </c>
      <c r="V48" s="84">
        <v>7</v>
      </c>
    </row>
    <row r="49" spans="1:22" ht="15">
      <c r="A49" s="84" t="s">
        <v>2568</v>
      </c>
      <c r="B49" s="84">
        <v>28</v>
      </c>
      <c r="C49" s="84" t="s">
        <v>2573</v>
      </c>
      <c r="D49" s="84">
        <v>9</v>
      </c>
      <c r="E49" s="84" t="s">
        <v>2567</v>
      </c>
      <c r="F49" s="84">
        <v>6</v>
      </c>
      <c r="G49" s="84"/>
      <c r="H49" s="84"/>
      <c r="I49" s="84" t="s">
        <v>2586</v>
      </c>
      <c r="J49" s="84">
        <v>4</v>
      </c>
      <c r="K49" s="84" t="s">
        <v>2592</v>
      </c>
      <c r="L49" s="84">
        <v>4</v>
      </c>
      <c r="M49" s="84" t="s">
        <v>258</v>
      </c>
      <c r="N49" s="84">
        <v>5</v>
      </c>
      <c r="O49" s="84" t="s">
        <v>2602</v>
      </c>
      <c r="P49" s="84">
        <v>4</v>
      </c>
      <c r="Q49" s="84" t="s">
        <v>2611</v>
      </c>
      <c r="R49" s="84">
        <v>4</v>
      </c>
      <c r="S49" s="84" t="s">
        <v>2618</v>
      </c>
      <c r="T49" s="84">
        <v>2</v>
      </c>
      <c r="U49" s="84" t="s">
        <v>2626</v>
      </c>
      <c r="V49" s="84">
        <v>7</v>
      </c>
    </row>
    <row r="50" spans="1:22" ht="15">
      <c r="A50" s="84" t="s">
        <v>287</v>
      </c>
      <c r="B50" s="84">
        <v>27</v>
      </c>
      <c r="C50" s="84" t="s">
        <v>2525</v>
      </c>
      <c r="D50" s="84">
        <v>9</v>
      </c>
      <c r="E50" s="84" t="s">
        <v>2577</v>
      </c>
      <c r="F50" s="84">
        <v>6</v>
      </c>
      <c r="G50" s="84"/>
      <c r="H50" s="84"/>
      <c r="I50" s="84" t="s">
        <v>2587</v>
      </c>
      <c r="J50" s="84">
        <v>4</v>
      </c>
      <c r="K50" s="84" t="s">
        <v>2593</v>
      </c>
      <c r="L50" s="84">
        <v>4</v>
      </c>
      <c r="M50" s="84" t="s">
        <v>259</v>
      </c>
      <c r="N50" s="84">
        <v>3</v>
      </c>
      <c r="O50" s="84" t="s">
        <v>293</v>
      </c>
      <c r="P50" s="84">
        <v>4</v>
      </c>
      <c r="Q50" s="84" t="s">
        <v>2596</v>
      </c>
      <c r="R50" s="84">
        <v>4</v>
      </c>
      <c r="S50" s="84" t="s">
        <v>2619</v>
      </c>
      <c r="T50" s="84">
        <v>2</v>
      </c>
      <c r="U50" s="84" t="s">
        <v>2627</v>
      </c>
      <c r="V50" s="84">
        <v>7</v>
      </c>
    </row>
    <row r="53" spans="1:22" ht="15" customHeight="1">
      <c r="A53" s="13" t="s">
        <v>2643</v>
      </c>
      <c r="B53" s="13" t="s">
        <v>2483</v>
      </c>
      <c r="C53" s="13" t="s">
        <v>2654</v>
      </c>
      <c r="D53" s="13" t="s">
        <v>2489</v>
      </c>
      <c r="E53" s="13" t="s">
        <v>2655</v>
      </c>
      <c r="F53" s="13" t="s">
        <v>2491</v>
      </c>
      <c r="G53" s="78" t="s">
        <v>2666</v>
      </c>
      <c r="H53" s="78" t="s">
        <v>2493</v>
      </c>
      <c r="I53" s="13" t="s">
        <v>2667</v>
      </c>
      <c r="J53" s="13" t="s">
        <v>2495</v>
      </c>
      <c r="K53" s="13" t="s">
        <v>2678</v>
      </c>
      <c r="L53" s="13" t="s">
        <v>2497</v>
      </c>
      <c r="M53" s="13" t="s">
        <v>2689</v>
      </c>
      <c r="N53" s="13" t="s">
        <v>2499</v>
      </c>
      <c r="O53" s="13" t="s">
        <v>2700</v>
      </c>
      <c r="P53" s="13" t="s">
        <v>2501</v>
      </c>
      <c r="Q53" s="13" t="s">
        <v>2711</v>
      </c>
      <c r="R53" s="13" t="s">
        <v>2503</v>
      </c>
      <c r="S53" s="13" t="s">
        <v>2722</v>
      </c>
      <c r="T53" s="13" t="s">
        <v>2505</v>
      </c>
      <c r="U53" s="13" t="s">
        <v>2733</v>
      </c>
      <c r="V53" s="13" t="s">
        <v>2506</v>
      </c>
    </row>
    <row r="54" spans="1:22" ht="15">
      <c r="A54" s="84" t="s">
        <v>2644</v>
      </c>
      <c r="B54" s="84">
        <v>14</v>
      </c>
      <c r="C54" s="84" t="s">
        <v>2644</v>
      </c>
      <c r="D54" s="84">
        <v>10</v>
      </c>
      <c r="E54" s="84" t="s">
        <v>2656</v>
      </c>
      <c r="F54" s="84">
        <v>7</v>
      </c>
      <c r="G54" s="84"/>
      <c r="H54" s="84"/>
      <c r="I54" s="84" t="s">
        <v>2668</v>
      </c>
      <c r="J54" s="84">
        <v>4</v>
      </c>
      <c r="K54" s="84" t="s">
        <v>2679</v>
      </c>
      <c r="L54" s="84">
        <v>7</v>
      </c>
      <c r="M54" s="84" t="s">
        <v>2690</v>
      </c>
      <c r="N54" s="84">
        <v>6</v>
      </c>
      <c r="O54" s="84" t="s">
        <v>2701</v>
      </c>
      <c r="P54" s="84">
        <v>4</v>
      </c>
      <c r="Q54" s="84" t="s">
        <v>2712</v>
      </c>
      <c r="R54" s="84">
        <v>4</v>
      </c>
      <c r="S54" s="84" t="s">
        <v>2723</v>
      </c>
      <c r="T54" s="84">
        <v>2</v>
      </c>
      <c r="U54" s="84" t="s">
        <v>2734</v>
      </c>
      <c r="V54" s="84">
        <v>8</v>
      </c>
    </row>
    <row r="55" spans="1:22" ht="15">
      <c r="A55" s="84" t="s">
        <v>2645</v>
      </c>
      <c r="B55" s="84">
        <v>13</v>
      </c>
      <c r="C55" s="84" t="s">
        <v>2646</v>
      </c>
      <c r="D55" s="84">
        <v>8</v>
      </c>
      <c r="E55" s="84" t="s">
        <v>2657</v>
      </c>
      <c r="F55" s="84">
        <v>7</v>
      </c>
      <c r="G55" s="84"/>
      <c r="H55" s="84"/>
      <c r="I55" s="84" t="s">
        <v>2669</v>
      </c>
      <c r="J55" s="84">
        <v>4</v>
      </c>
      <c r="K55" s="84" t="s">
        <v>2680</v>
      </c>
      <c r="L55" s="84">
        <v>5</v>
      </c>
      <c r="M55" s="84" t="s">
        <v>2691</v>
      </c>
      <c r="N55" s="84">
        <v>6</v>
      </c>
      <c r="O55" s="84" t="s">
        <v>2702</v>
      </c>
      <c r="P55" s="84">
        <v>4</v>
      </c>
      <c r="Q55" s="84" t="s">
        <v>2713</v>
      </c>
      <c r="R55" s="84">
        <v>4</v>
      </c>
      <c r="S55" s="84" t="s">
        <v>2724</v>
      </c>
      <c r="T55" s="84">
        <v>2</v>
      </c>
      <c r="U55" s="84" t="s">
        <v>2735</v>
      </c>
      <c r="V55" s="84">
        <v>7</v>
      </c>
    </row>
    <row r="56" spans="1:22" ht="15">
      <c r="A56" s="84" t="s">
        <v>2646</v>
      </c>
      <c r="B56" s="84">
        <v>12</v>
      </c>
      <c r="C56" s="84" t="s">
        <v>2645</v>
      </c>
      <c r="D56" s="84">
        <v>8</v>
      </c>
      <c r="E56" s="84" t="s">
        <v>2658</v>
      </c>
      <c r="F56" s="84">
        <v>7</v>
      </c>
      <c r="G56" s="84"/>
      <c r="H56" s="84"/>
      <c r="I56" s="84" t="s">
        <v>2670</v>
      </c>
      <c r="J56" s="84">
        <v>4</v>
      </c>
      <c r="K56" s="84" t="s">
        <v>2681</v>
      </c>
      <c r="L56" s="84">
        <v>4</v>
      </c>
      <c r="M56" s="84" t="s">
        <v>2692</v>
      </c>
      <c r="N56" s="84">
        <v>6</v>
      </c>
      <c r="O56" s="84" t="s">
        <v>2703</v>
      </c>
      <c r="P56" s="84">
        <v>4</v>
      </c>
      <c r="Q56" s="84" t="s">
        <v>2714</v>
      </c>
      <c r="R56" s="84">
        <v>4</v>
      </c>
      <c r="S56" s="84" t="s">
        <v>2725</v>
      </c>
      <c r="T56" s="84">
        <v>2</v>
      </c>
      <c r="U56" s="84" t="s">
        <v>2736</v>
      </c>
      <c r="V56" s="84">
        <v>7</v>
      </c>
    </row>
    <row r="57" spans="1:22" ht="15">
      <c r="A57" s="84" t="s">
        <v>2647</v>
      </c>
      <c r="B57" s="84">
        <v>12</v>
      </c>
      <c r="C57" s="84" t="s">
        <v>2647</v>
      </c>
      <c r="D57" s="84">
        <v>8</v>
      </c>
      <c r="E57" s="84" t="s">
        <v>2659</v>
      </c>
      <c r="F57" s="84">
        <v>7</v>
      </c>
      <c r="G57" s="84"/>
      <c r="H57" s="84"/>
      <c r="I57" s="84" t="s">
        <v>2671</v>
      </c>
      <c r="J57" s="84">
        <v>4</v>
      </c>
      <c r="K57" s="84" t="s">
        <v>2682</v>
      </c>
      <c r="L57" s="84">
        <v>4</v>
      </c>
      <c r="M57" s="84" t="s">
        <v>2693</v>
      </c>
      <c r="N57" s="84">
        <v>6</v>
      </c>
      <c r="O57" s="84" t="s">
        <v>2704</v>
      </c>
      <c r="P57" s="84">
        <v>4</v>
      </c>
      <c r="Q57" s="84" t="s">
        <v>2715</v>
      </c>
      <c r="R57" s="84">
        <v>4</v>
      </c>
      <c r="S57" s="84" t="s">
        <v>2726</v>
      </c>
      <c r="T57" s="84">
        <v>2</v>
      </c>
      <c r="U57" s="84" t="s">
        <v>2737</v>
      </c>
      <c r="V57" s="84">
        <v>7</v>
      </c>
    </row>
    <row r="58" spans="1:22" ht="15">
      <c r="A58" s="84" t="s">
        <v>2648</v>
      </c>
      <c r="B58" s="84">
        <v>12</v>
      </c>
      <c r="C58" s="84" t="s">
        <v>2648</v>
      </c>
      <c r="D58" s="84">
        <v>8</v>
      </c>
      <c r="E58" s="84" t="s">
        <v>2660</v>
      </c>
      <c r="F58" s="84">
        <v>6</v>
      </c>
      <c r="G58" s="84"/>
      <c r="H58" s="84"/>
      <c r="I58" s="84" t="s">
        <v>2672</v>
      </c>
      <c r="J58" s="84">
        <v>4</v>
      </c>
      <c r="K58" s="84" t="s">
        <v>2683</v>
      </c>
      <c r="L58" s="84">
        <v>3</v>
      </c>
      <c r="M58" s="84" t="s">
        <v>2694</v>
      </c>
      <c r="N58" s="84">
        <v>6</v>
      </c>
      <c r="O58" s="84" t="s">
        <v>2705</v>
      </c>
      <c r="P58" s="84">
        <v>4</v>
      </c>
      <c r="Q58" s="84" t="s">
        <v>2716</v>
      </c>
      <c r="R58" s="84">
        <v>4</v>
      </c>
      <c r="S58" s="84" t="s">
        <v>2727</v>
      </c>
      <c r="T58" s="84">
        <v>2</v>
      </c>
      <c r="U58" s="84" t="s">
        <v>2738</v>
      </c>
      <c r="V58" s="84">
        <v>7</v>
      </c>
    </row>
    <row r="59" spans="1:22" ht="15">
      <c r="A59" s="84" t="s">
        <v>2649</v>
      </c>
      <c r="B59" s="84">
        <v>12</v>
      </c>
      <c r="C59" s="84" t="s">
        <v>2649</v>
      </c>
      <c r="D59" s="84">
        <v>8</v>
      </c>
      <c r="E59" s="84" t="s">
        <v>2661</v>
      </c>
      <c r="F59" s="84">
        <v>6</v>
      </c>
      <c r="G59" s="84"/>
      <c r="H59" s="84"/>
      <c r="I59" s="84" t="s">
        <v>2673</v>
      </c>
      <c r="J59" s="84">
        <v>4</v>
      </c>
      <c r="K59" s="84" t="s">
        <v>2684</v>
      </c>
      <c r="L59" s="84">
        <v>3</v>
      </c>
      <c r="M59" s="84" t="s">
        <v>2695</v>
      </c>
      <c r="N59" s="84">
        <v>5</v>
      </c>
      <c r="O59" s="84" t="s">
        <v>2706</v>
      </c>
      <c r="P59" s="84">
        <v>4</v>
      </c>
      <c r="Q59" s="84" t="s">
        <v>2717</v>
      </c>
      <c r="R59" s="84">
        <v>4</v>
      </c>
      <c r="S59" s="84" t="s">
        <v>2728</v>
      </c>
      <c r="T59" s="84">
        <v>2</v>
      </c>
      <c r="U59" s="84" t="s">
        <v>2739</v>
      </c>
      <c r="V59" s="84">
        <v>7</v>
      </c>
    </row>
    <row r="60" spans="1:22" ht="15">
      <c r="A60" s="84" t="s">
        <v>2650</v>
      </c>
      <c r="B60" s="84">
        <v>12</v>
      </c>
      <c r="C60" s="84" t="s">
        <v>2650</v>
      </c>
      <c r="D60" s="84">
        <v>8</v>
      </c>
      <c r="E60" s="84" t="s">
        <v>2662</v>
      </c>
      <c r="F60" s="84">
        <v>6</v>
      </c>
      <c r="G60" s="84"/>
      <c r="H60" s="84"/>
      <c r="I60" s="84" t="s">
        <v>2674</v>
      </c>
      <c r="J60" s="84">
        <v>4</v>
      </c>
      <c r="K60" s="84" t="s">
        <v>2685</v>
      </c>
      <c r="L60" s="84">
        <v>3</v>
      </c>
      <c r="M60" s="84" t="s">
        <v>2696</v>
      </c>
      <c r="N60" s="84">
        <v>5</v>
      </c>
      <c r="O60" s="84" t="s">
        <v>2707</v>
      </c>
      <c r="P60" s="84">
        <v>4</v>
      </c>
      <c r="Q60" s="84" t="s">
        <v>2718</v>
      </c>
      <c r="R60" s="84">
        <v>4</v>
      </c>
      <c r="S60" s="84" t="s">
        <v>2729</v>
      </c>
      <c r="T60" s="84">
        <v>2</v>
      </c>
      <c r="U60" s="84" t="s">
        <v>2740</v>
      </c>
      <c r="V60" s="84">
        <v>7</v>
      </c>
    </row>
    <row r="61" spans="1:22" ht="15">
      <c r="A61" s="84" t="s">
        <v>2651</v>
      </c>
      <c r="B61" s="84">
        <v>12</v>
      </c>
      <c r="C61" s="84" t="s">
        <v>2651</v>
      </c>
      <c r="D61" s="84">
        <v>8</v>
      </c>
      <c r="E61" s="84" t="s">
        <v>2663</v>
      </c>
      <c r="F61" s="84">
        <v>5</v>
      </c>
      <c r="G61" s="84"/>
      <c r="H61" s="84"/>
      <c r="I61" s="84" t="s">
        <v>2675</v>
      </c>
      <c r="J61" s="84">
        <v>4</v>
      </c>
      <c r="K61" s="84" t="s">
        <v>2686</v>
      </c>
      <c r="L61" s="84">
        <v>3</v>
      </c>
      <c r="M61" s="84" t="s">
        <v>2697</v>
      </c>
      <c r="N61" s="84">
        <v>5</v>
      </c>
      <c r="O61" s="84" t="s">
        <v>2708</v>
      </c>
      <c r="P61" s="84">
        <v>4</v>
      </c>
      <c r="Q61" s="84" t="s">
        <v>2719</v>
      </c>
      <c r="R61" s="84">
        <v>4</v>
      </c>
      <c r="S61" s="84" t="s">
        <v>2730</v>
      </c>
      <c r="T61" s="84">
        <v>2</v>
      </c>
      <c r="U61" s="84" t="s">
        <v>2741</v>
      </c>
      <c r="V61" s="84">
        <v>7</v>
      </c>
    </row>
    <row r="62" spans="1:22" ht="15">
      <c r="A62" s="84" t="s">
        <v>2652</v>
      </c>
      <c r="B62" s="84">
        <v>12</v>
      </c>
      <c r="C62" s="84" t="s">
        <v>2652</v>
      </c>
      <c r="D62" s="84">
        <v>8</v>
      </c>
      <c r="E62" s="84" t="s">
        <v>2664</v>
      </c>
      <c r="F62" s="84">
        <v>5</v>
      </c>
      <c r="G62" s="84"/>
      <c r="H62" s="84"/>
      <c r="I62" s="84" t="s">
        <v>2676</v>
      </c>
      <c r="J62" s="84">
        <v>4</v>
      </c>
      <c r="K62" s="84" t="s">
        <v>2687</v>
      </c>
      <c r="L62" s="84">
        <v>3</v>
      </c>
      <c r="M62" s="84" t="s">
        <v>2698</v>
      </c>
      <c r="N62" s="84">
        <v>3</v>
      </c>
      <c r="O62" s="84" t="s">
        <v>2709</v>
      </c>
      <c r="P62" s="84">
        <v>4</v>
      </c>
      <c r="Q62" s="84" t="s">
        <v>2720</v>
      </c>
      <c r="R62" s="84">
        <v>4</v>
      </c>
      <c r="S62" s="84" t="s">
        <v>2731</v>
      </c>
      <c r="T62" s="84">
        <v>2</v>
      </c>
      <c r="U62" s="84" t="s">
        <v>2742</v>
      </c>
      <c r="V62" s="84">
        <v>7</v>
      </c>
    </row>
    <row r="63" spans="1:22" ht="15">
      <c r="A63" s="84" t="s">
        <v>2653</v>
      </c>
      <c r="B63" s="84">
        <v>12</v>
      </c>
      <c r="C63" s="84" t="s">
        <v>2653</v>
      </c>
      <c r="D63" s="84">
        <v>8</v>
      </c>
      <c r="E63" s="84" t="s">
        <v>2665</v>
      </c>
      <c r="F63" s="84">
        <v>4</v>
      </c>
      <c r="G63" s="84"/>
      <c r="H63" s="84"/>
      <c r="I63" s="84" t="s">
        <v>2677</v>
      </c>
      <c r="J63" s="84">
        <v>4</v>
      </c>
      <c r="K63" s="84" t="s">
        <v>2688</v>
      </c>
      <c r="L63" s="84">
        <v>3</v>
      </c>
      <c r="M63" s="84" t="s">
        <v>2699</v>
      </c>
      <c r="N63" s="84">
        <v>3</v>
      </c>
      <c r="O63" s="84" t="s">
        <v>2710</v>
      </c>
      <c r="P63" s="84">
        <v>4</v>
      </c>
      <c r="Q63" s="84" t="s">
        <v>2721</v>
      </c>
      <c r="R63" s="84">
        <v>4</v>
      </c>
      <c r="S63" s="84" t="s">
        <v>2732</v>
      </c>
      <c r="T63" s="84">
        <v>2</v>
      </c>
      <c r="U63" s="84" t="s">
        <v>2743</v>
      </c>
      <c r="V63" s="84">
        <v>7</v>
      </c>
    </row>
    <row r="66" spans="1:22" ht="15" customHeight="1">
      <c r="A66" s="13" t="s">
        <v>2759</v>
      </c>
      <c r="B66" s="13" t="s">
        <v>2483</v>
      </c>
      <c r="C66" s="13" t="s">
        <v>2761</v>
      </c>
      <c r="D66" s="13" t="s">
        <v>2489</v>
      </c>
      <c r="E66" s="13" t="s">
        <v>2762</v>
      </c>
      <c r="F66" s="13" t="s">
        <v>2491</v>
      </c>
      <c r="G66" s="78" t="s">
        <v>2766</v>
      </c>
      <c r="H66" s="78" t="s">
        <v>2493</v>
      </c>
      <c r="I66" s="13" t="s">
        <v>2768</v>
      </c>
      <c r="J66" s="13" t="s">
        <v>2495</v>
      </c>
      <c r="K66" s="13" t="s">
        <v>2770</v>
      </c>
      <c r="L66" s="13" t="s">
        <v>2497</v>
      </c>
      <c r="M66" s="13" t="s">
        <v>2772</v>
      </c>
      <c r="N66" s="13" t="s">
        <v>2499</v>
      </c>
      <c r="O66" s="78" t="s">
        <v>2774</v>
      </c>
      <c r="P66" s="78" t="s">
        <v>2501</v>
      </c>
      <c r="Q66" s="78" t="s">
        <v>2776</v>
      </c>
      <c r="R66" s="78" t="s">
        <v>2503</v>
      </c>
      <c r="S66" s="13" t="s">
        <v>2778</v>
      </c>
      <c r="T66" s="13" t="s">
        <v>2505</v>
      </c>
      <c r="U66" s="78" t="s">
        <v>2781</v>
      </c>
      <c r="V66" s="78" t="s">
        <v>2506</v>
      </c>
    </row>
    <row r="67" spans="1:22" ht="15">
      <c r="A67" s="78" t="s">
        <v>287</v>
      </c>
      <c r="B67" s="78">
        <v>3</v>
      </c>
      <c r="C67" s="78" t="s">
        <v>297</v>
      </c>
      <c r="D67" s="78">
        <v>3</v>
      </c>
      <c r="E67" s="78" t="s">
        <v>287</v>
      </c>
      <c r="F67" s="78">
        <v>1</v>
      </c>
      <c r="G67" s="78"/>
      <c r="H67" s="78"/>
      <c r="I67" s="78" t="s">
        <v>319</v>
      </c>
      <c r="J67" s="78">
        <v>1</v>
      </c>
      <c r="K67" s="78" t="s">
        <v>296</v>
      </c>
      <c r="L67" s="78">
        <v>1</v>
      </c>
      <c r="M67" s="78" t="s">
        <v>256</v>
      </c>
      <c r="N67" s="78">
        <v>1</v>
      </c>
      <c r="O67" s="78"/>
      <c r="P67" s="78"/>
      <c r="Q67" s="78"/>
      <c r="R67" s="78"/>
      <c r="S67" s="78" t="s">
        <v>351</v>
      </c>
      <c r="T67" s="78">
        <v>1</v>
      </c>
      <c r="U67" s="78"/>
      <c r="V67" s="78"/>
    </row>
    <row r="68" spans="1:22" ht="15">
      <c r="A68" s="78" t="s">
        <v>297</v>
      </c>
      <c r="B68" s="78">
        <v>3</v>
      </c>
      <c r="C68" s="78" t="s">
        <v>287</v>
      </c>
      <c r="D68" s="78">
        <v>2</v>
      </c>
      <c r="E68" s="78" t="s">
        <v>310</v>
      </c>
      <c r="F68" s="78">
        <v>1</v>
      </c>
      <c r="G68" s="78"/>
      <c r="H68" s="78"/>
      <c r="I68" s="78"/>
      <c r="J68" s="78"/>
      <c r="K68" s="78" t="s">
        <v>295</v>
      </c>
      <c r="L68" s="78">
        <v>1</v>
      </c>
      <c r="M68" s="78" t="s">
        <v>362</v>
      </c>
      <c r="N68" s="78">
        <v>1</v>
      </c>
      <c r="O68" s="78"/>
      <c r="P68" s="78"/>
      <c r="Q68" s="78"/>
      <c r="R68" s="78"/>
      <c r="S68" s="78"/>
      <c r="T68" s="78"/>
      <c r="U68" s="78"/>
      <c r="V68" s="78"/>
    </row>
    <row r="69" spans="1:22" ht="15">
      <c r="A69" s="78" t="s">
        <v>405</v>
      </c>
      <c r="B69" s="78">
        <v>1</v>
      </c>
      <c r="C69" s="78" t="s">
        <v>300</v>
      </c>
      <c r="D69" s="78">
        <v>1</v>
      </c>
      <c r="E69" s="78"/>
      <c r="F69" s="78"/>
      <c r="G69" s="78"/>
      <c r="H69" s="78"/>
      <c r="I69" s="78"/>
      <c r="J69" s="78"/>
      <c r="K69" s="78"/>
      <c r="L69" s="78"/>
      <c r="M69" s="78" t="s">
        <v>257</v>
      </c>
      <c r="N69" s="78">
        <v>1</v>
      </c>
      <c r="O69" s="78"/>
      <c r="P69" s="78"/>
      <c r="Q69" s="78"/>
      <c r="R69" s="78"/>
      <c r="S69" s="78"/>
      <c r="T69" s="78"/>
      <c r="U69" s="78"/>
      <c r="V69" s="78"/>
    </row>
    <row r="70" spans="1:22" ht="15">
      <c r="A70" s="78" t="s">
        <v>300</v>
      </c>
      <c r="B70" s="78">
        <v>1</v>
      </c>
      <c r="C70" s="78" t="s">
        <v>405</v>
      </c>
      <c r="D70" s="78">
        <v>1</v>
      </c>
      <c r="E70" s="78"/>
      <c r="F70" s="78"/>
      <c r="G70" s="78"/>
      <c r="H70" s="78"/>
      <c r="I70" s="78"/>
      <c r="J70" s="78"/>
      <c r="K70" s="78"/>
      <c r="L70" s="78"/>
      <c r="M70" s="78"/>
      <c r="N70" s="78"/>
      <c r="O70" s="78"/>
      <c r="P70" s="78"/>
      <c r="Q70" s="78"/>
      <c r="R70" s="78"/>
      <c r="S70" s="78"/>
      <c r="T70" s="78"/>
      <c r="U70" s="78"/>
      <c r="V70" s="78"/>
    </row>
    <row r="71" spans="1:22" ht="15">
      <c r="A71" s="78" t="s">
        <v>296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362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2760</v>
      </c>
      <c r="B79" s="13" t="s">
        <v>2483</v>
      </c>
      <c r="C79" s="13" t="s">
        <v>2763</v>
      </c>
      <c r="D79" s="13" t="s">
        <v>2489</v>
      </c>
      <c r="E79" s="13" t="s">
        <v>2765</v>
      </c>
      <c r="F79" s="13" t="s">
        <v>2491</v>
      </c>
      <c r="G79" s="13" t="s">
        <v>2767</v>
      </c>
      <c r="H79" s="13" t="s">
        <v>2493</v>
      </c>
      <c r="I79" s="13" t="s">
        <v>2769</v>
      </c>
      <c r="J79" s="13" t="s">
        <v>2495</v>
      </c>
      <c r="K79" s="13" t="s">
        <v>2771</v>
      </c>
      <c r="L79" s="13" t="s">
        <v>2497</v>
      </c>
      <c r="M79" s="13" t="s">
        <v>2773</v>
      </c>
      <c r="N79" s="13" t="s">
        <v>2499</v>
      </c>
      <c r="O79" s="13" t="s">
        <v>2775</v>
      </c>
      <c r="P79" s="13" t="s">
        <v>2501</v>
      </c>
      <c r="Q79" s="13" t="s">
        <v>2777</v>
      </c>
      <c r="R79" s="13" t="s">
        <v>2503</v>
      </c>
      <c r="S79" s="13" t="s">
        <v>2780</v>
      </c>
      <c r="T79" s="13" t="s">
        <v>2505</v>
      </c>
      <c r="U79" s="13" t="s">
        <v>2782</v>
      </c>
      <c r="V79" s="13" t="s">
        <v>2506</v>
      </c>
    </row>
    <row r="80" spans="1:22" ht="15">
      <c r="A80" s="78" t="s">
        <v>297</v>
      </c>
      <c r="B80" s="78">
        <v>76</v>
      </c>
      <c r="C80" s="78" t="s">
        <v>297</v>
      </c>
      <c r="D80" s="78">
        <v>24</v>
      </c>
      <c r="E80" s="78" t="s">
        <v>297</v>
      </c>
      <c r="F80" s="78">
        <v>21</v>
      </c>
      <c r="G80" s="78" t="s">
        <v>297</v>
      </c>
      <c r="H80" s="78">
        <v>1</v>
      </c>
      <c r="I80" s="78" t="s">
        <v>297</v>
      </c>
      <c r="J80" s="78">
        <v>6</v>
      </c>
      <c r="K80" s="78" t="s">
        <v>297</v>
      </c>
      <c r="L80" s="78">
        <v>8</v>
      </c>
      <c r="M80" s="78" t="s">
        <v>361</v>
      </c>
      <c r="N80" s="78">
        <v>6</v>
      </c>
      <c r="O80" s="78" t="s">
        <v>383</v>
      </c>
      <c r="P80" s="78">
        <v>4</v>
      </c>
      <c r="Q80" s="78" t="s">
        <v>326</v>
      </c>
      <c r="R80" s="78">
        <v>4</v>
      </c>
      <c r="S80" s="78" t="s">
        <v>253</v>
      </c>
      <c r="T80" s="78">
        <v>3</v>
      </c>
      <c r="U80" s="78" t="s">
        <v>230</v>
      </c>
      <c r="V80" s="78">
        <v>6</v>
      </c>
    </row>
    <row r="81" spans="1:22" ht="15">
      <c r="A81" s="78" t="s">
        <v>287</v>
      </c>
      <c r="B81" s="78">
        <v>23</v>
      </c>
      <c r="C81" s="78" t="s">
        <v>304</v>
      </c>
      <c r="D81" s="78">
        <v>12</v>
      </c>
      <c r="E81" s="78" t="s">
        <v>287</v>
      </c>
      <c r="F81" s="78">
        <v>11</v>
      </c>
      <c r="G81" s="78" t="s">
        <v>346</v>
      </c>
      <c r="H81" s="78">
        <v>1</v>
      </c>
      <c r="I81" s="78" t="s">
        <v>312</v>
      </c>
      <c r="J81" s="78">
        <v>4</v>
      </c>
      <c r="K81" s="78" t="s">
        <v>296</v>
      </c>
      <c r="L81" s="78">
        <v>6</v>
      </c>
      <c r="M81" s="78" t="s">
        <v>360</v>
      </c>
      <c r="N81" s="78">
        <v>6</v>
      </c>
      <c r="O81" s="78" t="s">
        <v>293</v>
      </c>
      <c r="P81" s="78">
        <v>4</v>
      </c>
      <c r="Q81" s="78" t="s">
        <v>241</v>
      </c>
      <c r="R81" s="78">
        <v>3</v>
      </c>
      <c r="S81" s="78" t="s">
        <v>297</v>
      </c>
      <c r="T81" s="78">
        <v>3</v>
      </c>
      <c r="U81" s="78" t="s">
        <v>231</v>
      </c>
      <c r="V81" s="78">
        <v>1</v>
      </c>
    </row>
    <row r="82" spans="1:22" ht="15">
      <c r="A82" s="78" t="s">
        <v>304</v>
      </c>
      <c r="B82" s="78">
        <v>14</v>
      </c>
      <c r="C82" s="78" t="s">
        <v>287</v>
      </c>
      <c r="D82" s="78">
        <v>11</v>
      </c>
      <c r="E82" s="78" t="s">
        <v>309</v>
      </c>
      <c r="F82" s="78">
        <v>8</v>
      </c>
      <c r="G82" s="78" t="s">
        <v>345</v>
      </c>
      <c r="H82" s="78">
        <v>1</v>
      </c>
      <c r="I82" s="78" t="s">
        <v>236</v>
      </c>
      <c r="J82" s="78">
        <v>4</v>
      </c>
      <c r="K82" s="78" t="s">
        <v>389</v>
      </c>
      <c r="L82" s="78">
        <v>5</v>
      </c>
      <c r="M82" s="78" t="s">
        <v>359</v>
      </c>
      <c r="N82" s="78">
        <v>6</v>
      </c>
      <c r="O82" s="78" t="s">
        <v>327</v>
      </c>
      <c r="P82" s="78">
        <v>4</v>
      </c>
      <c r="Q82" s="78" t="s">
        <v>2779</v>
      </c>
      <c r="R82" s="78">
        <v>3</v>
      </c>
      <c r="S82" s="78" t="s">
        <v>352</v>
      </c>
      <c r="T82" s="78">
        <v>1</v>
      </c>
      <c r="U82" s="78" t="s">
        <v>297</v>
      </c>
      <c r="V82" s="78">
        <v>1</v>
      </c>
    </row>
    <row r="83" spans="1:22" ht="15">
      <c r="A83" s="78" t="s">
        <v>251</v>
      </c>
      <c r="B83" s="78">
        <v>11</v>
      </c>
      <c r="C83" s="78" t="s">
        <v>302</v>
      </c>
      <c r="D83" s="78">
        <v>7</v>
      </c>
      <c r="E83" s="78" t="s">
        <v>251</v>
      </c>
      <c r="F83" s="78">
        <v>8</v>
      </c>
      <c r="G83" s="78" t="s">
        <v>344</v>
      </c>
      <c r="H83" s="78">
        <v>1</v>
      </c>
      <c r="I83" s="78" t="s">
        <v>221</v>
      </c>
      <c r="J83" s="78">
        <v>2</v>
      </c>
      <c r="K83" s="78" t="s">
        <v>295</v>
      </c>
      <c r="L83" s="78">
        <v>3</v>
      </c>
      <c r="M83" s="78" t="s">
        <v>267</v>
      </c>
      <c r="N83" s="78">
        <v>6</v>
      </c>
      <c r="O83" s="78" t="s">
        <v>288</v>
      </c>
      <c r="P83" s="78">
        <v>3</v>
      </c>
      <c r="Q83" s="78" t="s">
        <v>297</v>
      </c>
      <c r="R83" s="78">
        <v>1</v>
      </c>
      <c r="S83" s="78" t="s">
        <v>250</v>
      </c>
      <c r="T83" s="78">
        <v>1</v>
      </c>
      <c r="U83" s="78"/>
      <c r="V83" s="78"/>
    </row>
    <row r="84" spans="1:22" ht="15">
      <c r="A84" s="78" t="s">
        <v>302</v>
      </c>
      <c r="B84" s="78">
        <v>8</v>
      </c>
      <c r="C84" s="78" t="s">
        <v>356</v>
      </c>
      <c r="D84" s="78">
        <v>4</v>
      </c>
      <c r="E84" s="78" t="s">
        <v>369</v>
      </c>
      <c r="F84" s="78">
        <v>7</v>
      </c>
      <c r="G84" s="78" t="s">
        <v>343</v>
      </c>
      <c r="H84" s="78">
        <v>1</v>
      </c>
      <c r="I84" s="78" t="s">
        <v>267</v>
      </c>
      <c r="J84" s="78">
        <v>1</v>
      </c>
      <c r="K84" s="78" t="s">
        <v>388</v>
      </c>
      <c r="L84" s="78">
        <v>2</v>
      </c>
      <c r="M84" s="78" t="s">
        <v>358</v>
      </c>
      <c r="N84" s="78">
        <v>6</v>
      </c>
      <c r="O84" s="78" t="s">
        <v>382</v>
      </c>
      <c r="P84" s="78">
        <v>1</v>
      </c>
      <c r="Q84" s="78" t="s">
        <v>327</v>
      </c>
      <c r="R84" s="78">
        <v>1</v>
      </c>
      <c r="S84" s="78" t="s">
        <v>349</v>
      </c>
      <c r="T84" s="78">
        <v>1</v>
      </c>
      <c r="U84" s="78"/>
      <c r="V84" s="78"/>
    </row>
    <row r="85" spans="1:22" ht="15">
      <c r="A85" s="78" t="s">
        <v>309</v>
      </c>
      <c r="B85" s="78">
        <v>8</v>
      </c>
      <c r="C85" s="78" t="s">
        <v>355</v>
      </c>
      <c r="D85" s="78">
        <v>4</v>
      </c>
      <c r="E85" s="78" t="s">
        <v>368</v>
      </c>
      <c r="F85" s="78">
        <v>7</v>
      </c>
      <c r="G85" s="78" t="s">
        <v>342</v>
      </c>
      <c r="H85" s="78">
        <v>1</v>
      </c>
      <c r="I85" s="78" t="s">
        <v>317</v>
      </c>
      <c r="J85" s="78">
        <v>1</v>
      </c>
      <c r="K85" s="78" t="s">
        <v>387</v>
      </c>
      <c r="L85" s="78">
        <v>2</v>
      </c>
      <c r="M85" s="78" t="s">
        <v>357</v>
      </c>
      <c r="N85" s="78">
        <v>6</v>
      </c>
      <c r="O85" s="78" t="s">
        <v>381</v>
      </c>
      <c r="P85" s="78">
        <v>1</v>
      </c>
      <c r="Q85" s="78" t="s">
        <v>325</v>
      </c>
      <c r="R85" s="78">
        <v>1</v>
      </c>
      <c r="S85" s="78" t="s">
        <v>348</v>
      </c>
      <c r="T85" s="78">
        <v>1</v>
      </c>
      <c r="U85" s="78"/>
      <c r="V85" s="78"/>
    </row>
    <row r="86" spans="1:22" ht="15">
      <c r="A86" s="78" t="s">
        <v>267</v>
      </c>
      <c r="B86" s="78">
        <v>8</v>
      </c>
      <c r="C86" s="78" t="s">
        <v>2764</v>
      </c>
      <c r="D86" s="78">
        <v>4</v>
      </c>
      <c r="E86" s="78" t="s">
        <v>367</v>
      </c>
      <c r="F86" s="78">
        <v>5</v>
      </c>
      <c r="G86" s="78" t="s">
        <v>341</v>
      </c>
      <c r="H86" s="78">
        <v>1</v>
      </c>
      <c r="I86" s="78" t="s">
        <v>316</v>
      </c>
      <c r="J86" s="78">
        <v>1</v>
      </c>
      <c r="K86" s="78" t="s">
        <v>386</v>
      </c>
      <c r="L86" s="78">
        <v>2</v>
      </c>
      <c r="M86" s="78" t="s">
        <v>362</v>
      </c>
      <c r="N86" s="78">
        <v>5</v>
      </c>
      <c r="O86" s="78" t="s">
        <v>380</v>
      </c>
      <c r="P86" s="78">
        <v>1</v>
      </c>
      <c r="Q86" s="78" t="s">
        <v>244</v>
      </c>
      <c r="R86" s="78">
        <v>1</v>
      </c>
      <c r="S86" s="78" t="s">
        <v>347</v>
      </c>
      <c r="T86" s="78">
        <v>1</v>
      </c>
      <c r="U86" s="78"/>
      <c r="V86" s="78"/>
    </row>
    <row r="87" spans="1:22" ht="15">
      <c r="A87" s="78" t="s">
        <v>296</v>
      </c>
      <c r="B87" s="78">
        <v>7</v>
      </c>
      <c r="C87" s="78" t="s">
        <v>406</v>
      </c>
      <c r="D87" s="78">
        <v>3</v>
      </c>
      <c r="E87" s="78" t="s">
        <v>304</v>
      </c>
      <c r="F87" s="78">
        <v>2</v>
      </c>
      <c r="G87" s="78" t="s">
        <v>340</v>
      </c>
      <c r="H87" s="78">
        <v>1</v>
      </c>
      <c r="I87" s="78" t="s">
        <v>315</v>
      </c>
      <c r="J87" s="78">
        <v>1</v>
      </c>
      <c r="K87" s="78" t="s">
        <v>320</v>
      </c>
      <c r="L87" s="78">
        <v>2</v>
      </c>
      <c r="M87" s="78" t="s">
        <v>258</v>
      </c>
      <c r="N87" s="78">
        <v>5</v>
      </c>
      <c r="O87" s="78" t="s">
        <v>379</v>
      </c>
      <c r="P87" s="78">
        <v>1</v>
      </c>
      <c r="Q87" s="78" t="s">
        <v>324</v>
      </c>
      <c r="R87" s="78">
        <v>1</v>
      </c>
      <c r="S87" s="78" t="s">
        <v>251</v>
      </c>
      <c r="T87" s="78">
        <v>1</v>
      </c>
      <c r="U87" s="78"/>
      <c r="V87" s="78"/>
    </row>
    <row r="88" spans="1:22" ht="15">
      <c r="A88" s="78" t="s">
        <v>369</v>
      </c>
      <c r="B88" s="78">
        <v>7</v>
      </c>
      <c r="C88" s="78" t="s">
        <v>390</v>
      </c>
      <c r="D88" s="78">
        <v>3</v>
      </c>
      <c r="E88" s="78" t="s">
        <v>370</v>
      </c>
      <c r="F88" s="78">
        <v>2</v>
      </c>
      <c r="G88" s="78" t="s">
        <v>339</v>
      </c>
      <c r="H88" s="78">
        <v>1</v>
      </c>
      <c r="I88" s="78" t="s">
        <v>314</v>
      </c>
      <c r="J88" s="78">
        <v>1</v>
      </c>
      <c r="K88" s="78" t="s">
        <v>291</v>
      </c>
      <c r="L88" s="78">
        <v>1</v>
      </c>
      <c r="M88" s="78" t="s">
        <v>256</v>
      </c>
      <c r="N88" s="78">
        <v>4</v>
      </c>
      <c r="O88" s="78" t="s">
        <v>297</v>
      </c>
      <c r="P88" s="78">
        <v>1</v>
      </c>
      <c r="Q88" s="78" t="s">
        <v>323</v>
      </c>
      <c r="R88" s="78">
        <v>1</v>
      </c>
      <c r="S88" s="78" t="s">
        <v>350</v>
      </c>
      <c r="T88" s="78">
        <v>1</v>
      </c>
      <c r="U88" s="78"/>
      <c r="V88" s="78"/>
    </row>
    <row r="89" spans="1:22" ht="15">
      <c r="A89" s="78" t="s">
        <v>368</v>
      </c>
      <c r="B89" s="78">
        <v>7</v>
      </c>
      <c r="C89" s="78" t="s">
        <v>395</v>
      </c>
      <c r="D89" s="78">
        <v>3</v>
      </c>
      <c r="E89" s="78" t="s">
        <v>236</v>
      </c>
      <c r="F89" s="78">
        <v>2</v>
      </c>
      <c r="G89" s="78" t="s">
        <v>338</v>
      </c>
      <c r="H89" s="78">
        <v>1</v>
      </c>
      <c r="I89" s="78" t="s">
        <v>318</v>
      </c>
      <c r="J89" s="78">
        <v>1</v>
      </c>
      <c r="K89" s="78" t="s">
        <v>385</v>
      </c>
      <c r="L89" s="78">
        <v>1</v>
      </c>
      <c r="M89" s="78" t="s">
        <v>259</v>
      </c>
      <c r="N89" s="78">
        <v>3</v>
      </c>
      <c r="O89" s="78" t="s">
        <v>378</v>
      </c>
      <c r="P89" s="78">
        <v>1</v>
      </c>
      <c r="Q89" s="78" t="s">
        <v>322</v>
      </c>
      <c r="R89" s="78">
        <v>1</v>
      </c>
      <c r="S89" s="78" t="s">
        <v>249</v>
      </c>
      <c r="T89" s="78">
        <v>1</v>
      </c>
      <c r="U89" s="78"/>
      <c r="V89" s="78"/>
    </row>
    <row r="92" spans="1:22" ht="15" customHeight="1">
      <c r="A92" s="13" t="s">
        <v>2803</v>
      </c>
      <c r="B92" s="13" t="s">
        <v>2483</v>
      </c>
      <c r="C92" s="13" t="s">
        <v>2804</v>
      </c>
      <c r="D92" s="13" t="s">
        <v>2489</v>
      </c>
      <c r="E92" s="13" t="s">
        <v>2805</v>
      </c>
      <c r="F92" s="13" t="s">
        <v>2491</v>
      </c>
      <c r="G92" s="13" t="s">
        <v>2806</v>
      </c>
      <c r="H92" s="13" t="s">
        <v>2493</v>
      </c>
      <c r="I92" s="13" t="s">
        <v>2807</v>
      </c>
      <c r="J92" s="13" t="s">
        <v>2495</v>
      </c>
      <c r="K92" s="13" t="s">
        <v>2808</v>
      </c>
      <c r="L92" s="13" t="s">
        <v>2497</v>
      </c>
      <c r="M92" s="13" t="s">
        <v>2809</v>
      </c>
      <c r="N92" s="13" t="s">
        <v>2499</v>
      </c>
      <c r="O92" s="13" t="s">
        <v>2810</v>
      </c>
      <c r="P92" s="13" t="s">
        <v>2501</v>
      </c>
      <c r="Q92" s="13" t="s">
        <v>2811</v>
      </c>
      <c r="R92" s="13" t="s">
        <v>2503</v>
      </c>
      <c r="S92" s="13" t="s">
        <v>2812</v>
      </c>
      <c r="T92" s="13" t="s">
        <v>2505</v>
      </c>
      <c r="U92" s="13" t="s">
        <v>2813</v>
      </c>
      <c r="V92" s="13" t="s">
        <v>2506</v>
      </c>
    </row>
    <row r="93" spans="1:22" ht="15">
      <c r="A93" s="114" t="s">
        <v>332</v>
      </c>
      <c r="B93" s="78">
        <v>445390</v>
      </c>
      <c r="C93" s="114" t="s">
        <v>235</v>
      </c>
      <c r="D93" s="78">
        <v>50042</v>
      </c>
      <c r="E93" s="114" t="s">
        <v>267</v>
      </c>
      <c r="F93" s="78">
        <v>70634</v>
      </c>
      <c r="G93" s="114" t="s">
        <v>332</v>
      </c>
      <c r="H93" s="78">
        <v>445390</v>
      </c>
      <c r="I93" s="114" t="s">
        <v>225</v>
      </c>
      <c r="J93" s="78">
        <v>411823</v>
      </c>
      <c r="K93" s="114" t="s">
        <v>320</v>
      </c>
      <c r="L93" s="78">
        <v>63207</v>
      </c>
      <c r="M93" s="114" t="s">
        <v>359</v>
      </c>
      <c r="N93" s="78">
        <v>63507</v>
      </c>
      <c r="O93" s="114" t="s">
        <v>379</v>
      </c>
      <c r="P93" s="78">
        <v>45961</v>
      </c>
      <c r="Q93" s="114" t="s">
        <v>242</v>
      </c>
      <c r="R93" s="78">
        <v>41104</v>
      </c>
      <c r="S93" s="114" t="s">
        <v>352</v>
      </c>
      <c r="T93" s="78">
        <v>7604</v>
      </c>
      <c r="U93" s="114" t="s">
        <v>229</v>
      </c>
      <c r="V93" s="78">
        <v>147068</v>
      </c>
    </row>
    <row r="94" spans="1:22" ht="15">
      <c r="A94" s="114" t="s">
        <v>225</v>
      </c>
      <c r="B94" s="78">
        <v>411823</v>
      </c>
      <c r="C94" s="114" t="s">
        <v>220</v>
      </c>
      <c r="D94" s="78">
        <v>34564</v>
      </c>
      <c r="E94" s="114" t="s">
        <v>373</v>
      </c>
      <c r="F94" s="78">
        <v>35723</v>
      </c>
      <c r="G94" s="114" t="s">
        <v>343</v>
      </c>
      <c r="H94" s="78">
        <v>373742</v>
      </c>
      <c r="I94" s="114" t="s">
        <v>312</v>
      </c>
      <c r="J94" s="78">
        <v>22999</v>
      </c>
      <c r="K94" s="114" t="s">
        <v>388</v>
      </c>
      <c r="L94" s="78">
        <v>19970</v>
      </c>
      <c r="M94" s="114" t="s">
        <v>358</v>
      </c>
      <c r="N94" s="78">
        <v>60809</v>
      </c>
      <c r="O94" s="114" t="s">
        <v>383</v>
      </c>
      <c r="P94" s="78">
        <v>43609</v>
      </c>
      <c r="Q94" s="114" t="s">
        <v>326</v>
      </c>
      <c r="R94" s="78">
        <v>34181</v>
      </c>
      <c r="S94" s="114" t="s">
        <v>348</v>
      </c>
      <c r="T94" s="78">
        <v>6221</v>
      </c>
      <c r="U94" s="114" t="s">
        <v>234</v>
      </c>
      <c r="V94" s="78">
        <v>25079</v>
      </c>
    </row>
    <row r="95" spans="1:22" ht="15">
      <c r="A95" s="114" t="s">
        <v>343</v>
      </c>
      <c r="B95" s="78">
        <v>373742</v>
      </c>
      <c r="C95" s="114" t="s">
        <v>281</v>
      </c>
      <c r="D95" s="78">
        <v>34371</v>
      </c>
      <c r="E95" s="114" t="s">
        <v>309</v>
      </c>
      <c r="F95" s="78">
        <v>31662</v>
      </c>
      <c r="G95" s="114" t="s">
        <v>338</v>
      </c>
      <c r="H95" s="78">
        <v>298305</v>
      </c>
      <c r="I95" s="114" t="s">
        <v>318</v>
      </c>
      <c r="J95" s="78">
        <v>19879</v>
      </c>
      <c r="K95" s="114" t="s">
        <v>384</v>
      </c>
      <c r="L95" s="78">
        <v>12243</v>
      </c>
      <c r="M95" s="114" t="s">
        <v>360</v>
      </c>
      <c r="N95" s="78">
        <v>52688</v>
      </c>
      <c r="O95" s="114" t="s">
        <v>381</v>
      </c>
      <c r="P95" s="78">
        <v>20911</v>
      </c>
      <c r="Q95" s="114" t="s">
        <v>243</v>
      </c>
      <c r="R95" s="78">
        <v>9394</v>
      </c>
      <c r="S95" s="114" t="s">
        <v>249</v>
      </c>
      <c r="T95" s="78">
        <v>4267</v>
      </c>
      <c r="U95" s="114" t="s">
        <v>231</v>
      </c>
      <c r="V95" s="78">
        <v>15704</v>
      </c>
    </row>
    <row r="96" spans="1:22" ht="15">
      <c r="A96" s="114" t="s">
        <v>338</v>
      </c>
      <c r="B96" s="78">
        <v>298305</v>
      </c>
      <c r="C96" s="114" t="s">
        <v>404</v>
      </c>
      <c r="D96" s="78">
        <v>28675</v>
      </c>
      <c r="E96" s="114" t="s">
        <v>375</v>
      </c>
      <c r="F96" s="78">
        <v>15343</v>
      </c>
      <c r="G96" s="114" t="s">
        <v>328</v>
      </c>
      <c r="H96" s="78">
        <v>251779</v>
      </c>
      <c r="I96" s="114" t="s">
        <v>236</v>
      </c>
      <c r="J96" s="78">
        <v>13856</v>
      </c>
      <c r="K96" s="114" t="s">
        <v>305</v>
      </c>
      <c r="L96" s="78">
        <v>9889</v>
      </c>
      <c r="M96" s="114" t="s">
        <v>259</v>
      </c>
      <c r="N96" s="78">
        <v>35127</v>
      </c>
      <c r="O96" s="114" t="s">
        <v>327</v>
      </c>
      <c r="P96" s="78">
        <v>20456</v>
      </c>
      <c r="Q96" s="114" t="s">
        <v>325</v>
      </c>
      <c r="R96" s="78">
        <v>7953</v>
      </c>
      <c r="S96" s="114" t="s">
        <v>350</v>
      </c>
      <c r="T96" s="78">
        <v>2815</v>
      </c>
      <c r="U96" s="114" t="s">
        <v>230</v>
      </c>
      <c r="V96" s="78">
        <v>14083</v>
      </c>
    </row>
    <row r="97" spans="1:22" ht="15">
      <c r="A97" s="114" t="s">
        <v>328</v>
      </c>
      <c r="B97" s="78">
        <v>251779</v>
      </c>
      <c r="C97" s="114" t="s">
        <v>273</v>
      </c>
      <c r="D97" s="78">
        <v>25401</v>
      </c>
      <c r="E97" s="114" t="s">
        <v>369</v>
      </c>
      <c r="F97" s="78">
        <v>15325</v>
      </c>
      <c r="G97" s="114" t="s">
        <v>341</v>
      </c>
      <c r="H97" s="78">
        <v>245353</v>
      </c>
      <c r="I97" s="114" t="s">
        <v>319</v>
      </c>
      <c r="J97" s="78">
        <v>12415</v>
      </c>
      <c r="K97" s="114" t="s">
        <v>291</v>
      </c>
      <c r="L97" s="78">
        <v>7931</v>
      </c>
      <c r="M97" s="114" t="s">
        <v>362</v>
      </c>
      <c r="N97" s="78">
        <v>27653</v>
      </c>
      <c r="O97" s="114" t="s">
        <v>288</v>
      </c>
      <c r="P97" s="78">
        <v>16174</v>
      </c>
      <c r="Q97" s="114" t="s">
        <v>244</v>
      </c>
      <c r="R97" s="78">
        <v>1326</v>
      </c>
      <c r="S97" s="114" t="s">
        <v>347</v>
      </c>
      <c r="T97" s="78">
        <v>1028</v>
      </c>
      <c r="U97" s="114" t="s">
        <v>232</v>
      </c>
      <c r="V97" s="78">
        <v>7703</v>
      </c>
    </row>
    <row r="98" spans="1:22" ht="15">
      <c r="A98" s="114" t="s">
        <v>341</v>
      </c>
      <c r="B98" s="78">
        <v>245353</v>
      </c>
      <c r="C98" s="114" t="s">
        <v>353</v>
      </c>
      <c r="D98" s="78">
        <v>22945</v>
      </c>
      <c r="E98" s="114" t="s">
        <v>374</v>
      </c>
      <c r="F98" s="78">
        <v>14790</v>
      </c>
      <c r="G98" s="114" t="s">
        <v>329</v>
      </c>
      <c r="H98" s="78">
        <v>240154</v>
      </c>
      <c r="I98" s="114" t="s">
        <v>314</v>
      </c>
      <c r="J98" s="78">
        <v>10108</v>
      </c>
      <c r="K98" s="114" t="s">
        <v>296</v>
      </c>
      <c r="L98" s="78">
        <v>7779</v>
      </c>
      <c r="M98" s="114" t="s">
        <v>258</v>
      </c>
      <c r="N98" s="78">
        <v>24945</v>
      </c>
      <c r="O98" s="114" t="s">
        <v>378</v>
      </c>
      <c r="P98" s="78">
        <v>14850</v>
      </c>
      <c r="Q98" s="114" t="s">
        <v>323</v>
      </c>
      <c r="R98" s="78">
        <v>1277</v>
      </c>
      <c r="S98" s="114" t="s">
        <v>250</v>
      </c>
      <c r="T98" s="78">
        <v>798</v>
      </c>
      <c r="U98" s="114" t="s">
        <v>233</v>
      </c>
      <c r="V98" s="78">
        <v>4872</v>
      </c>
    </row>
    <row r="99" spans="1:22" ht="15">
      <c r="A99" s="114" t="s">
        <v>329</v>
      </c>
      <c r="B99" s="78">
        <v>240154</v>
      </c>
      <c r="C99" s="114" t="s">
        <v>248</v>
      </c>
      <c r="D99" s="78">
        <v>21394</v>
      </c>
      <c r="E99" s="114" t="s">
        <v>308</v>
      </c>
      <c r="F99" s="78">
        <v>13249</v>
      </c>
      <c r="G99" s="114" t="s">
        <v>335</v>
      </c>
      <c r="H99" s="78">
        <v>229077</v>
      </c>
      <c r="I99" s="114" t="s">
        <v>226</v>
      </c>
      <c r="J99" s="78">
        <v>6525</v>
      </c>
      <c r="K99" s="114" t="s">
        <v>386</v>
      </c>
      <c r="L99" s="78">
        <v>7325</v>
      </c>
      <c r="M99" s="114" t="s">
        <v>364</v>
      </c>
      <c r="N99" s="78">
        <v>10149</v>
      </c>
      <c r="O99" s="114" t="s">
        <v>382</v>
      </c>
      <c r="P99" s="78">
        <v>9172</v>
      </c>
      <c r="Q99" s="114" t="s">
        <v>321</v>
      </c>
      <c r="R99" s="78">
        <v>1204</v>
      </c>
      <c r="S99" s="114" t="s">
        <v>351</v>
      </c>
      <c r="T99" s="78">
        <v>121</v>
      </c>
      <c r="U99" s="114" t="s">
        <v>246</v>
      </c>
      <c r="V99" s="78">
        <v>1645</v>
      </c>
    </row>
    <row r="100" spans="1:22" ht="15">
      <c r="A100" s="114" t="s">
        <v>335</v>
      </c>
      <c r="B100" s="78">
        <v>229077</v>
      </c>
      <c r="C100" s="114" t="s">
        <v>391</v>
      </c>
      <c r="D100" s="78">
        <v>18507</v>
      </c>
      <c r="E100" s="114" t="s">
        <v>270</v>
      </c>
      <c r="F100" s="78">
        <v>8913</v>
      </c>
      <c r="G100" s="114" t="s">
        <v>336</v>
      </c>
      <c r="H100" s="78">
        <v>226505</v>
      </c>
      <c r="I100" s="114" t="s">
        <v>316</v>
      </c>
      <c r="J100" s="78">
        <v>5497</v>
      </c>
      <c r="K100" s="114" t="s">
        <v>295</v>
      </c>
      <c r="L100" s="78">
        <v>6827</v>
      </c>
      <c r="M100" s="114" t="s">
        <v>357</v>
      </c>
      <c r="N100" s="78">
        <v>9423</v>
      </c>
      <c r="O100" s="114" t="s">
        <v>293</v>
      </c>
      <c r="P100" s="78">
        <v>5066</v>
      </c>
      <c r="Q100" s="114" t="s">
        <v>322</v>
      </c>
      <c r="R100" s="78">
        <v>202</v>
      </c>
      <c r="S100" s="114" t="s">
        <v>349</v>
      </c>
      <c r="T100" s="78">
        <v>3</v>
      </c>
      <c r="U100" s="114"/>
      <c r="V100" s="78"/>
    </row>
    <row r="101" spans="1:22" ht="15">
      <c r="A101" s="114" t="s">
        <v>336</v>
      </c>
      <c r="B101" s="78">
        <v>226505</v>
      </c>
      <c r="C101" s="114" t="s">
        <v>303</v>
      </c>
      <c r="D101" s="78">
        <v>11371</v>
      </c>
      <c r="E101" s="114" t="s">
        <v>251</v>
      </c>
      <c r="F101" s="78">
        <v>8550</v>
      </c>
      <c r="G101" s="114" t="s">
        <v>344</v>
      </c>
      <c r="H101" s="78">
        <v>198189</v>
      </c>
      <c r="I101" s="114" t="s">
        <v>222</v>
      </c>
      <c r="J101" s="78">
        <v>3346</v>
      </c>
      <c r="K101" s="114" t="s">
        <v>212</v>
      </c>
      <c r="L101" s="78">
        <v>5184</v>
      </c>
      <c r="M101" s="114" t="s">
        <v>256</v>
      </c>
      <c r="N101" s="78">
        <v>8212</v>
      </c>
      <c r="O101" s="114" t="s">
        <v>294</v>
      </c>
      <c r="P101" s="78">
        <v>1555</v>
      </c>
      <c r="Q101" s="114" t="s">
        <v>241</v>
      </c>
      <c r="R101" s="78">
        <v>201</v>
      </c>
      <c r="S101" s="114"/>
      <c r="T101" s="78"/>
      <c r="U101" s="114"/>
      <c r="V101" s="78"/>
    </row>
    <row r="102" spans="1:22" ht="15">
      <c r="A102" s="114" t="s">
        <v>344</v>
      </c>
      <c r="B102" s="78">
        <v>198189</v>
      </c>
      <c r="C102" s="114" t="s">
        <v>402</v>
      </c>
      <c r="D102" s="78">
        <v>10873</v>
      </c>
      <c r="E102" s="114" t="s">
        <v>310</v>
      </c>
      <c r="F102" s="78">
        <v>7710</v>
      </c>
      <c r="G102" s="114" t="s">
        <v>334</v>
      </c>
      <c r="H102" s="78">
        <v>185327</v>
      </c>
      <c r="I102" s="114" t="s">
        <v>221</v>
      </c>
      <c r="J102" s="78">
        <v>2652</v>
      </c>
      <c r="K102" s="114" t="s">
        <v>387</v>
      </c>
      <c r="L102" s="78">
        <v>624</v>
      </c>
      <c r="M102" s="114" t="s">
        <v>257</v>
      </c>
      <c r="N102" s="78">
        <v>7655</v>
      </c>
      <c r="O102" s="114" t="s">
        <v>289</v>
      </c>
      <c r="P102" s="78">
        <v>832</v>
      </c>
      <c r="Q102" s="114" t="s">
        <v>324</v>
      </c>
      <c r="R102" s="78">
        <v>22</v>
      </c>
      <c r="S102" s="114"/>
      <c r="T102" s="78"/>
      <c r="U102" s="114"/>
      <c r="V102" s="78"/>
    </row>
  </sheetData>
  <hyperlinks>
    <hyperlink ref="A2" r:id="rId1" display="https://www.merckformothers.com/SaferChildbirthCities/"/>
    <hyperlink ref="A3" r:id="rId2" display="https://www.njtvonline.org/news/?p=77892&amp;utm_source=NJTV"/>
    <hyperlink ref="A5" r:id="rId3" display="https://www.njspotlight.com/2019/09/op-ed-nj-needs-improved-tools-to-help-people-decide-best-place-to-give-birth/"/>
    <hyperlink ref="A6" r:id="rId4" display="https://www.expectingmore.org/"/>
    <hyperlink ref="A7" r:id="rId5" display="https://www.expectingmore.org/2019/10/04/growing-a-family-with-dignity/"/>
    <hyperlink ref="A8" r:id="rId6" display="https://www.rockefellerfoundation.org/blog/precision-public-health-leveraging-data-unlock-health/"/>
    <hyperlink ref="A9" r:id="rId7" display="https://twitter.com/Eleni_Z_Tsigas/status/1176657689402892288"/>
    <hyperlink ref="A10" r:id="rId8" display="https://www.mommasvoices.org/event"/>
    <hyperlink ref="A11" r:id="rId9" display="https://twitter.com/thegff/status/1181317127409750016"/>
    <hyperlink ref="C2" r:id="rId10" display="https://www.merckformothers.com/SaferChildbirthCities/"/>
    <hyperlink ref="C3" r:id="rId11" display="https://www.expectingmore.org/"/>
    <hyperlink ref="C4" r:id="rId12" display="http://merckformothers.com/SaferChildbirthCities"/>
    <hyperlink ref="C5" r:id="rId13" display="https://twitter.com/Bmohealthystart/status/1179065031574654976"/>
    <hyperlink ref="C6" r:id="rId14" display="https://www.njtvonline.org/news/video/ranked-45th-in-nation-for-maternal-mortality-nj-aims-for-safer-childbirth-cities/"/>
    <hyperlink ref="C7" r:id="rId15" display="https://twitter.com/NJTVNews/status/1179682758320427008"/>
    <hyperlink ref="C8" r:id="rId16" display="https://twitter.com/Eleni_Z_Tsigas/status/1176657689402892288"/>
    <hyperlink ref="C9" r:id="rId17" display="https://www.expectingmore.org/2019/10/04/growing-a-family-with-dignity/"/>
    <hyperlink ref="C10" r:id="rId18" display="https://www.mommasvoices.org/event"/>
    <hyperlink ref="C11" r:id="rId19" display="https://twitter.com/MerckforMothers/status/1171455209270210560"/>
    <hyperlink ref="E2" r:id="rId20" display="https://www.rockefellerfoundation.org/blog/precision-public-health-leveraging-data-unlock-health/"/>
    <hyperlink ref="E3" r:id="rId21" display="https://www.inquirer.com/health/camden-philadelphia-merck-grants-maternal-mortality-20190917.html"/>
    <hyperlink ref="E4" r:id="rId22" display="https://twitter.com/merckiminspired/status/1179154093102813184"/>
    <hyperlink ref="E5" r:id="rId23" display="https://twitter.com/crwdiversity/status/1179552379752108032"/>
    <hyperlink ref="E6" r:id="rId24" display="https://twitter.com/mayorbcyoung/status/1179067491311669253"/>
    <hyperlink ref="E7" r:id="rId25" display="https://www.usaid.gov/nigeria/news/%E2%80%98saving-mothers-giving-life%E2%80%99-reduces-deaths-children-66-percent-southern"/>
    <hyperlink ref="E8" r:id="rId26" display="https://twitter.com/pmnch/status/1175780176409575427"/>
    <hyperlink ref="E9" r:id="rId27" display="https://www.njspotlight.com/2019/09/op-ed-nj-needs-improved-tools-to-help-people-decide-best-place-to-give-birth/"/>
    <hyperlink ref="G2" r:id="rId28" display="https://www.facebook.com/1020495073/posts/10217822383324187/"/>
    <hyperlink ref="K2" r:id="rId29" display="https://www.mrknewsroom.com/news-release/corporate-news/merck-announces-first-nine-safer-childbirth-cities-committed-reducing-ma"/>
    <hyperlink ref="M2" r:id="rId30" display="https://health4naija.com/what-to-do-for-a-successful-pregnancy/"/>
    <hyperlink ref="O2" r:id="rId31" display="https://twitter.com/thegff/status/1181317127409750016"/>
    <hyperlink ref="S2" r:id="rId32" display="https://www.njspotlight.com/2019/09/op-ed-nj-needs-improved-tools-to-help-people-decide-best-place-to-give-birth/"/>
    <hyperlink ref="U2" r:id="rId33" display="https://www.aha.org/2019-09-12-better-maternal-outcomes-ihi-rapid-improvement-network?hootPostID=e77253b092784d165c9e857bd04093a9"/>
  </hyperlinks>
  <printOptions/>
  <pageMargins left="0.7" right="0.7" top="0.75" bottom="0.75" header="0.3" footer="0.3"/>
  <pageSetup orientation="portrait" paperSize="9"/>
  <tableParts>
    <tablePart r:id="rId35"/>
    <tablePart r:id="rId41"/>
    <tablePart r:id="rId39"/>
    <tablePart r:id="rId37"/>
    <tablePart r:id="rId40"/>
    <tablePart r:id="rId36"/>
    <tablePart r:id="rId34"/>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2981</v>
      </c>
      <c r="B1" s="13" t="s">
        <v>3228</v>
      </c>
      <c r="C1" s="13" t="s">
        <v>3229</v>
      </c>
      <c r="D1" s="13" t="s">
        <v>144</v>
      </c>
      <c r="E1" s="13" t="s">
        <v>3231</v>
      </c>
      <c r="F1" s="13" t="s">
        <v>3232</v>
      </c>
      <c r="G1" s="13" t="s">
        <v>3233</v>
      </c>
    </row>
    <row r="2" spans="1:7" ht="15">
      <c r="A2" s="78" t="s">
        <v>2561</v>
      </c>
      <c r="B2" s="78">
        <v>165</v>
      </c>
      <c r="C2" s="117">
        <v>0.0475915777329103</v>
      </c>
      <c r="D2" s="78" t="s">
        <v>3230</v>
      </c>
      <c r="E2" s="78"/>
      <c r="F2" s="78"/>
      <c r="G2" s="78"/>
    </row>
    <row r="3" spans="1:7" ht="15">
      <c r="A3" s="78" t="s">
        <v>2562</v>
      </c>
      <c r="B3" s="78">
        <v>43</v>
      </c>
      <c r="C3" s="117">
        <v>0.012402653591000866</v>
      </c>
      <c r="D3" s="78" t="s">
        <v>3230</v>
      </c>
      <c r="E3" s="78"/>
      <c r="F3" s="78"/>
      <c r="G3" s="78"/>
    </row>
    <row r="4" spans="1:7" ht="15">
      <c r="A4" s="78" t="s">
        <v>2563</v>
      </c>
      <c r="B4" s="78">
        <v>0</v>
      </c>
      <c r="C4" s="117">
        <v>0</v>
      </c>
      <c r="D4" s="78" t="s">
        <v>3230</v>
      </c>
      <c r="E4" s="78"/>
      <c r="F4" s="78"/>
      <c r="G4" s="78"/>
    </row>
    <row r="5" spans="1:7" ht="15">
      <c r="A5" s="78" t="s">
        <v>2564</v>
      </c>
      <c r="B5" s="78">
        <v>3259</v>
      </c>
      <c r="C5" s="117">
        <v>0.9400057686760889</v>
      </c>
      <c r="D5" s="78" t="s">
        <v>3230</v>
      </c>
      <c r="E5" s="78"/>
      <c r="F5" s="78"/>
      <c r="G5" s="78"/>
    </row>
    <row r="6" spans="1:7" ht="15">
      <c r="A6" s="78" t="s">
        <v>2565</v>
      </c>
      <c r="B6" s="78">
        <v>3467</v>
      </c>
      <c r="C6" s="117">
        <v>1</v>
      </c>
      <c r="D6" s="78" t="s">
        <v>3230</v>
      </c>
      <c r="E6" s="78"/>
      <c r="F6" s="78"/>
      <c r="G6" s="78"/>
    </row>
    <row r="7" spans="1:7" ht="15">
      <c r="A7" s="84" t="s">
        <v>297</v>
      </c>
      <c r="B7" s="84">
        <v>82</v>
      </c>
      <c r="C7" s="118">
        <v>0.009393806180138081</v>
      </c>
      <c r="D7" s="84" t="s">
        <v>3230</v>
      </c>
      <c r="E7" s="84" t="b">
        <v>0</v>
      </c>
      <c r="F7" s="84" t="b">
        <v>0</v>
      </c>
      <c r="G7" s="84" t="b">
        <v>0</v>
      </c>
    </row>
    <row r="8" spans="1:7" ht="15">
      <c r="A8" s="84" t="s">
        <v>2566</v>
      </c>
      <c r="B8" s="84">
        <v>33</v>
      </c>
      <c r="C8" s="118">
        <v>0.009670925458089737</v>
      </c>
      <c r="D8" s="84" t="s">
        <v>3230</v>
      </c>
      <c r="E8" s="84" t="b">
        <v>0</v>
      </c>
      <c r="F8" s="84" t="b">
        <v>0</v>
      </c>
      <c r="G8" s="84" t="b">
        <v>0</v>
      </c>
    </row>
    <row r="9" spans="1:7" ht="15">
      <c r="A9" s="84" t="s">
        <v>2567</v>
      </c>
      <c r="B9" s="84">
        <v>32</v>
      </c>
      <c r="C9" s="118">
        <v>0.009999359729392343</v>
      </c>
      <c r="D9" s="84" t="s">
        <v>3230</v>
      </c>
      <c r="E9" s="84" t="b">
        <v>0</v>
      </c>
      <c r="F9" s="84" t="b">
        <v>0</v>
      </c>
      <c r="G9" s="84" t="b">
        <v>0</v>
      </c>
    </row>
    <row r="10" spans="1:7" ht="15">
      <c r="A10" s="84" t="s">
        <v>2568</v>
      </c>
      <c r="B10" s="84">
        <v>28</v>
      </c>
      <c r="C10" s="118">
        <v>0.0087494397632183</v>
      </c>
      <c r="D10" s="84" t="s">
        <v>3230</v>
      </c>
      <c r="E10" s="84" t="b">
        <v>0</v>
      </c>
      <c r="F10" s="84" t="b">
        <v>0</v>
      </c>
      <c r="G10" s="84" t="b">
        <v>0</v>
      </c>
    </row>
    <row r="11" spans="1:7" ht="15">
      <c r="A11" s="84" t="s">
        <v>287</v>
      </c>
      <c r="B11" s="84">
        <v>27</v>
      </c>
      <c r="C11" s="118">
        <v>0.008818764012020938</v>
      </c>
      <c r="D11" s="84" t="s">
        <v>3230</v>
      </c>
      <c r="E11" s="84" t="b">
        <v>0</v>
      </c>
      <c r="F11" s="84" t="b">
        <v>0</v>
      </c>
      <c r="G11" s="84" t="b">
        <v>0</v>
      </c>
    </row>
    <row r="12" spans="1:7" ht="15">
      <c r="A12" s="84" t="s">
        <v>2580</v>
      </c>
      <c r="B12" s="84">
        <v>24</v>
      </c>
      <c r="C12" s="118">
        <v>0.0110132070979446</v>
      </c>
      <c r="D12" s="84" t="s">
        <v>3230</v>
      </c>
      <c r="E12" s="84" t="b">
        <v>0</v>
      </c>
      <c r="F12" s="84" t="b">
        <v>0</v>
      </c>
      <c r="G12" s="84" t="b">
        <v>0</v>
      </c>
    </row>
    <row r="13" spans="1:7" ht="15">
      <c r="A13" s="84" t="s">
        <v>2575</v>
      </c>
      <c r="B13" s="84">
        <v>20</v>
      </c>
      <c r="C13" s="118">
        <v>0.007533677473033995</v>
      </c>
      <c r="D13" s="84" t="s">
        <v>3230</v>
      </c>
      <c r="E13" s="84" t="b">
        <v>0</v>
      </c>
      <c r="F13" s="84" t="b">
        <v>0</v>
      </c>
      <c r="G13" s="84" t="b">
        <v>0</v>
      </c>
    </row>
    <row r="14" spans="1:7" ht="15">
      <c r="A14" s="84" t="s">
        <v>2577</v>
      </c>
      <c r="B14" s="84">
        <v>16</v>
      </c>
      <c r="C14" s="118">
        <v>0.006905245926464453</v>
      </c>
      <c r="D14" s="84" t="s">
        <v>3230</v>
      </c>
      <c r="E14" s="84" t="b">
        <v>0</v>
      </c>
      <c r="F14" s="84" t="b">
        <v>0</v>
      </c>
      <c r="G14" s="84" t="b">
        <v>0</v>
      </c>
    </row>
    <row r="15" spans="1:7" ht="15">
      <c r="A15" s="84" t="s">
        <v>2982</v>
      </c>
      <c r="B15" s="84">
        <v>15</v>
      </c>
      <c r="C15" s="118">
        <v>0.00961814029718298</v>
      </c>
      <c r="D15" s="84" t="s">
        <v>3230</v>
      </c>
      <c r="E15" s="84" t="b">
        <v>0</v>
      </c>
      <c r="F15" s="84" t="b">
        <v>0</v>
      </c>
      <c r="G15" s="84" t="b">
        <v>0</v>
      </c>
    </row>
    <row r="16" spans="1:7" ht="15">
      <c r="A16" s="84" t="s">
        <v>2573</v>
      </c>
      <c r="B16" s="84">
        <v>15</v>
      </c>
      <c r="C16" s="118">
        <v>0.006473668056060425</v>
      </c>
      <c r="D16" s="84" t="s">
        <v>3230</v>
      </c>
      <c r="E16" s="84" t="b">
        <v>0</v>
      </c>
      <c r="F16" s="84" t="b">
        <v>0</v>
      </c>
      <c r="G16" s="84" t="b">
        <v>0</v>
      </c>
    </row>
    <row r="17" spans="1:7" ht="15">
      <c r="A17" s="84" t="s">
        <v>304</v>
      </c>
      <c r="B17" s="84">
        <v>14</v>
      </c>
      <c r="C17" s="118">
        <v>0.006226398238065976</v>
      </c>
      <c r="D17" s="84" t="s">
        <v>3230</v>
      </c>
      <c r="E17" s="84" t="b">
        <v>0</v>
      </c>
      <c r="F17" s="84" t="b">
        <v>0</v>
      </c>
      <c r="G17" s="84" t="b">
        <v>0</v>
      </c>
    </row>
    <row r="18" spans="1:7" ht="15">
      <c r="A18" s="84" t="s">
        <v>2570</v>
      </c>
      <c r="B18" s="84">
        <v>14</v>
      </c>
      <c r="C18" s="118">
        <v>0.006226398238065976</v>
      </c>
      <c r="D18" s="84" t="s">
        <v>3230</v>
      </c>
      <c r="E18" s="84" t="b">
        <v>0</v>
      </c>
      <c r="F18" s="84" t="b">
        <v>0</v>
      </c>
      <c r="G18" s="84" t="b">
        <v>0</v>
      </c>
    </row>
    <row r="19" spans="1:7" ht="15">
      <c r="A19" s="84" t="s">
        <v>2571</v>
      </c>
      <c r="B19" s="84">
        <v>14</v>
      </c>
      <c r="C19" s="118">
        <v>0.006226398238065976</v>
      </c>
      <c r="D19" s="84" t="s">
        <v>3230</v>
      </c>
      <c r="E19" s="84" t="b">
        <v>0</v>
      </c>
      <c r="F19" s="84" t="b">
        <v>0</v>
      </c>
      <c r="G19" s="84" t="b">
        <v>0</v>
      </c>
    </row>
    <row r="20" spans="1:7" ht="15">
      <c r="A20" s="84" t="s">
        <v>2581</v>
      </c>
      <c r="B20" s="84">
        <v>14</v>
      </c>
      <c r="C20" s="118">
        <v>0.006226398238065976</v>
      </c>
      <c r="D20" s="84" t="s">
        <v>3230</v>
      </c>
      <c r="E20" s="84" t="b">
        <v>0</v>
      </c>
      <c r="F20" s="84" t="b">
        <v>0</v>
      </c>
      <c r="G20" s="84" t="b">
        <v>0</v>
      </c>
    </row>
    <row r="21" spans="1:7" ht="15">
      <c r="A21" s="84" t="s">
        <v>2983</v>
      </c>
      <c r="B21" s="84">
        <v>13</v>
      </c>
      <c r="C21" s="118">
        <v>0.005965487178053325</v>
      </c>
      <c r="D21" s="84" t="s">
        <v>3230</v>
      </c>
      <c r="E21" s="84" t="b">
        <v>0</v>
      </c>
      <c r="F21" s="84" t="b">
        <v>0</v>
      </c>
      <c r="G21" s="84" t="b">
        <v>0</v>
      </c>
    </row>
    <row r="22" spans="1:7" ht="15">
      <c r="A22" s="84" t="s">
        <v>2984</v>
      </c>
      <c r="B22" s="84">
        <v>13</v>
      </c>
      <c r="C22" s="118">
        <v>0.005965487178053325</v>
      </c>
      <c r="D22" s="84" t="s">
        <v>3230</v>
      </c>
      <c r="E22" s="84" t="b">
        <v>0</v>
      </c>
      <c r="F22" s="84" t="b">
        <v>0</v>
      </c>
      <c r="G22" s="84" t="b">
        <v>0</v>
      </c>
    </row>
    <row r="23" spans="1:7" ht="15">
      <c r="A23" s="84" t="s">
        <v>2985</v>
      </c>
      <c r="B23" s="84">
        <v>13</v>
      </c>
      <c r="C23" s="118">
        <v>0.005965487178053325</v>
      </c>
      <c r="D23" s="84" t="s">
        <v>3230</v>
      </c>
      <c r="E23" s="84" t="b">
        <v>0</v>
      </c>
      <c r="F23" s="84" t="b">
        <v>0</v>
      </c>
      <c r="G23" s="84" t="b">
        <v>0</v>
      </c>
    </row>
    <row r="24" spans="1:7" ht="15">
      <c r="A24" s="84" t="s">
        <v>2986</v>
      </c>
      <c r="B24" s="84">
        <v>13</v>
      </c>
      <c r="C24" s="118">
        <v>0.005965487178053325</v>
      </c>
      <c r="D24" s="84" t="s">
        <v>3230</v>
      </c>
      <c r="E24" s="84" t="b">
        <v>0</v>
      </c>
      <c r="F24" s="84" t="b">
        <v>0</v>
      </c>
      <c r="G24" s="84" t="b">
        <v>0</v>
      </c>
    </row>
    <row r="25" spans="1:7" ht="15">
      <c r="A25" s="84" t="s">
        <v>2987</v>
      </c>
      <c r="B25" s="84">
        <v>13</v>
      </c>
      <c r="C25" s="118">
        <v>0.005965487178053325</v>
      </c>
      <c r="D25" s="84" t="s">
        <v>3230</v>
      </c>
      <c r="E25" s="84" t="b">
        <v>1</v>
      </c>
      <c r="F25" s="84" t="b">
        <v>0</v>
      </c>
      <c r="G25" s="84" t="b">
        <v>0</v>
      </c>
    </row>
    <row r="26" spans="1:7" ht="15">
      <c r="A26" s="84" t="s">
        <v>2572</v>
      </c>
      <c r="B26" s="84">
        <v>12</v>
      </c>
      <c r="C26" s="118">
        <v>0.005689883546824033</v>
      </c>
      <c r="D26" s="84" t="s">
        <v>3230</v>
      </c>
      <c r="E26" s="84" t="b">
        <v>0</v>
      </c>
      <c r="F26" s="84" t="b">
        <v>0</v>
      </c>
      <c r="G26" s="84" t="b">
        <v>0</v>
      </c>
    </row>
    <row r="27" spans="1:7" ht="15">
      <c r="A27" s="84" t="s">
        <v>2988</v>
      </c>
      <c r="B27" s="84">
        <v>12</v>
      </c>
      <c r="C27" s="118">
        <v>0.005689883546824033</v>
      </c>
      <c r="D27" s="84" t="s">
        <v>3230</v>
      </c>
      <c r="E27" s="84" t="b">
        <v>0</v>
      </c>
      <c r="F27" s="84" t="b">
        <v>1</v>
      </c>
      <c r="G27" s="84" t="b">
        <v>0</v>
      </c>
    </row>
    <row r="28" spans="1:7" ht="15">
      <c r="A28" s="84" t="s">
        <v>2989</v>
      </c>
      <c r="B28" s="84">
        <v>12</v>
      </c>
      <c r="C28" s="118">
        <v>0.005689883546824033</v>
      </c>
      <c r="D28" s="84" t="s">
        <v>3230</v>
      </c>
      <c r="E28" s="84" t="b">
        <v>0</v>
      </c>
      <c r="F28" s="84" t="b">
        <v>0</v>
      </c>
      <c r="G28" s="84" t="b">
        <v>0</v>
      </c>
    </row>
    <row r="29" spans="1:7" ht="15">
      <c r="A29" s="84" t="s">
        <v>2990</v>
      </c>
      <c r="B29" s="84">
        <v>12</v>
      </c>
      <c r="C29" s="118">
        <v>0.005689883546824033</v>
      </c>
      <c r="D29" s="84" t="s">
        <v>3230</v>
      </c>
      <c r="E29" s="84" t="b">
        <v>0</v>
      </c>
      <c r="F29" s="84" t="b">
        <v>0</v>
      </c>
      <c r="G29" s="84" t="b">
        <v>0</v>
      </c>
    </row>
    <row r="30" spans="1:7" ht="15">
      <c r="A30" s="84" t="s">
        <v>2991</v>
      </c>
      <c r="B30" s="84">
        <v>12</v>
      </c>
      <c r="C30" s="118">
        <v>0.005689883546824033</v>
      </c>
      <c r="D30" s="84" t="s">
        <v>3230</v>
      </c>
      <c r="E30" s="84" t="b">
        <v>0</v>
      </c>
      <c r="F30" s="84" t="b">
        <v>0</v>
      </c>
      <c r="G30" s="84" t="b">
        <v>0</v>
      </c>
    </row>
    <row r="31" spans="1:7" ht="15">
      <c r="A31" s="84" t="s">
        <v>2992</v>
      </c>
      <c r="B31" s="84">
        <v>12</v>
      </c>
      <c r="C31" s="118">
        <v>0.005689883546824033</v>
      </c>
      <c r="D31" s="84" t="s">
        <v>3230</v>
      </c>
      <c r="E31" s="84" t="b">
        <v>0</v>
      </c>
      <c r="F31" s="84" t="b">
        <v>0</v>
      </c>
      <c r="G31" s="84" t="b">
        <v>0</v>
      </c>
    </row>
    <row r="32" spans="1:7" ht="15">
      <c r="A32" s="84" t="s">
        <v>2993</v>
      </c>
      <c r="B32" s="84">
        <v>12</v>
      </c>
      <c r="C32" s="118">
        <v>0.005689883546824033</v>
      </c>
      <c r="D32" s="84" t="s">
        <v>3230</v>
      </c>
      <c r="E32" s="84" t="b">
        <v>0</v>
      </c>
      <c r="F32" s="84" t="b">
        <v>0</v>
      </c>
      <c r="G32" s="84" t="b">
        <v>0</v>
      </c>
    </row>
    <row r="33" spans="1:7" ht="15">
      <c r="A33" s="84" t="s">
        <v>2616</v>
      </c>
      <c r="B33" s="84">
        <v>12</v>
      </c>
      <c r="C33" s="118">
        <v>0.005689883546824033</v>
      </c>
      <c r="D33" s="84" t="s">
        <v>3230</v>
      </c>
      <c r="E33" s="84" t="b">
        <v>0</v>
      </c>
      <c r="F33" s="84" t="b">
        <v>0</v>
      </c>
      <c r="G33" s="84" t="b">
        <v>0</v>
      </c>
    </row>
    <row r="34" spans="1:7" ht="15">
      <c r="A34" s="84" t="s">
        <v>296</v>
      </c>
      <c r="B34" s="84">
        <v>12</v>
      </c>
      <c r="C34" s="118">
        <v>0.006107359360783391</v>
      </c>
      <c r="D34" s="84" t="s">
        <v>3230</v>
      </c>
      <c r="E34" s="84" t="b">
        <v>0</v>
      </c>
      <c r="F34" s="84" t="b">
        <v>0</v>
      </c>
      <c r="G34" s="84" t="b">
        <v>0</v>
      </c>
    </row>
    <row r="35" spans="1:7" ht="15">
      <c r="A35" s="84" t="s">
        <v>350</v>
      </c>
      <c r="B35" s="84">
        <v>11</v>
      </c>
      <c r="C35" s="118">
        <v>0.005398360226848537</v>
      </c>
      <c r="D35" s="84" t="s">
        <v>3230</v>
      </c>
      <c r="E35" s="84" t="b">
        <v>0</v>
      </c>
      <c r="F35" s="84" t="b">
        <v>0</v>
      </c>
      <c r="G35" s="84" t="b">
        <v>0</v>
      </c>
    </row>
    <row r="36" spans="1:7" ht="15">
      <c r="A36" s="84" t="s">
        <v>2582</v>
      </c>
      <c r="B36" s="84">
        <v>11</v>
      </c>
      <c r="C36" s="118">
        <v>0.005598412747384774</v>
      </c>
      <c r="D36" s="84" t="s">
        <v>3230</v>
      </c>
      <c r="E36" s="84" t="b">
        <v>0</v>
      </c>
      <c r="F36" s="84" t="b">
        <v>0</v>
      </c>
      <c r="G36" s="84" t="b">
        <v>0</v>
      </c>
    </row>
    <row r="37" spans="1:7" ht="15">
      <c r="A37" s="84" t="s">
        <v>1047</v>
      </c>
      <c r="B37" s="84">
        <v>11</v>
      </c>
      <c r="C37" s="118">
        <v>0.005819560548864311</v>
      </c>
      <c r="D37" s="84" t="s">
        <v>3230</v>
      </c>
      <c r="E37" s="84" t="b">
        <v>0</v>
      </c>
      <c r="F37" s="84" t="b">
        <v>0</v>
      </c>
      <c r="G37" s="84" t="b">
        <v>0</v>
      </c>
    </row>
    <row r="38" spans="1:7" ht="15">
      <c r="A38" s="84" t="s">
        <v>251</v>
      </c>
      <c r="B38" s="84">
        <v>11</v>
      </c>
      <c r="C38" s="118">
        <v>0.005398360226848537</v>
      </c>
      <c r="D38" s="84" t="s">
        <v>3230</v>
      </c>
      <c r="E38" s="84" t="b">
        <v>0</v>
      </c>
      <c r="F38" s="84" t="b">
        <v>0</v>
      </c>
      <c r="G38" s="84" t="b">
        <v>0</v>
      </c>
    </row>
    <row r="39" spans="1:7" ht="15">
      <c r="A39" s="84" t="s">
        <v>2994</v>
      </c>
      <c r="B39" s="84">
        <v>11</v>
      </c>
      <c r="C39" s="118">
        <v>0.005398360226848537</v>
      </c>
      <c r="D39" s="84" t="s">
        <v>3230</v>
      </c>
      <c r="E39" s="84" t="b">
        <v>0</v>
      </c>
      <c r="F39" s="84" t="b">
        <v>0</v>
      </c>
      <c r="G39" s="84" t="b">
        <v>0</v>
      </c>
    </row>
    <row r="40" spans="1:7" ht="15">
      <c r="A40" s="84" t="s">
        <v>2576</v>
      </c>
      <c r="B40" s="84">
        <v>11</v>
      </c>
      <c r="C40" s="118">
        <v>0.005398360226848537</v>
      </c>
      <c r="D40" s="84" t="s">
        <v>3230</v>
      </c>
      <c r="E40" s="84" t="b">
        <v>0</v>
      </c>
      <c r="F40" s="84" t="b">
        <v>0</v>
      </c>
      <c r="G40" s="84" t="b">
        <v>0</v>
      </c>
    </row>
    <row r="41" spans="1:7" ht="15">
      <c r="A41" s="84" t="s">
        <v>2617</v>
      </c>
      <c r="B41" s="84">
        <v>11</v>
      </c>
      <c r="C41" s="118">
        <v>0.005398360226848537</v>
      </c>
      <c r="D41" s="84" t="s">
        <v>3230</v>
      </c>
      <c r="E41" s="84" t="b">
        <v>0</v>
      </c>
      <c r="F41" s="84" t="b">
        <v>0</v>
      </c>
      <c r="G41" s="84" t="b">
        <v>0</v>
      </c>
    </row>
    <row r="42" spans="1:7" ht="15">
      <c r="A42" s="84" t="s">
        <v>2995</v>
      </c>
      <c r="B42" s="84">
        <v>10</v>
      </c>
      <c r="C42" s="118">
        <v>0.00508946613398616</v>
      </c>
      <c r="D42" s="84" t="s">
        <v>3230</v>
      </c>
      <c r="E42" s="84" t="b">
        <v>0</v>
      </c>
      <c r="F42" s="84" t="b">
        <v>0</v>
      </c>
      <c r="G42" s="84" t="b">
        <v>0</v>
      </c>
    </row>
    <row r="43" spans="1:7" ht="15">
      <c r="A43" s="84" t="s">
        <v>2596</v>
      </c>
      <c r="B43" s="84">
        <v>10</v>
      </c>
      <c r="C43" s="118">
        <v>0.00508946613398616</v>
      </c>
      <c r="D43" s="84" t="s">
        <v>3230</v>
      </c>
      <c r="E43" s="84" t="b">
        <v>0</v>
      </c>
      <c r="F43" s="84" t="b">
        <v>0</v>
      </c>
      <c r="G43" s="84" t="b">
        <v>0</v>
      </c>
    </row>
    <row r="44" spans="1:7" ht="15">
      <c r="A44" s="84" t="s">
        <v>2996</v>
      </c>
      <c r="B44" s="84">
        <v>10</v>
      </c>
      <c r="C44" s="118">
        <v>0.005515257052299236</v>
      </c>
      <c r="D44" s="84" t="s">
        <v>3230</v>
      </c>
      <c r="E44" s="84" t="b">
        <v>0</v>
      </c>
      <c r="F44" s="84" t="b">
        <v>0</v>
      </c>
      <c r="G44" s="84" t="b">
        <v>0</v>
      </c>
    </row>
    <row r="45" spans="1:7" ht="15">
      <c r="A45" s="84" t="s">
        <v>2525</v>
      </c>
      <c r="B45" s="84">
        <v>10</v>
      </c>
      <c r="C45" s="118">
        <v>0.005290509589876647</v>
      </c>
      <c r="D45" s="84" t="s">
        <v>3230</v>
      </c>
      <c r="E45" s="84" t="b">
        <v>0</v>
      </c>
      <c r="F45" s="84" t="b">
        <v>0</v>
      </c>
      <c r="G45" s="84" t="b">
        <v>0</v>
      </c>
    </row>
    <row r="46" spans="1:7" ht="15">
      <c r="A46" s="84" t="s">
        <v>2997</v>
      </c>
      <c r="B46" s="84">
        <v>10</v>
      </c>
      <c r="C46" s="118">
        <v>0.005290509589876647</v>
      </c>
      <c r="D46" s="84" t="s">
        <v>3230</v>
      </c>
      <c r="E46" s="84" t="b">
        <v>0</v>
      </c>
      <c r="F46" s="84" t="b">
        <v>0</v>
      </c>
      <c r="G46" s="84" t="b">
        <v>0</v>
      </c>
    </row>
    <row r="47" spans="1:7" ht="15">
      <c r="A47" s="84" t="s">
        <v>2998</v>
      </c>
      <c r="B47" s="84">
        <v>9</v>
      </c>
      <c r="C47" s="118">
        <v>0.004761458630888982</v>
      </c>
      <c r="D47" s="84" t="s">
        <v>3230</v>
      </c>
      <c r="E47" s="84" t="b">
        <v>0</v>
      </c>
      <c r="F47" s="84" t="b">
        <v>0</v>
      </c>
      <c r="G47" s="84" t="b">
        <v>0</v>
      </c>
    </row>
    <row r="48" spans="1:7" ht="15">
      <c r="A48" s="84" t="s">
        <v>2621</v>
      </c>
      <c r="B48" s="84">
        <v>9</v>
      </c>
      <c r="C48" s="118">
        <v>0.004963731347069312</v>
      </c>
      <c r="D48" s="84" t="s">
        <v>3230</v>
      </c>
      <c r="E48" s="84" t="b">
        <v>0</v>
      </c>
      <c r="F48" s="84" t="b">
        <v>0</v>
      </c>
      <c r="G48" s="84" t="b">
        <v>0</v>
      </c>
    </row>
    <row r="49" spans="1:7" ht="15">
      <c r="A49" s="84" t="s">
        <v>2999</v>
      </c>
      <c r="B49" s="84">
        <v>9</v>
      </c>
      <c r="C49" s="118">
        <v>0.004761458630888982</v>
      </c>
      <c r="D49" s="84" t="s">
        <v>3230</v>
      </c>
      <c r="E49" s="84" t="b">
        <v>0</v>
      </c>
      <c r="F49" s="84" t="b">
        <v>0</v>
      </c>
      <c r="G49" s="84" t="b">
        <v>0</v>
      </c>
    </row>
    <row r="50" spans="1:7" ht="15">
      <c r="A50" s="84" t="s">
        <v>2599</v>
      </c>
      <c r="B50" s="84">
        <v>9</v>
      </c>
      <c r="C50" s="118">
        <v>0.004761458630888982</v>
      </c>
      <c r="D50" s="84" t="s">
        <v>3230</v>
      </c>
      <c r="E50" s="84" t="b">
        <v>0</v>
      </c>
      <c r="F50" s="84" t="b">
        <v>0</v>
      </c>
      <c r="G50" s="84" t="b">
        <v>0</v>
      </c>
    </row>
    <row r="51" spans="1:7" ht="15">
      <c r="A51" s="84" t="s">
        <v>3000</v>
      </c>
      <c r="B51" s="84">
        <v>9</v>
      </c>
      <c r="C51" s="118">
        <v>0.004761458630888982</v>
      </c>
      <c r="D51" s="84" t="s">
        <v>3230</v>
      </c>
      <c r="E51" s="84" t="b">
        <v>0</v>
      </c>
      <c r="F51" s="84" t="b">
        <v>0</v>
      </c>
      <c r="G51" s="84" t="b">
        <v>0</v>
      </c>
    </row>
    <row r="52" spans="1:7" ht="15">
      <c r="A52" s="84" t="s">
        <v>3001</v>
      </c>
      <c r="B52" s="84">
        <v>9</v>
      </c>
      <c r="C52" s="118">
        <v>0.004761458630888982</v>
      </c>
      <c r="D52" s="84" t="s">
        <v>3230</v>
      </c>
      <c r="E52" s="84" t="b">
        <v>0</v>
      </c>
      <c r="F52" s="84" t="b">
        <v>0</v>
      </c>
      <c r="G52" s="84" t="b">
        <v>0</v>
      </c>
    </row>
    <row r="53" spans="1:7" ht="15">
      <c r="A53" s="84" t="s">
        <v>2626</v>
      </c>
      <c r="B53" s="84">
        <v>8</v>
      </c>
      <c r="C53" s="118">
        <v>0.004412205641839388</v>
      </c>
      <c r="D53" s="84" t="s">
        <v>3230</v>
      </c>
      <c r="E53" s="84" t="b">
        <v>1</v>
      </c>
      <c r="F53" s="84" t="b">
        <v>0</v>
      </c>
      <c r="G53" s="84" t="b">
        <v>0</v>
      </c>
    </row>
    <row r="54" spans="1:7" ht="15">
      <c r="A54" s="84" t="s">
        <v>302</v>
      </c>
      <c r="B54" s="84">
        <v>8</v>
      </c>
      <c r="C54" s="118">
        <v>0.004412205641839388</v>
      </c>
      <c r="D54" s="84" t="s">
        <v>3230</v>
      </c>
      <c r="E54" s="84" t="b">
        <v>0</v>
      </c>
      <c r="F54" s="84" t="b">
        <v>0</v>
      </c>
      <c r="G54" s="84" t="b">
        <v>0</v>
      </c>
    </row>
    <row r="55" spans="1:7" ht="15">
      <c r="A55" s="84" t="s">
        <v>3002</v>
      </c>
      <c r="B55" s="84">
        <v>8</v>
      </c>
      <c r="C55" s="118">
        <v>0.004412205641839388</v>
      </c>
      <c r="D55" s="84" t="s">
        <v>3230</v>
      </c>
      <c r="E55" s="84" t="b">
        <v>0</v>
      </c>
      <c r="F55" s="84" t="b">
        <v>0</v>
      </c>
      <c r="G55" s="84" t="b">
        <v>0</v>
      </c>
    </row>
    <row r="56" spans="1:7" ht="15">
      <c r="A56" s="84" t="s">
        <v>3003</v>
      </c>
      <c r="B56" s="84">
        <v>8</v>
      </c>
      <c r="C56" s="118">
        <v>0.004412205641839388</v>
      </c>
      <c r="D56" s="84" t="s">
        <v>3230</v>
      </c>
      <c r="E56" s="84" t="b">
        <v>0</v>
      </c>
      <c r="F56" s="84" t="b">
        <v>0</v>
      </c>
      <c r="G56" s="84" t="b">
        <v>0</v>
      </c>
    </row>
    <row r="57" spans="1:7" ht="15">
      <c r="A57" s="84" t="s">
        <v>309</v>
      </c>
      <c r="B57" s="84">
        <v>8</v>
      </c>
      <c r="C57" s="118">
        <v>0.004412205641839388</v>
      </c>
      <c r="D57" s="84" t="s">
        <v>3230</v>
      </c>
      <c r="E57" s="84" t="b">
        <v>0</v>
      </c>
      <c r="F57" s="84" t="b">
        <v>0</v>
      </c>
      <c r="G57" s="84" t="b">
        <v>0</v>
      </c>
    </row>
    <row r="58" spans="1:7" ht="15">
      <c r="A58" s="84" t="s">
        <v>3004</v>
      </c>
      <c r="B58" s="84">
        <v>8</v>
      </c>
      <c r="C58" s="118">
        <v>0.004412205641839388</v>
      </c>
      <c r="D58" s="84" t="s">
        <v>3230</v>
      </c>
      <c r="E58" s="84" t="b">
        <v>0</v>
      </c>
      <c r="F58" s="84" t="b">
        <v>0</v>
      </c>
      <c r="G58" s="84" t="b">
        <v>0</v>
      </c>
    </row>
    <row r="59" spans="1:7" ht="15">
      <c r="A59" s="84" t="s">
        <v>3005</v>
      </c>
      <c r="B59" s="84">
        <v>8</v>
      </c>
      <c r="C59" s="118">
        <v>0.004412205641839388</v>
      </c>
      <c r="D59" s="84" t="s">
        <v>3230</v>
      </c>
      <c r="E59" s="84" t="b">
        <v>0</v>
      </c>
      <c r="F59" s="84" t="b">
        <v>1</v>
      </c>
      <c r="G59" s="84" t="b">
        <v>0</v>
      </c>
    </row>
    <row r="60" spans="1:7" ht="15">
      <c r="A60" s="84" t="s">
        <v>3006</v>
      </c>
      <c r="B60" s="84">
        <v>8</v>
      </c>
      <c r="C60" s="118">
        <v>0.004412205641839388</v>
      </c>
      <c r="D60" s="84" t="s">
        <v>3230</v>
      </c>
      <c r="E60" s="84" t="b">
        <v>0</v>
      </c>
      <c r="F60" s="84" t="b">
        <v>0</v>
      </c>
      <c r="G60" s="84" t="b">
        <v>0</v>
      </c>
    </row>
    <row r="61" spans="1:7" ht="15">
      <c r="A61" s="84" t="s">
        <v>267</v>
      </c>
      <c r="B61" s="84">
        <v>8</v>
      </c>
      <c r="C61" s="118">
        <v>0.004412205641839388</v>
      </c>
      <c r="D61" s="84" t="s">
        <v>3230</v>
      </c>
      <c r="E61" s="84" t="b">
        <v>0</v>
      </c>
      <c r="F61" s="84" t="b">
        <v>0</v>
      </c>
      <c r="G61" s="84" t="b">
        <v>0</v>
      </c>
    </row>
    <row r="62" spans="1:7" ht="15">
      <c r="A62" s="84" t="s">
        <v>3007</v>
      </c>
      <c r="B62" s="84">
        <v>7</v>
      </c>
      <c r="C62" s="118">
        <v>0.005170777092104178</v>
      </c>
      <c r="D62" s="84" t="s">
        <v>3230</v>
      </c>
      <c r="E62" s="84" t="b">
        <v>0</v>
      </c>
      <c r="F62" s="84" t="b">
        <v>0</v>
      </c>
      <c r="G62" s="84" t="b">
        <v>0</v>
      </c>
    </row>
    <row r="63" spans="1:7" ht="15">
      <c r="A63" s="84" t="s">
        <v>3008</v>
      </c>
      <c r="B63" s="84">
        <v>7</v>
      </c>
      <c r="C63" s="118">
        <v>0.004039038297261401</v>
      </c>
      <c r="D63" s="84" t="s">
        <v>3230</v>
      </c>
      <c r="E63" s="84" t="b">
        <v>0</v>
      </c>
      <c r="F63" s="84" t="b">
        <v>0</v>
      </c>
      <c r="G63" s="84" t="b">
        <v>0</v>
      </c>
    </row>
    <row r="64" spans="1:7" ht="15">
      <c r="A64" s="84" t="s">
        <v>3009</v>
      </c>
      <c r="B64" s="84">
        <v>7</v>
      </c>
      <c r="C64" s="118">
        <v>0.004039038297261401</v>
      </c>
      <c r="D64" s="84" t="s">
        <v>3230</v>
      </c>
      <c r="E64" s="84" t="b">
        <v>0</v>
      </c>
      <c r="F64" s="84" t="b">
        <v>0</v>
      </c>
      <c r="G64" s="84" t="b">
        <v>0</v>
      </c>
    </row>
    <row r="65" spans="1:7" ht="15">
      <c r="A65" s="84" t="s">
        <v>3010</v>
      </c>
      <c r="B65" s="84">
        <v>7</v>
      </c>
      <c r="C65" s="118">
        <v>0.004039038297261401</v>
      </c>
      <c r="D65" s="84" t="s">
        <v>3230</v>
      </c>
      <c r="E65" s="84" t="b">
        <v>0</v>
      </c>
      <c r="F65" s="84" t="b">
        <v>0</v>
      </c>
      <c r="G65" s="84" t="b">
        <v>0</v>
      </c>
    </row>
    <row r="66" spans="1:7" ht="15">
      <c r="A66" s="84" t="s">
        <v>389</v>
      </c>
      <c r="B66" s="84">
        <v>7</v>
      </c>
      <c r="C66" s="118">
        <v>0.004488465472018724</v>
      </c>
      <c r="D66" s="84" t="s">
        <v>3230</v>
      </c>
      <c r="E66" s="84" t="b">
        <v>0</v>
      </c>
      <c r="F66" s="84" t="b">
        <v>0</v>
      </c>
      <c r="G66" s="84" t="b">
        <v>0</v>
      </c>
    </row>
    <row r="67" spans="1:7" ht="15">
      <c r="A67" s="84" t="s">
        <v>3011</v>
      </c>
      <c r="B67" s="84">
        <v>7</v>
      </c>
      <c r="C67" s="118">
        <v>0.004039038297261401</v>
      </c>
      <c r="D67" s="84" t="s">
        <v>3230</v>
      </c>
      <c r="E67" s="84" t="b">
        <v>0</v>
      </c>
      <c r="F67" s="84" t="b">
        <v>0</v>
      </c>
      <c r="G67" s="84" t="b">
        <v>0</v>
      </c>
    </row>
    <row r="68" spans="1:7" ht="15">
      <c r="A68" s="84" t="s">
        <v>3012</v>
      </c>
      <c r="B68" s="84">
        <v>7</v>
      </c>
      <c r="C68" s="118">
        <v>0.004039038297261401</v>
      </c>
      <c r="D68" s="84" t="s">
        <v>3230</v>
      </c>
      <c r="E68" s="84" t="b">
        <v>1</v>
      </c>
      <c r="F68" s="84" t="b">
        <v>0</v>
      </c>
      <c r="G68" s="84" t="b">
        <v>0</v>
      </c>
    </row>
    <row r="69" spans="1:7" ht="15">
      <c r="A69" s="84" t="s">
        <v>3013</v>
      </c>
      <c r="B69" s="84">
        <v>7</v>
      </c>
      <c r="C69" s="118">
        <v>0.004039038297261401</v>
      </c>
      <c r="D69" s="84" t="s">
        <v>3230</v>
      </c>
      <c r="E69" s="84" t="b">
        <v>0</v>
      </c>
      <c r="F69" s="84" t="b">
        <v>0</v>
      </c>
      <c r="G69" s="84" t="b">
        <v>0</v>
      </c>
    </row>
    <row r="70" spans="1:7" ht="15">
      <c r="A70" s="84" t="s">
        <v>369</v>
      </c>
      <c r="B70" s="84">
        <v>7</v>
      </c>
      <c r="C70" s="118">
        <v>0.004039038297261401</v>
      </c>
      <c r="D70" s="84" t="s">
        <v>3230</v>
      </c>
      <c r="E70" s="84" t="b">
        <v>0</v>
      </c>
      <c r="F70" s="84" t="b">
        <v>0</v>
      </c>
      <c r="G70" s="84" t="b">
        <v>0</v>
      </c>
    </row>
    <row r="71" spans="1:7" ht="15">
      <c r="A71" s="84" t="s">
        <v>368</v>
      </c>
      <c r="B71" s="84">
        <v>7</v>
      </c>
      <c r="C71" s="118">
        <v>0.004039038297261401</v>
      </c>
      <c r="D71" s="84" t="s">
        <v>3230</v>
      </c>
      <c r="E71" s="84" t="b">
        <v>0</v>
      </c>
      <c r="F71" s="84" t="b">
        <v>0</v>
      </c>
      <c r="G71" s="84" t="b">
        <v>0</v>
      </c>
    </row>
    <row r="72" spans="1:7" ht="15">
      <c r="A72" s="84" t="s">
        <v>3014</v>
      </c>
      <c r="B72" s="84">
        <v>7</v>
      </c>
      <c r="C72" s="118">
        <v>0.004039038297261401</v>
      </c>
      <c r="D72" s="84" t="s">
        <v>3230</v>
      </c>
      <c r="E72" s="84" t="b">
        <v>0</v>
      </c>
      <c r="F72" s="84" t="b">
        <v>0</v>
      </c>
      <c r="G72" s="84" t="b">
        <v>0</v>
      </c>
    </row>
    <row r="73" spans="1:7" ht="15">
      <c r="A73" s="84" t="s">
        <v>3015</v>
      </c>
      <c r="B73" s="84">
        <v>7</v>
      </c>
      <c r="C73" s="118">
        <v>0.004039038297261401</v>
      </c>
      <c r="D73" s="84" t="s">
        <v>3230</v>
      </c>
      <c r="E73" s="84" t="b">
        <v>1</v>
      </c>
      <c r="F73" s="84" t="b">
        <v>0</v>
      </c>
      <c r="G73" s="84" t="b">
        <v>0</v>
      </c>
    </row>
    <row r="74" spans="1:7" ht="15">
      <c r="A74" s="84" t="s">
        <v>2583</v>
      </c>
      <c r="B74" s="84">
        <v>7</v>
      </c>
      <c r="C74" s="118">
        <v>0.004244937913875765</v>
      </c>
      <c r="D74" s="84" t="s">
        <v>3230</v>
      </c>
      <c r="E74" s="84" t="b">
        <v>0</v>
      </c>
      <c r="F74" s="84" t="b">
        <v>0</v>
      </c>
      <c r="G74" s="84" t="b">
        <v>0</v>
      </c>
    </row>
    <row r="75" spans="1:7" ht="15">
      <c r="A75" s="84" t="s">
        <v>3016</v>
      </c>
      <c r="B75" s="84">
        <v>7</v>
      </c>
      <c r="C75" s="118">
        <v>0.004039038297261401</v>
      </c>
      <c r="D75" s="84" t="s">
        <v>3230</v>
      </c>
      <c r="E75" s="84" t="b">
        <v>0</v>
      </c>
      <c r="F75" s="84" t="b">
        <v>0</v>
      </c>
      <c r="G75" s="84" t="b">
        <v>0</v>
      </c>
    </row>
    <row r="76" spans="1:7" ht="15">
      <c r="A76" s="84" t="s">
        <v>3017</v>
      </c>
      <c r="B76" s="84">
        <v>7</v>
      </c>
      <c r="C76" s="118">
        <v>0.004039038297261401</v>
      </c>
      <c r="D76" s="84" t="s">
        <v>3230</v>
      </c>
      <c r="E76" s="84" t="b">
        <v>0</v>
      </c>
      <c r="F76" s="84" t="b">
        <v>0</v>
      </c>
      <c r="G76" s="84" t="b">
        <v>0</v>
      </c>
    </row>
    <row r="77" spans="1:7" ht="15">
      <c r="A77" s="84" t="s">
        <v>3018</v>
      </c>
      <c r="B77" s="84">
        <v>7</v>
      </c>
      <c r="C77" s="118">
        <v>0.004039038297261401</v>
      </c>
      <c r="D77" s="84" t="s">
        <v>3230</v>
      </c>
      <c r="E77" s="84" t="b">
        <v>1</v>
      </c>
      <c r="F77" s="84" t="b">
        <v>0</v>
      </c>
      <c r="G77" s="84" t="b">
        <v>0</v>
      </c>
    </row>
    <row r="78" spans="1:7" ht="15">
      <c r="A78" s="84" t="s">
        <v>2622</v>
      </c>
      <c r="B78" s="84">
        <v>7</v>
      </c>
      <c r="C78" s="118">
        <v>0.004039038297261401</v>
      </c>
      <c r="D78" s="84" t="s">
        <v>3230</v>
      </c>
      <c r="E78" s="84" t="b">
        <v>0</v>
      </c>
      <c r="F78" s="84" t="b">
        <v>0</v>
      </c>
      <c r="G78" s="84" t="b">
        <v>0</v>
      </c>
    </row>
    <row r="79" spans="1:7" ht="15">
      <c r="A79" s="84" t="s">
        <v>2623</v>
      </c>
      <c r="B79" s="84">
        <v>7</v>
      </c>
      <c r="C79" s="118">
        <v>0.004039038297261401</v>
      </c>
      <c r="D79" s="84" t="s">
        <v>3230</v>
      </c>
      <c r="E79" s="84" t="b">
        <v>0</v>
      </c>
      <c r="F79" s="84" t="b">
        <v>0</v>
      </c>
      <c r="G79" s="84" t="b">
        <v>0</v>
      </c>
    </row>
    <row r="80" spans="1:7" ht="15">
      <c r="A80" s="84" t="s">
        <v>2624</v>
      </c>
      <c r="B80" s="84">
        <v>7</v>
      </c>
      <c r="C80" s="118">
        <v>0.004039038297261401</v>
      </c>
      <c r="D80" s="84" t="s">
        <v>3230</v>
      </c>
      <c r="E80" s="84" t="b">
        <v>0</v>
      </c>
      <c r="F80" s="84" t="b">
        <v>0</v>
      </c>
      <c r="G80" s="84" t="b">
        <v>0</v>
      </c>
    </row>
    <row r="81" spans="1:7" ht="15">
      <c r="A81" s="84" t="s">
        <v>2625</v>
      </c>
      <c r="B81" s="84">
        <v>7</v>
      </c>
      <c r="C81" s="118">
        <v>0.004039038297261401</v>
      </c>
      <c r="D81" s="84" t="s">
        <v>3230</v>
      </c>
      <c r="E81" s="84" t="b">
        <v>0</v>
      </c>
      <c r="F81" s="84" t="b">
        <v>0</v>
      </c>
      <c r="G81" s="84" t="b">
        <v>0</v>
      </c>
    </row>
    <row r="82" spans="1:7" ht="15">
      <c r="A82" s="84" t="s">
        <v>2627</v>
      </c>
      <c r="B82" s="84">
        <v>7</v>
      </c>
      <c r="C82" s="118">
        <v>0.004039038297261401</v>
      </c>
      <c r="D82" s="84" t="s">
        <v>3230</v>
      </c>
      <c r="E82" s="84" t="b">
        <v>1</v>
      </c>
      <c r="F82" s="84" t="b">
        <v>0</v>
      </c>
      <c r="G82" s="84" t="b">
        <v>0</v>
      </c>
    </row>
    <row r="83" spans="1:7" ht="15">
      <c r="A83" s="84" t="s">
        <v>3019</v>
      </c>
      <c r="B83" s="84">
        <v>7</v>
      </c>
      <c r="C83" s="118">
        <v>0.004039038297261401</v>
      </c>
      <c r="D83" s="84" t="s">
        <v>3230</v>
      </c>
      <c r="E83" s="84" t="b">
        <v>1</v>
      </c>
      <c r="F83" s="84" t="b">
        <v>0</v>
      </c>
      <c r="G83" s="84" t="b">
        <v>0</v>
      </c>
    </row>
    <row r="84" spans="1:7" ht="15">
      <c r="A84" s="84" t="s">
        <v>3020</v>
      </c>
      <c r="B84" s="84">
        <v>7</v>
      </c>
      <c r="C84" s="118">
        <v>0.004039038297261401</v>
      </c>
      <c r="D84" s="84" t="s">
        <v>3230</v>
      </c>
      <c r="E84" s="84" t="b">
        <v>0</v>
      </c>
      <c r="F84" s="84" t="b">
        <v>0</v>
      </c>
      <c r="G84" s="84" t="b">
        <v>0</v>
      </c>
    </row>
    <row r="85" spans="1:7" ht="15">
      <c r="A85" s="84" t="s">
        <v>3021</v>
      </c>
      <c r="B85" s="84">
        <v>6</v>
      </c>
      <c r="C85" s="118">
        <v>0.003638518211893513</v>
      </c>
      <c r="D85" s="84" t="s">
        <v>3230</v>
      </c>
      <c r="E85" s="84" t="b">
        <v>0</v>
      </c>
      <c r="F85" s="84" t="b">
        <v>0</v>
      </c>
      <c r="G85" s="84" t="b">
        <v>0</v>
      </c>
    </row>
    <row r="86" spans="1:7" ht="15">
      <c r="A86" s="84" t="s">
        <v>3022</v>
      </c>
      <c r="B86" s="84">
        <v>6</v>
      </c>
      <c r="C86" s="118">
        <v>0.003638518211893513</v>
      </c>
      <c r="D86" s="84" t="s">
        <v>3230</v>
      </c>
      <c r="E86" s="84" t="b">
        <v>0</v>
      </c>
      <c r="F86" s="84" t="b">
        <v>0</v>
      </c>
      <c r="G86" s="84" t="b">
        <v>0</v>
      </c>
    </row>
    <row r="87" spans="1:7" ht="15">
      <c r="A87" s="84" t="s">
        <v>3023</v>
      </c>
      <c r="B87" s="84">
        <v>6</v>
      </c>
      <c r="C87" s="118">
        <v>0.003638518211893513</v>
      </c>
      <c r="D87" s="84" t="s">
        <v>3230</v>
      </c>
      <c r="E87" s="84" t="b">
        <v>0</v>
      </c>
      <c r="F87" s="84" t="b">
        <v>0</v>
      </c>
      <c r="G87" s="84" t="b">
        <v>0</v>
      </c>
    </row>
    <row r="88" spans="1:7" ht="15">
      <c r="A88" s="84" t="s">
        <v>3024</v>
      </c>
      <c r="B88" s="84">
        <v>6</v>
      </c>
      <c r="C88" s="118">
        <v>0.003638518211893513</v>
      </c>
      <c r="D88" s="84" t="s">
        <v>3230</v>
      </c>
      <c r="E88" s="84" t="b">
        <v>0</v>
      </c>
      <c r="F88" s="84" t="b">
        <v>0</v>
      </c>
      <c r="G88" s="84" t="b">
        <v>0</v>
      </c>
    </row>
    <row r="89" spans="1:7" ht="15">
      <c r="A89" s="84" t="s">
        <v>3025</v>
      </c>
      <c r="B89" s="84">
        <v>6</v>
      </c>
      <c r="C89" s="118">
        <v>0.003638518211893513</v>
      </c>
      <c r="D89" s="84" t="s">
        <v>3230</v>
      </c>
      <c r="E89" s="84" t="b">
        <v>0</v>
      </c>
      <c r="F89" s="84" t="b">
        <v>0</v>
      </c>
      <c r="G89" s="84" t="b">
        <v>0</v>
      </c>
    </row>
    <row r="90" spans="1:7" ht="15">
      <c r="A90" s="84" t="s">
        <v>3026</v>
      </c>
      <c r="B90" s="84">
        <v>6</v>
      </c>
      <c r="C90" s="118">
        <v>0.003847256118873192</v>
      </c>
      <c r="D90" s="84" t="s">
        <v>3230</v>
      </c>
      <c r="E90" s="84" t="b">
        <v>0</v>
      </c>
      <c r="F90" s="84" t="b">
        <v>0</v>
      </c>
      <c r="G90" s="84" t="b">
        <v>0</v>
      </c>
    </row>
    <row r="91" spans="1:7" ht="15">
      <c r="A91" s="84" t="s">
        <v>3027</v>
      </c>
      <c r="B91" s="84">
        <v>6</v>
      </c>
      <c r="C91" s="118">
        <v>0.003638518211893513</v>
      </c>
      <c r="D91" s="84" t="s">
        <v>3230</v>
      </c>
      <c r="E91" s="84" t="b">
        <v>0</v>
      </c>
      <c r="F91" s="84" t="b">
        <v>0</v>
      </c>
      <c r="G91" s="84" t="b">
        <v>0</v>
      </c>
    </row>
    <row r="92" spans="1:7" ht="15">
      <c r="A92" s="84" t="s">
        <v>236</v>
      </c>
      <c r="B92" s="84">
        <v>6</v>
      </c>
      <c r="C92" s="118">
        <v>0.003638518211893513</v>
      </c>
      <c r="D92" s="84" t="s">
        <v>3230</v>
      </c>
      <c r="E92" s="84" t="b">
        <v>0</v>
      </c>
      <c r="F92" s="84" t="b">
        <v>0</v>
      </c>
      <c r="G92" s="84" t="b">
        <v>0</v>
      </c>
    </row>
    <row r="93" spans="1:7" ht="15">
      <c r="A93" s="84" t="s">
        <v>2585</v>
      </c>
      <c r="B93" s="84">
        <v>6</v>
      </c>
      <c r="C93" s="118">
        <v>0.003638518211893513</v>
      </c>
      <c r="D93" s="84" t="s">
        <v>3230</v>
      </c>
      <c r="E93" s="84" t="b">
        <v>0</v>
      </c>
      <c r="F93" s="84" t="b">
        <v>0</v>
      </c>
      <c r="G93" s="84" t="b">
        <v>0</v>
      </c>
    </row>
    <row r="94" spans="1:7" ht="15">
      <c r="A94" s="84" t="s">
        <v>2586</v>
      </c>
      <c r="B94" s="84">
        <v>6</v>
      </c>
      <c r="C94" s="118">
        <v>0.003638518211893513</v>
      </c>
      <c r="D94" s="84" t="s">
        <v>3230</v>
      </c>
      <c r="E94" s="84" t="b">
        <v>0</v>
      </c>
      <c r="F94" s="84" t="b">
        <v>0</v>
      </c>
      <c r="G94" s="84" t="b">
        <v>0</v>
      </c>
    </row>
    <row r="95" spans="1:7" ht="15">
      <c r="A95" s="84" t="s">
        <v>2587</v>
      </c>
      <c r="B95" s="84">
        <v>6</v>
      </c>
      <c r="C95" s="118">
        <v>0.003638518211893513</v>
      </c>
      <c r="D95" s="84" t="s">
        <v>3230</v>
      </c>
      <c r="E95" s="84" t="b">
        <v>0</v>
      </c>
      <c r="F95" s="84" t="b">
        <v>0</v>
      </c>
      <c r="G95" s="84" t="b">
        <v>0</v>
      </c>
    </row>
    <row r="96" spans="1:7" ht="15">
      <c r="A96" s="84" t="s">
        <v>3028</v>
      </c>
      <c r="B96" s="84">
        <v>6</v>
      </c>
      <c r="C96" s="118">
        <v>0.003638518211893513</v>
      </c>
      <c r="D96" s="84" t="s">
        <v>3230</v>
      </c>
      <c r="E96" s="84" t="b">
        <v>0</v>
      </c>
      <c r="F96" s="84" t="b">
        <v>0</v>
      </c>
      <c r="G96" s="84" t="b">
        <v>0</v>
      </c>
    </row>
    <row r="97" spans="1:7" ht="15">
      <c r="A97" s="84" t="s">
        <v>3029</v>
      </c>
      <c r="B97" s="84">
        <v>6</v>
      </c>
      <c r="C97" s="118">
        <v>0.003638518211893513</v>
      </c>
      <c r="D97" s="84" t="s">
        <v>3230</v>
      </c>
      <c r="E97" s="84" t="b">
        <v>0</v>
      </c>
      <c r="F97" s="84" t="b">
        <v>0</v>
      </c>
      <c r="G97" s="84" t="b">
        <v>0</v>
      </c>
    </row>
    <row r="98" spans="1:7" ht="15">
      <c r="A98" s="84" t="s">
        <v>3030</v>
      </c>
      <c r="B98" s="84">
        <v>6</v>
      </c>
      <c r="C98" s="118">
        <v>0.003638518211893513</v>
      </c>
      <c r="D98" s="84" t="s">
        <v>3230</v>
      </c>
      <c r="E98" s="84" t="b">
        <v>0</v>
      </c>
      <c r="F98" s="84" t="b">
        <v>0</v>
      </c>
      <c r="G98" s="84" t="b">
        <v>0</v>
      </c>
    </row>
    <row r="99" spans="1:7" ht="15">
      <c r="A99" s="84" t="s">
        <v>3031</v>
      </c>
      <c r="B99" s="84">
        <v>6</v>
      </c>
      <c r="C99" s="118">
        <v>0.003638518211893513</v>
      </c>
      <c r="D99" s="84" t="s">
        <v>3230</v>
      </c>
      <c r="E99" s="84" t="b">
        <v>1</v>
      </c>
      <c r="F99" s="84" t="b">
        <v>0</v>
      </c>
      <c r="G99" s="84" t="b">
        <v>0</v>
      </c>
    </row>
    <row r="100" spans="1:7" ht="15">
      <c r="A100" s="84" t="s">
        <v>3032</v>
      </c>
      <c r="B100" s="84">
        <v>6</v>
      </c>
      <c r="C100" s="118">
        <v>0.003638518211893513</v>
      </c>
      <c r="D100" s="84" t="s">
        <v>3230</v>
      </c>
      <c r="E100" s="84" t="b">
        <v>0</v>
      </c>
      <c r="F100" s="84" t="b">
        <v>0</v>
      </c>
      <c r="G100" s="84" t="b">
        <v>0</v>
      </c>
    </row>
    <row r="101" spans="1:7" ht="15">
      <c r="A101" s="84" t="s">
        <v>362</v>
      </c>
      <c r="B101" s="84">
        <v>6</v>
      </c>
      <c r="C101" s="118">
        <v>0.003638518211893513</v>
      </c>
      <c r="D101" s="84" t="s">
        <v>3230</v>
      </c>
      <c r="E101" s="84" t="b">
        <v>0</v>
      </c>
      <c r="F101" s="84" t="b">
        <v>0</v>
      </c>
      <c r="G101" s="84" t="b">
        <v>0</v>
      </c>
    </row>
    <row r="102" spans="1:7" ht="15">
      <c r="A102" s="84" t="s">
        <v>361</v>
      </c>
      <c r="B102" s="84">
        <v>6</v>
      </c>
      <c r="C102" s="118">
        <v>0.003638518211893513</v>
      </c>
      <c r="D102" s="84" t="s">
        <v>3230</v>
      </c>
      <c r="E102" s="84" t="b">
        <v>0</v>
      </c>
      <c r="F102" s="84" t="b">
        <v>0</v>
      </c>
      <c r="G102" s="84" t="b">
        <v>0</v>
      </c>
    </row>
    <row r="103" spans="1:7" ht="15">
      <c r="A103" s="84" t="s">
        <v>360</v>
      </c>
      <c r="B103" s="84">
        <v>6</v>
      </c>
      <c r="C103" s="118">
        <v>0.003638518211893513</v>
      </c>
      <c r="D103" s="84" t="s">
        <v>3230</v>
      </c>
      <c r="E103" s="84" t="b">
        <v>0</v>
      </c>
      <c r="F103" s="84" t="b">
        <v>0</v>
      </c>
      <c r="G103" s="84" t="b">
        <v>0</v>
      </c>
    </row>
    <row r="104" spans="1:7" ht="15">
      <c r="A104" s="84" t="s">
        <v>359</v>
      </c>
      <c r="B104" s="84">
        <v>6</v>
      </c>
      <c r="C104" s="118">
        <v>0.003638518211893513</v>
      </c>
      <c r="D104" s="84" t="s">
        <v>3230</v>
      </c>
      <c r="E104" s="84" t="b">
        <v>0</v>
      </c>
      <c r="F104" s="84" t="b">
        <v>0</v>
      </c>
      <c r="G104" s="84" t="b">
        <v>0</v>
      </c>
    </row>
    <row r="105" spans="1:7" ht="15">
      <c r="A105" s="84" t="s">
        <v>358</v>
      </c>
      <c r="B105" s="84">
        <v>6</v>
      </c>
      <c r="C105" s="118">
        <v>0.003638518211893513</v>
      </c>
      <c r="D105" s="84" t="s">
        <v>3230</v>
      </c>
      <c r="E105" s="84" t="b">
        <v>0</v>
      </c>
      <c r="F105" s="84" t="b">
        <v>0</v>
      </c>
      <c r="G105" s="84" t="b">
        <v>0</v>
      </c>
    </row>
    <row r="106" spans="1:7" ht="15">
      <c r="A106" s="84" t="s">
        <v>357</v>
      </c>
      <c r="B106" s="84">
        <v>6</v>
      </c>
      <c r="C106" s="118">
        <v>0.003638518211893513</v>
      </c>
      <c r="D106" s="84" t="s">
        <v>3230</v>
      </c>
      <c r="E106" s="84" t="b">
        <v>0</v>
      </c>
      <c r="F106" s="84" t="b">
        <v>0</v>
      </c>
      <c r="G106" s="84" t="b">
        <v>0</v>
      </c>
    </row>
    <row r="107" spans="1:7" ht="15">
      <c r="A107" s="84" t="s">
        <v>1048</v>
      </c>
      <c r="B107" s="84">
        <v>6</v>
      </c>
      <c r="C107" s="118">
        <v>0.003638518211893513</v>
      </c>
      <c r="D107" s="84" t="s">
        <v>3230</v>
      </c>
      <c r="E107" s="84" t="b">
        <v>0</v>
      </c>
      <c r="F107" s="84" t="b">
        <v>0</v>
      </c>
      <c r="G107" s="84" t="b">
        <v>0</v>
      </c>
    </row>
    <row r="108" spans="1:7" ht="15">
      <c r="A108" s="84" t="s">
        <v>3033</v>
      </c>
      <c r="B108" s="84">
        <v>6</v>
      </c>
      <c r="C108" s="118">
        <v>0.003638518211893513</v>
      </c>
      <c r="D108" s="84" t="s">
        <v>3230</v>
      </c>
      <c r="E108" s="84" t="b">
        <v>0</v>
      </c>
      <c r="F108" s="84" t="b">
        <v>0</v>
      </c>
      <c r="G108" s="84" t="b">
        <v>0</v>
      </c>
    </row>
    <row r="109" spans="1:7" ht="15">
      <c r="A109" s="84" t="s">
        <v>2613</v>
      </c>
      <c r="B109" s="84">
        <v>6</v>
      </c>
      <c r="C109" s="118">
        <v>0.00443209465037501</v>
      </c>
      <c r="D109" s="84" t="s">
        <v>3230</v>
      </c>
      <c r="E109" s="84" t="b">
        <v>0</v>
      </c>
      <c r="F109" s="84" t="b">
        <v>0</v>
      </c>
      <c r="G109" s="84" t="b">
        <v>0</v>
      </c>
    </row>
    <row r="110" spans="1:7" ht="15">
      <c r="A110" s="84" t="s">
        <v>230</v>
      </c>
      <c r="B110" s="84">
        <v>6</v>
      </c>
      <c r="C110" s="118">
        <v>0.003638518211893513</v>
      </c>
      <c r="D110" s="84" t="s">
        <v>3230</v>
      </c>
      <c r="E110" s="84" t="b">
        <v>0</v>
      </c>
      <c r="F110" s="84" t="b">
        <v>0</v>
      </c>
      <c r="G110" s="84" t="b">
        <v>0</v>
      </c>
    </row>
    <row r="111" spans="1:7" ht="15">
      <c r="A111" s="84" t="s">
        <v>2609</v>
      </c>
      <c r="B111" s="84">
        <v>6</v>
      </c>
      <c r="C111" s="118">
        <v>0.003638518211893513</v>
      </c>
      <c r="D111" s="84" t="s">
        <v>3230</v>
      </c>
      <c r="E111" s="84" t="b">
        <v>0</v>
      </c>
      <c r="F111" s="84" t="b">
        <v>0</v>
      </c>
      <c r="G111" s="84" t="b">
        <v>0</v>
      </c>
    </row>
    <row r="112" spans="1:7" ht="15">
      <c r="A112" s="84" t="s">
        <v>3034</v>
      </c>
      <c r="B112" s="84">
        <v>5</v>
      </c>
      <c r="C112" s="118">
        <v>0.0032060467657276603</v>
      </c>
      <c r="D112" s="84" t="s">
        <v>3230</v>
      </c>
      <c r="E112" s="84" t="b">
        <v>0</v>
      </c>
      <c r="F112" s="84" t="b">
        <v>0</v>
      </c>
      <c r="G112" s="84" t="b">
        <v>0</v>
      </c>
    </row>
    <row r="113" spans="1:7" ht="15">
      <c r="A113" s="84" t="s">
        <v>3035</v>
      </c>
      <c r="B113" s="84">
        <v>5</v>
      </c>
      <c r="C113" s="118">
        <v>0.0032060467657276603</v>
      </c>
      <c r="D113" s="84" t="s">
        <v>3230</v>
      </c>
      <c r="E113" s="84" t="b">
        <v>1</v>
      </c>
      <c r="F113" s="84" t="b">
        <v>0</v>
      </c>
      <c r="G113" s="84" t="b">
        <v>0</v>
      </c>
    </row>
    <row r="114" spans="1:7" ht="15">
      <c r="A114" s="84" t="s">
        <v>3036</v>
      </c>
      <c r="B114" s="84">
        <v>5</v>
      </c>
      <c r="C114" s="118">
        <v>0.0032060467657276603</v>
      </c>
      <c r="D114" s="84" t="s">
        <v>3230</v>
      </c>
      <c r="E114" s="84" t="b">
        <v>1</v>
      </c>
      <c r="F114" s="84" t="b">
        <v>0</v>
      </c>
      <c r="G114" s="84" t="b">
        <v>0</v>
      </c>
    </row>
    <row r="115" spans="1:7" ht="15">
      <c r="A115" s="84" t="s">
        <v>3037</v>
      </c>
      <c r="B115" s="84">
        <v>5</v>
      </c>
      <c r="C115" s="118">
        <v>0.0032060467657276603</v>
      </c>
      <c r="D115" s="84" t="s">
        <v>3230</v>
      </c>
      <c r="E115" s="84" t="b">
        <v>0</v>
      </c>
      <c r="F115" s="84" t="b">
        <v>0</v>
      </c>
      <c r="G115" s="84" t="b">
        <v>0</v>
      </c>
    </row>
    <row r="116" spans="1:7" ht="15">
      <c r="A116" s="84" t="s">
        <v>3038</v>
      </c>
      <c r="B116" s="84">
        <v>5</v>
      </c>
      <c r="C116" s="118">
        <v>0.0032060467657276603</v>
      </c>
      <c r="D116" s="84" t="s">
        <v>3230</v>
      </c>
      <c r="E116" s="84" t="b">
        <v>0</v>
      </c>
      <c r="F116" s="84" t="b">
        <v>0</v>
      </c>
      <c r="G116" s="84" t="b">
        <v>0</v>
      </c>
    </row>
    <row r="117" spans="1:7" ht="15">
      <c r="A117" s="84" t="s">
        <v>2589</v>
      </c>
      <c r="B117" s="84">
        <v>5</v>
      </c>
      <c r="C117" s="118">
        <v>0.003693412208645842</v>
      </c>
      <c r="D117" s="84" t="s">
        <v>3230</v>
      </c>
      <c r="E117" s="84" t="b">
        <v>0</v>
      </c>
      <c r="F117" s="84" t="b">
        <v>0</v>
      </c>
      <c r="G117" s="84" t="b">
        <v>0</v>
      </c>
    </row>
    <row r="118" spans="1:7" ht="15">
      <c r="A118" s="84" t="s">
        <v>327</v>
      </c>
      <c r="B118" s="84">
        <v>5</v>
      </c>
      <c r="C118" s="118">
        <v>0.0032060467657276603</v>
      </c>
      <c r="D118" s="84" t="s">
        <v>3230</v>
      </c>
      <c r="E118" s="84" t="b">
        <v>0</v>
      </c>
      <c r="F118" s="84" t="b">
        <v>0</v>
      </c>
      <c r="G118" s="84" t="b">
        <v>0</v>
      </c>
    </row>
    <row r="119" spans="1:7" ht="15">
      <c r="A119" s="84" t="s">
        <v>367</v>
      </c>
      <c r="B119" s="84">
        <v>5</v>
      </c>
      <c r="C119" s="118">
        <v>0.0032060467657276603</v>
      </c>
      <c r="D119" s="84" t="s">
        <v>3230</v>
      </c>
      <c r="E119" s="84" t="b">
        <v>0</v>
      </c>
      <c r="F119" s="84" t="b">
        <v>0</v>
      </c>
      <c r="G119" s="84" t="b">
        <v>0</v>
      </c>
    </row>
    <row r="120" spans="1:7" ht="15">
      <c r="A120" s="84" t="s">
        <v>3039</v>
      </c>
      <c r="B120" s="84">
        <v>5</v>
      </c>
      <c r="C120" s="118">
        <v>0.0032060467657276603</v>
      </c>
      <c r="D120" s="84" t="s">
        <v>3230</v>
      </c>
      <c r="E120" s="84" t="b">
        <v>1</v>
      </c>
      <c r="F120" s="84" t="b">
        <v>0</v>
      </c>
      <c r="G120" s="84" t="b">
        <v>0</v>
      </c>
    </row>
    <row r="121" spans="1:7" ht="15">
      <c r="A121" s="84" t="s">
        <v>3040</v>
      </c>
      <c r="B121" s="84">
        <v>5</v>
      </c>
      <c r="C121" s="118">
        <v>0.0032060467657276603</v>
      </c>
      <c r="D121" s="84" t="s">
        <v>3230</v>
      </c>
      <c r="E121" s="84" t="b">
        <v>0</v>
      </c>
      <c r="F121" s="84" t="b">
        <v>0</v>
      </c>
      <c r="G121" s="84" t="b">
        <v>0</v>
      </c>
    </row>
    <row r="122" spans="1:7" ht="15">
      <c r="A122" s="84" t="s">
        <v>3041</v>
      </c>
      <c r="B122" s="84">
        <v>5</v>
      </c>
      <c r="C122" s="118">
        <v>0.0032060467657276603</v>
      </c>
      <c r="D122" s="84" t="s">
        <v>3230</v>
      </c>
      <c r="E122" s="84" t="b">
        <v>0</v>
      </c>
      <c r="F122" s="84" t="b">
        <v>0</v>
      </c>
      <c r="G122" s="84" t="b">
        <v>0</v>
      </c>
    </row>
    <row r="123" spans="1:7" ht="15">
      <c r="A123" s="84" t="s">
        <v>3042</v>
      </c>
      <c r="B123" s="84">
        <v>5</v>
      </c>
      <c r="C123" s="118">
        <v>0.0032060467657276603</v>
      </c>
      <c r="D123" s="84" t="s">
        <v>3230</v>
      </c>
      <c r="E123" s="84" t="b">
        <v>0</v>
      </c>
      <c r="F123" s="84" t="b">
        <v>0</v>
      </c>
      <c r="G123" s="84" t="b">
        <v>0</v>
      </c>
    </row>
    <row r="124" spans="1:7" ht="15">
      <c r="A124" s="84" t="s">
        <v>3043</v>
      </c>
      <c r="B124" s="84">
        <v>5</v>
      </c>
      <c r="C124" s="118">
        <v>0.0032060467657276603</v>
      </c>
      <c r="D124" s="84" t="s">
        <v>3230</v>
      </c>
      <c r="E124" s="84" t="b">
        <v>0</v>
      </c>
      <c r="F124" s="84" t="b">
        <v>0</v>
      </c>
      <c r="G124" s="84" t="b">
        <v>0</v>
      </c>
    </row>
    <row r="125" spans="1:7" ht="15">
      <c r="A125" s="84" t="s">
        <v>3044</v>
      </c>
      <c r="B125" s="84">
        <v>5</v>
      </c>
      <c r="C125" s="118">
        <v>0.0032060467657276603</v>
      </c>
      <c r="D125" s="84" t="s">
        <v>3230</v>
      </c>
      <c r="E125" s="84" t="b">
        <v>0</v>
      </c>
      <c r="F125" s="84" t="b">
        <v>0</v>
      </c>
      <c r="G125" s="84" t="b">
        <v>0</v>
      </c>
    </row>
    <row r="126" spans="1:7" ht="15">
      <c r="A126" s="84" t="s">
        <v>3045</v>
      </c>
      <c r="B126" s="84">
        <v>5</v>
      </c>
      <c r="C126" s="118">
        <v>0.0032060467657276603</v>
      </c>
      <c r="D126" s="84" t="s">
        <v>3230</v>
      </c>
      <c r="E126" s="84" t="b">
        <v>0</v>
      </c>
      <c r="F126" s="84" t="b">
        <v>1</v>
      </c>
      <c r="G126" s="84" t="b">
        <v>0</v>
      </c>
    </row>
    <row r="127" spans="1:7" ht="15">
      <c r="A127" s="84" t="s">
        <v>3046</v>
      </c>
      <c r="B127" s="84">
        <v>5</v>
      </c>
      <c r="C127" s="118">
        <v>0.0032060467657276603</v>
      </c>
      <c r="D127" s="84" t="s">
        <v>3230</v>
      </c>
      <c r="E127" s="84" t="b">
        <v>0</v>
      </c>
      <c r="F127" s="84" t="b">
        <v>0</v>
      </c>
      <c r="G127" s="84" t="b">
        <v>0</v>
      </c>
    </row>
    <row r="128" spans="1:7" ht="15">
      <c r="A128" s="84" t="s">
        <v>3047</v>
      </c>
      <c r="B128" s="84">
        <v>5</v>
      </c>
      <c r="C128" s="118">
        <v>0.0032060467657276603</v>
      </c>
      <c r="D128" s="84" t="s">
        <v>3230</v>
      </c>
      <c r="E128" s="84" t="b">
        <v>1</v>
      </c>
      <c r="F128" s="84" t="b">
        <v>0</v>
      </c>
      <c r="G128" s="84" t="b">
        <v>0</v>
      </c>
    </row>
    <row r="129" spans="1:7" ht="15">
      <c r="A129" s="84" t="s">
        <v>3048</v>
      </c>
      <c r="B129" s="84">
        <v>5</v>
      </c>
      <c r="C129" s="118">
        <v>0.0032060467657276603</v>
      </c>
      <c r="D129" s="84" t="s">
        <v>3230</v>
      </c>
      <c r="E129" s="84" t="b">
        <v>0</v>
      </c>
      <c r="F129" s="84" t="b">
        <v>0</v>
      </c>
      <c r="G129" s="84" t="b">
        <v>0</v>
      </c>
    </row>
    <row r="130" spans="1:7" ht="15">
      <c r="A130" s="84" t="s">
        <v>3049</v>
      </c>
      <c r="B130" s="84">
        <v>5</v>
      </c>
      <c r="C130" s="118">
        <v>0.0032060467657276603</v>
      </c>
      <c r="D130" s="84" t="s">
        <v>3230</v>
      </c>
      <c r="E130" s="84" t="b">
        <v>0</v>
      </c>
      <c r="F130" s="84" t="b">
        <v>0</v>
      </c>
      <c r="G130" s="84" t="b">
        <v>0</v>
      </c>
    </row>
    <row r="131" spans="1:7" ht="15">
      <c r="A131" s="84" t="s">
        <v>3050</v>
      </c>
      <c r="B131" s="84">
        <v>5</v>
      </c>
      <c r="C131" s="118">
        <v>0.0032060467657276603</v>
      </c>
      <c r="D131" s="84" t="s">
        <v>3230</v>
      </c>
      <c r="E131" s="84" t="b">
        <v>0</v>
      </c>
      <c r="F131" s="84" t="b">
        <v>0</v>
      </c>
      <c r="G131" s="84" t="b">
        <v>0</v>
      </c>
    </row>
    <row r="132" spans="1:7" ht="15">
      <c r="A132" s="84" t="s">
        <v>3051</v>
      </c>
      <c r="B132" s="84">
        <v>5</v>
      </c>
      <c r="C132" s="118">
        <v>0.0032060467657276603</v>
      </c>
      <c r="D132" s="84" t="s">
        <v>3230</v>
      </c>
      <c r="E132" s="84" t="b">
        <v>0</v>
      </c>
      <c r="F132" s="84" t="b">
        <v>0</v>
      </c>
      <c r="G132" s="84" t="b">
        <v>0</v>
      </c>
    </row>
    <row r="133" spans="1:7" ht="15">
      <c r="A133" s="84" t="s">
        <v>3052</v>
      </c>
      <c r="B133" s="84">
        <v>5</v>
      </c>
      <c r="C133" s="118">
        <v>0.0032060467657276603</v>
      </c>
      <c r="D133" s="84" t="s">
        <v>3230</v>
      </c>
      <c r="E133" s="84" t="b">
        <v>0</v>
      </c>
      <c r="F133" s="84" t="b">
        <v>0</v>
      </c>
      <c r="G133" s="84" t="b">
        <v>0</v>
      </c>
    </row>
    <row r="134" spans="1:7" ht="15">
      <c r="A134" s="84" t="s">
        <v>3053</v>
      </c>
      <c r="B134" s="84">
        <v>5</v>
      </c>
      <c r="C134" s="118">
        <v>0.0032060467657276603</v>
      </c>
      <c r="D134" s="84" t="s">
        <v>3230</v>
      </c>
      <c r="E134" s="84" t="b">
        <v>0</v>
      </c>
      <c r="F134" s="84" t="b">
        <v>0</v>
      </c>
      <c r="G134" s="84" t="b">
        <v>0</v>
      </c>
    </row>
    <row r="135" spans="1:7" ht="15">
      <c r="A135" s="84" t="s">
        <v>3054</v>
      </c>
      <c r="B135" s="84">
        <v>5</v>
      </c>
      <c r="C135" s="118">
        <v>0.0032060467657276603</v>
      </c>
      <c r="D135" s="84" t="s">
        <v>3230</v>
      </c>
      <c r="E135" s="84" t="b">
        <v>0</v>
      </c>
      <c r="F135" s="84" t="b">
        <v>0</v>
      </c>
      <c r="G135" s="84" t="b">
        <v>0</v>
      </c>
    </row>
    <row r="136" spans="1:7" ht="15">
      <c r="A136" s="84" t="s">
        <v>3055</v>
      </c>
      <c r="B136" s="84">
        <v>5</v>
      </c>
      <c r="C136" s="118">
        <v>0.0032060467657276603</v>
      </c>
      <c r="D136" s="84" t="s">
        <v>3230</v>
      </c>
      <c r="E136" s="84" t="b">
        <v>0</v>
      </c>
      <c r="F136" s="84" t="b">
        <v>0</v>
      </c>
      <c r="G136" s="84" t="b">
        <v>0</v>
      </c>
    </row>
    <row r="137" spans="1:7" ht="15">
      <c r="A137" s="84" t="s">
        <v>3056</v>
      </c>
      <c r="B137" s="84">
        <v>5</v>
      </c>
      <c r="C137" s="118">
        <v>0.0032060467657276603</v>
      </c>
      <c r="D137" s="84" t="s">
        <v>3230</v>
      </c>
      <c r="E137" s="84" t="b">
        <v>0</v>
      </c>
      <c r="F137" s="84" t="b">
        <v>0</v>
      </c>
      <c r="G137" s="84" t="b">
        <v>0</v>
      </c>
    </row>
    <row r="138" spans="1:7" ht="15">
      <c r="A138" s="84" t="s">
        <v>3057</v>
      </c>
      <c r="B138" s="84">
        <v>5</v>
      </c>
      <c r="C138" s="118">
        <v>0.0032060467657276603</v>
      </c>
      <c r="D138" s="84" t="s">
        <v>3230</v>
      </c>
      <c r="E138" s="84" t="b">
        <v>0</v>
      </c>
      <c r="F138" s="84" t="b">
        <v>0</v>
      </c>
      <c r="G138" s="84" t="b">
        <v>0</v>
      </c>
    </row>
    <row r="139" spans="1:7" ht="15">
      <c r="A139" s="84" t="s">
        <v>3058</v>
      </c>
      <c r="B139" s="84">
        <v>5</v>
      </c>
      <c r="C139" s="118">
        <v>0.0032060467657276603</v>
      </c>
      <c r="D139" s="84" t="s">
        <v>3230</v>
      </c>
      <c r="E139" s="84" t="b">
        <v>0</v>
      </c>
      <c r="F139" s="84" t="b">
        <v>0</v>
      </c>
      <c r="G139" s="84" t="b">
        <v>0</v>
      </c>
    </row>
    <row r="140" spans="1:7" ht="15">
      <c r="A140" s="84" t="s">
        <v>3059</v>
      </c>
      <c r="B140" s="84">
        <v>5</v>
      </c>
      <c r="C140" s="118">
        <v>0.0032060467657276603</v>
      </c>
      <c r="D140" s="84" t="s">
        <v>3230</v>
      </c>
      <c r="E140" s="84" t="b">
        <v>0</v>
      </c>
      <c r="F140" s="84" t="b">
        <v>0</v>
      </c>
      <c r="G140" s="84" t="b">
        <v>0</v>
      </c>
    </row>
    <row r="141" spans="1:7" ht="15">
      <c r="A141" s="84" t="s">
        <v>3060</v>
      </c>
      <c r="B141" s="84">
        <v>5</v>
      </c>
      <c r="C141" s="118">
        <v>0.0032060467657276603</v>
      </c>
      <c r="D141" s="84" t="s">
        <v>3230</v>
      </c>
      <c r="E141" s="84" t="b">
        <v>0</v>
      </c>
      <c r="F141" s="84" t="b">
        <v>0</v>
      </c>
      <c r="G141" s="84" t="b">
        <v>0</v>
      </c>
    </row>
    <row r="142" spans="1:7" ht="15">
      <c r="A142" s="84" t="s">
        <v>256</v>
      </c>
      <c r="B142" s="84">
        <v>5</v>
      </c>
      <c r="C142" s="118">
        <v>0.0032060467657276603</v>
      </c>
      <c r="D142" s="84" t="s">
        <v>3230</v>
      </c>
      <c r="E142" s="84" t="b">
        <v>0</v>
      </c>
      <c r="F142" s="84" t="b">
        <v>0</v>
      </c>
      <c r="G142" s="84" t="b">
        <v>0</v>
      </c>
    </row>
    <row r="143" spans="1:7" ht="15">
      <c r="A143" s="84" t="s">
        <v>258</v>
      </c>
      <c r="B143" s="84">
        <v>5</v>
      </c>
      <c r="C143" s="118">
        <v>0.0032060467657276603</v>
      </c>
      <c r="D143" s="84" t="s">
        <v>3230</v>
      </c>
      <c r="E143" s="84" t="b">
        <v>0</v>
      </c>
      <c r="F143" s="84" t="b">
        <v>0</v>
      </c>
      <c r="G143" s="84" t="b">
        <v>0</v>
      </c>
    </row>
    <row r="144" spans="1:7" ht="15">
      <c r="A144" s="84" t="s">
        <v>2618</v>
      </c>
      <c r="B144" s="84">
        <v>5</v>
      </c>
      <c r="C144" s="118">
        <v>0.0032060467657276603</v>
      </c>
      <c r="D144" s="84" t="s">
        <v>3230</v>
      </c>
      <c r="E144" s="84" t="b">
        <v>0</v>
      </c>
      <c r="F144" s="84" t="b">
        <v>0</v>
      </c>
      <c r="G144" s="84" t="b">
        <v>0</v>
      </c>
    </row>
    <row r="145" spans="1:7" ht="15">
      <c r="A145" s="84" t="s">
        <v>2606</v>
      </c>
      <c r="B145" s="84">
        <v>5</v>
      </c>
      <c r="C145" s="118">
        <v>0.0032060467657276603</v>
      </c>
      <c r="D145" s="84" t="s">
        <v>3230</v>
      </c>
      <c r="E145" s="84" t="b">
        <v>0</v>
      </c>
      <c r="F145" s="84" t="b">
        <v>0</v>
      </c>
      <c r="G145" s="84" t="b">
        <v>0</v>
      </c>
    </row>
    <row r="146" spans="1:7" ht="15">
      <c r="A146" s="84" t="s">
        <v>2584</v>
      </c>
      <c r="B146" s="84">
        <v>5</v>
      </c>
      <c r="C146" s="118">
        <v>0.00408025592361878</v>
      </c>
      <c r="D146" s="84" t="s">
        <v>3230</v>
      </c>
      <c r="E146" s="84" t="b">
        <v>0</v>
      </c>
      <c r="F146" s="84" t="b">
        <v>0</v>
      </c>
      <c r="G146" s="84" t="b">
        <v>0</v>
      </c>
    </row>
    <row r="147" spans="1:7" ht="15">
      <c r="A147" s="84" t="s">
        <v>3061</v>
      </c>
      <c r="B147" s="84">
        <v>5</v>
      </c>
      <c r="C147" s="118">
        <v>0.0032060467657276603</v>
      </c>
      <c r="D147" s="84" t="s">
        <v>3230</v>
      </c>
      <c r="E147" s="84" t="b">
        <v>0</v>
      </c>
      <c r="F147" s="84" t="b">
        <v>0</v>
      </c>
      <c r="G147" s="84" t="b">
        <v>0</v>
      </c>
    </row>
    <row r="148" spans="1:7" ht="15">
      <c r="A148" s="84" t="s">
        <v>3062</v>
      </c>
      <c r="B148" s="84">
        <v>4</v>
      </c>
      <c r="C148" s="118">
        <v>0.002735153779907359</v>
      </c>
      <c r="D148" s="84" t="s">
        <v>3230</v>
      </c>
      <c r="E148" s="84" t="b">
        <v>0</v>
      </c>
      <c r="F148" s="84" t="b">
        <v>0</v>
      </c>
      <c r="G148" s="84" t="b">
        <v>0</v>
      </c>
    </row>
    <row r="149" spans="1:7" ht="15">
      <c r="A149" s="84" t="s">
        <v>3063</v>
      </c>
      <c r="B149" s="84">
        <v>4</v>
      </c>
      <c r="C149" s="118">
        <v>0.002735153779907359</v>
      </c>
      <c r="D149" s="84" t="s">
        <v>3230</v>
      </c>
      <c r="E149" s="84" t="b">
        <v>0</v>
      </c>
      <c r="F149" s="84" t="b">
        <v>0</v>
      </c>
      <c r="G149" s="84" t="b">
        <v>0</v>
      </c>
    </row>
    <row r="150" spans="1:7" ht="15">
      <c r="A150" s="84" t="s">
        <v>3064</v>
      </c>
      <c r="B150" s="84">
        <v>4</v>
      </c>
      <c r="C150" s="118">
        <v>0.002735153779907359</v>
      </c>
      <c r="D150" s="84" t="s">
        <v>3230</v>
      </c>
      <c r="E150" s="84" t="b">
        <v>1</v>
      </c>
      <c r="F150" s="84" t="b">
        <v>0</v>
      </c>
      <c r="G150" s="84" t="b">
        <v>0</v>
      </c>
    </row>
    <row r="151" spans="1:7" ht="15">
      <c r="A151" s="84" t="s">
        <v>3065</v>
      </c>
      <c r="B151" s="84">
        <v>4</v>
      </c>
      <c r="C151" s="118">
        <v>0.002735153779907359</v>
      </c>
      <c r="D151" s="84" t="s">
        <v>3230</v>
      </c>
      <c r="E151" s="84" t="b">
        <v>0</v>
      </c>
      <c r="F151" s="84" t="b">
        <v>0</v>
      </c>
      <c r="G151" s="84" t="b">
        <v>0</v>
      </c>
    </row>
    <row r="152" spans="1:7" ht="15">
      <c r="A152" s="84" t="s">
        <v>3066</v>
      </c>
      <c r="B152" s="84">
        <v>4</v>
      </c>
      <c r="C152" s="118">
        <v>0.002735153779907359</v>
      </c>
      <c r="D152" s="84" t="s">
        <v>3230</v>
      </c>
      <c r="E152" s="84" t="b">
        <v>1</v>
      </c>
      <c r="F152" s="84" t="b">
        <v>0</v>
      </c>
      <c r="G152" s="84" t="b">
        <v>0</v>
      </c>
    </row>
    <row r="153" spans="1:7" ht="15">
      <c r="A153" s="84" t="s">
        <v>3067</v>
      </c>
      <c r="B153" s="84">
        <v>4</v>
      </c>
      <c r="C153" s="118">
        <v>0.002735153779907359</v>
      </c>
      <c r="D153" s="84" t="s">
        <v>3230</v>
      </c>
      <c r="E153" s="84" t="b">
        <v>0</v>
      </c>
      <c r="F153" s="84" t="b">
        <v>0</v>
      </c>
      <c r="G153" s="84" t="b">
        <v>0</v>
      </c>
    </row>
    <row r="154" spans="1:7" ht="15">
      <c r="A154" s="84" t="s">
        <v>295</v>
      </c>
      <c r="B154" s="84">
        <v>4</v>
      </c>
      <c r="C154" s="118">
        <v>0.002735153779907359</v>
      </c>
      <c r="D154" s="84" t="s">
        <v>3230</v>
      </c>
      <c r="E154" s="84" t="b">
        <v>0</v>
      </c>
      <c r="F154" s="84" t="b">
        <v>0</v>
      </c>
      <c r="G154" s="84" t="b">
        <v>0</v>
      </c>
    </row>
    <row r="155" spans="1:7" ht="15">
      <c r="A155" s="84" t="s">
        <v>2590</v>
      </c>
      <c r="B155" s="84">
        <v>4</v>
      </c>
      <c r="C155" s="118">
        <v>0.002735153779907359</v>
      </c>
      <c r="D155" s="84" t="s">
        <v>3230</v>
      </c>
      <c r="E155" s="84" t="b">
        <v>0</v>
      </c>
      <c r="F155" s="84" t="b">
        <v>0</v>
      </c>
      <c r="G155" s="84" t="b">
        <v>0</v>
      </c>
    </row>
    <row r="156" spans="1:7" ht="15">
      <c r="A156" s="84" t="s">
        <v>2591</v>
      </c>
      <c r="B156" s="84">
        <v>4</v>
      </c>
      <c r="C156" s="118">
        <v>0.002954729766916673</v>
      </c>
      <c r="D156" s="84" t="s">
        <v>3230</v>
      </c>
      <c r="E156" s="84" t="b">
        <v>0</v>
      </c>
      <c r="F156" s="84" t="b">
        <v>0</v>
      </c>
      <c r="G156" s="84" t="b">
        <v>0</v>
      </c>
    </row>
    <row r="157" spans="1:7" ht="15">
      <c r="A157" s="84" t="s">
        <v>2592</v>
      </c>
      <c r="B157" s="84">
        <v>4</v>
      </c>
      <c r="C157" s="118">
        <v>0.002954729766916673</v>
      </c>
      <c r="D157" s="84" t="s">
        <v>3230</v>
      </c>
      <c r="E157" s="84" t="b">
        <v>0</v>
      </c>
      <c r="F157" s="84" t="b">
        <v>0</v>
      </c>
      <c r="G157" s="84" t="b">
        <v>0</v>
      </c>
    </row>
    <row r="158" spans="1:7" ht="15">
      <c r="A158" s="84" t="s">
        <v>2593</v>
      </c>
      <c r="B158" s="84">
        <v>4</v>
      </c>
      <c r="C158" s="118">
        <v>0.002954729766916673</v>
      </c>
      <c r="D158" s="84" t="s">
        <v>3230</v>
      </c>
      <c r="E158" s="84" t="b">
        <v>1</v>
      </c>
      <c r="F158" s="84" t="b">
        <v>0</v>
      </c>
      <c r="G158" s="84" t="b">
        <v>0</v>
      </c>
    </row>
    <row r="159" spans="1:7" ht="15">
      <c r="A159" s="84" t="s">
        <v>3068</v>
      </c>
      <c r="B159" s="84">
        <v>4</v>
      </c>
      <c r="C159" s="118">
        <v>0.002735153779907359</v>
      </c>
      <c r="D159" s="84" t="s">
        <v>3230</v>
      </c>
      <c r="E159" s="84" t="b">
        <v>0</v>
      </c>
      <c r="F159" s="84" t="b">
        <v>0</v>
      </c>
      <c r="G159" s="84" t="b">
        <v>0</v>
      </c>
    </row>
    <row r="160" spans="1:7" ht="15">
      <c r="A160" s="84" t="s">
        <v>2597</v>
      </c>
      <c r="B160" s="84">
        <v>4</v>
      </c>
      <c r="C160" s="118">
        <v>0.002735153779907359</v>
      </c>
      <c r="D160" s="84" t="s">
        <v>3230</v>
      </c>
      <c r="E160" s="84" t="b">
        <v>1</v>
      </c>
      <c r="F160" s="84" t="b">
        <v>0</v>
      </c>
      <c r="G160" s="84" t="b">
        <v>0</v>
      </c>
    </row>
    <row r="161" spans="1:7" ht="15">
      <c r="A161" s="84" t="s">
        <v>2598</v>
      </c>
      <c r="B161" s="84">
        <v>4</v>
      </c>
      <c r="C161" s="118">
        <v>0.002735153779907359</v>
      </c>
      <c r="D161" s="84" t="s">
        <v>3230</v>
      </c>
      <c r="E161" s="84" t="b">
        <v>0</v>
      </c>
      <c r="F161" s="84" t="b">
        <v>0</v>
      </c>
      <c r="G161" s="84" t="b">
        <v>0</v>
      </c>
    </row>
    <row r="162" spans="1:7" ht="15">
      <c r="A162" s="84" t="s">
        <v>2600</v>
      </c>
      <c r="B162" s="84">
        <v>4</v>
      </c>
      <c r="C162" s="118">
        <v>0.002735153779907359</v>
      </c>
      <c r="D162" s="84" t="s">
        <v>3230</v>
      </c>
      <c r="E162" s="84" t="b">
        <v>0</v>
      </c>
      <c r="F162" s="84" t="b">
        <v>0</v>
      </c>
      <c r="G162" s="84" t="b">
        <v>0</v>
      </c>
    </row>
    <row r="163" spans="1:7" ht="15">
      <c r="A163" s="84" t="s">
        <v>2601</v>
      </c>
      <c r="B163" s="84">
        <v>4</v>
      </c>
      <c r="C163" s="118">
        <v>0.002735153779907359</v>
      </c>
      <c r="D163" s="84" t="s">
        <v>3230</v>
      </c>
      <c r="E163" s="84" t="b">
        <v>0</v>
      </c>
      <c r="F163" s="84" t="b">
        <v>0</v>
      </c>
      <c r="G163" s="84" t="b">
        <v>0</v>
      </c>
    </row>
    <row r="164" spans="1:7" ht="15">
      <c r="A164" s="84" t="s">
        <v>2602</v>
      </c>
      <c r="B164" s="84">
        <v>4</v>
      </c>
      <c r="C164" s="118">
        <v>0.002735153779907359</v>
      </c>
      <c r="D164" s="84" t="s">
        <v>3230</v>
      </c>
      <c r="E164" s="84" t="b">
        <v>0</v>
      </c>
      <c r="F164" s="84" t="b">
        <v>0</v>
      </c>
      <c r="G164" s="84" t="b">
        <v>0</v>
      </c>
    </row>
    <row r="165" spans="1:7" ht="15">
      <c r="A165" s="84" t="s">
        <v>293</v>
      </c>
      <c r="B165" s="84">
        <v>4</v>
      </c>
      <c r="C165" s="118">
        <v>0.002735153779907359</v>
      </c>
      <c r="D165" s="84" t="s">
        <v>3230</v>
      </c>
      <c r="E165" s="84" t="b">
        <v>0</v>
      </c>
      <c r="F165" s="84" t="b">
        <v>0</v>
      </c>
      <c r="G165" s="84" t="b">
        <v>0</v>
      </c>
    </row>
    <row r="166" spans="1:7" ht="15">
      <c r="A166" s="84" t="s">
        <v>3069</v>
      </c>
      <c r="B166" s="84">
        <v>4</v>
      </c>
      <c r="C166" s="118">
        <v>0.002735153779907359</v>
      </c>
      <c r="D166" s="84" t="s">
        <v>3230</v>
      </c>
      <c r="E166" s="84" t="b">
        <v>0</v>
      </c>
      <c r="F166" s="84" t="b">
        <v>0</v>
      </c>
      <c r="G166" s="84" t="b">
        <v>0</v>
      </c>
    </row>
    <row r="167" spans="1:7" ht="15">
      <c r="A167" s="84" t="s">
        <v>279</v>
      </c>
      <c r="B167" s="84">
        <v>4</v>
      </c>
      <c r="C167" s="118">
        <v>0.002735153779907359</v>
      </c>
      <c r="D167" s="84" t="s">
        <v>3230</v>
      </c>
      <c r="E167" s="84" t="b">
        <v>0</v>
      </c>
      <c r="F167" s="84" t="b">
        <v>0</v>
      </c>
      <c r="G167" s="84" t="b">
        <v>0</v>
      </c>
    </row>
    <row r="168" spans="1:7" ht="15">
      <c r="A168" s="84" t="s">
        <v>3070</v>
      </c>
      <c r="B168" s="84">
        <v>4</v>
      </c>
      <c r="C168" s="118">
        <v>0.002735153779907359</v>
      </c>
      <c r="D168" s="84" t="s">
        <v>3230</v>
      </c>
      <c r="E168" s="84" t="b">
        <v>0</v>
      </c>
      <c r="F168" s="84" t="b">
        <v>0</v>
      </c>
      <c r="G168" s="84" t="b">
        <v>0</v>
      </c>
    </row>
    <row r="169" spans="1:7" ht="15">
      <c r="A169" s="84" t="s">
        <v>3071</v>
      </c>
      <c r="B169" s="84">
        <v>4</v>
      </c>
      <c r="C169" s="118">
        <v>0.002735153779907359</v>
      </c>
      <c r="D169" s="84" t="s">
        <v>3230</v>
      </c>
      <c r="E169" s="84" t="b">
        <v>1</v>
      </c>
      <c r="F169" s="84" t="b">
        <v>0</v>
      </c>
      <c r="G169" s="84" t="b">
        <v>0</v>
      </c>
    </row>
    <row r="170" spans="1:7" ht="15">
      <c r="A170" s="84" t="s">
        <v>3072</v>
      </c>
      <c r="B170" s="84">
        <v>4</v>
      </c>
      <c r="C170" s="118">
        <v>0.002735153779907359</v>
      </c>
      <c r="D170" s="84" t="s">
        <v>3230</v>
      </c>
      <c r="E170" s="84" t="b">
        <v>1</v>
      </c>
      <c r="F170" s="84" t="b">
        <v>0</v>
      </c>
      <c r="G170" s="84" t="b">
        <v>0</v>
      </c>
    </row>
    <row r="171" spans="1:7" ht="15">
      <c r="A171" s="84" t="s">
        <v>355</v>
      </c>
      <c r="B171" s="84">
        <v>4</v>
      </c>
      <c r="C171" s="118">
        <v>0.002735153779907359</v>
      </c>
      <c r="D171" s="84" t="s">
        <v>3230</v>
      </c>
      <c r="E171" s="84" t="b">
        <v>0</v>
      </c>
      <c r="F171" s="84" t="b">
        <v>0</v>
      </c>
      <c r="G171" s="84" t="b">
        <v>0</v>
      </c>
    </row>
    <row r="172" spans="1:7" ht="15">
      <c r="A172" s="84" t="s">
        <v>356</v>
      </c>
      <c r="B172" s="84">
        <v>4</v>
      </c>
      <c r="C172" s="118">
        <v>0.002735153779907359</v>
      </c>
      <c r="D172" s="84" t="s">
        <v>3230</v>
      </c>
      <c r="E172" s="84" t="b">
        <v>0</v>
      </c>
      <c r="F172" s="84" t="b">
        <v>0</v>
      </c>
      <c r="G172" s="84" t="b">
        <v>0</v>
      </c>
    </row>
    <row r="173" spans="1:7" ht="15">
      <c r="A173" s="84" t="s">
        <v>2764</v>
      </c>
      <c r="B173" s="84">
        <v>4</v>
      </c>
      <c r="C173" s="118">
        <v>0.002735153779907359</v>
      </c>
      <c r="D173" s="84" t="s">
        <v>3230</v>
      </c>
      <c r="E173" s="84" t="b">
        <v>0</v>
      </c>
      <c r="F173" s="84" t="b">
        <v>0</v>
      </c>
      <c r="G173" s="84" t="b">
        <v>0</v>
      </c>
    </row>
    <row r="174" spans="1:7" ht="15">
      <c r="A174" s="84" t="s">
        <v>3073</v>
      </c>
      <c r="B174" s="84">
        <v>4</v>
      </c>
      <c r="C174" s="118">
        <v>0.002735153779907359</v>
      </c>
      <c r="D174" s="84" t="s">
        <v>3230</v>
      </c>
      <c r="E174" s="84" t="b">
        <v>0</v>
      </c>
      <c r="F174" s="84" t="b">
        <v>0</v>
      </c>
      <c r="G174" s="84" t="b">
        <v>0</v>
      </c>
    </row>
    <row r="175" spans="1:7" ht="15">
      <c r="A175" s="84" t="s">
        <v>3074</v>
      </c>
      <c r="B175" s="84">
        <v>4</v>
      </c>
      <c r="C175" s="118">
        <v>0.002735153779907359</v>
      </c>
      <c r="D175" s="84" t="s">
        <v>3230</v>
      </c>
      <c r="E175" s="84" t="b">
        <v>0</v>
      </c>
      <c r="F175" s="84" t="b">
        <v>0</v>
      </c>
      <c r="G175" s="84" t="b">
        <v>0</v>
      </c>
    </row>
    <row r="176" spans="1:7" ht="15">
      <c r="A176" s="84" t="s">
        <v>3075</v>
      </c>
      <c r="B176" s="84">
        <v>4</v>
      </c>
      <c r="C176" s="118">
        <v>0.002735153779907359</v>
      </c>
      <c r="D176" s="84" t="s">
        <v>3230</v>
      </c>
      <c r="E176" s="84" t="b">
        <v>0</v>
      </c>
      <c r="F176" s="84" t="b">
        <v>0</v>
      </c>
      <c r="G176" s="84" t="b">
        <v>0</v>
      </c>
    </row>
    <row r="177" spans="1:7" ht="15">
      <c r="A177" s="84" t="s">
        <v>312</v>
      </c>
      <c r="B177" s="84">
        <v>4</v>
      </c>
      <c r="C177" s="118">
        <v>0.002735153779907359</v>
      </c>
      <c r="D177" s="84" t="s">
        <v>3230</v>
      </c>
      <c r="E177" s="84" t="b">
        <v>0</v>
      </c>
      <c r="F177" s="84" t="b">
        <v>0</v>
      </c>
      <c r="G177" s="84" t="b">
        <v>0</v>
      </c>
    </row>
    <row r="178" spans="1:7" ht="15">
      <c r="A178" s="84" t="s">
        <v>3076</v>
      </c>
      <c r="B178" s="84">
        <v>4</v>
      </c>
      <c r="C178" s="118">
        <v>0.002735153779907359</v>
      </c>
      <c r="D178" s="84" t="s">
        <v>3230</v>
      </c>
      <c r="E178" s="84" t="b">
        <v>0</v>
      </c>
      <c r="F178" s="84" t="b">
        <v>0</v>
      </c>
      <c r="G178" s="84" t="b">
        <v>0</v>
      </c>
    </row>
    <row r="179" spans="1:7" ht="15">
      <c r="A179" s="84" t="s">
        <v>2604</v>
      </c>
      <c r="B179" s="84">
        <v>4</v>
      </c>
      <c r="C179" s="118">
        <v>0.002735153779907359</v>
      </c>
      <c r="D179" s="84" t="s">
        <v>3230</v>
      </c>
      <c r="E179" s="84" t="b">
        <v>0</v>
      </c>
      <c r="F179" s="84" t="b">
        <v>0</v>
      </c>
      <c r="G179" s="84" t="b">
        <v>0</v>
      </c>
    </row>
    <row r="180" spans="1:7" ht="15">
      <c r="A180" s="84" t="s">
        <v>2605</v>
      </c>
      <c r="B180" s="84">
        <v>4</v>
      </c>
      <c r="C180" s="118">
        <v>0.002735153779907359</v>
      </c>
      <c r="D180" s="84" t="s">
        <v>3230</v>
      </c>
      <c r="E180" s="84" t="b">
        <v>0</v>
      </c>
      <c r="F180" s="84" t="b">
        <v>0</v>
      </c>
      <c r="G180" s="84" t="b">
        <v>0</v>
      </c>
    </row>
    <row r="181" spans="1:7" ht="15">
      <c r="A181" s="84" t="s">
        <v>2607</v>
      </c>
      <c r="B181" s="84">
        <v>4</v>
      </c>
      <c r="C181" s="118">
        <v>0.002735153779907359</v>
      </c>
      <c r="D181" s="84" t="s">
        <v>3230</v>
      </c>
      <c r="E181" s="84" t="b">
        <v>0</v>
      </c>
      <c r="F181" s="84" t="b">
        <v>0</v>
      </c>
      <c r="G181" s="84" t="b">
        <v>0</v>
      </c>
    </row>
    <row r="182" spans="1:7" ht="15">
      <c r="A182" s="84" t="s">
        <v>2608</v>
      </c>
      <c r="B182" s="84">
        <v>4</v>
      </c>
      <c r="C182" s="118">
        <v>0.002735153779907359</v>
      </c>
      <c r="D182" s="84" t="s">
        <v>3230</v>
      </c>
      <c r="E182" s="84" t="b">
        <v>0</v>
      </c>
      <c r="F182" s="84" t="b">
        <v>0</v>
      </c>
      <c r="G182" s="84" t="b">
        <v>0</v>
      </c>
    </row>
    <row r="183" spans="1:7" ht="15">
      <c r="A183" s="84" t="s">
        <v>2610</v>
      </c>
      <c r="B183" s="84">
        <v>4</v>
      </c>
      <c r="C183" s="118">
        <v>0.002735153779907359</v>
      </c>
      <c r="D183" s="84" t="s">
        <v>3230</v>
      </c>
      <c r="E183" s="84" t="b">
        <v>0</v>
      </c>
      <c r="F183" s="84" t="b">
        <v>0</v>
      </c>
      <c r="G183" s="84" t="b">
        <v>0</v>
      </c>
    </row>
    <row r="184" spans="1:7" ht="15">
      <c r="A184" s="84" t="s">
        <v>2611</v>
      </c>
      <c r="B184" s="84">
        <v>4</v>
      </c>
      <c r="C184" s="118">
        <v>0.002735153779907359</v>
      </c>
      <c r="D184" s="84" t="s">
        <v>3230</v>
      </c>
      <c r="E184" s="84" t="b">
        <v>0</v>
      </c>
      <c r="F184" s="84" t="b">
        <v>0</v>
      </c>
      <c r="G184" s="84" t="b">
        <v>0</v>
      </c>
    </row>
    <row r="185" spans="1:7" ht="15">
      <c r="A185" s="84" t="s">
        <v>326</v>
      </c>
      <c r="B185" s="84">
        <v>4</v>
      </c>
      <c r="C185" s="118">
        <v>0.002735153779907359</v>
      </c>
      <c r="D185" s="84" t="s">
        <v>3230</v>
      </c>
      <c r="E185" s="84" t="b">
        <v>0</v>
      </c>
      <c r="F185" s="84" t="b">
        <v>0</v>
      </c>
      <c r="G185" s="84" t="b">
        <v>0</v>
      </c>
    </row>
    <row r="186" spans="1:7" ht="15">
      <c r="A186" s="84" t="s">
        <v>3077</v>
      </c>
      <c r="B186" s="84">
        <v>4</v>
      </c>
      <c r="C186" s="118">
        <v>0.002735153779907359</v>
      </c>
      <c r="D186" s="84" t="s">
        <v>3230</v>
      </c>
      <c r="E186" s="84" t="b">
        <v>0</v>
      </c>
      <c r="F186" s="84" t="b">
        <v>0</v>
      </c>
      <c r="G186" s="84" t="b">
        <v>0</v>
      </c>
    </row>
    <row r="187" spans="1:7" ht="15">
      <c r="A187" s="84" t="s">
        <v>3078</v>
      </c>
      <c r="B187" s="84">
        <v>4</v>
      </c>
      <c r="C187" s="118">
        <v>0.002954729766916673</v>
      </c>
      <c r="D187" s="84" t="s">
        <v>3230</v>
      </c>
      <c r="E187" s="84" t="b">
        <v>0</v>
      </c>
      <c r="F187" s="84" t="b">
        <v>0</v>
      </c>
      <c r="G187" s="84" t="b">
        <v>0</v>
      </c>
    </row>
    <row r="188" spans="1:7" ht="15">
      <c r="A188" s="84" t="s">
        <v>3079</v>
      </c>
      <c r="B188" s="84">
        <v>4</v>
      </c>
      <c r="C188" s="118">
        <v>0.002735153779907359</v>
      </c>
      <c r="D188" s="84" t="s">
        <v>3230</v>
      </c>
      <c r="E188" s="84" t="b">
        <v>0</v>
      </c>
      <c r="F188" s="84" t="b">
        <v>0</v>
      </c>
      <c r="G188" s="84" t="b">
        <v>0</v>
      </c>
    </row>
    <row r="189" spans="1:7" ht="15">
      <c r="A189" s="84" t="s">
        <v>406</v>
      </c>
      <c r="B189" s="84">
        <v>3</v>
      </c>
      <c r="C189" s="118">
        <v>0.002216047325187505</v>
      </c>
      <c r="D189" s="84" t="s">
        <v>3230</v>
      </c>
      <c r="E189" s="84" t="b">
        <v>0</v>
      </c>
      <c r="F189" s="84" t="b">
        <v>0</v>
      </c>
      <c r="G189" s="84" t="b">
        <v>0</v>
      </c>
    </row>
    <row r="190" spans="1:7" ht="15">
      <c r="A190" s="84" t="s">
        <v>3080</v>
      </c>
      <c r="B190" s="84">
        <v>3</v>
      </c>
      <c r="C190" s="118">
        <v>0.002216047325187505</v>
      </c>
      <c r="D190" s="84" t="s">
        <v>3230</v>
      </c>
      <c r="E190" s="84" t="b">
        <v>0</v>
      </c>
      <c r="F190" s="84" t="b">
        <v>0</v>
      </c>
      <c r="G190" s="84" t="b">
        <v>0</v>
      </c>
    </row>
    <row r="191" spans="1:7" ht="15">
      <c r="A191" s="84" t="s">
        <v>3081</v>
      </c>
      <c r="B191" s="84">
        <v>3</v>
      </c>
      <c r="C191" s="118">
        <v>0.002216047325187505</v>
      </c>
      <c r="D191" s="84" t="s">
        <v>3230</v>
      </c>
      <c r="E191" s="84" t="b">
        <v>0</v>
      </c>
      <c r="F191" s="84" t="b">
        <v>0</v>
      </c>
      <c r="G191" s="84" t="b">
        <v>0</v>
      </c>
    </row>
    <row r="192" spans="1:7" ht="15">
      <c r="A192" s="84" t="s">
        <v>3082</v>
      </c>
      <c r="B192" s="84">
        <v>3</v>
      </c>
      <c r="C192" s="118">
        <v>0.002216047325187505</v>
      </c>
      <c r="D192" s="84" t="s">
        <v>3230</v>
      </c>
      <c r="E192" s="84" t="b">
        <v>0</v>
      </c>
      <c r="F192" s="84" t="b">
        <v>0</v>
      </c>
      <c r="G192" s="84" t="b">
        <v>0</v>
      </c>
    </row>
    <row r="193" spans="1:7" ht="15">
      <c r="A193" s="84" t="s">
        <v>3083</v>
      </c>
      <c r="B193" s="84">
        <v>3</v>
      </c>
      <c r="C193" s="118">
        <v>0.002216047325187505</v>
      </c>
      <c r="D193" s="84" t="s">
        <v>3230</v>
      </c>
      <c r="E193" s="84" t="b">
        <v>0</v>
      </c>
      <c r="F193" s="84" t="b">
        <v>0</v>
      </c>
      <c r="G193" s="84" t="b">
        <v>0</v>
      </c>
    </row>
    <row r="194" spans="1:7" ht="15">
      <c r="A194" s="84" t="s">
        <v>3084</v>
      </c>
      <c r="B194" s="84">
        <v>3</v>
      </c>
      <c r="C194" s="118">
        <v>0.002216047325187505</v>
      </c>
      <c r="D194" s="84" t="s">
        <v>3230</v>
      </c>
      <c r="E194" s="84" t="b">
        <v>0</v>
      </c>
      <c r="F194" s="84" t="b">
        <v>0</v>
      </c>
      <c r="G194" s="84" t="b">
        <v>0</v>
      </c>
    </row>
    <row r="195" spans="1:7" ht="15">
      <c r="A195" s="84" t="s">
        <v>396</v>
      </c>
      <c r="B195" s="84">
        <v>3</v>
      </c>
      <c r="C195" s="118">
        <v>0.002216047325187505</v>
      </c>
      <c r="D195" s="84" t="s">
        <v>3230</v>
      </c>
      <c r="E195" s="84" t="b">
        <v>0</v>
      </c>
      <c r="F195" s="84" t="b">
        <v>0</v>
      </c>
      <c r="G195" s="84" t="b">
        <v>0</v>
      </c>
    </row>
    <row r="196" spans="1:7" ht="15">
      <c r="A196" s="84" t="s">
        <v>395</v>
      </c>
      <c r="B196" s="84">
        <v>3</v>
      </c>
      <c r="C196" s="118">
        <v>0.002216047325187505</v>
      </c>
      <c r="D196" s="84" t="s">
        <v>3230</v>
      </c>
      <c r="E196" s="84" t="b">
        <v>0</v>
      </c>
      <c r="F196" s="84" t="b">
        <v>0</v>
      </c>
      <c r="G196" s="84" t="b">
        <v>0</v>
      </c>
    </row>
    <row r="197" spans="1:7" ht="15">
      <c r="A197" s="84" t="s">
        <v>3085</v>
      </c>
      <c r="B197" s="84">
        <v>3</v>
      </c>
      <c r="C197" s="118">
        <v>0.002216047325187505</v>
      </c>
      <c r="D197" s="84" t="s">
        <v>3230</v>
      </c>
      <c r="E197" s="84" t="b">
        <v>0</v>
      </c>
      <c r="F197" s="84" t="b">
        <v>0</v>
      </c>
      <c r="G197" s="84" t="b">
        <v>0</v>
      </c>
    </row>
    <row r="198" spans="1:7" ht="15">
      <c r="A198" s="84" t="s">
        <v>3086</v>
      </c>
      <c r="B198" s="84">
        <v>3</v>
      </c>
      <c r="C198" s="118">
        <v>0.002216047325187505</v>
      </c>
      <c r="D198" s="84" t="s">
        <v>3230</v>
      </c>
      <c r="E198" s="84" t="b">
        <v>1</v>
      </c>
      <c r="F198" s="84" t="b">
        <v>0</v>
      </c>
      <c r="G198" s="84" t="b">
        <v>0</v>
      </c>
    </row>
    <row r="199" spans="1:7" ht="15">
      <c r="A199" s="84" t="s">
        <v>3087</v>
      </c>
      <c r="B199" s="84">
        <v>3</v>
      </c>
      <c r="C199" s="118">
        <v>0.002216047325187505</v>
      </c>
      <c r="D199" s="84" t="s">
        <v>3230</v>
      </c>
      <c r="E199" s="84" t="b">
        <v>0</v>
      </c>
      <c r="F199" s="84" t="b">
        <v>0</v>
      </c>
      <c r="G199" s="84" t="b">
        <v>0</v>
      </c>
    </row>
    <row r="200" spans="1:7" ht="15">
      <c r="A200" s="84" t="s">
        <v>3088</v>
      </c>
      <c r="B200" s="84">
        <v>3</v>
      </c>
      <c r="C200" s="118">
        <v>0.002216047325187505</v>
      </c>
      <c r="D200" s="84" t="s">
        <v>3230</v>
      </c>
      <c r="E200" s="84" t="b">
        <v>1</v>
      </c>
      <c r="F200" s="84" t="b">
        <v>0</v>
      </c>
      <c r="G200" s="84" t="b">
        <v>0</v>
      </c>
    </row>
    <row r="201" spans="1:7" ht="15">
      <c r="A201" s="84" t="s">
        <v>390</v>
      </c>
      <c r="B201" s="84">
        <v>3</v>
      </c>
      <c r="C201" s="118">
        <v>0.002216047325187505</v>
      </c>
      <c r="D201" s="84" t="s">
        <v>3230</v>
      </c>
      <c r="E201" s="84" t="b">
        <v>0</v>
      </c>
      <c r="F201" s="84" t="b">
        <v>0</v>
      </c>
      <c r="G201" s="84" t="b">
        <v>0</v>
      </c>
    </row>
    <row r="202" spans="1:7" ht="15">
      <c r="A202" s="84" t="s">
        <v>3089</v>
      </c>
      <c r="B202" s="84">
        <v>3</v>
      </c>
      <c r="C202" s="118">
        <v>0.002216047325187505</v>
      </c>
      <c r="D202" s="84" t="s">
        <v>3230</v>
      </c>
      <c r="E202" s="84" t="b">
        <v>0</v>
      </c>
      <c r="F202" s="84" t="b">
        <v>0</v>
      </c>
      <c r="G202" s="84" t="b">
        <v>0</v>
      </c>
    </row>
    <row r="203" spans="1:7" ht="15">
      <c r="A203" s="84" t="s">
        <v>3090</v>
      </c>
      <c r="B203" s="84">
        <v>3</v>
      </c>
      <c r="C203" s="118">
        <v>0.002216047325187505</v>
      </c>
      <c r="D203" s="84" t="s">
        <v>3230</v>
      </c>
      <c r="E203" s="84" t="b">
        <v>0</v>
      </c>
      <c r="F203" s="84" t="b">
        <v>0</v>
      </c>
      <c r="G203" s="84" t="b">
        <v>0</v>
      </c>
    </row>
    <row r="204" spans="1:7" ht="15">
      <c r="A204" s="84" t="s">
        <v>3091</v>
      </c>
      <c r="B204" s="84">
        <v>3</v>
      </c>
      <c r="C204" s="118">
        <v>0.002216047325187505</v>
      </c>
      <c r="D204" s="84" t="s">
        <v>3230</v>
      </c>
      <c r="E204" s="84" t="b">
        <v>0</v>
      </c>
      <c r="F204" s="84" t="b">
        <v>0</v>
      </c>
      <c r="G204" s="84" t="b">
        <v>0</v>
      </c>
    </row>
    <row r="205" spans="1:7" ht="15">
      <c r="A205" s="84" t="s">
        <v>3092</v>
      </c>
      <c r="B205" s="84">
        <v>3</v>
      </c>
      <c r="C205" s="118">
        <v>0.002216047325187505</v>
      </c>
      <c r="D205" s="84" t="s">
        <v>3230</v>
      </c>
      <c r="E205" s="84" t="b">
        <v>0</v>
      </c>
      <c r="F205" s="84" t="b">
        <v>0</v>
      </c>
      <c r="G205" s="84" t="b">
        <v>0</v>
      </c>
    </row>
    <row r="206" spans="1:7" ht="15">
      <c r="A206" s="84" t="s">
        <v>3093</v>
      </c>
      <c r="B206" s="84">
        <v>3</v>
      </c>
      <c r="C206" s="118">
        <v>0.002216047325187505</v>
      </c>
      <c r="D206" s="84" t="s">
        <v>3230</v>
      </c>
      <c r="E206" s="84" t="b">
        <v>0</v>
      </c>
      <c r="F206" s="84" t="b">
        <v>0</v>
      </c>
      <c r="G206" s="84" t="b">
        <v>0</v>
      </c>
    </row>
    <row r="207" spans="1:7" ht="15">
      <c r="A207" s="84" t="s">
        <v>3094</v>
      </c>
      <c r="B207" s="84">
        <v>3</v>
      </c>
      <c r="C207" s="118">
        <v>0.002216047325187505</v>
      </c>
      <c r="D207" s="84" t="s">
        <v>3230</v>
      </c>
      <c r="E207" s="84" t="b">
        <v>0</v>
      </c>
      <c r="F207" s="84" t="b">
        <v>0</v>
      </c>
      <c r="G207" s="84" t="b">
        <v>0</v>
      </c>
    </row>
    <row r="208" spans="1:7" ht="15">
      <c r="A208" s="84" t="s">
        <v>288</v>
      </c>
      <c r="B208" s="84">
        <v>3</v>
      </c>
      <c r="C208" s="118">
        <v>0.002216047325187505</v>
      </c>
      <c r="D208" s="84" t="s">
        <v>3230</v>
      </c>
      <c r="E208" s="84" t="b">
        <v>0</v>
      </c>
      <c r="F208" s="84" t="b">
        <v>0</v>
      </c>
      <c r="G208" s="84" t="b">
        <v>0</v>
      </c>
    </row>
    <row r="209" spans="1:7" ht="15">
      <c r="A209" s="84" t="s">
        <v>3095</v>
      </c>
      <c r="B209" s="84">
        <v>3</v>
      </c>
      <c r="C209" s="118">
        <v>0.002216047325187505</v>
      </c>
      <c r="D209" s="84" t="s">
        <v>3230</v>
      </c>
      <c r="E209" s="84" t="b">
        <v>0</v>
      </c>
      <c r="F209" s="84" t="b">
        <v>0</v>
      </c>
      <c r="G209" s="84" t="b">
        <v>0</v>
      </c>
    </row>
    <row r="210" spans="1:7" ht="15">
      <c r="A210" s="84" t="s">
        <v>3096</v>
      </c>
      <c r="B210" s="84">
        <v>3</v>
      </c>
      <c r="C210" s="118">
        <v>0.002216047325187505</v>
      </c>
      <c r="D210" s="84" t="s">
        <v>3230</v>
      </c>
      <c r="E210" s="84" t="b">
        <v>0</v>
      </c>
      <c r="F210" s="84" t="b">
        <v>0</v>
      </c>
      <c r="G210" s="84" t="b">
        <v>0</v>
      </c>
    </row>
    <row r="211" spans="1:7" ht="15">
      <c r="A211" s="84" t="s">
        <v>3097</v>
      </c>
      <c r="B211" s="84">
        <v>3</v>
      </c>
      <c r="C211" s="118">
        <v>0.002216047325187505</v>
      </c>
      <c r="D211" s="84" t="s">
        <v>3230</v>
      </c>
      <c r="E211" s="84" t="b">
        <v>0</v>
      </c>
      <c r="F211" s="84" t="b">
        <v>0</v>
      </c>
      <c r="G211" s="84" t="b">
        <v>0</v>
      </c>
    </row>
    <row r="212" spans="1:7" ht="15">
      <c r="A212" s="84" t="s">
        <v>3098</v>
      </c>
      <c r="B212" s="84">
        <v>3</v>
      </c>
      <c r="C212" s="118">
        <v>0.002216047325187505</v>
      </c>
      <c r="D212" s="84" t="s">
        <v>3230</v>
      </c>
      <c r="E212" s="84" t="b">
        <v>0</v>
      </c>
      <c r="F212" s="84" t="b">
        <v>0</v>
      </c>
      <c r="G212" s="84" t="b">
        <v>0</v>
      </c>
    </row>
    <row r="213" spans="1:7" ht="15">
      <c r="A213" s="84" t="s">
        <v>3099</v>
      </c>
      <c r="B213" s="84">
        <v>3</v>
      </c>
      <c r="C213" s="118">
        <v>0.002216047325187505</v>
      </c>
      <c r="D213" s="84" t="s">
        <v>3230</v>
      </c>
      <c r="E213" s="84" t="b">
        <v>0</v>
      </c>
      <c r="F213" s="84" t="b">
        <v>0</v>
      </c>
      <c r="G213" s="84" t="b">
        <v>0</v>
      </c>
    </row>
    <row r="214" spans="1:7" ht="15">
      <c r="A214" s="84" t="s">
        <v>3100</v>
      </c>
      <c r="B214" s="84">
        <v>3</v>
      </c>
      <c r="C214" s="118">
        <v>0.002216047325187505</v>
      </c>
      <c r="D214" s="84" t="s">
        <v>3230</v>
      </c>
      <c r="E214" s="84" t="b">
        <v>0</v>
      </c>
      <c r="F214" s="84" t="b">
        <v>0</v>
      </c>
      <c r="G214" s="84" t="b">
        <v>0</v>
      </c>
    </row>
    <row r="215" spans="1:7" ht="15">
      <c r="A215" s="84" t="s">
        <v>310</v>
      </c>
      <c r="B215" s="84">
        <v>3</v>
      </c>
      <c r="C215" s="118">
        <v>0.0024481535541712677</v>
      </c>
      <c r="D215" s="84" t="s">
        <v>3230</v>
      </c>
      <c r="E215" s="84" t="b">
        <v>0</v>
      </c>
      <c r="F215" s="84" t="b">
        <v>0</v>
      </c>
      <c r="G215" s="84" t="b">
        <v>0</v>
      </c>
    </row>
    <row r="216" spans="1:7" ht="15">
      <c r="A216" s="84" t="s">
        <v>3101</v>
      </c>
      <c r="B216" s="84">
        <v>3</v>
      </c>
      <c r="C216" s="118">
        <v>0.002216047325187505</v>
      </c>
      <c r="D216" s="84" t="s">
        <v>3230</v>
      </c>
      <c r="E216" s="84" t="b">
        <v>0</v>
      </c>
      <c r="F216" s="84" t="b">
        <v>0</v>
      </c>
      <c r="G216" s="84" t="b">
        <v>0</v>
      </c>
    </row>
    <row r="217" spans="1:7" ht="15">
      <c r="A217" s="84" t="s">
        <v>3102</v>
      </c>
      <c r="B217" s="84">
        <v>3</v>
      </c>
      <c r="C217" s="118">
        <v>0.002216047325187505</v>
      </c>
      <c r="D217" s="84" t="s">
        <v>3230</v>
      </c>
      <c r="E217" s="84" t="b">
        <v>0</v>
      </c>
      <c r="F217" s="84" t="b">
        <v>0</v>
      </c>
      <c r="G217" s="84" t="b">
        <v>0</v>
      </c>
    </row>
    <row r="218" spans="1:7" ht="15">
      <c r="A218" s="84" t="s">
        <v>3103</v>
      </c>
      <c r="B218" s="84">
        <v>3</v>
      </c>
      <c r="C218" s="118">
        <v>0.002216047325187505</v>
      </c>
      <c r="D218" s="84" t="s">
        <v>3230</v>
      </c>
      <c r="E218" s="84" t="b">
        <v>0</v>
      </c>
      <c r="F218" s="84" t="b">
        <v>0</v>
      </c>
      <c r="G218" s="84" t="b">
        <v>0</v>
      </c>
    </row>
    <row r="219" spans="1:7" ht="15">
      <c r="A219" s="84" t="s">
        <v>3104</v>
      </c>
      <c r="B219" s="84">
        <v>3</v>
      </c>
      <c r="C219" s="118">
        <v>0.002216047325187505</v>
      </c>
      <c r="D219" s="84" t="s">
        <v>3230</v>
      </c>
      <c r="E219" s="84" t="b">
        <v>0</v>
      </c>
      <c r="F219" s="84" t="b">
        <v>0</v>
      </c>
      <c r="G219" s="84" t="b">
        <v>0</v>
      </c>
    </row>
    <row r="220" spans="1:7" ht="15">
      <c r="A220" s="84" t="s">
        <v>3105</v>
      </c>
      <c r="B220" s="84">
        <v>3</v>
      </c>
      <c r="C220" s="118">
        <v>0.002216047325187505</v>
      </c>
      <c r="D220" s="84" t="s">
        <v>3230</v>
      </c>
      <c r="E220" s="84" t="b">
        <v>0</v>
      </c>
      <c r="F220" s="84" t="b">
        <v>0</v>
      </c>
      <c r="G220" s="84" t="b">
        <v>0</v>
      </c>
    </row>
    <row r="221" spans="1:7" ht="15">
      <c r="A221" s="84" t="s">
        <v>3106</v>
      </c>
      <c r="B221" s="84">
        <v>3</v>
      </c>
      <c r="C221" s="118">
        <v>0.002216047325187505</v>
      </c>
      <c r="D221" s="84" t="s">
        <v>3230</v>
      </c>
      <c r="E221" s="84" t="b">
        <v>0</v>
      </c>
      <c r="F221" s="84" t="b">
        <v>0</v>
      </c>
      <c r="G221" s="84" t="b">
        <v>0</v>
      </c>
    </row>
    <row r="222" spans="1:7" ht="15">
      <c r="A222" s="84" t="s">
        <v>3107</v>
      </c>
      <c r="B222" s="84">
        <v>3</v>
      </c>
      <c r="C222" s="118">
        <v>0.002216047325187505</v>
      </c>
      <c r="D222" s="84" t="s">
        <v>3230</v>
      </c>
      <c r="E222" s="84" t="b">
        <v>0</v>
      </c>
      <c r="F222" s="84" t="b">
        <v>0</v>
      </c>
      <c r="G222" s="84" t="b">
        <v>0</v>
      </c>
    </row>
    <row r="223" spans="1:7" ht="15">
      <c r="A223" s="84" t="s">
        <v>3108</v>
      </c>
      <c r="B223" s="84">
        <v>3</v>
      </c>
      <c r="C223" s="118">
        <v>0.002216047325187505</v>
      </c>
      <c r="D223" s="84" t="s">
        <v>3230</v>
      </c>
      <c r="E223" s="84" t="b">
        <v>1</v>
      </c>
      <c r="F223" s="84" t="b">
        <v>0</v>
      </c>
      <c r="G223" s="84" t="b">
        <v>0</v>
      </c>
    </row>
    <row r="224" spans="1:7" ht="15">
      <c r="A224" s="84" t="s">
        <v>3109</v>
      </c>
      <c r="B224" s="84">
        <v>3</v>
      </c>
      <c r="C224" s="118">
        <v>0.002216047325187505</v>
      </c>
      <c r="D224" s="84" t="s">
        <v>3230</v>
      </c>
      <c r="E224" s="84" t="b">
        <v>0</v>
      </c>
      <c r="F224" s="84" t="b">
        <v>0</v>
      </c>
      <c r="G224" s="84" t="b">
        <v>0</v>
      </c>
    </row>
    <row r="225" spans="1:7" ht="15">
      <c r="A225" s="84" t="s">
        <v>3110</v>
      </c>
      <c r="B225" s="84">
        <v>3</v>
      </c>
      <c r="C225" s="118">
        <v>0.002216047325187505</v>
      </c>
      <c r="D225" s="84" t="s">
        <v>3230</v>
      </c>
      <c r="E225" s="84" t="b">
        <v>0</v>
      </c>
      <c r="F225" s="84" t="b">
        <v>0</v>
      </c>
      <c r="G225" s="84" t="b">
        <v>0</v>
      </c>
    </row>
    <row r="226" spans="1:7" ht="15">
      <c r="A226" s="84" t="s">
        <v>3111</v>
      </c>
      <c r="B226" s="84">
        <v>3</v>
      </c>
      <c r="C226" s="118">
        <v>0.002216047325187505</v>
      </c>
      <c r="D226" s="84" t="s">
        <v>3230</v>
      </c>
      <c r="E226" s="84" t="b">
        <v>0</v>
      </c>
      <c r="F226" s="84" t="b">
        <v>0</v>
      </c>
      <c r="G226" s="84" t="b">
        <v>0</v>
      </c>
    </row>
    <row r="227" spans="1:7" ht="15">
      <c r="A227" s="84" t="s">
        <v>3112</v>
      </c>
      <c r="B227" s="84">
        <v>3</v>
      </c>
      <c r="C227" s="118">
        <v>0.002216047325187505</v>
      </c>
      <c r="D227" s="84" t="s">
        <v>3230</v>
      </c>
      <c r="E227" s="84" t="b">
        <v>0</v>
      </c>
      <c r="F227" s="84" t="b">
        <v>0</v>
      </c>
      <c r="G227" s="84" t="b">
        <v>0</v>
      </c>
    </row>
    <row r="228" spans="1:7" ht="15">
      <c r="A228" s="84" t="s">
        <v>259</v>
      </c>
      <c r="B228" s="84">
        <v>3</v>
      </c>
      <c r="C228" s="118">
        <v>0.002216047325187505</v>
      </c>
      <c r="D228" s="84" t="s">
        <v>3230</v>
      </c>
      <c r="E228" s="84" t="b">
        <v>0</v>
      </c>
      <c r="F228" s="84" t="b">
        <v>0</v>
      </c>
      <c r="G228" s="84" t="b">
        <v>0</v>
      </c>
    </row>
    <row r="229" spans="1:7" ht="15">
      <c r="A229" s="84" t="s">
        <v>364</v>
      </c>
      <c r="B229" s="84">
        <v>3</v>
      </c>
      <c r="C229" s="118">
        <v>0.002216047325187505</v>
      </c>
      <c r="D229" s="84" t="s">
        <v>3230</v>
      </c>
      <c r="E229" s="84" t="b">
        <v>0</v>
      </c>
      <c r="F229" s="84" t="b">
        <v>0</v>
      </c>
      <c r="G229" s="84" t="b">
        <v>0</v>
      </c>
    </row>
    <row r="230" spans="1:7" ht="15">
      <c r="A230" s="84" t="s">
        <v>363</v>
      </c>
      <c r="B230" s="84">
        <v>3</v>
      </c>
      <c r="C230" s="118">
        <v>0.002216047325187505</v>
      </c>
      <c r="D230" s="84" t="s">
        <v>3230</v>
      </c>
      <c r="E230" s="84" t="b">
        <v>0</v>
      </c>
      <c r="F230" s="84" t="b">
        <v>0</v>
      </c>
      <c r="G230" s="84" t="b">
        <v>0</v>
      </c>
    </row>
    <row r="231" spans="1:7" ht="15">
      <c r="A231" s="84" t="s">
        <v>3113</v>
      </c>
      <c r="B231" s="84">
        <v>3</v>
      </c>
      <c r="C231" s="118">
        <v>0.002216047325187505</v>
      </c>
      <c r="D231" s="84" t="s">
        <v>3230</v>
      </c>
      <c r="E231" s="84" t="b">
        <v>0</v>
      </c>
      <c r="F231" s="84" t="b">
        <v>0</v>
      </c>
      <c r="G231" s="84" t="b">
        <v>0</v>
      </c>
    </row>
    <row r="232" spans="1:7" ht="15">
      <c r="A232" s="84" t="s">
        <v>3114</v>
      </c>
      <c r="B232" s="84">
        <v>3</v>
      </c>
      <c r="C232" s="118">
        <v>0.002216047325187505</v>
      </c>
      <c r="D232" s="84" t="s">
        <v>3230</v>
      </c>
      <c r="E232" s="84" t="b">
        <v>0</v>
      </c>
      <c r="F232" s="84" t="b">
        <v>0</v>
      </c>
      <c r="G232" s="84" t="b">
        <v>0</v>
      </c>
    </row>
    <row r="233" spans="1:7" ht="15">
      <c r="A233" s="84" t="s">
        <v>2619</v>
      </c>
      <c r="B233" s="84">
        <v>3</v>
      </c>
      <c r="C233" s="118">
        <v>0.002216047325187505</v>
      </c>
      <c r="D233" s="84" t="s">
        <v>3230</v>
      </c>
      <c r="E233" s="84" t="b">
        <v>1</v>
      </c>
      <c r="F233" s="84" t="b">
        <v>0</v>
      </c>
      <c r="G233" s="84" t="b">
        <v>0</v>
      </c>
    </row>
    <row r="234" spans="1:7" ht="15">
      <c r="A234" s="84" t="s">
        <v>3115</v>
      </c>
      <c r="B234" s="84">
        <v>3</v>
      </c>
      <c r="C234" s="118">
        <v>0.002216047325187505</v>
      </c>
      <c r="D234" s="84" t="s">
        <v>3230</v>
      </c>
      <c r="E234" s="84" t="b">
        <v>0</v>
      </c>
      <c r="F234" s="84" t="b">
        <v>0</v>
      </c>
      <c r="G234" s="84" t="b">
        <v>0</v>
      </c>
    </row>
    <row r="235" spans="1:7" ht="15">
      <c r="A235" s="84" t="s">
        <v>3116</v>
      </c>
      <c r="B235" s="84">
        <v>3</v>
      </c>
      <c r="C235" s="118">
        <v>0.002216047325187505</v>
      </c>
      <c r="D235" s="84" t="s">
        <v>3230</v>
      </c>
      <c r="E235" s="84" t="b">
        <v>0</v>
      </c>
      <c r="F235" s="84" t="b">
        <v>0</v>
      </c>
      <c r="G235" s="84" t="b">
        <v>0</v>
      </c>
    </row>
    <row r="236" spans="1:7" ht="15">
      <c r="A236" s="84" t="s">
        <v>3117</v>
      </c>
      <c r="B236" s="84">
        <v>3</v>
      </c>
      <c r="C236" s="118">
        <v>0.002216047325187505</v>
      </c>
      <c r="D236" s="84" t="s">
        <v>3230</v>
      </c>
      <c r="E236" s="84" t="b">
        <v>0</v>
      </c>
      <c r="F236" s="84" t="b">
        <v>0</v>
      </c>
      <c r="G236" s="84" t="b">
        <v>0</v>
      </c>
    </row>
    <row r="237" spans="1:7" ht="15">
      <c r="A237" s="84" t="s">
        <v>3118</v>
      </c>
      <c r="B237" s="84">
        <v>3</v>
      </c>
      <c r="C237" s="118">
        <v>0.002216047325187505</v>
      </c>
      <c r="D237" s="84" t="s">
        <v>3230</v>
      </c>
      <c r="E237" s="84" t="b">
        <v>0</v>
      </c>
      <c r="F237" s="84" t="b">
        <v>0</v>
      </c>
      <c r="G237" s="84" t="b">
        <v>0</v>
      </c>
    </row>
    <row r="238" spans="1:7" ht="15">
      <c r="A238" s="84" t="s">
        <v>3119</v>
      </c>
      <c r="B238" s="84">
        <v>3</v>
      </c>
      <c r="C238" s="118">
        <v>0.002216047325187505</v>
      </c>
      <c r="D238" s="84" t="s">
        <v>3230</v>
      </c>
      <c r="E238" s="84" t="b">
        <v>0</v>
      </c>
      <c r="F238" s="84" t="b">
        <v>0</v>
      </c>
      <c r="G238" s="84" t="b">
        <v>0</v>
      </c>
    </row>
    <row r="239" spans="1:7" ht="15">
      <c r="A239" s="84" t="s">
        <v>3120</v>
      </c>
      <c r="B239" s="84">
        <v>3</v>
      </c>
      <c r="C239" s="118">
        <v>0.002216047325187505</v>
      </c>
      <c r="D239" s="84" t="s">
        <v>3230</v>
      </c>
      <c r="E239" s="84" t="b">
        <v>0</v>
      </c>
      <c r="F239" s="84" t="b">
        <v>0</v>
      </c>
      <c r="G239" s="84" t="b">
        <v>0</v>
      </c>
    </row>
    <row r="240" spans="1:7" ht="15">
      <c r="A240" s="84" t="s">
        <v>3121</v>
      </c>
      <c r="B240" s="84">
        <v>3</v>
      </c>
      <c r="C240" s="118">
        <v>0.002216047325187505</v>
      </c>
      <c r="D240" s="84" t="s">
        <v>3230</v>
      </c>
      <c r="E240" s="84" t="b">
        <v>0</v>
      </c>
      <c r="F240" s="84" t="b">
        <v>0</v>
      </c>
      <c r="G240" s="84" t="b">
        <v>0</v>
      </c>
    </row>
    <row r="241" spans="1:7" ht="15">
      <c r="A241" s="84" t="s">
        <v>3122</v>
      </c>
      <c r="B241" s="84">
        <v>3</v>
      </c>
      <c r="C241" s="118">
        <v>0.002216047325187505</v>
      </c>
      <c r="D241" s="84" t="s">
        <v>3230</v>
      </c>
      <c r="E241" s="84" t="b">
        <v>0</v>
      </c>
      <c r="F241" s="84" t="b">
        <v>0</v>
      </c>
      <c r="G241" s="84" t="b">
        <v>0</v>
      </c>
    </row>
    <row r="242" spans="1:7" ht="15">
      <c r="A242" s="84" t="s">
        <v>3123</v>
      </c>
      <c r="B242" s="84">
        <v>3</v>
      </c>
      <c r="C242" s="118">
        <v>0.002216047325187505</v>
      </c>
      <c r="D242" s="84" t="s">
        <v>3230</v>
      </c>
      <c r="E242" s="84" t="b">
        <v>0</v>
      </c>
      <c r="F242" s="84" t="b">
        <v>0</v>
      </c>
      <c r="G242" s="84" t="b">
        <v>0</v>
      </c>
    </row>
    <row r="243" spans="1:7" ht="15">
      <c r="A243" s="84" t="s">
        <v>354</v>
      </c>
      <c r="B243" s="84">
        <v>3</v>
      </c>
      <c r="C243" s="118">
        <v>0.002216047325187505</v>
      </c>
      <c r="D243" s="84" t="s">
        <v>3230</v>
      </c>
      <c r="E243" s="84" t="b">
        <v>0</v>
      </c>
      <c r="F243" s="84" t="b">
        <v>0</v>
      </c>
      <c r="G243" s="84" t="b">
        <v>0</v>
      </c>
    </row>
    <row r="244" spans="1:7" ht="15">
      <c r="A244" s="84" t="s">
        <v>249</v>
      </c>
      <c r="B244" s="84">
        <v>3</v>
      </c>
      <c r="C244" s="118">
        <v>0.002216047325187505</v>
      </c>
      <c r="D244" s="84" t="s">
        <v>3230</v>
      </c>
      <c r="E244" s="84" t="b">
        <v>0</v>
      </c>
      <c r="F244" s="84" t="b">
        <v>0</v>
      </c>
      <c r="G244" s="84" t="b">
        <v>0</v>
      </c>
    </row>
    <row r="245" spans="1:7" ht="15">
      <c r="A245" s="84" t="s">
        <v>3124</v>
      </c>
      <c r="B245" s="84">
        <v>3</v>
      </c>
      <c r="C245" s="118">
        <v>0.0024481535541712677</v>
      </c>
      <c r="D245" s="84" t="s">
        <v>3230</v>
      </c>
      <c r="E245" s="84" t="b">
        <v>0</v>
      </c>
      <c r="F245" s="84" t="b">
        <v>0</v>
      </c>
      <c r="G245" s="84" t="b">
        <v>0</v>
      </c>
    </row>
    <row r="246" spans="1:7" ht="15">
      <c r="A246" s="84" t="s">
        <v>3125</v>
      </c>
      <c r="B246" s="84">
        <v>3</v>
      </c>
      <c r="C246" s="118">
        <v>0.0024481535541712677</v>
      </c>
      <c r="D246" s="84" t="s">
        <v>3230</v>
      </c>
      <c r="E246" s="84" t="b">
        <v>0</v>
      </c>
      <c r="F246" s="84" t="b">
        <v>0</v>
      </c>
      <c r="G246" s="84" t="b">
        <v>0</v>
      </c>
    </row>
    <row r="247" spans="1:7" ht="15">
      <c r="A247" s="84" t="s">
        <v>253</v>
      </c>
      <c r="B247" s="84">
        <v>3</v>
      </c>
      <c r="C247" s="118">
        <v>0.002216047325187505</v>
      </c>
      <c r="D247" s="84" t="s">
        <v>3230</v>
      </c>
      <c r="E247" s="84" t="b">
        <v>0</v>
      </c>
      <c r="F247" s="84" t="b">
        <v>0</v>
      </c>
      <c r="G247" s="84" t="b">
        <v>0</v>
      </c>
    </row>
    <row r="248" spans="1:7" ht="15">
      <c r="A248" s="84" t="s">
        <v>3126</v>
      </c>
      <c r="B248" s="84">
        <v>3</v>
      </c>
      <c r="C248" s="118">
        <v>0.002216047325187505</v>
      </c>
      <c r="D248" s="84" t="s">
        <v>3230</v>
      </c>
      <c r="E248" s="84" t="b">
        <v>0</v>
      </c>
      <c r="F248" s="84" t="b">
        <v>0</v>
      </c>
      <c r="G248" s="84" t="b">
        <v>0</v>
      </c>
    </row>
    <row r="249" spans="1:7" ht="15">
      <c r="A249" s="84" t="s">
        <v>3127</v>
      </c>
      <c r="B249" s="84">
        <v>3</v>
      </c>
      <c r="C249" s="118">
        <v>0.002216047325187505</v>
      </c>
      <c r="D249" s="84" t="s">
        <v>3230</v>
      </c>
      <c r="E249" s="84" t="b">
        <v>0</v>
      </c>
      <c r="F249" s="84" t="b">
        <v>0</v>
      </c>
      <c r="G249" s="84" t="b">
        <v>0</v>
      </c>
    </row>
    <row r="250" spans="1:7" ht="15">
      <c r="A250" s="84" t="s">
        <v>3128</v>
      </c>
      <c r="B250" s="84">
        <v>3</v>
      </c>
      <c r="C250" s="118">
        <v>0.002216047325187505</v>
      </c>
      <c r="D250" s="84" t="s">
        <v>3230</v>
      </c>
      <c r="E250" s="84" t="b">
        <v>0</v>
      </c>
      <c r="F250" s="84" t="b">
        <v>0</v>
      </c>
      <c r="G250" s="84" t="b">
        <v>0</v>
      </c>
    </row>
    <row r="251" spans="1:7" ht="15">
      <c r="A251" s="84" t="s">
        <v>3129</v>
      </c>
      <c r="B251" s="84">
        <v>3</v>
      </c>
      <c r="C251" s="118">
        <v>0.002216047325187505</v>
      </c>
      <c r="D251" s="84" t="s">
        <v>3230</v>
      </c>
      <c r="E251" s="84" t="b">
        <v>0</v>
      </c>
      <c r="F251" s="84" t="b">
        <v>0</v>
      </c>
      <c r="G251" s="84" t="b">
        <v>0</v>
      </c>
    </row>
    <row r="252" spans="1:7" ht="15">
      <c r="A252" s="84" t="s">
        <v>3130</v>
      </c>
      <c r="B252" s="84">
        <v>3</v>
      </c>
      <c r="C252" s="118">
        <v>0.002216047325187505</v>
      </c>
      <c r="D252" s="84" t="s">
        <v>3230</v>
      </c>
      <c r="E252" s="84" t="b">
        <v>0</v>
      </c>
      <c r="F252" s="84" t="b">
        <v>0</v>
      </c>
      <c r="G252" s="84" t="b">
        <v>0</v>
      </c>
    </row>
    <row r="253" spans="1:7" ht="15">
      <c r="A253" s="84" t="s">
        <v>3131</v>
      </c>
      <c r="B253" s="84">
        <v>3</v>
      </c>
      <c r="C253" s="118">
        <v>0.002216047325187505</v>
      </c>
      <c r="D253" s="84" t="s">
        <v>3230</v>
      </c>
      <c r="E253" s="84" t="b">
        <v>0</v>
      </c>
      <c r="F253" s="84" t="b">
        <v>0</v>
      </c>
      <c r="G253" s="84" t="b">
        <v>0</v>
      </c>
    </row>
    <row r="254" spans="1:7" ht="15">
      <c r="A254" s="84" t="s">
        <v>3132</v>
      </c>
      <c r="B254" s="84">
        <v>3</v>
      </c>
      <c r="C254" s="118">
        <v>0.002216047325187505</v>
      </c>
      <c r="D254" s="84" t="s">
        <v>3230</v>
      </c>
      <c r="E254" s="84" t="b">
        <v>0</v>
      </c>
      <c r="F254" s="84" t="b">
        <v>0</v>
      </c>
      <c r="G254" s="84" t="b">
        <v>0</v>
      </c>
    </row>
    <row r="255" spans="1:7" ht="15">
      <c r="A255" s="84" t="s">
        <v>241</v>
      </c>
      <c r="B255" s="84">
        <v>3</v>
      </c>
      <c r="C255" s="118">
        <v>0.002216047325187505</v>
      </c>
      <c r="D255" s="84" t="s">
        <v>3230</v>
      </c>
      <c r="E255" s="84" t="b">
        <v>0</v>
      </c>
      <c r="F255" s="84" t="b">
        <v>0</v>
      </c>
      <c r="G255" s="84" t="b">
        <v>0</v>
      </c>
    </row>
    <row r="256" spans="1:7" ht="15">
      <c r="A256" s="84" t="s">
        <v>2779</v>
      </c>
      <c r="B256" s="84">
        <v>3</v>
      </c>
      <c r="C256" s="118">
        <v>0.002216047325187505</v>
      </c>
      <c r="D256" s="84" t="s">
        <v>3230</v>
      </c>
      <c r="E256" s="84" t="b">
        <v>0</v>
      </c>
      <c r="F256" s="84" t="b">
        <v>0</v>
      </c>
      <c r="G256" s="84" t="b">
        <v>0</v>
      </c>
    </row>
    <row r="257" spans="1:7" ht="15">
      <c r="A257" s="84" t="s">
        <v>3133</v>
      </c>
      <c r="B257" s="84">
        <v>3</v>
      </c>
      <c r="C257" s="118">
        <v>0.002216047325187505</v>
      </c>
      <c r="D257" s="84" t="s">
        <v>3230</v>
      </c>
      <c r="E257" s="84" t="b">
        <v>0</v>
      </c>
      <c r="F257" s="84" t="b">
        <v>0</v>
      </c>
      <c r="G257" s="84" t="b">
        <v>0</v>
      </c>
    </row>
    <row r="258" spans="1:7" ht="15">
      <c r="A258" s="84" t="s">
        <v>3134</v>
      </c>
      <c r="B258" s="84">
        <v>3</v>
      </c>
      <c r="C258" s="118">
        <v>0.002216047325187505</v>
      </c>
      <c r="D258" s="84" t="s">
        <v>3230</v>
      </c>
      <c r="E258" s="84" t="b">
        <v>0</v>
      </c>
      <c r="F258" s="84" t="b">
        <v>0</v>
      </c>
      <c r="G258" s="84" t="b">
        <v>0</v>
      </c>
    </row>
    <row r="259" spans="1:7" ht="15">
      <c r="A259" s="84" t="s">
        <v>3135</v>
      </c>
      <c r="B259" s="84">
        <v>3</v>
      </c>
      <c r="C259" s="118">
        <v>0.002216047325187505</v>
      </c>
      <c r="D259" s="84" t="s">
        <v>3230</v>
      </c>
      <c r="E259" s="84" t="b">
        <v>0</v>
      </c>
      <c r="F259" s="84" t="b">
        <v>0</v>
      </c>
      <c r="G259" s="84" t="b">
        <v>0</v>
      </c>
    </row>
    <row r="260" spans="1:7" ht="15">
      <c r="A260" s="84" t="s">
        <v>3136</v>
      </c>
      <c r="B260" s="84">
        <v>3</v>
      </c>
      <c r="C260" s="118">
        <v>0.002216047325187505</v>
      </c>
      <c r="D260" s="84" t="s">
        <v>3230</v>
      </c>
      <c r="E260" s="84" t="b">
        <v>0</v>
      </c>
      <c r="F260" s="84" t="b">
        <v>0</v>
      </c>
      <c r="G260" s="84" t="b">
        <v>0</v>
      </c>
    </row>
    <row r="261" spans="1:7" ht="15">
      <c r="A261" s="84" t="s">
        <v>3137</v>
      </c>
      <c r="B261" s="84">
        <v>3</v>
      </c>
      <c r="C261" s="118">
        <v>0.002216047325187505</v>
      </c>
      <c r="D261" s="84" t="s">
        <v>3230</v>
      </c>
      <c r="E261" s="84" t="b">
        <v>0</v>
      </c>
      <c r="F261" s="84" t="b">
        <v>0</v>
      </c>
      <c r="G261" s="84" t="b">
        <v>0</v>
      </c>
    </row>
    <row r="262" spans="1:7" ht="15">
      <c r="A262" s="84" t="s">
        <v>3138</v>
      </c>
      <c r="B262" s="84">
        <v>3</v>
      </c>
      <c r="C262" s="118">
        <v>0.002216047325187505</v>
      </c>
      <c r="D262" s="84" t="s">
        <v>3230</v>
      </c>
      <c r="E262" s="84" t="b">
        <v>0</v>
      </c>
      <c r="F262" s="84" t="b">
        <v>0</v>
      </c>
      <c r="G262" s="84" t="b">
        <v>0</v>
      </c>
    </row>
    <row r="263" spans="1:7" ht="15">
      <c r="A263" s="84" t="s">
        <v>3139</v>
      </c>
      <c r="B263" s="84">
        <v>3</v>
      </c>
      <c r="C263" s="118">
        <v>0.002216047325187505</v>
      </c>
      <c r="D263" s="84" t="s">
        <v>3230</v>
      </c>
      <c r="E263" s="84" t="b">
        <v>0</v>
      </c>
      <c r="F263" s="84" t="b">
        <v>0</v>
      </c>
      <c r="G263" s="84" t="b">
        <v>0</v>
      </c>
    </row>
    <row r="264" spans="1:7" ht="15">
      <c r="A264" s="84" t="s">
        <v>3140</v>
      </c>
      <c r="B264" s="84">
        <v>3</v>
      </c>
      <c r="C264" s="118">
        <v>0.002216047325187505</v>
      </c>
      <c r="D264" s="84" t="s">
        <v>3230</v>
      </c>
      <c r="E264" s="84" t="b">
        <v>1</v>
      </c>
      <c r="F264" s="84" t="b">
        <v>0</v>
      </c>
      <c r="G264" s="84" t="b">
        <v>0</v>
      </c>
    </row>
    <row r="265" spans="1:7" ht="15">
      <c r="A265" s="84" t="s">
        <v>311</v>
      </c>
      <c r="B265" s="84">
        <v>3</v>
      </c>
      <c r="C265" s="118">
        <v>0.002216047325187505</v>
      </c>
      <c r="D265" s="84" t="s">
        <v>3230</v>
      </c>
      <c r="E265" s="84" t="b">
        <v>0</v>
      </c>
      <c r="F265" s="84" t="b">
        <v>0</v>
      </c>
      <c r="G265" s="84" t="b">
        <v>0</v>
      </c>
    </row>
    <row r="266" spans="1:7" ht="15">
      <c r="A266" s="84" t="s">
        <v>3141</v>
      </c>
      <c r="B266" s="84">
        <v>3</v>
      </c>
      <c r="C266" s="118">
        <v>0.002216047325187505</v>
      </c>
      <c r="D266" s="84" t="s">
        <v>3230</v>
      </c>
      <c r="E266" s="84" t="b">
        <v>0</v>
      </c>
      <c r="F266" s="84" t="b">
        <v>0</v>
      </c>
      <c r="G266" s="84" t="b">
        <v>0</v>
      </c>
    </row>
    <row r="267" spans="1:7" ht="15">
      <c r="A267" s="84" t="s">
        <v>3142</v>
      </c>
      <c r="B267" s="84">
        <v>2</v>
      </c>
      <c r="C267" s="118">
        <v>0.0016321023694475117</v>
      </c>
      <c r="D267" s="84" t="s">
        <v>3230</v>
      </c>
      <c r="E267" s="84" t="b">
        <v>0</v>
      </c>
      <c r="F267" s="84" t="b">
        <v>0</v>
      </c>
      <c r="G267" s="84" t="b">
        <v>0</v>
      </c>
    </row>
    <row r="268" spans="1:7" ht="15">
      <c r="A268" s="84" t="s">
        <v>3143</v>
      </c>
      <c r="B268" s="84">
        <v>2</v>
      </c>
      <c r="C268" s="118">
        <v>0.0016321023694475117</v>
      </c>
      <c r="D268" s="84" t="s">
        <v>3230</v>
      </c>
      <c r="E268" s="84" t="b">
        <v>0</v>
      </c>
      <c r="F268" s="84" t="b">
        <v>0</v>
      </c>
      <c r="G268" s="84" t="b">
        <v>0</v>
      </c>
    </row>
    <row r="269" spans="1:7" ht="15">
      <c r="A269" s="84" t="s">
        <v>405</v>
      </c>
      <c r="B269" s="84">
        <v>2</v>
      </c>
      <c r="C269" s="118">
        <v>0.0016321023694475117</v>
      </c>
      <c r="D269" s="84" t="s">
        <v>3230</v>
      </c>
      <c r="E269" s="84" t="b">
        <v>0</v>
      </c>
      <c r="F269" s="84" t="b">
        <v>0</v>
      </c>
      <c r="G269" s="84" t="b">
        <v>0</v>
      </c>
    </row>
    <row r="270" spans="1:7" ht="15">
      <c r="A270" s="84" t="s">
        <v>404</v>
      </c>
      <c r="B270" s="84">
        <v>2</v>
      </c>
      <c r="C270" s="118">
        <v>0.0016321023694475117</v>
      </c>
      <c r="D270" s="84" t="s">
        <v>3230</v>
      </c>
      <c r="E270" s="84" t="b">
        <v>0</v>
      </c>
      <c r="F270" s="84" t="b">
        <v>0</v>
      </c>
      <c r="G270" s="84" t="b">
        <v>0</v>
      </c>
    </row>
    <row r="271" spans="1:7" ht="15">
      <c r="A271" s="84" t="s">
        <v>403</v>
      </c>
      <c r="B271" s="84">
        <v>2</v>
      </c>
      <c r="C271" s="118">
        <v>0.0016321023694475117</v>
      </c>
      <c r="D271" s="84" t="s">
        <v>3230</v>
      </c>
      <c r="E271" s="84" t="b">
        <v>0</v>
      </c>
      <c r="F271" s="84" t="b">
        <v>0</v>
      </c>
      <c r="G271" s="84" t="b">
        <v>0</v>
      </c>
    </row>
    <row r="272" spans="1:7" ht="15">
      <c r="A272" s="84" t="s">
        <v>402</v>
      </c>
      <c r="B272" s="84">
        <v>2</v>
      </c>
      <c r="C272" s="118">
        <v>0.0016321023694475117</v>
      </c>
      <c r="D272" s="84" t="s">
        <v>3230</v>
      </c>
      <c r="E272" s="84" t="b">
        <v>0</v>
      </c>
      <c r="F272" s="84" t="b">
        <v>0</v>
      </c>
      <c r="G272" s="84" t="b">
        <v>0</v>
      </c>
    </row>
    <row r="273" spans="1:7" ht="15">
      <c r="A273" s="84" t="s">
        <v>401</v>
      </c>
      <c r="B273" s="84">
        <v>2</v>
      </c>
      <c r="C273" s="118">
        <v>0.0016321023694475117</v>
      </c>
      <c r="D273" s="84" t="s">
        <v>3230</v>
      </c>
      <c r="E273" s="84" t="b">
        <v>0</v>
      </c>
      <c r="F273" s="84" t="b">
        <v>0</v>
      </c>
      <c r="G273" s="84" t="b">
        <v>0</v>
      </c>
    </row>
    <row r="274" spans="1:7" ht="15">
      <c r="A274" s="84" t="s">
        <v>400</v>
      </c>
      <c r="B274" s="84">
        <v>2</v>
      </c>
      <c r="C274" s="118">
        <v>0.0016321023694475117</v>
      </c>
      <c r="D274" s="84" t="s">
        <v>3230</v>
      </c>
      <c r="E274" s="84" t="b">
        <v>0</v>
      </c>
      <c r="F274" s="84" t="b">
        <v>0</v>
      </c>
      <c r="G274" s="84" t="b">
        <v>0</v>
      </c>
    </row>
    <row r="275" spans="1:7" ht="15">
      <c r="A275" s="84" t="s">
        <v>399</v>
      </c>
      <c r="B275" s="84">
        <v>2</v>
      </c>
      <c r="C275" s="118">
        <v>0.0016321023694475117</v>
      </c>
      <c r="D275" s="84" t="s">
        <v>3230</v>
      </c>
      <c r="E275" s="84" t="b">
        <v>0</v>
      </c>
      <c r="F275" s="84" t="b">
        <v>0</v>
      </c>
      <c r="G275" s="84" t="b">
        <v>0</v>
      </c>
    </row>
    <row r="276" spans="1:7" ht="15">
      <c r="A276" s="84" t="s">
        <v>398</v>
      </c>
      <c r="B276" s="84">
        <v>2</v>
      </c>
      <c r="C276" s="118">
        <v>0.0016321023694475117</v>
      </c>
      <c r="D276" s="84" t="s">
        <v>3230</v>
      </c>
      <c r="E276" s="84" t="b">
        <v>0</v>
      </c>
      <c r="F276" s="84" t="b">
        <v>0</v>
      </c>
      <c r="G276" s="84" t="b">
        <v>0</v>
      </c>
    </row>
    <row r="277" spans="1:7" ht="15">
      <c r="A277" s="84" t="s">
        <v>301</v>
      </c>
      <c r="B277" s="84">
        <v>2</v>
      </c>
      <c r="C277" s="118">
        <v>0.0016321023694475117</v>
      </c>
      <c r="D277" s="84" t="s">
        <v>3230</v>
      </c>
      <c r="E277" s="84" t="b">
        <v>0</v>
      </c>
      <c r="F277" s="84" t="b">
        <v>0</v>
      </c>
      <c r="G277" s="84" t="b">
        <v>0</v>
      </c>
    </row>
    <row r="278" spans="1:7" ht="15">
      <c r="A278" s="84" t="s">
        <v>3144</v>
      </c>
      <c r="B278" s="84">
        <v>2</v>
      </c>
      <c r="C278" s="118">
        <v>0.0016321023694475117</v>
      </c>
      <c r="D278" s="84" t="s">
        <v>3230</v>
      </c>
      <c r="E278" s="84" t="b">
        <v>0</v>
      </c>
      <c r="F278" s="84" t="b">
        <v>0</v>
      </c>
      <c r="G278" s="84" t="b">
        <v>0</v>
      </c>
    </row>
    <row r="279" spans="1:7" ht="15">
      <c r="A279" s="84" t="s">
        <v>3145</v>
      </c>
      <c r="B279" s="84">
        <v>2</v>
      </c>
      <c r="C279" s="118">
        <v>0.0016321023694475117</v>
      </c>
      <c r="D279" s="84" t="s">
        <v>3230</v>
      </c>
      <c r="E279" s="84" t="b">
        <v>1</v>
      </c>
      <c r="F279" s="84" t="b">
        <v>0</v>
      </c>
      <c r="G279" s="84" t="b">
        <v>0</v>
      </c>
    </row>
    <row r="280" spans="1:7" ht="15">
      <c r="A280" s="84" t="s">
        <v>3146</v>
      </c>
      <c r="B280" s="84">
        <v>2</v>
      </c>
      <c r="C280" s="118">
        <v>0.0016321023694475117</v>
      </c>
      <c r="D280" s="84" t="s">
        <v>3230</v>
      </c>
      <c r="E280" s="84" t="b">
        <v>0</v>
      </c>
      <c r="F280" s="84" t="b">
        <v>0</v>
      </c>
      <c r="G280" s="84" t="b">
        <v>0</v>
      </c>
    </row>
    <row r="281" spans="1:7" ht="15">
      <c r="A281" s="84" t="s">
        <v>3147</v>
      </c>
      <c r="B281" s="84">
        <v>2</v>
      </c>
      <c r="C281" s="118">
        <v>0.0016321023694475117</v>
      </c>
      <c r="D281" s="84" t="s">
        <v>3230</v>
      </c>
      <c r="E281" s="84" t="b">
        <v>0</v>
      </c>
      <c r="F281" s="84" t="b">
        <v>0</v>
      </c>
      <c r="G281" s="84" t="b">
        <v>0</v>
      </c>
    </row>
    <row r="282" spans="1:7" ht="15">
      <c r="A282" s="84" t="s">
        <v>3148</v>
      </c>
      <c r="B282" s="84">
        <v>2</v>
      </c>
      <c r="C282" s="118">
        <v>0.0016321023694475117</v>
      </c>
      <c r="D282" s="84" t="s">
        <v>3230</v>
      </c>
      <c r="E282" s="84" t="b">
        <v>0</v>
      </c>
      <c r="F282" s="84" t="b">
        <v>0</v>
      </c>
      <c r="G282" s="84" t="b">
        <v>0</v>
      </c>
    </row>
    <row r="283" spans="1:7" ht="15">
      <c r="A283" s="84" t="s">
        <v>3149</v>
      </c>
      <c r="B283" s="84">
        <v>2</v>
      </c>
      <c r="C283" s="118">
        <v>0.0016321023694475117</v>
      </c>
      <c r="D283" s="84" t="s">
        <v>3230</v>
      </c>
      <c r="E283" s="84" t="b">
        <v>0</v>
      </c>
      <c r="F283" s="84" t="b">
        <v>0</v>
      </c>
      <c r="G283" s="84" t="b">
        <v>0</v>
      </c>
    </row>
    <row r="284" spans="1:7" ht="15">
      <c r="A284" s="84" t="s">
        <v>3150</v>
      </c>
      <c r="B284" s="84">
        <v>2</v>
      </c>
      <c r="C284" s="118">
        <v>0.0016321023694475117</v>
      </c>
      <c r="D284" s="84" t="s">
        <v>3230</v>
      </c>
      <c r="E284" s="84" t="b">
        <v>0</v>
      </c>
      <c r="F284" s="84" t="b">
        <v>1</v>
      </c>
      <c r="G284" s="84" t="b">
        <v>0</v>
      </c>
    </row>
    <row r="285" spans="1:7" ht="15">
      <c r="A285" s="84" t="s">
        <v>397</v>
      </c>
      <c r="B285" s="84">
        <v>2</v>
      </c>
      <c r="C285" s="118">
        <v>0.0016321023694475117</v>
      </c>
      <c r="D285" s="84" t="s">
        <v>3230</v>
      </c>
      <c r="E285" s="84" t="b">
        <v>0</v>
      </c>
      <c r="F285" s="84" t="b">
        <v>0</v>
      </c>
      <c r="G285" s="84" t="b">
        <v>0</v>
      </c>
    </row>
    <row r="286" spans="1:7" ht="15">
      <c r="A286" s="84" t="s">
        <v>381</v>
      </c>
      <c r="B286" s="84">
        <v>2</v>
      </c>
      <c r="C286" s="118">
        <v>0.0016321023694475117</v>
      </c>
      <c r="D286" s="84" t="s">
        <v>3230</v>
      </c>
      <c r="E286" s="84" t="b">
        <v>0</v>
      </c>
      <c r="F286" s="84" t="b">
        <v>0</v>
      </c>
      <c r="G286" s="84" t="b">
        <v>0</v>
      </c>
    </row>
    <row r="287" spans="1:7" ht="15">
      <c r="A287" s="84" t="s">
        <v>3151</v>
      </c>
      <c r="B287" s="84">
        <v>2</v>
      </c>
      <c r="C287" s="118">
        <v>0.0016321023694475117</v>
      </c>
      <c r="D287" s="84" t="s">
        <v>3230</v>
      </c>
      <c r="E287" s="84" t="b">
        <v>0</v>
      </c>
      <c r="F287" s="84" t="b">
        <v>0</v>
      </c>
      <c r="G287" s="84" t="b">
        <v>0</v>
      </c>
    </row>
    <row r="288" spans="1:7" ht="15">
      <c r="A288" s="84" t="s">
        <v>3152</v>
      </c>
      <c r="B288" s="84">
        <v>2</v>
      </c>
      <c r="C288" s="118">
        <v>0.0016321023694475117</v>
      </c>
      <c r="D288" s="84" t="s">
        <v>3230</v>
      </c>
      <c r="E288" s="84" t="b">
        <v>0</v>
      </c>
      <c r="F288" s="84" t="b">
        <v>0</v>
      </c>
      <c r="G288" s="84" t="b">
        <v>0</v>
      </c>
    </row>
    <row r="289" spans="1:7" ht="15">
      <c r="A289" s="84" t="s">
        <v>3153</v>
      </c>
      <c r="B289" s="84">
        <v>2</v>
      </c>
      <c r="C289" s="118">
        <v>0.0016321023694475117</v>
      </c>
      <c r="D289" s="84" t="s">
        <v>3230</v>
      </c>
      <c r="E289" s="84" t="b">
        <v>0</v>
      </c>
      <c r="F289" s="84" t="b">
        <v>0</v>
      </c>
      <c r="G289" s="84" t="b">
        <v>0</v>
      </c>
    </row>
    <row r="290" spans="1:7" ht="15">
      <c r="A290" s="84" t="s">
        <v>3154</v>
      </c>
      <c r="B290" s="84">
        <v>2</v>
      </c>
      <c r="C290" s="118">
        <v>0.0016321023694475117</v>
      </c>
      <c r="D290" s="84" t="s">
        <v>3230</v>
      </c>
      <c r="E290" s="84" t="b">
        <v>1</v>
      </c>
      <c r="F290" s="84" t="b">
        <v>0</v>
      </c>
      <c r="G290" s="84" t="b">
        <v>0</v>
      </c>
    </row>
    <row r="291" spans="1:7" ht="15">
      <c r="A291" s="84" t="s">
        <v>300</v>
      </c>
      <c r="B291" s="84">
        <v>2</v>
      </c>
      <c r="C291" s="118">
        <v>0.0016321023694475117</v>
      </c>
      <c r="D291" s="84" t="s">
        <v>3230</v>
      </c>
      <c r="E291" s="84" t="b">
        <v>0</v>
      </c>
      <c r="F291" s="84" t="b">
        <v>0</v>
      </c>
      <c r="G291" s="84" t="b">
        <v>0</v>
      </c>
    </row>
    <row r="292" spans="1:7" ht="15">
      <c r="A292" s="84" t="s">
        <v>3155</v>
      </c>
      <c r="B292" s="84">
        <v>2</v>
      </c>
      <c r="C292" s="118">
        <v>0.0016321023694475117</v>
      </c>
      <c r="D292" s="84" t="s">
        <v>3230</v>
      </c>
      <c r="E292" s="84" t="b">
        <v>0</v>
      </c>
      <c r="F292" s="84" t="b">
        <v>0</v>
      </c>
      <c r="G292" s="84" t="b">
        <v>0</v>
      </c>
    </row>
    <row r="293" spans="1:7" ht="15">
      <c r="A293" s="84" t="s">
        <v>3156</v>
      </c>
      <c r="B293" s="84">
        <v>2</v>
      </c>
      <c r="C293" s="118">
        <v>0.0016321023694475117</v>
      </c>
      <c r="D293" s="84" t="s">
        <v>3230</v>
      </c>
      <c r="E293" s="84" t="b">
        <v>0</v>
      </c>
      <c r="F293" s="84" t="b">
        <v>0</v>
      </c>
      <c r="G293" s="84" t="b">
        <v>0</v>
      </c>
    </row>
    <row r="294" spans="1:7" ht="15">
      <c r="A294" s="84" t="s">
        <v>3157</v>
      </c>
      <c r="B294" s="84">
        <v>2</v>
      </c>
      <c r="C294" s="118">
        <v>0.0016321023694475117</v>
      </c>
      <c r="D294" s="84" t="s">
        <v>3230</v>
      </c>
      <c r="E294" s="84" t="b">
        <v>0</v>
      </c>
      <c r="F294" s="84" t="b">
        <v>0</v>
      </c>
      <c r="G294" s="84" t="b">
        <v>0</v>
      </c>
    </row>
    <row r="295" spans="1:7" ht="15">
      <c r="A295" s="84" t="s">
        <v>3158</v>
      </c>
      <c r="B295" s="84">
        <v>2</v>
      </c>
      <c r="C295" s="118">
        <v>0.0016321023694475117</v>
      </c>
      <c r="D295" s="84" t="s">
        <v>3230</v>
      </c>
      <c r="E295" s="84" t="b">
        <v>0</v>
      </c>
      <c r="F295" s="84" t="b">
        <v>0</v>
      </c>
      <c r="G295" s="84" t="b">
        <v>0</v>
      </c>
    </row>
    <row r="296" spans="1:7" ht="15">
      <c r="A296" s="84" t="s">
        <v>3159</v>
      </c>
      <c r="B296" s="84">
        <v>2</v>
      </c>
      <c r="C296" s="118">
        <v>0.0016321023694475117</v>
      </c>
      <c r="D296" s="84" t="s">
        <v>3230</v>
      </c>
      <c r="E296" s="84" t="b">
        <v>0</v>
      </c>
      <c r="F296" s="84" t="b">
        <v>0</v>
      </c>
      <c r="G296" s="84" t="b">
        <v>0</v>
      </c>
    </row>
    <row r="297" spans="1:7" ht="15">
      <c r="A297" s="84" t="s">
        <v>3160</v>
      </c>
      <c r="B297" s="84">
        <v>2</v>
      </c>
      <c r="C297" s="118">
        <v>0.0016321023694475117</v>
      </c>
      <c r="D297" s="84" t="s">
        <v>3230</v>
      </c>
      <c r="E297" s="84" t="b">
        <v>0</v>
      </c>
      <c r="F297" s="84" t="b">
        <v>0</v>
      </c>
      <c r="G297" s="84" t="b">
        <v>0</v>
      </c>
    </row>
    <row r="298" spans="1:7" ht="15">
      <c r="A298" s="84" t="s">
        <v>388</v>
      </c>
      <c r="B298" s="84">
        <v>2</v>
      </c>
      <c r="C298" s="118">
        <v>0.0016321023694475117</v>
      </c>
      <c r="D298" s="84" t="s">
        <v>3230</v>
      </c>
      <c r="E298" s="84" t="b">
        <v>0</v>
      </c>
      <c r="F298" s="84" t="b">
        <v>0</v>
      </c>
      <c r="G298" s="84" t="b">
        <v>0</v>
      </c>
    </row>
    <row r="299" spans="1:7" ht="15">
      <c r="A299" s="84" t="s">
        <v>387</v>
      </c>
      <c r="B299" s="84">
        <v>2</v>
      </c>
      <c r="C299" s="118">
        <v>0.0016321023694475117</v>
      </c>
      <c r="D299" s="84" t="s">
        <v>3230</v>
      </c>
      <c r="E299" s="84" t="b">
        <v>0</v>
      </c>
      <c r="F299" s="84" t="b">
        <v>0</v>
      </c>
      <c r="G299" s="84" t="b">
        <v>0</v>
      </c>
    </row>
    <row r="300" spans="1:7" ht="15">
      <c r="A300" s="84" t="s">
        <v>386</v>
      </c>
      <c r="B300" s="84">
        <v>2</v>
      </c>
      <c r="C300" s="118">
        <v>0.0016321023694475117</v>
      </c>
      <c r="D300" s="84" t="s">
        <v>3230</v>
      </c>
      <c r="E300" s="84" t="b">
        <v>0</v>
      </c>
      <c r="F300" s="84" t="b">
        <v>0</v>
      </c>
      <c r="G300" s="84" t="b">
        <v>0</v>
      </c>
    </row>
    <row r="301" spans="1:7" ht="15">
      <c r="A301" s="84" t="s">
        <v>3161</v>
      </c>
      <c r="B301" s="84">
        <v>2</v>
      </c>
      <c r="C301" s="118">
        <v>0.0016321023694475117</v>
      </c>
      <c r="D301" s="84" t="s">
        <v>3230</v>
      </c>
      <c r="E301" s="84" t="b">
        <v>0</v>
      </c>
      <c r="F301" s="84" t="b">
        <v>0</v>
      </c>
      <c r="G301" s="84" t="b">
        <v>0</v>
      </c>
    </row>
    <row r="302" spans="1:7" ht="15">
      <c r="A302" s="84" t="s">
        <v>3162</v>
      </c>
      <c r="B302" s="84">
        <v>2</v>
      </c>
      <c r="C302" s="118">
        <v>0.0016321023694475117</v>
      </c>
      <c r="D302" s="84" t="s">
        <v>3230</v>
      </c>
      <c r="E302" s="84" t="b">
        <v>0</v>
      </c>
      <c r="F302" s="84" t="b">
        <v>0</v>
      </c>
      <c r="G302" s="84" t="b">
        <v>0</v>
      </c>
    </row>
    <row r="303" spans="1:7" ht="15">
      <c r="A303" s="84" t="s">
        <v>3163</v>
      </c>
      <c r="B303" s="84">
        <v>2</v>
      </c>
      <c r="C303" s="118">
        <v>0.0016321023694475117</v>
      </c>
      <c r="D303" s="84" t="s">
        <v>3230</v>
      </c>
      <c r="E303" s="84" t="b">
        <v>0</v>
      </c>
      <c r="F303" s="84" t="b">
        <v>0</v>
      </c>
      <c r="G303" s="84" t="b">
        <v>0</v>
      </c>
    </row>
    <row r="304" spans="1:7" ht="15">
      <c r="A304" s="84" t="s">
        <v>3164</v>
      </c>
      <c r="B304" s="84">
        <v>2</v>
      </c>
      <c r="C304" s="118">
        <v>0.0016321023694475117</v>
      </c>
      <c r="D304" s="84" t="s">
        <v>3230</v>
      </c>
      <c r="E304" s="84" t="b">
        <v>0</v>
      </c>
      <c r="F304" s="84" t="b">
        <v>0</v>
      </c>
      <c r="G304" s="84" t="b">
        <v>0</v>
      </c>
    </row>
    <row r="305" spans="1:7" ht="15">
      <c r="A305" s="84" t="s">
        <v>3165</v>
      </c>
      <c r="B305" s="84">
        <v>2</v>
      </c>
      <c r="C305" s="118">
        <v>0.0016321023694475117</v>
      </c>
      <c r="D305" s="84" t="s">
        <v>3230</v>
      </c>
      <c r="E305" s="84" t="b">
        <v>0</v>
      </c>
      <c r="F305" s="84" t="b">
        <v>0</v>
      </c>
      <c r="G305" s="84" t="b">
        <v>0</v>
      </c>
    </row>
    <row r="306" spans="1:7" ht="15">
      <c r="A306" s="84" t="s">
        <v>274</v>
      </c>
      <c r="B306" s="84">
        <v>2</v>
      </c>
      <c r="C306" s="118">
        <v>0.0016321023694475117</v>
      </c>
      <c r="D306" s="84" t="s">
        <v>3230</v>
      </c>
      <c r="E306" s="84" t="b">
        <v>0</v>
      </c>
      <c r="F306" s="84" t="b">
        <v>0</v>
      </c>
      <c r="G306" s="84" t="b">
        <v>0</v>
      </c>
    </row>
    <row r="307" spans="1:7" ht="15">
      <c r="A307" s="84" t="s">
        <v>3166</v>
      </c>
      <c r="B307" s="84">
        <v>2</v>
      </c>
      <c r="C307" s="118">
        <v>0.0016321023694475117</v>
      </c>
      <c r="D307" s="84" t="s">
        <v>3230</v>
      </c>
      <c r="E307" s="84" t="b">
        <v>0</v>
      </c>
      <c r="F307" s="84" t="b">
        <v>0</v>
      </c>
      <c r="G307" s="84" t="b">
        <v>0</v>
      </c>
    </row>
    <row r="308" spans="1:7" ht="15">
      <c r="A308" s="84" t="s">
        <v>3167</v>
      </c>
      <c r="B308" s="84">
        <v>2</v>
      </c>
      <c r="C308" s="118">
        <v>0.0016321023694475117</v>
      </c>
      <c r="D308" s="84" t="s">
        <v>3230</v>
      </c>
      <c r="E308" s="84" t="b">
        <v>0</v>
      </c>
      <c r="F308" s="84" t="b">
        <v>0</v>
      </c>
      <c r="G308" s="84" t="b">
        <v>0</v>
      </c>
    </row>
    <row r="309" spans="1:7" ht="15">
      <c r="A309" s="84" t="s">
        <v>3168</v>
      </c>
      <c r="B309" s="84">
        <v>2</v>
      </c>
      <c r="C309" s="118">
        <v>0.0016321023694475117</v>
      </c>
      <c r="D309" s="84" t="s">
        <v>3230</v>
      </c>
      <c r="E309" s="84" t="b">
        <v>0</v>
      </c>
      <c r="F309" s="84" t="b">
        <v>0</v>
      </c>
      <c r="G309" s="84" t="b">
        <v>0</v>
      </c>
    </row>
    <row r="310" spans="1:7" ht="15">
      <c r="A310" s="84" t="s">
        <v>3169</v>
      </c>
      <c r="B310" s="84">
        <v>2</v>
      </c>
      <c r="C310" s="118">
        <v>0.0016321023694475117</v>
      </c>
      <c r="D310" s="84" t="s">
        <v>3230</v>
      </c>
      <c r="E310" s="84" t="b">
        <v>0</v>
      </c>
      <c r="F310" s="84" t="b">
        <v>0</v>
      </c>
      <c r="G310" s="84" t="b">
        <v>0</v>
      </c>
    </row>
    <row r="311" spans="1:7" ht="15">
      <c r="A311" s="84" t="s">
        <v>3170</v>
      </c>
      <c r="B311" s="84">
        <v>2</v>
      </c>
      <c r="C311" s="118">
        <v>0.0016321023694475117</v>
      </c>
      <c r="D311" s="84" t="s">
        <v>3230</v>
      </c>
      <c r="E311" s="84" t="b">
        <v>0</v>
      </c>
      <c r="F311" s="84" t="b">
        <v>0</v>
      </c>
      <c r="G311" s="84" t="b">
        <v>0</v>
      </c>
    </row>
    <row r="312" spans="1:7" ht="15">
      <c r="A312" s="84" t="s">
        <v>3171</v>
      </c>
      <c r="B312" s="84">
        <v>2</v>
      </c>
      <c r="C312" s="118">
        <v>0.0016321023694475117</v>
      </c>
      <c r="D312" s="84" t="s">
        <v>3230</v>
      </c>
      <c r="E312" s="84" t="b">
        <v>0</v>
      </c>
      <c r="F312" s="84" t="b">
        <v>0</v>
      </c>
      <c r="G312" s="84" t="b">
        <v>0</v>
      </c>
    </row>
    <row r="313" spans="1:7" ht="15">
      <c r="A313" s="84" t="s">
        <v>370</v>
      </c>
      <c r="B313" s="84">
        <v>2</v>
      </c>
      <c r="C313" s="118">
        <v>0.0016321023694475117</v>
      </c>
      <c r="D313" s="84" t="s">
        <v>3230</v>
      </c>
      <c r="E313" s="84" t="b">
        <v>0</v>
      </c>
      <c r="F313" s="84" t="b">
        <v>0</v>
      </c>
      <c r="G313" s="84" t="b">
        <v>0</v>
      </c>
    </row>
    <row r="314" spans="1:7" ht="15">
      <c r="A314" s="84" t="s">
        <v>3172</v>
      </c>
      <c r="B314" s="84">
        <v>2</v>
      </c>
      <c r="C314" s="118">
        <v>0.0016321023694475117</v>
      </c>
      <c r="D314" s="84" t="s">
        <v>3230</v>
      </c>
      <c r="E314" s="84" t="b">
        <v>0</v>
      </c>
      <c r="F314" s="84" t="b">
        <v>0</v>
      </c>
      <c r="G314" s="84" t="b">
        <v>0</v>
      </c>
    </row>
    <row r="315" spans="1:7" ht="15">
      <c r="A315" s="84" t="s">
        <v>3173</v>
      </c>
      <c r="B315" s="84">
        <v>2</v>
      </c>
      <c r="C315" s="118">
        <v>0.0016321023694475117</v>
      </c>
      <c r="D315" s="84" t="s">
        <v>3230</v>
      </c>
      <c r="E315" s="84" t="b">
        <v>0</v>
      </c>
      <c r="F315" s="84" t="b">
        <v>0</v>
      </c>
      <c r="G315" s="84" t="b">
        <v>0</v>
      </c>
    </row>
    <row r="316" spans="1:7" ht="15">
      <c r="A316" s="84" t="s">
        <v>3174</v>
      </c>
      <c r="B316" s="84">
        <v>2</v>
      </c>
      <c r="C316" s="118">
        <v>0.0016321023694475117</v>
      </c>
      <c r="D316" s="84" t="s">
        <v>3230</v>
      </c>
      <c r="E316" s="84" t="b">
        <v>0</v>
      </c>
      <c r="F316" s="84" t="b">
        <v>0</v>
      </c>
      <c r="G316" s="84" t="b">
        <v>0</v>
      </c>
    </row>
    <row r="317" spans="1:7" ht="15">
      <c r="A317" s="84" t="s">
        <v>3175</v>
      </c>
      <c r="B317" s="84">
        <v>2</v>
      </c>
      <c r="C317" s="118">
        <v>0.0016321023694475117</v>
      </c>
      <c r="D317" s="84" t="s">
        <v>3230</v>
      </c>
      <c r="E317" s="84" t="b">
        <v>0</v>
      </c>
      <c r="F317" s="84" t="b">
        <v>0</v>
      </c>
      <c r="G317" s="84" t="b">
        <v>0</v>
      </c>
    </row>
    <row r="318" spans="1:7" ht="15">
      <c r="A318" s="84" t="s">
        <v>3176</v>
      </c>
      <c r="B318" s="84">
        <v>2</v>
      </c>
      <c r="C318" s="118">
        <v>0.0016321023694475117</v>
      </c>
      <c r="D318" s="84" t="s">
        <v>3230</v>
      </c>
      <c r="E318" s="84" t="b">
        <v>0</v>
      </c>
      <c r="F318" s="84" t="b">
        <v>0</v>
      </c>
      <c r="G318" s="84" t="b">
        <v>0</v>
      </c>
    </row>
    <row r="319" spans="1:7" ht="15">
      <c r="A319" s="84" t="s">
        <v>3177</v>
      </c>
      <c r="B319" s="84">
        <v>2</v>
      </c>
      <c r="C319" s="118">
        <v>0.0016321023694475117</v>
      </c>
      <c r="D319" s="84" t="s">
        <v>3230</v>
      </c>
      <c r="E319" s="84" t="b">
        <v>0</v>
      </c>
      <c r="F319" s="84" t="b">
        <v>0</v>
      </c>
      <c r="G319" s="84" t="b">
        <v>0</v>
      </c>
    </row>
    <row r="320" spans="1:7" ht="15">
      <c r="A320" s="84" t="s">
        <v>3178</v>
      </c>
      <c r="B320" s="84">
        <v>2</v>
      </c>
      <c r="C320" s="118">
        <v>0.0016321023694475117</v>
      </c>
      <c r="D320" s="84" t="s">
        <v>3230</v>
      </c>
      <c r="E320" s="84" t="b">
        <v>0</v>
      </c>
      <c r="F320" s="84" t="b">
        <v>0</v>
      </c>
      <c r="G320" s="84" t="b">
        <v>0</v>
      </c>
    </row>
    <row r="321" spans="1:7" ht="15">
      <c r="A321" s="84" t="s">
        <v>3179</v>
      </c>
      <c r="B321" s="84">
        <v>2</v>
      </c>
      <c r="C321" s="118">
        <v>0.0016321023694475117</v>
      </c>
      <c r="D321" s="84" t="s">
        <v>3230</v>
      </c>
      <c r="E321" s="84" t="b">
        <v>0</v>
      </c>
      <c r="F321" s="84" t="b">
        <v>0</v>
      </c>
      <c r="G321" s="84" t="b">
        <v>0</v>
      </c>
    </row>
    <row r="322" spans="1:7" ht="15">
      <c r="A322" s="84" t="s">
        <v>366</v>
      </c>
      <c r="B322" s="84">
        <v>2</v>
      </c>
      <c r="C322" s="118">
        <v>0.0016321023694475117</v>
      </c>
      <c r="D322" s="84" t="s">
        <v>3230</v>
      </c>
      <c r="E322" s="84" t="b">
        <v>0</v>
      </c>
      <c r="F322" s="84" t="b">
        <v>0</v>
      </c>
      <c r="G322" s="84" t="b">
        <v>0</v>
      </c>
    </row>
    <row r="323" spans="1:7" ht="15">
      <c r="A323" s="84" t="s">
        <v>3180</v>
      </c>
      <c r="B323" s="84">
        <v>2</v>
      </c>
      <c r="C323" s="118">
        <v>0.0016321023694475117</v>
      </c>
      <c r="D323" s="84" t="s">
        <v>3230</v>
      </c>
      <c r="E323" s="84" t="b">
        <v>0</v>
      </c>
      <c r="F323" s="84" t="b">
        <v>0</v>
      </c>
      <c r="G323" s="84" t="b">
        <v>0</v>
      </c>
    </row>
    <row r="324" spans="1:7" ht="15">
      <c r="A324" s="84" t="s">
        <v>365</v>
      </c>
      <c r="B324" s="84">
        <v>2</v>
      </c>
      <c r="C324" s="118">
        <v>0.0016321023694475117</v>
      </c>
      <c r="D324" s="84" t="s">
        <v>3230</v>
      </c>
      <c r="E324" s="84" t="b">
        <v>0</v>
      </c>
      <c r="F324" s="84" t="b">
        <v>0</v>
      </c>
      <c r="G324" s="84" t="b">
        <v>0</v>
      </c>
    </row>
    <row r="325" spans="1:7" ht="15">
      <c r="A325" s="84" t="s">
        <v>257</v>
      </c>
      <c r="B325" s="84">
        <v>2</v>
      </c>
      <c r="C325" s="118">
        <v>0.0016321023694475117</v>
      </c>
      <c r="D325" s="84" t="s">
        <v>3230</v>
      </c>
      <c r="E325" s="84" t="b">
        <v>0</v>
      </c>
      <c r="F325" s="84" t="b">
        <v>0</v>
      </c>
      <c r="G325" s="84" t="b">
        <v>0</v>
      </c>
    </row>
    <row r="326" spans="1:7" ht="15">
      <c r="A326" s="84" t="s">
        <v>3181</v>
      </c>
      <c r="B326" s="84">
        <v>2</v>
      </c>
      <c r="C326" s="118">
        <v>0.0016321023694475117</v>
      </c>
      <c r="D326" s="84" t="s">
        <v>3230</v>
      </c>
      <c r="E326" s="84" t="b">
        <v>0</v>
      </c>
      <c r="F326" s="84" t="b">
        <v>0</v>
      </c>
      <c r="G326" s="84" t="b">
        <v>0</v>
      </c>
    </row>
    <row r="327" spans="1:7" ht="15">
      <c r="A327" s="84" t="s">
        <v>3182</v>
      </c>
      <c r="B327" s="84">
        <v>2</v>
      </c>
      <c r="C327" s="118">
        <v>0.0016321023694475117</v>
      </c>
      <c r="D327" s="84" t="s">
        <v>3230</v>
      </c>
      <c r="E327" s="84" t="b">
        <v>0</v>
      </c>
      <c r="F327" s="84" t="b">
        <v>0</v>
      </c>
      <c r="G327" s="84" t="b">
        <v>0</v>
      </c>
    </row>
    <row r="328" spans="1:7" ht="15">
      <c r="A328" s="84" t="s">
        <v>3183</v>
      </c>
      <c r="B328" s="84">
        <v>2</v>
      </c>
      <c r="C328" s="118">
        <v>0.0016321023694475117</v>
      </c>
      <c r="D328" s="84" t="s">
        <v>3230</v>
      </c>
      <c r="E328" s="84" t="b">
        <v>0</v>
      </c>
      <c r="F328" s="84" t="b">
        <v>0</v>
      </c>
      <c r="G328" s="84" t="b">
        <v>0</v>
      </c>
    </row>
    <row r="329" spans="1:7" ht="15">
      <c r="A329" s="84" t="s">
        <v>3184</v>
      </c>
      <c r="B329" s="84">
        <v>2</v>
      </c>
      <c r="C329" s="118">
        <v>0.0016321023694475117</v>
      </c>
      <c r="D329" s="84" t="s">
        <v>3230</v>
      </c>
      <c r="E329" s="84" t="b">
        <v>1</v>
      </c>
      <c r="F329" s="84" t="b">
        <v>0</v>
      </c>
      <c r="G329" s="84" t="b">
        <v>0</v>
      </c>
    </row>
    <row r="330" spans="1:7" ht="15">
      <c r="A330" s="84" t="s">
        <v>3185</v>
      </c>
      <c r="B330" s="84">
        <v>2</v>
      </c>
      <c r="C330" s="118">
        <v>0.0016321023694475117</v>
      </c>
      <c r="D330" s="84" t="s">
        <v>3230</v>
      </c>
      <c r="E330" s="84" t="b">
        <v>0</v>
      </c>
      <c r="F330" s="84" t="b">
        <v>0</v>
      </c>
      <c r="G330" s="84" t="b">
        <v>0</v>
      </c>
    </row>
    <row r="331" spans="1:7" ht="15">
      <c r="A331" s="84" t="s">
        <v>3186</v>
      </c>
      <c r="B331" s="84">
        <v>2</v>
      </c>
      <c r="C331" s="118">
        <v>0.0016321023694475117</v>
      </c>
      <c r="D331" s="84" t="s">
        <v>3230</v>
      </c>
      <c r="E331" s="84" t="b">
        <v>0</v>
      </c>
      <c r="F331" s="84" t="b">
        <v>0</v>
      </c>
      <c r="G331" s="84" t="b">
        <v>0</v>
      </c>
    </row>
    <row r="332" spans="1:7" ht="15">
      <c r="A332" s="84" t="s">
        <v>3187</v>
      </c>
      <c r="B332" s="84">
        <v>2</v>
      </c>
      <c r="C332" s="118">
        <v>0.0016321023694475117</v>
      </c>
      <c r="D332" s="84" t="s">
        <v>3230</v>
      </c>
      <c r="E332" s="84" t="b">
        <v>0</v>
      </c>
      <c r="F332" s="84" t="b">
        <v>0</v>
      </c>
      <c r="G332" s="84" t="b">
        <v>0</v>
      </c>
    </row>
    <row r="333" spans="1:7" ht="15">
      <c r="A333" s="84" t="s">
        <v>261</v>
      </c>
      <c r="B333" s="84">
        <v>2</v>
      </c>
      <c r="C333" s="118">
        <v>0.0016321023694475117</v>
      </c>
      <c r="D333" s="84" t="s">
        <v>3230</v>
      </c>
      <c r="E333" s="84" t="b">
        <v>0</v>
      </c>
      <c r="F333" s="84" t="b">
        <v>0</v>
      </c>
      <c r="G333" s="84" t="b">
        <v>0</v>
      </c>
    </row>
    <row r="334" spans="1:7" ht="15">
      <c r="A334" s="84" t="s">
        <v>3188</v>
      </c>
      <c r="B334" s="84">
        <v>2</v>
      </c>
      <c r="C334" s="118">
        <v>0.0016321023694475117</v>
      </c>
      <c r="D334" s="84" t="s">
        <v>3230</v>
      </c>
      <c r="E334" s="84" t="b">
        <v>1</v>
      </c>
      <c r="F334" s="84" t="b">
        <v>0</v>
      </c>
      <c r="G334" s="84" t="b">
        <v>0</v>
      </c>
    </row>
    <row r="335" spans="1:7" ht="15">
      <c r="A335" s="84" t="s">
        <v>3189</v>
      </c>
      <c r="B335" s="84">
        <v>2</v>
      </c>
      <c r="C335" s="118">
        <v>0.0016321023694475117</v>
      </c>
      <c r="D335" s="84" t="s">
        <v>3230</v>
      </c>
      <c r="E335" s="84" t="b">
        <v>0</v>
      </c>
      <c r="F335" s="84" t="b">
        <v>0</v>
      </c>
      <c r="G335" s="84" t="b">
        <v>0</v>
      </c>
    </row>
    <row r="336" spans="1:7" ht="15">
      <c r="A336" s="84" t="s">
        <v>3190</v>
      </c>
      <c r="B336" s="84">
        <v>2</v>
      </c>
      <c r="C336" s="118">
        <v>0.0016321023694475117</v>
      </c>
      <c r="D336" s="84" t="s">
        <v>3230</v>
      </c>
      <c r="E336" s="84" t="b">
        <v>1</v>
      </c>
      <c r="F336" s="84" t="b">
        <v>0</v>
      </c>
      <c r="G336" s="84" t="b">
        <v>0</v>
      </c>
    </row>
    <row r="337" spans="1:7" ht="15">
      <c r="A337" s="84" t="s">
        <v>3191</v>
      </c>
      <c r="B337" s="84">
        <v>2</v>
      </c>
      <c r="C337" s="118">
        <v>0.0016321023694475117</v>
      </c>
      <c r="D337" s="84" t="s">
        <v>3230</v>
      </c>
      <c r="E337" s="84" t="b">
        <v>0</v>
      </c>
      <c r="F337" s="84" t="b">
        <v>0</v>
      </c>
      <c r="G337" s="84" t="b">
        <v>0</v>
      </c>
    </row>
    <row r="338" spans="1:7" ht="15">
      <c r="A338" s="84" t="s">
        <v>3192</v>
      </c>
      <c r="B338" s="84">
        <v>2</v>
      </c>
      <c r="C338" s="118">
        <v>0.0016321023694475117</v>
      </c>
      <c r="D338" s="84" t="s">
        <v>3230</v>
      </c>
      <c r="E338" s="84" t="b">
        <v>0</v>
      </c>
      <c r="F338" s="84" t="b">
        <v>0</v>
      </c>
      <c r="G338" s="84" t="b">
        <v>0</v>
      </c>
    </row>
    <row r="339" spans="1:7" ht="15">
      <c r="A339" s="84" t="s">
        <v>3193</v>
      </c>
      <c r="B339" s="84">
        <v>2</v>
      </c>
      <c r="C339" s="118">
        <v>0.0016321023694475117</v>
      </c>
      <c r="D339" s="84" t="s">
        <v>3230</v>
      </c>
      <c r="E339" s="84" t="b">
        <v>0</v>
      </c>
      <c r="F339" s="84" t="b">
        <v>0</v>
      </c>
      <c r="G339" s="84" t="b">
        <v>0</v>
      </c>
    </row>
    <row r="340" spans="1:7" ht="15">
      <c r="A340" s="84" t="s">
        <v>3194</v>
      </c>
      <c r="B340" s="84">
        <v>2</v>
      </c>
      <c r="C340" s="118">
        <v>0.0018966278489413442</v>
      </c>
      <c r="D340" s="84" t="s">
        <v>3230</v>
      </c>
      <c r="E340" s="84" t="b">
        <v>0</v>
      </c>
      <c r="F340" s="84" t="b">
        <v>0</v>
      </c>
      <c r="G340" s="84" t="b">
        <v>0</v>
      </c>
    </row>
    <row r="341" spans="1:7" ht="15">
      <c r="A341" s="84" t="s">
        <v>3195</v>
      </c>
      <c r="B341" s="84">
        <v>2</v>
      </c>
      <c r="C341" s="118">
        <v>0.0016321023694475117</v>
      </c>
      <c r="D341" s="84" t="s">
        <v>3230</v>
      </c>
      <c r="E341" s="84" t="b">
        <v>0</v>
      </c>
      <c r="F341" s="84" t="b">
        <v>0</v>
      </c>
      <c r="G341" s="84" t="b">
        <v>0</v>
      </c>
    </row>
    <row r="342" spans="1:7" ht="15">
      <c r="A342" s="84" t="s">
        <v>3196</v>
      </c>
      <c r="B342" s="84">
        <v>2</v>
      </c>
      <c r="C342" s="118">
        <v>0.0016321023694475117</v>
      </c>
      <c r="D342" s="84" t="s">
        <v>3230</v>
      </c>
      <c r="E342" s="84" t="b">
        <v>0</v>
      </c>
      <c r="F342" s="84" t="b">
        <v>0</v>
      </c>
      <c r="G342" s="84" t="b">
        <v>0</v>
      </c>
    </row>
    <row r="343" spans="1:7" ht="15">
      <c r="A343" s="84" t="s">
        <v>352</v>
      </c>
      <c r="B343" s="84">
        <v>2</v>
      </c>
      <c r="C343" s="118">
        <v>0.0016321023694475117</v>
      </c>
      <c r="D343" s="84" t="s">
        <v>3230</v>
      </c>
      <c r="E343" s="84" t="b">
        <v>0</v>
      </c>
      <c r="F343" s="84" t="b">
        <v>0</v>
      </c>
      <c r="G343" s="84" t="b">
        <v>0</v>
      </c>
    </row>
    <row r="344" spans="1:7" ht="15">
      <c r="A344" s="84" t="s">
        <v>2614</v>
      </c>
      <c r="B344" s="84">
        <v>2</v>
      </c>
      <c r="C344" s="118">
        <v>0.0016321023694475117</v>
      </c>
      <c r="D344" s="84" t="s">
        <v>3230</v>
      </c>
      <c r="E344" s="84" t="b">
        <v>0</v>
      </c>
      <c r="F344" s="84" t="b">
        <v>0</v>
      </c>
      <c r="G344" s="84" t="b">
        <v>0</v>
      </c>
    </row>
    <row r="345" spans="1:7" ht="15">
      <c r="A345" s="84" t="s">
        <v>2615</v>
      </c>
      <c r="B345" s="84">
        <v>2</v>
      </c>
      <c r="C345" s="118">
        <v>0.0016321023694475117</v>
      </c>
      <c r="D345" s="84" t="s">
        <v>3230</v>
      </c>
      <c r="E345" s="84" t="b">
        <v>0</v>
      </c>
      <c r="F345" s="84" t="b">
        <v>0</v>
      </c>
      <c r="G345" s="84" t="b">
        <v>0</v>
      </c>
    </row>
    <row r="346" spans="1:7" ht="15">
      <c r="A346" s="84" t="s">
        <v>3197</v>
      </c>
      <c r="B346" s="84">
        <v>2</v>
      </c>
      <c r="C346" s="118">
        <v>0.0016321023694475117</v>
      </c>
      <c r="D346" s="84" t="s">
        <v>3230</v>
      </c>
      <c r="E346" s="84" t="b">
        <v>0</v>
      </c>
      <c r="F346" s="84" t="b">
        <v>0</v>
      </c>
      <c r="G346" s="84" t="b">
        <v>0</v>
      </c>
    </row>
    <row r="347" spans="1:7" ht="15">
      <c r="A347" s="84" t="s">
        <v>351</v>
      </c>
      <c r="B347" s="84">
        <v>2</v>
      </c>
      <c r="C347" s="118">
        <v>0.0016321023694475117</v>
      </c>
      <c r="D347" s="84" t="s">
        <v>3230</v>
      </c>
      <c r="E347" s="84" t="b">
        <v>0</v>
      </c>
      <c r="F347" s="84" t="b">
        <v>0</v>
      </c>
      <c r="G347" s="84" t="b">
        <v>0</v>
      </c>
    </row>
    <row r="348" spans="1:7" ht="15">
      <c r="A348" s="84" t="s">
        <v>3198</v>
      </c>
      <c r="B348" s="84">
        <v>2</v>
      </c>
      <c r="C348" s="118">
        <v>0.0016321023694475117</v>
      </c>
      <c r="D348" s="84" t="s">
        <v>3230</v>
      </c>
      <c r="E348" s="84" t="b">
        <v>1</v>
      </c>
      <c r="F348" s="84" t="b">
        <v>0</v>
      </c>
      <c r="G348" s="84" t="b">
        <v>0</v>
      </c>
    </row>
    <row r="349" spans="1:7" ht="15">
      <c r="A349" s="84" t="s">
        <v>3199</v>
      </c>
      <c r="B349" s="84">
        <v>2</v>
      </c>
      <c r="C349" s="118">
        <v>0.0016321023694475117</v>
      </c>
      <c r="D349" s="84" t="s">
        <v>3230</v>
      </c>
      <c r="E349" s="84" t="b">
        <v>0</v>
      </c>
      <c r="F349" s="84" t="b">
        <v>0</v>
      </c>
      <c r="G349" s="84" t="b">
        <v>0</v>
      </c>
    </row>
    <row r="350" spans="1:7" ht="15">
      <c r="A350" s="84" t="s">
        <v>3200</v>
      </c>
      <c r="B350" s="84">
        <v>2</v>
      </c>
      <c r="C350" s="118">
        <v>0.0016321023694475117</v>
      </c>
      <c r="D350" s="84" t="s">
        <v>3230</v>
      </c>
      <c r="E350" s="84" t="b">
        <v>0</v>
      </c>
      <c r="F350" s="84" t="b">
        <v>0</v>
      </c>
      <c r="G350" s="84" t="b">
        <v>0</v>
      </c>
    </row>
    <row r="351" spans="1:7" ht="15">
      <c r="A351" s="84" t="s">
        <v>213</v>
      </c>
      <c r="B351" s="84">
        <v>2</v>
      </c>
      <c r="C351" s="118">
        <v>0.0016321023694475117</v>
      </c>
      <c r="D351" s="84" t="s">
        <v>3230</v>
      </c>
      <c r="E351" s="84" t="b">
        <v>0</v>
      </c>
      <c r="F351" s="84" t="b">
        <v>0</v>
      </c>
      <c r="G351" s="84" t="b">
        <v>0</v>
      </c>
    </row>
    <row r="352" spans="1:7" ht="15">
      <c r="A352" s="84" t="s">
        <v>332</v>
      </c>
      <c r="B352" s="84">
        <v>2</v>
      </c>
      <c r="C352" s="118">
        <v>0.0018966278489413442</v>
      </c>
      <c r="D352" s="84" t="s">
        <v>3230</v>
      </c>
      <c r="E352" s="84" t="b">
        <v>0</v>
      </c>
      <c r="F352" s="84" t="b">
        <v>0</v>
      </c>
      <c r="G352" s="84" t="b">
        <v>0</v>
      </c>
    </row>
    <row r="353" spans="1:7" ht="15">
      <c r="A353" s="84" t="s">
        <v>3201</v>
      </c>
      <c r="B353" s="84">
        <v>2</v>
      </c>
      <c r="C353" s="118">
        <v>0.0016321023694475117</v>
      </c>
      <c r="D353" s="84" t="s">
        <v>3230</v>
      </c>
      <c r="E353" s="84" t="b">
        <v>1</v>
      </c>
      <c r="F353" s="84" t="b">
        <v>0</v>
      </c>
      <c r="G353" s="84" t="b">
        <v>0</v>
      </c>
    </row>
    <row r="354" spans="1:7" ht="15">
      <c r="A354" s="84" t="s">
        <v>3202</v>
      </c>
      <c r="B354" s="84">
        <v>2</v>
      </c>
      <c r="C354" s="118">
        <v>0.0016321023694475117</v>
      </c>
      <c r="D354" s="84" t="s">
        <v>3230</v>
      </c>
      <c r="E354" s="84" t="b">
        <v>0</v>
      </c>
      <c r="F354" s="84" t="b">
        <v>0</v>
      </c>
      <c r="G354" s="84" t="b">
        <v>0</v>
      </c>
    </row>
    <row r="355" spans="1:7" ht="15">
      <c r="A355" s="84" t="s">
        <v>3203</v>
      </c>
      <c r="B355" s="84">
        <v>2</v>
      </c>
      <c r="C355" s="118">
        <v>0.0016321023694475117</v>
      </c>
      <c r="D355" s="84" t="s">
        <v>3230</v>
      </c>
      <c r="E355" s="84" t="b">
        <v>0</v>
      </c>
      <c r="F355" s="84" t="b">
        <v>0</v>
      </c>
      <c r="G355" s="84" t="b">
        <v>0</v>
      </c>
    </row>
    <row r="356" spans="1:7" ht="15">
      <c r="A356" s="84" t="s">
        <v>3204</v>
      </c>
      <c r="B356" s="84">
        <v>2</v>
      </c>
      <c r="C356" s="118">
        <v>0.0016321023694475117</v>
      </c>
      <c r="D356" s="84" t="s">
        <v>3230</v>
      </c>
      <c r="E356" s="84" t="b">
        <v>0</v>
      </c>
      <c r="F356" s="84" t="b">
        <v>0</v>
      </c>
      <c r="G356" s="84" t="b">
        <v>0</v>
      </c>
    </row>
    <row r="357" spans="1:7" ht="15">
      <c r="A357" s="84" t="s">
        <v>3205</v>
      </c>
      <c r="B357" s="84">
        <v>2</v>
      </c>
      <c r="C357" s="118">
        <v>0.0016321023694475117</v>
      </c>
      <c r="D357" s="84" t="s">
        <v>3230</v>
      </c>
      <c r="E357" s="84" t="b">
        <v>0</v>
      </c>
      <c r="F357" s="84" t="b">
        <v>0</v>
      </c>
      <c r="G357" s="84" t="b">
        <v>0</v>
      </c>
    </row>
    <row r="358" spans="1:7" ht="15">
      <c r="A358" s="84" t="s">
        <v>3206</v>
      </c>
      <c r="B358" s="84">
        <v>2</v>
      </c>
      <c r="C358" s="118">
        <v>0.0016321023694475117</v>
      </c>
      <c r="D358" s="84" t="s">
        <v>3230</v>
      </c>
      <c r="E358" s="84" t="b">
        <v>1</v>
      </c>
      <c r="F358" s="84" t="b">
        <v>0</v>
      </c>
      <c r="G358" s="84" t="b">
        <v>0</v>
      </c>
    </row>
    <row r="359" spans="1:7" ht="15">
      <c r="A359" s="84" t="s">
        <v>3207</v>
      </c>
      <c r="B359" s="84">
        <v>2</v>
      </c>
      <c r="C359" s="118">
        <v>0.0016321023694475117</v>
      </c>
      <c r="D359" s="84" t="s">
        <v>3230</v>
      </c>
      <c r="E359" s="84" t="b">
        <v>1</v>
      </c>
      <c r="F359" s="84" t="b">
        <v>0</v>
      </c>
      <c r="G359" s="84" t="b">
        <v>0</v>
      </c>
    </row>
    <row r="360" spans="1:7" ht="15">
      <c r="A360" s="84" t="s">
        <v>3208</v>
      </c>
      <c r="B360" s="84">
        <v>2</v>
      </c>
      <c r="C360" s="118">
        <v>0.0016321023694475117</v>
      </c>
      <c r="D360" s="84" t="s">
        <v>3230</v>
      </c>
      <c r="E360" s="84" t="b">
        <v>1</v>
      </c>
      <c r="F360" s="84" t="b">
        <v>0</v>
      </c>
      <c r="G360" s="84" t="b">
        <v>0</v>
      </c>
    </row>
    <row r="361" spans="1:7" ht="15">
      <c r="A361" s="84" t="s">
        <v>3209</v>
      </c>
      <c r="B361" s="84">
        <v>2</v>
      </c>
      <c r="C361" s="118">
        <v>0.0016321023694475117</v>
      </c>
      <c r="D361" s="84" t="s">
        <v>3230</v>
      </c>
      <c r="E361" s="84" t="b">
        <v>0</v>
      </c>
      <c r="F361" s="84" t="b">
        <v>0</v>
      </c>
      <c r="G361" s="84" t="b">
        <v>0</v>
      </c>
    </row>
    <row r="362" spans="1:7" ht="15">
      <c r="A362" s="84" t="s">
        <v>3210</v>
      </c>
      <c r="B362" s="84">
        <v>2</v>
      </c>
      <c r="C362" s="118">
        <v>0.0016321023694475117</v>
      </c>
      <c r="D362" s="84" t="s">
        <v>3230</v>
      </c>
      <c r="E362" s="84" t="b">
        <v>1</v>
      </c>
      <c r="F362" s="84" t="b">
        <v>0</v>
      </c>
      <c r="G362" s="84" t="b">
        <v>0</v>
      </c>
    </row>
    <row r="363" spans="1:7" ht="15">
      <c r="A363" s="84" t="s">
        <v>586</v>
      </c>
      <c r="B363" s="84">
        <v>2</v>
      </c>
      <c r="C363" s="118">
        <v>0.0016321023694475117</v>
      </c>
      <c r="D363" s="84" t="s">
        <v>3230</v>
      </c>
      <c r="E363" s="84" t="b">
        <v>0</v>
      </c>
      <c r="F363" s="84" t="b">
        <v>0</v>
      </c>
      <c r="G363" s="84" t="b">
        <v>0</v>
      </c>
    </row>
    <row r="364" spans="1:7" ht="15">
      <c r="A364" s="84" t="s">
        <v>3211</v>
      </c>
      <c r="B364" s="84">
        <v>2</v>
      </c>
      <c r="C364" s="118">
        <v>0.0016321023694475117</v>
      </c>
      <c r="D364" s="84" t="s">
        <v>3230</v>
      </c>
      <c r="E364" s="84" t="b">
        <v>0</v>
      </c>
      <c r="F364" s="84" t="b">
        <v>0</v>
      </c>
      <c r="G364" s="84" t="b">
        <v>0</v>
      </c>
    </row>
    <row r="365" spans="1:7" ht="15">
      <c r="A365" s="84" t="s">
        <v>3212</v>
      </c>
      <c r="B365" s="84">
        <v>2</v>
      </c>
      <c r="C365" s="118">
        <v>0.0016321023694475117</v>
      </c>
      <c r="D365" s="84" t="s">
        <v>3230</v>
      </c>
      <c r="E365" s="84" t="b">
        <v>0</v>
      </c>
      <c r="F365" s="84" t="b">
        <v>0</v>
      </c>
      <c r="G365" s="84" t="b">
        <v>0</v>
      </c>
    </row>
    <row r="366" spans="1:7" ht="15">
      <c r="A366" s="84" t="s">
        <v>3213</v>
      </c>
      <c r="B366" s="84">
        <v>2</v>
      </c>
      <c r="C366" s="118">
        <v>0.0016321023694475117</v>
      </c>
      <c r="D366" s="84" t="s">
        <v>3230</v>
      </c>
      <c r="E366" s="84" t="b">
        <v>0</v>
      </c>
      <c r="F366" s="84" t="b">
        <v>0</v>
      </c>
      <c r="G366" s="84" t="b">
        <v>0</v>
      </c>
    </row>
    <row r="367" spans="1:7" ht="15">
      <c r="A367" s="84" t="s">
        <v>3214</v>
      </c>
      <c r="B367" s="84">
        <v>2</v>
      </c>
      <c r="C367" s="118">
        <v>0.0016321023694475117</v>
      </c>
      <c r="D367" s="84" t="s">
        <v>3230</v>
      </c>
      <c r="E367" s="84" t="b">
        <v>0</v>
      </c>
      <c r="F367" s="84" t="b">
        <v>0</v>
      </c>
      <c r="G367" s="84" t="b">
        <v>0</v>
      </c>
    </row>
    <row r="368" spans="1:7" ht="15">
      <c r="A368" s="84" t="s">
        <v>3215</v>
      </c>
      <c r="B368" s="84">
        <v>2</v>
      </c>
      <c r="C368" s="118">
        <v>0.0016321023694475117</v>
      </c>
      <c r="D368" s="84" t="s">
        <v>3230</v>
      </c>
      <c r="E368" s="84" t="b">
        <v>0</v>
      </c>
      <c r="F368" s="84" t="b">
        <v>0</v>
      </c>
      <c r="G368" s="84" t="b">
        <v>0</v>
      </c>
    </row>
    <row r="369" spans="1:7" ht="15">
      <c r="A369" s="84" t="s">
        <v>221</v>
      </c>
      <c r="B369" s="84">
        <v>2</v>
      </c>
      <c r="C369" s="118">
        <v>0.0016321023694475117</v>
      </c>
      <c r="D369" s="84" t="s">
        <v>3230</v>
      </c>
      <c r="E369" s="84" t="b">
        <v>0</v>
      </c>
      <c r="F369" s="84" t="b">
        <v>0</v>
      </c>
      <c r="G369" s="84" t="b">
        <v>0</v>
      </c>
    </row>
    <row r="370" spans="1:7" ht="15">
      <c r="A370" s="84" t="s">
        <v>3216</v>
      </c>
      <c r="B370" s="84">
        <v>2</v>
      </c>
      <c r="C370" s="118">
        <v>0.0016321023694475117</v>
      </c>
      <c r="D370" s="84" t="s">
        <v>3230</v>
      </c>
      <c r="E370" s="84" t="b">
        <v>0</v>
      </c>
      <c r="F370" s="84" t="b">
        <v>0</v>
      </c>
      <c r="G370" s="84" t="b">
        <v>0</v>
      </c>
    </row>
    <row r="371" spans="1:7" ht="15">
      <c r="A371" s="84" t="s">
        <v>3217</v>
      </c>
      <c r="B371" s="84">
        <v>2</v>
      </c>
      <c r="C371" s="118">
        <v>0.0016321023694475117</v>
      </c>
      <c r="D371" s="84" t="s">
        <v>3230</v>
      </c>
      <c r="E371" s="84" t="b">
        <v>0</v>
      </c>
      <c r="F371" s="84" t="b">
        <v>0</v>
      </c>
      <c r="G371" s="84" t="b">
        <v>0</v>
      </c>
    </row>
    <row r="372" spans="1:7" ht="15">
      <c r="A372" s="84" t="s">
        <v>3218</v>
      </c>
      <c r="B372" s="84">
        <v>2</v>
      </c>
      <c r="C372" s="118">
        <v>0.0016321023694475117</v>
      </c>
      <c r="D372" s="84" t="s">
        <v>3230</v>
      </c>
      <c r="E372" s="84" t="b">
        <v>0</v>
      </c>
      <c r="F372" s="84" t="b">
        <v>0</v>
      </c>
      <c r="G372" s="84" t="b">
        <v>0</v>
      </c>
    </row>
    <row r="373" spans="1:7" ht="15">
      <c r="A373" s="84" t="s">
        <v>3219</v>
      </c>
      <c r="B373" s="84">
        <v>2</v>
      </c>
      <c r="C373" s="118">
        <v>0.0016321023694475117</v>
      </c>
      <c r="D373" s="84" t="s">
        <v>3230</v>
      </c>
      <c r="E373" s="84" t="b">
        <v>0</v>
      </c>
      <c r="F373" s="84" t="b">
        <v>0</v>
      </c>
      <c r="G373" s="84" t="b">
        <v>0</v>
      </c>
    </row>
    <row r="374" spans="1:7" ht="15">
      <c r="A374" s="84" t="s">
        <v>3220</v>
      </c>
      <c r="B374" s="84">
        <v>2</v>
      </c>
      <c r="C374" s="118">
        <v>0.0016321023694475117</v>
      </c>
      <c r="D374" s="84" t="s">
        <v>3230</v>
      </c>
      <c r="E374" s="84" t="b">
        <v>0</v>
      </c>
      <c r="F374" s="84" t="b">
        <v>0</v>
      </c>
      <c r="G374" s="84" t="b">
        <v>0</v>
      </c>
    </row>
    <row r="375" spans="1:7" ht="15">
      <c r="A375" s="84" t="s">
        <v>3221</v>
      </c>
      <c r="B375" s="84">
        <v>2</v>
      </c>
      <c r="C375" s="118">
        <v>0.0016321023694475117</v>
      </c>
      <c r="D375" s="84" t="s">
        <v>3230</v>
      </c>
      <c r="E375" s="84" t="b">
        <v>0</v>
      </c>
      <c r="F375" s="84" t="b">
        <v>0</v>
      </c>
      <c r="G375" s="84" t="b">
        <v>0</v>
      </c>
    </row>
    <row r="376" spans="1:7" ht="15">
      <c r="A376" s="84" t="s">
        <v>3222</v>
      </c>
      <c r="B376" s="84">
        <v>2</v>
      </c>
      <c r="C376" s="118">
        <v>0.0016321023694475117</v>
      </c>
      <c r="D376" s="84" t="s">
        <v>3230</v>
      </c>
      <c r="E376" s="84" t="b">
        <v>0</v>
      </c>
      <c r="F376" s="84" t="b">
        <v>0</v>
      </c>
      <c r="G376" s="84" t="b">
        <v>0</v>
      </c>
    </row>
    <row r="377" spans="1:7" ht="15">
      <c r="A377" s="84" t="s">
        <v>3223</v>
      </c>
      <c r="B377" s="84">
        <v>2</v>
      </c>
      <c r="C377" s="118">
        <v>0.0016321023694475117</v>
      </c>
      <c r="D377" s="84" t="s">
        <v>3230</v>
      </c>
      <c r="E377" s="84" t="b">
        <v>0</v>
      </c>
      <c r="F377" s="84" t="b">
        <v>0</v>
      </c>
      <c r="G377" s="84" t="b">
        <v>0</v>
      </c>
    </row>
    <row r="378" spans="1:7" ht="15">
      <c r="A378" s="84" t="s">
        <v>3224</v>
      </c>
      <c r="B378" s="84">
        <v>2</v>
      </c>
      <c r="C378" s="118">
        <v>0.0016321023694475117</v>
      </c>
      <c r="D378" s="84" t="s">
        <v>3230</v>
      </c>
      <c r="E378" s="84" t="b">
        <v>0</v>
      </c>
      <c r="F378" s="84" t="b">
        <v>0</v>
      </c>
      <c r="G378" s="84" t="b">
        <v>0</v>
      </c>
    </row>
    <row r="379" spans="1:7" ht="15">
      <c r="A379" s="84" t="s">
        <v>3225</v>
      </c>
      <c r="B379" s="84">
        <v>2</v>
      </c>
      <c r="C379" s="118">
        <v>0.0016321023694475117</v>
      </c>
      <c r="D379" s="84" t="s">
        <v>3230</v>
      </c>
      <c r="E379" s="84" t="b">
        <v>0</v>
      </c>
      <c r="F379" s="84" t="b">
        <v>0</v>
      </c>
      <c r="G379" s="84" t="b">
        <v>0</v>
      </c>
    </row>
    <row r="380" spans="1:7" ht="15">
      <c r="A380" s="84" t="s">
        <v>3226</v>
      </c>
      <c r="B380" s="84">
        <v>2</v>
      </c>
      <c r="C380" s="118">
        <v>0.0016321023694475117</v>
      </c>
      <c r="D380" s="84" t="s">
        <v>3230</v>
      </c>
      <c r="E380" s="84" t="b">
        <v>0</v>
      </c>
      <c r="F380" s="84" t="b">
        <v>0</v>
      </c>
      <c r="G380" s="84" t="b">
        <v>0</v>
      </c>
    </row>
    <row r="381" spans="1:7" ht="15">
      <c r="A381" s="84" t="s">
        <v>3227</v>
      </c>
      <c r="B381" s="84">
        <v>2</v>
      </c>
      <c r="C381" s="118">
        <v>0.0016321023694475117</v>
      </c>
      <c r="D381" s="84" t="s">
        <v>3230</v>
      </c>
      <c r="E381" s="84" t="b">
        <v>0</v>
      </c>
      <c r="F381" s="84" t="b">
        <v>0</v>
      </c>
      <c r="G381" s="84" t="b">
        <v>0</v>
      </c>
    </row>
    <row r="382" spans="1:7" ht="15">
      <c r="A382" s="84" t="s">
        <v>297</v>
      </c>
      <c r="B382" s="84">
        <v>29</v>
      </c>
      <c r="C382" s="118">
        <v>0.010322146837924644</v>
      </c>
      <c r="D382" s="84" t="s">
        <v>2446</v>
      </c>
      <c r="E382" s="84" t="b">
        <v>0</v>
      </c>
      <c r="F382" s="84" t="b">
        <v>0</v>
      </c>
      <c r="G382" s="84" t="b">
        <v>0</v>
      </c>
    </row>
    <row r="383" spans="1:7" ht="15">
      <c r="A383" s="84" t="s">
        <v>2567</v>
      </c>
      <c r="B383" s="84">
        <v>15</v>
      </c>
      <c r="C383" s="118">
        <v>0.010852618693679737</v>
      </c>
      <c r="D383" s="84" t="s">
        <v>2446</v>
      </c>
      <c r="E383" s="84" t="b">
        <v>0</v>
      </c>
      <c r="F383" s="84" t="b">
        <v>0</v>
      </c>
      <c r="G383" s="84" t="b">
        <v>0</v>
      </c>
    </row>
    <row r="384" spans="1:7" ht="15">
      <c r="A384" s="84" t="s">
        <v>2566</v>
      </c>
      <c r="B384" s="84">
        <v>15</v>
      </c>
      <c r="C384" s="118">
        <v>0.010852618693679737</v>
      </c>
      <c r="D384" s="84" t="s">
        <v>2446</v>
      </c>
      <c r="E384" s="84" t="b">
        <v>0</v>
      </c>
      <c r="F384" s="84" t="b">
        <v>0</v>
      </c>
      <c r="G384" s="84" t="b">
        <v>0</v>
      </c>
    </row>
    <row r="385" spans="1:7" ht="15">
      <c r="A385" s="84" t="s">
        <v>287</v>
      </c>
      <c r="B385" s="84">
        <v>14</v>
      </c>
      <c r="C385" s="118">
        <v>0.01070976228489097</v>
      </c>
      <c r="D385" s="84" t="s">
        <v>2446</v>
      </c>
      <c r="E385" s="84" t="b">
        <v>0</v>
      </c>
      <c r="F385" s="84" t="b">
        <v>0</v>
      </c>
      <c r="G385" s="84" t="b">
        <v>0</v>
      </c>
    </row>
    <row r="386" spans="1:7" ht="15">
      <c r="A386" s="84" t="s">
        <v>304</v>
      </c>
      <c r="B386" s="84">
        <v>12</v>
      </c>
      <c r="C386" s="118">
        <v>0.00971735458840688</v>
      </c>
      <c r="D386" s="84" t="s">
        <v>2446</v>
      </c>
      <c r="E386" s="84" t="b">
        <v>0</v>
      </c>
      <c r="F386" s="84" t="b">
        <v>0</v>
      </c>
      <c r="G386" s="84" t="b">
        <v>0</v>
      </c>
    </row>
    <row r="387" spans="1:7" ht="15">
      <c r="A387" s="84" t="s">
        <v>2570</v>
      </c>
      <c r="B387" s="84">
        <v>10</v>
      </c>
      <c r="C387" s="118">
        <v>0.009118172372396087</v>
      </c>
      <c r="D387" s="84" t="s">
        <v>2446</v>
      </c>
      <c r="E387" s="84" t="b">
        <v>0</v>
      </c>
      <c r="F387" s="84" t="b">
        <v>0</v>
      </c>
      <c r="G387" s="84" t="b">
        <v>0</v>
      </c>
    </row>
    <row r="388" spans="1:7" ht="15">
      <c r="A388" s="84" t="s">
        <v>2571</v>
      </c>
      <c r="B388" s="84">
        <v>10</v>
      </c>
      <c r="C388" s="118">
        <v>0.009118172372396087</v>
      </c>
      <c r="D388" s="84" t="s">
        <v>2446</v>
      </c>
      <c r="E388" s="84" t="b">
        <v>0</v>
      </c>
      <c r="F388" s="84" t="b">
        <v>0</v>
      </c>
      <c r="G388" s="84" t="b">
        <v>0</v>
      </c>
    </row>
    <row r="389" spans="1:7" ht="15">
      <c r="A389" s="84" t="s">
        <v>2572</v>
      </c>
      <c r="B389" s="84">
        <v>9</v>
      </c>
      <c r="C389" s="118">
        <v>0.008737047680318948</v>
      </c>
      <c r="D389" s="84" t="s">
        <v>2446</v>
      </c>
      <c r="E389" s="84" t="b">
        <v>0</v>
      </c>
      <c r="F389" s="84" t="b">
        <v>0</v>
      </c>
      <c r="G389" s="84" t="b">
        <v>0</v>
      </c>
    </row>
    <row r="390" spans="1:7" ht="15">
      <c r="A390" s="84" t="s">
        <v>2573</v>
      </c>
      <c r="B390" s="84">
        <v>9</v>
      </c>
      <c r="C390" s="118">
        <v>0.008737047680318948</v>
      </c>
      <c r="D390" s="84" t="s">
        <v>2446</v>
      </c>
      <c r="E390" s="84" t="b">
        <v>0</v>
      </c>
      <c r="F390" s="84" t="b">
        <v>0</v>
      </c>
      <c r="G390" s="84" t="b">
        <v>0</v>
      </c>
    </row>
    <row r="391" spans="1:7" ht="15">
      <c r="A391" s="84" t="s">
        <v>2525</v>
      </c>
      <c r="B391" s="84">
        <v>9</v>
      </c>
      <c r="C391" s="118">
        <v>0.009330311471590122</v>
      </c>
      <c r="D391" s="84" t="s">
        <v>2446</v>
      </c>
      <c r="E391" s="84" t="b">
        <v>0</v>
      </c>
      <c r="F391" s="84" t="b">
        <v>0</v>
      </c>
      <c r="G391" s="84" t="b">
        <v>0</v>
      </c>
    </row>
    <row r="392" spans="1:7" ht="15">
      <c r="A392" s="84" t="s">
        <v>2985</v>
      </c>
      <c r="B392" s="84">
        <v>9</v>
      </c>
      <c r="C392" s="118">
        <v>0.008737047680318948</v>
      </c>
      <c r="D392" s="84" t="s">
        <v>2446</v>
      </c>
      <c r="E392" s="84" t="b">
        <v>0</v>
      </c>
      <c r="F392" s="84" t="b">
        <v>0</v>
      </c>
      <c r="G392" s="84" t="b">
        <v>0</v>
      </c>
    </row>
    <row r="393" spans="1:7" ht="15">
      <c r="A393" s="84" t="s">
        <v>2575</v>
      </c>
      <c r="B393" s="84">
        <v>8</v>
      </c>
      <c r="C393" s="118">
        <v>0.008293610196968997</v>
      </c>
      <c r="D393" s="84" t="s">
        <v>2446</v>
      </c>
      <c r="E393" s="84" t="b">
        <v>0</v>
      </c>
      <c r="F393" s="84" t="b">
        <v>0</v>
      </c>
      <c r="G393" s="84" t="b">
        <v>0</v>
      </c>
    </row>
    <row r="394" spans="1:7" ht="15">
      <c r="A394" s="84" t="s">
        <v>2987</v>
      </c>
      <c r="B394" s="84">
        <v>8</v>
      </c>
      <c r="C394" s="118">
        <v>0.008293610196968997</v>
      </c>
      <c r="D394" s="84" t="s">
        <v>2446</v>
      </c>
      <c r="E394" s="84" t="b">
        <v>1</v>
      </c>
      <c r="F394" s="84" t="b">
        <v>0</v>
      </c>
      <c r="G394" s="84" t="b">
        <v>0</v>
      </c>
    </row>
    <row r="395" spans="1:7" ht="15">
      <c r="A395" s="84" t="s">
        <v>2568</v>
      </c>
      <c r="B395" s="84">
        <v>8</v>
      </c>
      <c r="C395" s="118">
        <v>0.008293610196968997</v>
      </c>
      <c r="D395" s="84" t="s">
        <v>2446</v>
      </c>
      <c r="E395" s="84" t="b">
        <v>0</v>
      </c>
      <c r="F395" s="84" t="b">
        <v>0</v>
      </c>
      <c r="G395" s="84" t="b">
        <v>0</v>
      </c>
    </row>
    <row r="396" spans="1:7" ht="15">
      <c r="A396" s="84" t="s">
        <v>2988</v>
      </c>
      <c r="B396" s="84">
        <v>8</v>
      </c>
      <c r="C396" s="118">
        <v>0.008293610196968997</v>
      </c>
      <c r="D396" s="84" t="s">
        <v>2446</v>
      </c>
      <c r="E396" s="84" t="b">
        <v>0</v>
      </c>
      <c r="F396" s="84" t="b">
        <v>1</v>
      </c>
      <c r="G396" s="84" t="b">
        <v>0</v>
      </c>
    </row>
    <row r="397" spans="1:7" ht="15">
      <c r="A397" s="84" t="s">
        <v>2983</v>
      </c>
      <c r="B397" s="84">
        <v>8</v>
      </c>
      <c r="C397" s="118">
        <v>0.008293610196968997</v>
      </c>
      <c r="D397" s="84" t="s">
        <v>2446</v>
      </c>
      <c r="E397" s="84" t="b">
        <v>0</v>
      </c>
      <c r="F397" s="84" t="b">
        <v>0</v>
      </c>
      <c r="G397" s="84" t="b">
        <v>0</v>
      </c>
    </row>
    <row r="398" spans="1:7" ht="15">
      <c r="A398" s="84" t="s">
        <v>2989</v>
      </c>
      <c r="B398" s="84">
        <v>8</v>
      </c>
      <c r="C398" s="118">
        <v>0.008293610196968997</v>
      </c>
      <c r="D398" s="84" t="s">
        <v>2446</v>
      </c>
      <c r="E398" s="84" t="b">
        <v>0</v>
      </c>
      <c r="F398" s="84" t="b">
        <v>0</v>
      </c>
      <c r="G398" s="84" t="b">
        <v>0</v>
      </c>
    </row>
    <row r="399" spans="1:7" ht="15">
      <c r="A399" s="84" t="s">
        <v>2990</v>
      </c>
      <c r="B399" s="84">
        <v>8</v>
      </c>
      <c r="C399" s="118">
        <v>0.008293610196968997</v>
      </c>
      <c r="D399" s="84" t="s">
        <v>2446</v>
      </c>
      <c r="E399" s="84" t="b">
        <v>0</v>
      </c>
      <c r="F399" s="84" t="b">
        <v>0</v>
      </c>
      <c r="G399" s="84" t="b">
        <v>0</v>
      </c>
    </row>
    <row r="400" spans="1:7" ht="15">
      <c r="A400" s="84" t="s">
        <v>2991</v>
      </c>
      <c r="B400" s="84">
        <v>8</v>
      </c>
      <c r="C400" s="118">
        <v>0.008293610196968997</v>
      </c>
      <c r="D400" s="84" t="s">
        <v>2446</v>
      </c>
      <c r="E400" s="84" t="b">
        <v>0</v>
      </c>
      <c r="F400" s="84" t="b">
        <v>0</v>
      </c>
      <c r="G400" s="84" t="b">
        <v>0</v>
      </c>
    </row>
    <row r="401" spans="1:7" ht="15">
      <c r="A401" s="84" t="s">
        <v>2992</v>
      </c>
      <c r="B401" s="84">
        <v>8</v>
      </c>
      <c r="C401" s="118">
        <v>0.008293610196968997</v>
      </c>
      <c r="D401" s="84" t="s">
        <v>2446</v>
      </c>
      <c r="E401" s="84" t="b">
        <v>0</v>
      </c>
      <c r="F401" s="84" t="b">
        <v>0</v>
      </c>
      <c r="G401" s="84" t="b">
        <v>0</v>
      </c>
    </row>
    <row r="402" spans="1:7" ht="15">
      <c r="A402" s="84" t="s">
        <v>2984</v>
      </c>
      <c r="B402" s="84">
        <v>8</v>
      </c>
      <c r="C402" s="118">
        <v>0.008293610196968997</v>
      </c>
      <c r="D402" s="84" t="s">
        <v>2446</v>
      </c>
      <c r="E402" s="84" t="b">
        <v>0</v>
      </c>
      <c r="F402" s="84" t="b">
        <v>0</v>
      </c>
      <c r="G402" s="84" t="b">
        <v>0</v>
      </c>
    </row>
    <row r="403" spans="1:7" ht="15">
      <c r="A403" s="84" t="s">
        <v>2993</v>
      </c>
      <c r="B403" s="84">
        <v>8</v>
      </c>
      <c r="C403" s="118">
        <v>0.008293610196968997</v>
      </c>
      <c r="D403" s="84" t="s">
        <v>2446</v>
      </c>
      <c r="E403" s="84" t="b">
        <v>0</v>
      </c>
      <c r="F403" s="84" t="b">
        <v>0</v>
      </c>
      <c r="G403" s="84" t="b">
        <v>0</v>
      </c>
    </row>
    <row r="404" spans="1:7" ht="15">
      <c r="A404" s="84" t="s">
        <v>2986</v>
      </c>
      <c r="B404" s="84">
        <v>8</v>
      </c>
      <c r="C404" s="118">
        <v>0.008293610196968997</v>
      </c>
      <c r="D404" s="84" t="s">
        <v>2446</v>
      </c>
      <c r="E404" s="84" t="b">
        <v>0</v>
      </c>
      <c r="F404" s="84" t="b">
        <v>0</v>
      </c>
      <c r="G404" s="84" t="b">
        <v>0</v>
      </c>
    </row>
    <row r="405" spans="1:7" ht="15">
      <c r="A405" s="84" t="s">
        <v>350</v>
      </c>
      <c r="B405" s="84">
        <v>7</v>
      </c>
      <c r="C405" s="118">
        <v>0.007780032155394016</v>
      </c>
      <c r="D405" s="84" t="s">
        <v>2446</v>
      </c>
      <c r="E405" s="84" t="b">
        <v>0</v>
      </c>
      <c r="F405" s="84" t="b">
        <v>0</v>
      </c>
      <c r="G405" s="84" t="b">
        <v>0</v>
      </c>
    </row>
    <row r="406" spans="1:7" ht="15">
      <c r="A406" s="84" t="s">
        <v>2998</v>
      </c>
      <c r="B406" s="84">
        <v>7</v>
      </c>
      <c r="C406" s="118">
        <v>0.007780032155394016</v>
      </c>
      <c r="D406" s="84" t="s">
        <v>2446</v>
      </c>
      <c r="E406" s="84" t="b">
        <v>0</v>
      </c>
      <c r="F406" s="84" t="b">
        <v>0</v>
      </c>
      <c r="G406" s="84" t="b">
        <v>0</v>
      </c>
    </row>
    <row r="407" spans="1:7" ht="15">
      <c r="A407" s="84" t="s">
        <v>2999</v>
      </c>
      <c r="B407" s="84">
        <v>7</v>
      </c>
      <c r="C407" s="118">
        <v>0.007780032155394016</v>
      </c>
      <c r="D407" s="84" t="s">
        <v>2446</v>
      </c>
      <c r="E407" s="84" t="b">
        <v>0</v>
      </c>
      <c r="F407" s="84" t="b">
        <v>0</v>
      </c>
      <c r="G407" s="84" t="b">
        <v>0</v>
      </c>
    </row>
    <row r="408" spans="1:7" ht="15">
      <c r="A408" s="84" t="s">
        <v>302</v>
      </c>
      <c r="B408" s="84">
        <v>7</v>
      </c>
      <c r="C408" s="118">
        <v>0.007780032155394016</v>
      </c>
      <c r="D408" s="84" t="s">
        <v>2446</v>
      </c>
      <c r="E408" s="84" t="b">
        <v>0</v>
      </c>
      <c r="F408" s="84" t="b">
        <v>0</v>
      </c>
      <c r="G408" s="84" t="b">
        <v>0</v>
      </c>
    </row>
    <row r="409" spans="1:7" ht="15">
      <c r="A409" s="84" t="s">
        <v>3002</v>
      </c>
      <c r="B409" s="84">
        <v>7</v>
      </c>
      <c r="C409" s="118">
        <v>0.007780032155394016</v>
      </c>
      <c r="D409" s="84" t="s">
        <v>2446</v>
      </c>
      <c r="E409" s="84" t="b">
        <v>0</v>
      </c>
      <c r="F409" s="84" t="b">
        <v>0</v>
      </c>
      <c r="G409" s="84" t="b">
        <v>0</v>
      </c>
    </row>
    <row r="410" spans="1:7" ht="15">
      <c r="A410" s="84" t="s">
        <v>2994</v>
      </c>
      <c r="B410" s="84">
        <v>7</v>
      </c>
      <c r="C410" s="118">
        <v>0.007780032155394016</v>
      </c>
      <c r="D410" s="84" t="s">
        <v>2446</v>
      </c>
      <c r="E410" s="84" t="b">
        <v>0</v>
      </c>
      <c r="F410" s="84" t="b">
        <v>0</v>
      </c>
      <c r="G410" s="84" t="b">
        <v>0</v>
      </c>
    </row>
    <row r="411" spans="1:7" ht="15">
      <c r="A411" s="84" t="s">
        <v>3009</v>
      </c>
      <c r="B411" s="84">
        <v>6</v>
      </c>
      <c r="C411" s="118">
        <v>0.007186228807069274</v>
      </c>
      <c r="D411" s="84" t="s">
        <v>2446</v>
      </c>
      <c r="E411" s="84" t="b">
        <v>0</v>
      </c>
      <c r="F411" s="84" t="b">
        <v>0</v>
      </c>
      <c r="G411" s="84" t="b">
        <v>0</v>
      </c>
    </row>
    <row r="412" spans="1:7" ht="15">
      <c r="A412" s="84" t="s">
        <v>2995</v>
      </c>
      <c r="B412" s="84">
        <v>6</v>
      </c>
      <c r="C412" s="118">
        <v>0.007186228807069274</v>
      </c>
      <c r="D412" s="84" t="s">
        <v>2446</v>
      </c>
      <c r="E412" s="84" t="b">
        <v>0</v>
      </c>
      <c r="F412" s="84" t="b">
        <v>0</v>
      </c>
      <c r="G412" s="84" t="b">
        <v>0</v>
      </c>
    </row>
    <row r="413" spans="1:7" ht="15">
      <c r="A413" s="84" t="s">
        <v>3001</v>
      </c>
      <c r="B413" s="84">
        <v>6</v>
      </c>
      <c r="C413" s="118">
        <v>0.007186228807069274</v>
      </c>
      <c r="D413" s="84" t="s">
        <v>2446</v>
      </c>
      <c r="E413" s="84" t="b">
        <v>0</v>
      </c>
      <c r="F413" s="84" t="b">
        <v>0</v>
      </c>
      <c r="G413" s="84" t="b">
        <v>0</v>
      </c>
    </row>
    <row r="414" spans="1:7" ht="15">
      <c r="A414" s="84" t="s">
        <v>2997</v>
      </c>
      <c r="B414" s="84">
        <v>6</v>
      </c>
      <c r="C414" s="118">
        <v>0.007798454936303486</v>
      </c>
      <c r="D414" s="84" t="s">
        <v>2446</v>
      </c>
      <c r="E414" s="84" t="b">
        <v>0</v>
      </c>
      <c r="F414" s="84" t="b">
        <v>0</v>
      </c>
      <c r="G414" s="84" t="b">
        <v>0</v>
      </c>
    </row>
    <row r="415" spans="1:7" ht="15">
      <c r="A415" s="84" t="s">
        <v>2996</v>
      </c>
      <c r="B415" s="84">
        <v>5</v>
      </c>
      <c r="C415" s="118">
        <v>0.006498712446919571</v>
      </c>
      <c r="D415" s="84" t="s">
        <v>2446</v>
      </c>
      <c r="E415" s="84" t="b">
        <v>0</v>
      </c>
      <c r="F415" s="84" t="b">
        <v>0</v>
      </c>
      <c r="G415" s="84" t="b">
        <v>0</v>
      </c>
    </row>
    <row r="416" spans="1:7" ht="15">
      <c r="A416" s="84" t="s">
        <v>3018</v>
      </c>
      <c r="B416" s="84">
        <v>5</v>
      </c>
      <c r="C416" s="118">
        <v>0.006498712446919571</v>
      </c>
      <c r="D416" s="84" t="s">
        <v>2446</v>
      </c>
      <c r="E416" s="84" t="b">
        <v>1</v>
      </c>
      <c r="F416" s="84" t="b">
        <v>0</v>
      </c>
      <c r="G416" s="84" t="b">
        <v>0</v>
      </c>
    </row>
    <row r="417" spans="1:7" ht="15">
      <c r="A417" s="84" t="s">
        <v>3017</v>
      </c>
      <c r="B417" s="84">
        <v>5</v>
      </c>
      <c r="C417" s="118">
        <v>0.006498712446919571</v>
      </c>
      <c r="D417" s="84" t="s">
        <v>2446</v>
      </c>
      <c r="E417" s="84" t="b">
        <v>0</v>
      </c>
      <c r="F417" s="84" t="b">
        <v>0</v>
      </c>
      <c r="G417" s="84" t="b">
        <v>0</v>
      </c>
    </row>
    <row r="418" spans="1:7" ht="15">
      <c r="A418" s="84" t="s">
        <v>1048</v>
      </c>
      <c r="B418" s="84">
        <v>5</v>
      </c>
      <c r="C418" s="118">
        <v>0.006498712446919571</v>
      </c>
      <c r="D418" s="84" t="s">
        <v>2446</v>
      </c>
      <c r="E418" s="84" t="b">
        <v>0</v>
      </c>
      <c r="F418" s="84" t="b">
        <v>0</v>
      </c>
      <c r="G418" s="84" t="b">
        <v>0</v>
      </c>
    </row>
    <row r="419" spans="1:7" ht="15">
      <c r="A419" s="84" t="s">
        <v>3032</v>
      </c>
      <c r="B419" s="84">
        <v>5</v>
      </c>
      <c r="C419" s="118">
        <v>0.006498712446919571</v>
      </c>
      <c r="D419" s="84" t="s">
        <v>2446</v>
      </c>
      <c r="E419" s="84" t="b">
        <v>0</v>
      </c>
      <c r="F419" s="84" t="b">
        <v>0</v>
      </c>
      <c r="G419" s="84" t="b">
        <v>0</v>
      </c>
    </row>
    <row r="420" spans="1:7" ht="15">
      <c r="A420" s="84" t="s">
        <v>3030</v>
      </c>
      <c r="B420" s="84">
        <v>5</v>
      </c>
      <c r="C420" s="118">
        <v>0.006498712446919571</v>
      </c>
      <c r="D420" s="84" t="s">
        <v>2446</v>
      </c>
      <c r="E420" s="84" t="b">
        <v>0</v>
      </c>
      <c r="F420" s="84" t="b">
        <v>0</v>
      </c>
      <c r="G420" s="84" t="b">
        <v>0</v>
      </c>
    </row>
    <row r="421" spans="1:7" ht="15">
      <c r="A421" s="84" t="s">
        <v>3063</v>
      </c>
      <c r="B421" s="84">
        <v>4</v>
      </c>
      <c r="C421" s="118">
        <v>0.005698506107061721</v>
      </c>
      <c r="D421" s="84" t="s">
        <v>2446</v>
      </c>
      <c r="E421" s="84" t="b">
        <v>0</v>
      </c>
      <c r="F421" s="84" t="b">
        <v>0</v>
      </c>
      <c r="G421" s="84" t="b">
        <v>0</v>
      </c>
    </row>
    <row r="422" spans="1:7" ht="15">
      <c r="A422" s="84" t="s">
        <v>3064</v>
      </c>
      <c r="B422" s="84">
        <v>4</v>
      </c>
      <c r="C422" s="118">
        <v>0.005698506107061721</v>
      </c>
      <c r="D422" s="84" t="s">
        <v>2446</v>
      </c>
      <c r="E422" s="84" t="b">
        <v>1</v>
      </c>
      <c r="F422" s="84" t="b">
        <v>0</v>
      </c>
      <c r="G422" s="84" t="b">
        <v>0</v>
      </c>
    </row>
    <row r="423" spans="1:7" ht="15">
      <c r="A423" s="84" t="s">
        <v>1047</v>
      </c>
      <c r="B423" s="84">
        <v>4</v>
      </c>
      <c r="C423" s="118">
        <v>0.007250207115638944</v>
      </c>
      <c r="D423" s="84" t="s">
        <v>2446</v>
      </c>
      <c r="E423" s="84" t="b">
        <v>0</v>
      </c>
      <c r="F423" s="84" t="b">
        <v>0</v>
      </c>
      <c r="G423" s="84" t="b">
        <v>0</v>
      </c>
    </row>
    <row r="424" spans="1:7" ht="15">
      <c r="A424" s="84" t="s">
        <v>3016</v>
      </c>
      <c r="B424" s="84">
        <v>4</v>
      </c>
      <c r="C424" s="118">
        <v>0.005698506107061721</v>
      </c>
      <c r="D424" s="84" t="s">
        <v>2446</v>
      </c>
      <c r="E424" s="84" t="b">
        <v>0</v>
      </c>
      <c r="F424" s="84" t="b">
        <v>0</v>
      </c>
      <c r="G424" s="84" t="b">
        <v>0</v>
      </c>
    </row>
    <row r="425" spans="1:7" ht="15">
      <c r="A425" s="84" t="s">
        <v>3027</v>
      </c>
      <c r="B425" s="84">
        <v>4</v>
      </c>
      <c r="C425" s="118">
        <v>0.005698506107061721</v>
      </c>
      <c r="D425" s="84" t="s">
        <v>2446</v>
      </c>
      <c r="E425" s="84" t="b">
        <v>0</v>
      </c>
      <c r="F425" s="84" t="b">
        <v>0</v>
      </c>
      <c r="G425" s="84" t="b">
        <v>0</v>
      </c>
    </row>
    <row r="426" spans="1:7" ht="15">
      <c r="A426" s="84" t="s">
        <v>3021</v>
      </c>
      <c r="B426" s="84">
        <v>4</v>
      </c>
      <c r="C426" s="118">
        <v>0.005698506107061721</v>
      </c>
      <c r="D426" s="84" t="s">
        <v>2446</v>
      </c>
      <c r="E426" s="84" t="b">
        <v>0</v>
      </c>
      <c r="F426" s="84" t="b">
        <v>0</v>
      </c>
      <c r="G426" s="84" t="b">
        <v>0</v>
      </c>
    </row>
    <row r="427" spans="1:7" ht="15">
      <c r="A427" s="84" t="s">
        <v>3057</v>
      </c>
      <c r="B427" s="84">
        <v>4</v>
      </c>
      <c r="C427" s="118">
        <v>0.005698506107061721</v>
      </c>
      <c r="D427" s="84" t="s">
        <v>2446</v>
      </c>
      <c r="E427" s="84" t="b">
        <v>0</v>
      </c>
      <c r="F427" s="84" t="b">
        <v>0</v>
      </c>
      <c r="G427" s="84" t="b">
        <v>0</v>
      </c>
    </row>
    <row r="428" spans="1:7" ht="15">
      <c r="A428" s="84" t="s">
        <v>3058</v>
      </c>
      <c r="B428" s="84">
        <v>4</v>
      </c>
      <c r="C428" s="118">
        <v>0.005698506107061721</v>
      </c>
      <c r="D428" s="84" t="s">
        <v>2446</v>
      </c>
      <c r="E428" s="84" t="b">
        <v>0</v>
      </c>
      <c r="F428" s="84" t="b">
        <v>0</v>
      </c>
      <c r="G428" s="84" t="b">
        <v>0</v>
      </c>
    </row>
    <row r="429" spans="1:7" ht="15">
      <c r="A429" s="84" t="s">
        <v>3059</v>
      </c>
      <c r="B429" s="84">
        <v>4</v>
      </c>
      <c r="C429" s="118">
        <v>0.005698506107061721</v>
      </c>
      <c r="D429" s="84" t="s">
        <v>2446</v>
      </c>
      <c r="E429" s="84" t="b">
        <v>0</v>
      </c>
      <c r="F429" s="84" t="b">
        <v>0</v>
      </c>
      <c r="G429" s="84" t="b">
        <v>0</v>
      </c>
    </row>
    <row r="430" spans="1:7" ht="15">
      <c r="A430" s="84" t="s">
        <v>3060</v>
      </c>
      <c r="B430" s="84">
        <v>4</v>
      </c>
      <c r="C430" s="118">
        <v>0.005698506107061721</v>
      </c>
      <c r="D430" s="84" t="s">
        <v>2446</v>
      </c>
      <c r="E430" s="84" t="b">
        <v>0</v>
      </c>
      <c r="F430" s="84" t="b">
        <v>0</v>
      </c>
      <c r="G430" s="84" t="b">
        <v>0</v>
      </c>
    </row>
    <row r="431" spans="1:7" ht="15">
      <c r="A431" s="84" t="s">
        <v>3031</v>
      </c>
      <c r="B431" s="84">
        <v>4</v>
      </c>
      <c r="C431" s="118">
        <v>0.005698506107061721</v>
      </c>
      <c r="D431" s="84" t="s">
        <v>2446</v>
      </c>
      <c r="E431" s="84" t="b">
        <v>1</v>
      </c>
      <c r="F431" s="84" t="b">
        <v>0</v>
      </c>
      <c r="G431" s="84" t="b">
        <v>0</v>
      </c>
    </row>
    <row r="432" spans="1:7" ht="15">
      <c r="A432" s="84" t="s">
        <v>3065</v>
      </c>
      <c r="B432" s="84">
        <v>4</v>
      </c>
      <c r="C432" s="118">
        <v>0.005698506107061721</v>
      </c>
      <c r="D432" s="84" t="s">
        <v>2446</v>
      </c>
      <c r="E432" s="84" t="b">
        <v>0</v>
      </c>
      <c r="F432" s="84" t="b">
        <v>0</v>
      </c>
      <c r="G432" s="84" t="b">
        <v>0</v>
      </c>
    </row>
    <row r="433" spans="1:7" ht="15">
      <c r="A433" s="84" t="s">
        <v>356</v>
      </c>
      <c r="B433" s="84">
        <v>4</v>
      </c>
      <c r="C433" s="118">
        <v>0.005698506107061721</v>
      </c>
      <c r="D433" s="84" t="s">
        <v>2446</v>
      </c>
      <c r="E433" s="84" t="b">
        <v>0</v>
      </c>
      <c r="F433" s="84" t="b">
        <v>0</v>
      </c>
      <c r="G433" s="84" t="b">
        <v>0</v>
      </c>
    </row>
    <row r="434" spans="1:7" ht="15">
      <c r="A434" s="84" t="s">
        <v>355</v>
      </c>
      <c r="B434" s="84">
        <v>4</v>
      </c>
      <c r="C434" s="118">
        <v>0.005698506107061721</v>
      </c>
      <c r="D434" s="84" t="s">
        <v>2446</v>
      </c>
      <c r="E434" s="84" t="b">
        <v>0</v>
      </c>
      <c r="F434" s="84" t="b">
        <v>0</v>
      </c>
      <c r="G434" s="84" t="b">
        <v>0</v>
      </c>
    </row>
    <row r="435" spans="1:7" ht="15">
      <c r="A435" s="84" t="s">
        <v>3056</v>
      </c>
      <c r="B435" s="84">
        <v>4</v>
      </c>
      <c r="C435" s="118">
        <v>0.005698506107061721</v>
      </c>
      <c r="D435" s="84" t="s">
        <v>2446</v>
      </c>
      <c r="E435" s="84" t="b">
        <v>0</v>
      </c>
      <c r="F435" s="84" t="b">
        <v>0</v>
      </c>
      <c r="G435" s="84" t="b">
        <v>0</v>
      </c>
    </row>
    <row r="436" spans="1:7" ht="15">
      <c r="A436" s="84" t="s">
        <v>3005</v>
      </c>
      <c r="B436" s="84">
        <v>4</v>
      </c>
      <c r="C436" s="118">
        <v>0.005698506107061721</v>
      </c>
      <c r="D436" s="84" t="s">
        <v>2446</v>
      </c>
      <c r="E436" s="84" t="b">
        <v>0</v>
      </c>
      <c r="F436" s="84" t="b">
        <v>1</v>
      </c>
      <c r="G436" s="84" t="b">
        <v>0</v>
      </c>
    </row>
    <row r="437" spans="1:7" ht="15">
      <c r="A437" s="84" t="s">
        <v>2764</v>
      </c>
      <c r="B437" s="84">
        <v>4</v>
      </c>
      <c r="C437" s="118">
        <v>0.005698506107061721</v>
      </c>
      <c r="D437" s="84" t="s">
        <v>2446</v>
      </c>
      <c r="E437" s="84" t="b">
        <v>0</v>
      </c>
      <c r="F437" s="84" t="b">
        <v>0</v>
      </c>
      <c r="G437" s="84" t="b">
        <v>0</v>
      </c>
    </row>
    <row r="438" spans="1:7" ht="15">
      <c r="A438" s="84" t="s">
        <v>3007</v>
      </c>
      <c r="B438" s="84">
        <v>4</v>
      </c>
      <c r="C438" s="118">
        <v>0.007250207115638944</v>
      </c>
      <c r="D438" s="84" t="s">
        <v>2446</v>
      </c>
      <c r="E438" s="84" t="b">
        <v>0</v>
      </c>
      <c r="F438" s="84" t="b">
        <v>0</v>
      </c>
      <c r="G438" s="84" t="b">
        <v>0</v>
      </c>
    </row>
    <row r="439" spans="1:7" ht="15">
      <c r="A439" s="84" t="s">
        <v>3071</v>
      </c>
      <c r="B439" s="84">
        <v>4</v>
      </c>
      <c r="C439" s="118">
        <v>0.005698506107061721</v>
      </c>
      <c r="D439" s="84" t="s">
        <v>2446</v>
      </c>
      <c r="E439" s="84" t="b">
        <v>1</v>
      </c>
      <c r="F439" s="84" t="b">
        <v>0</v>
      </c>
      <c r="G439" s="84" t="b">
        <v>0</v>
      </c>
    </row>
    <row r="440" spans="1:7" ht="15">
      <c r="A440" s="84" t="s">
        <v>406</v>
      </c>
      <c r="B440" s="84">
        <v>3</v>
      </c>
      <c r="C440" s="118">
        <v>0.004756890159967554</v>
      </c>
      <c r="D440" s="84" t="s">
        <v>2446</v>
      </c>
      <c r="E440" s="84" t="b">
        <v>0</v>
      </c>
      <c r="F440" s="84" t="b">
        <v>0</v>
      </c>
      <c r="G440" s="84" t="b">
        <v>0</v>
      </c>
    </row>
    <row r="441" spans="1:7" ht="15">
      <c r="A441" s="84" t="s">
        <v>3080</v>
      </c>
      <c r="B441" s="84">
        <v>3</v>
      </c>
      <c r="C441" s="118">
        <v>0.004756890159967554</v>
      </c>
      <c r="D441" s="84" t="s">
        <v>2446</v>
      </c>
      <c r="E441" s="84" t="b">
        <v>0</v>
      </c>
      <c r="F441" s="84" t="b">
        <v>0</v>
      </c>
      <c r="G441" s="84" t="b">
        <v>0</v>
      </c>
    </row>
    <row r="442" spans="1:7" ht="15">
      <c r="A442" s="84" t="s">
        <v>3036</v>
      </c>
      <c r="B442" s="84">
        <v>3</v>
      </c>
      <c r="C442" s="118">
        <v>0.004756890159967554</v>
      </c>
      <c r="D442" s="84" t="s">
        <v>2446</v>
      </c>
      <c r="E442" s="84" t="b">
        <v>1</v>
      </c>
      <c r="F442" s="84" t="b">
        <v>0</v>
      </c>
      <c r="G442" s="84" t="b">
        <v>0</v>
      </c>
    </row>
    <row r="443" spans="1:7" ht="15">
      <c r="A443" s="84" t="s">
        <v>3015</v>
      </c>
      <c r="B443" s="84">
        <v>3</v>
      </c>
      <c r="C443" s="118">
        <v>0.004756890159967554</v>
      </c>
      <c r="D443" s="84" t="s">
        <v>2446</v>
      </c>
      <c r="E443" s="84" t="b">
        <v>1</v>
      </c>
      <c r="F443" s="84" t="b">
        <v>0</v>
      </c>
      <c r="G443" s="84" t="b">
        <v>0</v>
      </c>
    </row>
    <row r="444" spans="1:7" ht="15">
      <c r="A444" s="84" t="s">
        <v>2577</v>
      </c>
      <c r="B444" s="84">
        <v>3</v>
      </c>
      <c r="C444" s="118">
        <v>0.004756890159967554</v>
      </c>
      <c r="D444" s="84" t="s">
        <v>2446</v>
      </c>
      <c r="E444" s="84" t="b">
        <v>0</v>
      </c>
      <c r="F444" s="84" t="b">
        <v>0</v>
      </c>
      <c r="G444" s="84" t="b">
        <v>0</v>
      </c>
    </row>
    <row r="445" spans="1:7" ht="15">
      <c r="A445" s="84" t="s">
        <v>3119</v>
      </c>
      <c r="B445" s="84">
        <v>3</v>
      </c>
      <c r="C445" s="118">
        <v>0.004756890159967554</v>
      </c>
      <c r="D445" s="84" t="s">
        <v>2446</v>
      </c>
      <c r="E445" s="84" t="b">
        <v>0</v>
      </c>
      <c r="F445" s="84" t="b">
        <v>0</v>
      </c>
      <c r="G445" s="84" t="b">
        <v>0</v>
      </c>
    </row>
    <row r="446" spans="1:7" ht="15">
      <c r="A446" s="84" t="s">
        <v>3069</v>
      </c>
      <c r="B446" s="84">
        <v>3</v>
      </c>
      <c r="C446" s="118">
        <v>0.004756890159967554</v>
      </c>
      <c r="D446" s="84" t="s">
        <v>2446</v>
      </c>
      <c r="E446" s="84" t="b">
        <v>0</v>
      </c>
      <c r="F446" s="84" t="b">
        <v>0</v>
      </c>
      <c r="G446" s="84" t="b">
        <v>0</v>
      </c>
    </row>
    <row r="447" spans="1:7" ht="15">
      <c r="A447" s="84" t="s">
        <v>3121</v>
      </c>
      <c r="B447" s="84">
        <v>3</v>
      </c>
      <c r="C447" s="118">
        <v>0.004756890159967554</v>
      </c>
      <c r="D447" s="84" t="s">
        <v>2446</v>
      </c>
      <c r="E447" s="84" t="b">
        <v>0</v>
      </c>
      <c r="F447" s="84" t="b">
        <v>0</v>
      </c>
      <c r="G447" s="84" t="b">
        <v>0</v>
      </c>
    </row>
    <row r="448" spans="1:7" ht="15">
      <c r="A448" s="84" t="s">
        <v>3035</v>
      </c>
      <c r="B448" s="84">
        <v>3</v>
      </c>
      <c r="C448" s="118">
        <v>0.004756890159967554</v>
      </c>
      <c r="D448" s="84" t="s">
        <v>2446</v>
      </c>
      <c r="E448" s="84" t="b">
        <v>1</v>
      </c>
      <c r="F448" s="84" t="b">
        <v>0</v>
      </c>
      <c r="G448" s="84" t="b">
        <v>0</v>
      </c>
    </row>
    <row r="449" spans="1:7" ht="15">
      <c r="A449" s="84" t="s">
        <v>3120</v>
      </c>
      <c r="B449" s="84">
        <v>3</v>
      </c>
      <c r="C449" s="118">
        <v>0.004756890159967554</v>
      </c>
      <c r="D449" s="84" t="s">
        <v>2446</v>
      </c>
      <c r="E449" s="84" t="b">
        <v>0</v>
      </c>
      <c r="F449" s="84" t="b">
        <v>0</v>
      </c>
      <c r="G449" s="84" t="b">
        <v>0</v>
      </c>
    </row>
    <row r="450" spans="1:7" ht="15">
      <c r="A450" s="84" t="s">
        <v>3014</v>
      </c>
      <c r="B450" s="84">
        <v>3</v>
      </c>
      <c r="C450" s="118">
        <v>0.004756890159967554</v>
      </c>
      <c r="D450" s="84" t="s">
        <v>2446</v>
      </c>
      <c r="E450" s="84" t="b">
        <v>0</v>
      </c>
      <c r="F450" s="84" t="b">
        <v>0</v>
      </c>
      <c r="G450" s="84" t="b">
        <v>0</v>
      </c>
    </row>
    <row r="451" spans="1:7" ht="15">
      <c r="A451" s="84" t="s">
        <v>3033</v>
      </c>
      <c r="B451" s="84">
        <v>3</v>
      </c>
      <c r="C451" s="118">
        <v>0.004756890159967554</v>
      </c>
      <c r="D451" s="84" t="s">
        <v>2446</v>
      </c>
      <c r="E451" s="84" t="b">
        <v>0</v>
      </c>
      <c r="F451" s="84" t="b">
        <v>0</v>
      </c>
      <c r="G451" s="84" t="b">
        <v>0</v>
      </c>
    </row>
    <row r="452" spans="1:7" ht="15">
      <c r="A452" s="84" t="s">
        <v>2581</v>
      </c>
      <c r="B452" s="84">
        <v>3</v>
      </c>
      <c r="C452" s="118">
        <v>0.004756890159967554</v>
      </c>
      <c r="D452" s="84" t="s">
        <v>2446</v>
      </c>
      <c r="E452" s="84" t="b">
        <v>0</v>
      </c>
      <c r="F452" s="84" t="b">
        <v>0</v>
      </c>
      <c r="G452" s="84" t="b">
        <v>0</v>
      </c>
    </row>
    <row r="453" spans="1:7" ht="15">
      <c r="A453" s="84" t="s">
        <v>3076</v>
      </c>
      <c r="B453" s="84">
        <v>3</v>
      </c>
      <c r="C453" s="118">
        <v>0.004756890159967554</v>
      </c>
      <c r="D453" s="84" t="s">
        <v>2446</v>
      </c>
      <c r="E453" s="84" t="b">
        <v>0</v>
      </c>
      <c r="F453" s="84" t="b">
        <v>0</v>
      </c>
      <c r="G453" s="84" t="b">
        <v>0</v>
      </c>
    </row>
    <row r="454" spans="1:7" ht="15">
      <c r="A454" s="84" t="s">
        <v>3034</v>
      </c>
      <c r="B454" s="84">
        <v>3</v>
      </c>
      <c r="C454" s="118">
        <v>0.004756890159967554</v>
      </c>
      <c r="D454" s="84" t="s">
        <v>2446</v>
      </c>
      <c r="E454" s="84" t="b">
        <v>0</v>
      </c>
      <c r="F454" s="84" t="b">
        <v>0</v>
      </c>
      <c r="G454" s="84" t="b">
        <v>0</v>
      </c>
    </row>
    <row r="455" spans="1:7" ht="15">
      <c r="A455" s="84" t="s">
        <v>3010</v>
      </c>
      <c r="B455" s="84">
        <v>3</v>
      </c>
      <c r="C455" s="118">
        <v>0.004756890159967554</v>
      </c>
      <c r="D455" s="84" t="s">
        <v>2446</v>
      </c>
      <c r="E455" s="84" t="b">
        <v>0</v>
      </c>
      <c r="F455" s="84" t="b">
        <v>0</v>
      </c>
      <c r="G455" s="84" t="b">
        <v>0</v>
      </c>
    </row>
    <row r="456" spans="1:7" ht="15">
      <c r="A456" s="84" t="s">
        <v>3088</v>
      </c>
      <c r="B456" s="84">
        <v>3</v>
      </c>
      <c r="C456" s="118">
        <v>0.004756890159967554</v>
      </c>
      <c r="D456" s="84" t="s">
        <v>2446</v>
      </c>
      <c r="E456" s="84" t="b">
        <v>1</v>
      </c>
      <c r="F456" s="84" t="b">
        <v>0</v>
      </c>
      <c r="G456" s="84" t="b">
        <v>0</v>
      </c>
    </row>
    <row r="457" spans="1:7" ht="15">
      <c r="A457" s="84" t="s">
        <v>3066</v>
      </c>
      <c r="B457" s="84">
        <v>3</v>
      </c>
      <c r="C457" s="118">
        <v>0.004756890159967554</v>
      </c>
      <c r="D457" s="84" t="s">
        <v>2446</v>
      </c>
      <c r="E457" s="84" t="b">
        <v>1</v>
      </c>
      <c r="F457" s="84" t="b">
        <v>0</v>
      </c>
      <c r="G457" s="84" t="b">
        <v>0</v>
      </c>
    </row>
    <row r="458" spans="1:7" ht="15">
      <c r="A458" s="84" t="s">
        <v>3037</v>
      </c>
      <c r="B458" s="84">
        <v>3</v>
      </c>
      <c r="C458" s="118">
        <v>0.004756890159967554</v>
      </c>
      <c r="D458" s="84" t="s">
        <v>2446</v>
      </c>
      <c r="E458" s="84" t="b">
        <v>0</v>
      </c>
      <c r="F458" s="84" t="b">
        <v>0</v>
      </c>
      <c r="G458" s="84" t="b">
        <v>0</v>
      </c>
    </row>
    <row r="459" spans="1:7" ht="15">
      <c r="A459" s="84" t="s">
        <v>3067</v>
      </c>
      <c r="B459" s="84">
        <v>3</v>
      </c>
      <c r="C459" s="118">
        <v>0.004756890159967554</v>
      </c>
      <c r="D459" s="84" t="s">
        <v>2446</v>
      </c>
      <c r="E459" s="84" t="b">
        <v>0</v>
      </c>
      <c r="F459" s="84" t="b">
        <v>0</v>
      </c>
      <c r="G459" s="84" t="b">
        <v>0</v>
      </c>
    </row>
    <row r="460" spans="1:7" ht="15">
      <c r="A460" s="84" t="s">
        <v>2616</v>
      </c>
      <c r="B460" s="84">
        <v>3</v>
      </c>
      <c r="C460" s="118">
        <v>0.004756890159967554</v>
      </c>
      <c r="D460" s="84" t="s">
        <v>2446</v>
      </c>
      <c r="E460" s="84" t="b">
        <v>0</v>
      </c>
      <c r="F460" s="84" t="b">
        <v>0</v>
      </c>
      <c r="G460" s="84" t="b">
        <v>0</v>
      </c>
    </row>
    <row r="461" spans="1:7" ht="15">
      <c r="A461" s="84" t="s">
        <v>3038</v>
      </c>
      <c r="B461" s="84">
        <v>3</v>
      </c>
      <c r="C461" s="118">
        <v>0.004756890159967554</v>
      </c>
      <c r="D461" s="84" t="s">
        <v>2446</v>
      </c>
      <c r="E461" s="84" t="b">
        <v>0</v>
      </c>
      <c r="F461" s="84" t="b">
        <v>0</v>
      </c>
      <c r="G461" s="84" t="b">
        <v>0</v>
      </c>
    </row>
    <row r="462" spans="1:7" ht="15">
      <c r="A462" s="84" t="s">
        <v>390</v>
      </c>
      <c r="B462" s="84">
        <v>3</v>
      </c>
      <c r="C462" s="118">
        <v>0.004756890159967554</v>
      </c>
      <c r="D462" s="84" t="s">
        <v>2446</v>
      </c>
      <c r="E462" s="84" t="b">
        <v>0</v>
      </c>
      <c r="F462" s="84" t="b">
        <v>0</v>
      </c>
      <c r="G462" s="84" t="b">
        <v>0</v>
      </c>
    </row>
    <row r="463" spans="1:7" ht="15">
      <c r="A463" s="84" t="s">
        <v>395</v>
      </c>
      <c r="B463" s="84">
        <v>3</v>
      </c>
      <c r="C463" s="118">
        <v>0.004756890159967554</v>
      </c>
      <c r="D463" s="84" t="s">
        <v>2446</v>
      </c>
      <c r="E463" s="84" t="b">
        <v>0</v>
      </c>
      <c r="F463" s="84" t="b">
        <v>0</v>
      </c>
      <c r="G463" s="84" t="b">
        <v>0</v>
      </c>
    </row>
    <row r="464" spans="1:7" ht="15">
      <c r="A464" s="84" t="s">
        <v>3022</v>
      </c>
      <c r="B464" s="84">
        <v>3</v>
      </c>
      <c r="C464" s="118">
        <v>0.004756890159967554</v>
      </c>
      <c r="D464" s="84" t="s">
        <v>2446</v>
      </c>
      <c r="E464" s="84" t="b">
        <v>0</v>
      </c>
      <c r="F464" s="84" t="b">
        <v>0</v>
      </c>
      <c r="G464" s="84" t="b">
        <v>0</v>
      </c>
    </row>
    <row r="465" spans="1:7" ht="15">
      <c r="A465" s="84" t="s">
        <v>396</v>
      </c>
      <c r="B465" s="84">
        <v>3</v>
      </c>
      <c r="C465" s="118">
        <v>0.004756890159967554</v>
      </c>
      <c r="D465" s="84" t="s">
        <v>2446</v>
      </c>
      <c r="E465" s="84" t="b">
        <v>0</v>
      </c>
      <c r="F465" s="84" t="b">
        <v>0</v>
      </c>
      <c r="G465" s="84" t="b">
        <v>0</v>
      </c>
    </row>
    <row r="466" spans="1:7" ht="15">
      <c r="A466" s="84" t="s">
        <v>3085</v>
      </c>
      <c r="B466" s="84">
        <v>3</v>
      </c>
      <c r="C466" s="118">
        <v>0.004756890159967554</v>
      </c>
      <c r="D466" s="84" t="s">
        <v>2446</v>
      </c>
      <c r="E466" s="84" t="b">
        <v>0</v>
      </c>
      <c r="F466" s="84" t="b">
        <v>0</v>
      </c>
      <c r="G466" s="84" t="b">
        <v>0</v>
      </c>
    </row>
    <row r="467" spans="1:7" ht="15">
      <c r="A467" s="84" t="s">
        <v>3008</v>
      </c>
      <c r="B467" s="84">
        <v>3</v>
      </c>
      <c r="C467" s="118">
        <v>0.004756890159967554</v>
      </c>
      <c r="D467" s="84" t="s">
        <v>2446</v>
      </c>
      <c r="E467" s="84" t="b">
        <v>0</v>
      </c>
      <c r="F467" s="84" t="b">
        <v>0</v>
      </c>
      <c r="G467" s="84" t="b">
        <v>0</v>
      </c>
    </row>
    <row r="468" spans="1:7" ht="15">
      <c r="A468" s="84" t="s">
        <v>3084</v>
      </c>
      <c r="B468" s="84">
        <v>3</v>
      </c>
      <c r="C468" s="118">
        <v>0.004756890159967554</v>
      </c>
      <c r="D468" s="84" t="s">
        <v>2446</v>
      </c>
      <c r="E468" s="84" t="b">
        <v>0</v>
      </c>
      <c r="F468" s="84" t="b">
        <v>0</v>
      </c>
      <c r="G468" s="84" t="b">
        <v>0</v>
      </c>
    </row>
    <row r="469" spans="1:7" ht="15">
      <c r="A469" s="84" t="s">
        <v>3114</v>
      </c>
      <c r="B469" s="84">
        <v>3</v>
      </c>
      <c r="C469" s="118">
        <v>0.004756890159967554</v>
      </c>
      <c r="D469" s="84" t="s">
        <v>2446</v>
      </c>
      <c r="E469" s="84" t="b">
        <v>0</v>
      </c>
      <c r="F469" s="84" t="b">
        <v>0</v>
      </c>
      <c r="G469" s="84" t="b">
        <v>0</v>
      </c>
    </row>
    <row r="470" spans="1:7" ht="15">
      <c r="A470" s="84" t="s">
        <v>3087</v>
      </c>
      <c r="B470" s="84">
        <v>3</v>
      </c>
      <c r="C470" s="118">
        <v>0.004756890159967554</v>
      </c>
      <c r="D470" s="84" t="s">
        <v>2446</v>
      </c>
      <c r="E470" s="84" t="b">
        <v>0</v>
      </c>
      <c r="F470" s="84" t="b">
        <v>0</v>
      </c>
      <c r="G470" s="84" t="b">
        <v>0</v>
      </c>
    </row>
    <row r="471" spans="1:7" ht="15">
      <c r="A471" s="84" t="s">
        <v>3073</v>
      </c>
      <c r="B471" s="84">
        <v>3</v>
      </c>
      <c r="C471" s="118">
        <v>0.004756890159967554</v>
      </c>
      <c r="D471" s="84" t="s">
        <v>2446</v>
      </c>
      <c r="E471" s="84" t="b">
        <v>0</v>
      </c>
      <c r="F471" s="84" t="b">
        <v>0</v>
      </c>
      <c r="G471" s="84" t="b">
        <v>0</v>
      </c>
    </row>
    <row r="472" spans="1:7" ht="15">
      <c r="A472" s="84" t="s">
        <v>354</v>
      </c>
      <c r="B472" s="84">
        <v>3</v>
      </c>
      <c r="C472" s="118">
        <v>0.004756890159967554</v>
      </c>
      <c r="D472" s="84" t="s">
        <v>2446</v>
      </c>
      <c r="E472" s="84" t="b">
        <v>0</v>
      </c>
      <c r="F472" s="84" t="b">
        <v>0</v>
      </c>
      <c r="G472" s="84" t="b">
        <v>0</v>
      </c>
    </row>
    <row r="473" spans="1:7" ht="15">
      <c r="A473" s="84" t="s">
        <v>3062</v>
      </c>
      <c r="B473" s="84">
        <v>2</v>
      </c>
      <c r="C473" s="118">
        <v>0.003625103557819472</v>
      </c>
      <c r="D473" s="84" t="s">
        <v>2446</v>
      </c>
      <c r="E473" s="84" t="b">
        <v>0</v>
      </c>
      <c r="F473" s="84" t="b">
        <v>0</v>
      </c>
      <c r="G473" s="84" t="b">
        <v>0</v>
      </c>
    </row>
    <row r="474" spans="1:7" ht="15">
      <c r="A474" s="84" t="s">
        <v>3142</v>
      </c>
      <c r="B474" s="84">
        <v>2</v>
      </c>
      <c r="C474" s="118">
        <v>0.003625103557819472</v>
      </c>
      <c r="D474" s="84" t="s">
        <v>2446</v>
      </c>
      <c r="E474" s="84" t="b">
        <v>0</v>
      </c>
      <c r="F474" s="84" t="b">
        <v>0</v>
      </c>
      <c r="G474" s="84" t="b">
        <v>0</v>
      </c>
    </row>
    <row r="475" spans="1:7" ht="15">
      <c r="A475" s="84" t="s">
        <v>3081</v>
      </c>
      <c r="B475" s="84">
        <v>2</v>
      </c>
      <c r="C475" s="118">
        <v>0.003625103557819472</v>
      </c>
      <c r="D475" s="84" t="s">
        <v>2446</v>
      </c>
      <c r="E475" s="84" t="b">
        <v>0</v>
      </c>
      <c r="F475" s="84" t="b">
        <v>0</v>
      </c>
      <c r="G475" s="84" t="b">
        <v>0</v>
      </c>
    </row>
    <row r="476" spans="1:7" ht="15">
      <c r="A476" s="84" t="s">
        <v>3143</v>
      </c>
      <c r="B476" s="84">
        <v>2</v>
      </c>
      <c r="C476" s="118">
        <v>0.003625103557819472</v>
      </c>
      <c r="D476" s="84" t="s">
        <v>2446</v>
      </c>
      <c r="E476" s="84" t="b">
        <v>0</v>
      </c>
      <c r="F476" s="84" t="b">
        <v>0</v>
      </c>
      <c r="G476" s="84" t="b">
        <v>0</v>
      </c>
    </row>
    <row r="477" spans="1:7" ht="15">
      <c r="A477" s="84" t="s">
        <v>2582</v>
      </c>
      <c r="B477" s="84">
        <v>2</v>
      </c>
      <c r="C477" s="118">
        <v>0.003625103557819472</v>
      </c>
      <c r="D477" s="84" t="s">
        <v>2446</v>
      </c>
      <c r="E477" s="84" t="b">
        <v>0</v>
      </c>
      <c r="F477" s="84" t="b">
        <v>0</v>
      </c>
      <c r="G477" s="84" t="b">
        <v>0</v>
      </c>
    </row>
    <row r="478" spans="1:7" ht="15">
      <c r="A478" s="84" t="s">
        <v>2617</v>
      </c>
      <c r="B478" s="84">
        <v>2</v>
      </c>
      <c r="C478" s="118">
        <v>0.003625103557819472</v>
      </c>
      <c r="D478" s="84" t="s">
        <v>2446</v>
      </c>
      <c r="E478" s="84" t="b">
        <v>0</v>
      </c>
      <c r="F478" s="84" t="b">
        <v>0</v>
      </c>
      <c r="G478" s="84" t="b">
        <v>0</v>
      </c>
    </row>
    <row r="479" spans="1:7" ht="15">
      <c r="A479" s="84" t="s">
        <v>3024</v>
      </c>
      <c r="B479" s="84">
        <v>2</v>
      </c>
      <c r="C479" s="118">
        <v>0.003625103557819472</v>
      </c>
      <c r="D479" s="84" t="s">
        <v>2446</v>
      </c>
      <c r="E479" s="84" t="b">
        <v>0</v>
      </c>
      <c r="F479" s="84" t="b">
        <v>0</v>
      </c>
      <c r="G479" s="84" t="b">
        <v>0</v>
      </c>
    </row>
    <row r="480" spans="1:7" ht="15">
      <c r="A480" s="84" t="s">
        <v>3011</v>
      </c>
      <c r="B480" s="84">
        <v>2</v>
      </c>
      <c r="C480" s="118">
        <v>0.003625103557819472</v>
      </c>
      <c r="D480" s="84" t="s">
        <v>2446</v>
      </c>
      <c r="E480" s="84" t="b">
        <v>0</v>
      </c>
      <c r="F480" s="84" t="b">
        <v>0</v>
      </c>
      <c r="G480" s="84" t="b">
        <v>0</v>
      </c>
    </row>
    <row r="481" spans="1:7" ht="15">
      <c r="A481" s="84" t="s">
        <v>3025</v>
      </c>
      <c r="B481" s="84">
        <v>2</v>
      </c>
      <c r="C481" s="118">
        <v>0.003625103557819472</v>
      </c>
      <c r="D481" s="84" t="s">
        <v>2446</v>
      </c>
      <c r="E481" s="84" t="b">
        <v>0</v>
      </c>
      <c r="F481" s="84" t="b">
        <v>0</v>
      </c>
      <c r="G481" s="84" t="b">
        <v>0</v>
      </c>
    </row>
    <row r="482" spans="1:7" ht="15">
      <c r="A482" s="84" t="s">
        <v>3133</v>
      </c>
      <c r="B482" s="84">
        <v>2</v>
      </c>
      <c r="C482" s="118">
        <v>0.003625103557819472</v>
      </c>
      <c r="D482" s="84" t="s">
        <v>2446</v>
      </c>
      <c r="E482" s="84" t="b">
        <v>0</v>
      </c>
      <c r="F482" s="84" t="b">
        <v>0</v>
      </c>
      <c r="G482" s="84" t="b">
        <v>0</v>
      </c>
    </row>
    <row r="483" spans="1:7" ht="15">
      <c r="A483" s="84" t="s">
        <v>3217</v>
      </c>
      <c r="B483" s="84">
        <v>2</v>
      </c>
      <c r="C483" s="118">
        <v>0.003625103557819472</v>
      </c>
      <c r="D483" s="84" t="s">
        <v>2446</v>
      </c>
      <c r="E483" s="84" t="b">
        <v>0</v>
      </c>
      <c r="F483" s="84" t="b">
        <v>0</v>
      </c>
      <c r="G483" s="84" t="b">
        <v>0</v>
      </c>
    </row>
    <row r="484" spans="1:7" ht="15">
      <c r="A484" s="84" t="s">
        <v>3082</v>
      </c>
      <c r="B484" s="84">
        <v>2</v>
      </c>
      <c r="C484" s="118">
        <v>0.003625103557819472</v>
      </c>
      <c r="D484" s="84" t="s">
        <v>2446</v>
      </c>
      <c r="E484" s="84" t="b">
        <v>0</v>
      </c>
      <c r="F484" s="84" t="b">
        <v>0</v>
      </c>
      <c r="G484" s="84" t="b">
        <v>0</v>
      </c>
    </row>
    <row r="485" spans="1:7" ht="15">
      <c r="A485" s="84" t="s">
        <v>3200</v>
      </c>
      <c r="B485" s="84">
        <v>2</v>
      </c>
      <c r="C485" s="118">
        <v>0.003625103557819472</v>
      </c>
      <c r="D485" s="84" t="s">
        <v>2446</v>
      </c>
      <c r="E485" s="84" t="b">
        <v>0</v>
      </c>
      <c r="F485" s="84" t="b">
        <v>0</v>
      </c>
      <c r="G485" s="84" t="b">
        <v>0</v>
      </c>
    </row>
    <row r="486" spans="1:7" ht="15">
      <c r="A486" s="84" t="s">
        <v>3193</v>
      </c>
      <c r="B486" s="84">
        <v>2</v>
      </c>
      <c r="C486" s="118">
        <v>0.003625103557819472</v>
      </c>
      <c r="D486" s="84" t="s">
        <v>2446</v>
      </c>
      <c r="E486" s="84" t="b">
        <v>0</v>
      </c>
      <c r="F486" s="84" t="b">
        <v>0</v>
      </c>
      <c r="G486" s="84" t="b">
        <v>0</v>
      </c>
    </row>
    <row r="487" spans="1:7" ht="15">
      <c r="A487" s="84" t="s">
        <v>3003</v>
      </c>
      <c r="B487" s="84">
        <v>2</v>
      </c>
      <c r="C487" s="118">
        <v>0.003625103557819472</v>
      </c>
      <c r="D487" s="84" t="s">
        <v>2446</v>
      </c>
      <c r="E487" s="84" t="b">
        <v>0</v>
      </c>
      <c r="F487" s="84" t="b">
        <v>0</v>
      </c>
      <c r="G487" s="84" t="b">
        <v>0</v>
      </c>
    </row>
    <row r="488" spans="1:7" ht="15">
      <c r="A488" s="84" t="s">
        <v>2618</v>
      </c>
      <c r="B488" s="84">
        <v>2</v>
      </c>
      <c r="C488" s="118">
        <v>0.003625103557819472</v>
      </c>
      <c r="D488" s="84" t="s">
        <v>2446</v>
      </c>
      <c r="E488" s="84" t="b">
        <v>0</v>
      </c>
      <c r="F488" s="84" t="b">
        <v>0</v>
      </c>
      <c r="G488" s="84" t="b">
        <v>0</v>
      </c>
    </row>
    <row r="489" spans="1:7" ht="15">
      <c r="A489" s="84" t="s">
        <v>3117</v>
      </c>
      <c r="B489" s="84">
        <v>2</v>
      </c>
      <c r="C489" s="118">
        <v>0.003625103557819472</v>
      </c>
      <c r="D489" s="84" t="s">
        <v>2446</v>
      </c>
      <c r="E489" s="84" t="b">
        <v>0</v>
      </c>
      <c r="F489" s="84" t="b">
        <v>0</v>
      </c>
      <c r="G489" s="84" t="b">
        <v>0</v>
      </c>
    </row>
    <row r="490" spans="1:7" ht="15">
      <c r="A490" s="84" t="s">
        <v>3118</v>
      </c>
      <c r="B490" s="84">
        <v>2</v>
      </c>
      <c r="C490" s="118">
        <v>0.003625103557819472</v>
      </c>
      <c r="D490" s="84" t="s">
        <v>2446</v>
      </c>
      <c r="E490" s="84" t="b">
        <v>0</v>
      </c>
      <c r="F490" s="84" t="b">
        <v>0</v>
      </c>
      <c r="G490" s="84" t="b">
        <v>0</v>
      </c>
    </row>
    <row r="491" spans="1:7" ht="15">
      <c r="A491" s="84" t="s">
        <v>261</v>
      </c>
      <c r="B491" s="84">
        <v>2</v>
      </c>
      <c r="C491" s="118">
        <v>0.003625103557819472</v>
      </c>
      <c r="D491" s="84" t="s">
        <v>2446</v>
      </c>
      <c r="E491" s="84" t="b">
        <v>0</v>
      </c>
      <c r="F491" s="84" t="b">
        <v>0</v>
      </c>
      <c r="G491" s="84" t="b">
        <v>0</v>
      </c>
    </row>
    <row r="492" spans="1:7" ht="15">
      <c r="A492" s="84" t="s">
        <v>3188</v>
      </c>
      <c r="B492" s="84">
        <v>2</v>
      </c>
      <c r="C492" s="118">
        <v>0.003625103557819472</v>
      </c>
      <c r="D492" s="84" t="s">
        <v>2446</v>
      </c>
      <c r="E492" s="84" t="b">
        <v>1</v>
      </c>
      <c r="F492" s="84" t="b">
        <v>0</v>
      </c>
      <c r="G492" s="84" t="b">
        <v>0</v>
      </c>
    </row>
    <row r="493" spans="1:7" ht="15">
      <c r="A493" s="84" t="s">
        <v>3184</v>
      </c>
      <c r="B493" s="84">
        <v>2</v>
      </c>
      <c r="C493" s="118">
        <v>0.003625103557819472</v>
      </c>
      <c r="D493" s="84" t="s">
        <v>2446</v>
      </c>
      <c r="E493" s="84" t="b">
        <v>1</v>
      </c>
      <c r="F493" s="84" t="b">
        <v>0</v>
      </c>
      <c r="G493" s="84" t="b">
        <v>0</v>
      </c>
    </row>
    <row r="494" spans="1:7" ht="15">
      <c r="A494" s="84" t="s">
        <v>3185</v>
      </c>
      <c r="B494" s="84">
        <v>2</v>
      </c>
      <c r="C494" s="118">
        <v>0.003625103557819472</v>
      </c>
      <c r="D494" s="84" t="s">
        <v>2446</v>
      </c>
      <c r="E494" s="84" t="b">
        <v>0</v>
      </c>
      <c r="F494" s="84" t="b">
        <v>0</v>
      </c>
      <c r="G494" s="84" t="b">
        <v>0</v>
      </c>
    </row>
    <row r="495" spans="1:7" ht="15">
      <c r="A495" s="84" t="s">
        <v>3186</v>
      </c>
      <c r="B495" s="84">
        <v>2</v>
      </c>
      <c r="C495" s="118">
        <v>0.003625103557819472</v>
      </c>
      <c r="D495" s="84" t="s">
        <v>2446</v>
      </c>
      <c r="E495" s="84" t="b">
        <v>0</v>
      </c>
      <c r="F495" s="84" t="b">
        <v>0</v>
      </c>
      <c r="G495" s="84" t="b">
        <v>0</v>
      </c>
    </row>
    <row r="496" spans="1:7" ht="15">
      <c r="A496" s="84" t="s">
        <v>3074</v>
      </c>
      <c r="B496" s="84">
        <v>2</v>
      </c>
      <c r="C496" s="118">
        <v>0.003625103557819472</v>
      </c>
      <c r="D496" s="84" t="s">
        <v>2446</v>
      </c>
      <c r="E496" s="84" t="b">
        <v>0</v>
      </c>
      <c r="F496" s="84" t="b">
        <v>0</v>
      </c>
      <c r="G496" s="84" t="b">
        <v>0</v>
      </c>
    </row>
    <row r="497" spans="1:7" ht="15">
      <c r="A497" s="84" t="s">
        <v>3187</v>
      </c>
      <c r="B497" s="84">
        <v>2</v>
      </c>
      <c r="C497" s="118">
        <v>0.003625103557819472</v>
      </c>
      <c r="D497" s="84" t="s">
        <v>2446</v>
      </c>
      <c r="E497" s="84" t="b">
        <v>0</v>
      </c>
      <c r="F497" s="84" t="b">
        <v>0</v>
      </c>
      <c r="G497" s="84" t="b">
        <v>0</v>
      </c>
    </row>
    <row r="498" spans="1:7" ht="15">
      <c r="A498" s="84" t="s">
        <v>300</v>
      </c>
      <c r="B498" s="84">
        <v>2</v>
      </c>
      <c r="C498" s="118">
        <v>0.003625103557819472</v>
      </c>
      <c r="D498" s="84" t="s">
        <v>2446</v>
      </c>
      <c r="E498" s="84" t="b">
        <v>0</v>
      </c>
      <c r="F498" s="84" t="b">
        <v>0</v>
      </c>
      <c r="G498" s="84" t="b">
        <v>0</v>
      </c>
    </row>
    <row r="499" spans="1:7" ht="15">
      <c r="A499" s="84" t="s">
        <v>3153</v>
      </c>
      <c r="B499" s="84">
        <v>2</v>
      </c>
      <c r="C499" s="118">
        <v>0.003625103557819472</v>
      </c>
      <c r="D499" s="84" t="s">
        <v>2446</v>
      </c>
      <c r="E499" s="84" t="b">
        <v>0</v>
      </c>
      <c r="F499" s="84" t="b">
        <v>0</v>
      </c>
      <c r="G499" s="84" t="b">
        <v>0</v>
      </c>
    </row>
    <row r="500" spans="1:7" ht="15">
      <c r="A500" s="84" t="s">
        <v>251</v>
      </c>
      <c r="B500" s="84">
        <v>2</v>
      </c>
      <c r="C500" s="118">
        <v>0.003625103557819472</v>
      </c>
      <c r="D500" s="84" t="s">
        <v>2446</v>
      </c>
      <c r="E500" s="84" t="b">
        <v>0</v>
      </c>
      <c r="F500" s="84" t="b">
        <v>0</v>
      </c>
      <c r="G500" s="84" t="b">
        <v>0</v>
      </c>
    </row>
    <row r="501" spans="1:7" ht="15">
      <c r="A501" s="84" t="s">
        <v>405</v>
      </c>
      <c r="B501" s="84">
        <v>2</v>
      </c>
      <c r="C501" s="118">
        <v>0.003625103557819472</v>
      </c>
      <c r="D501" s="84" t="s">
        <v>2446</v>
      </c>
      <c r="E501" s="84" t="b">
        <v>0</v>
      </c>
      <c r="F501" s="84" t="b">
        <v>0</v>
      </c>
      <c r="G501" s="84" t="b">
        <v>0</v>
      </c>
    </row>
    <row r="502" spans="1:7" ht="15">
      <c r="A502" s="84" t="s">
        <v>404</v>
      </c>
      <c r="B502" s="84">
        <v>2</v>
      </c>
      <c r="C502" s="118">
        <v>0.003625103557819472</v>
      </c>
      <c r="D502" s="84" t="s">
        <v>2446</v>
      </c>
      <c r="E502" s="84" t="b">
        <v>0</v>
      </c>
      <c r="F502" s="84" t="b">
        <v>0</v>
      </c>
      <c r="G502" s="84" t="b">
        <v>0</v>
      </c>
    </row>
    <row r="503" spans="1:7" ht="15">
      <c r="A503" s="84" t="s">
        <v>403</v>
      </c>
      <c r="B503" s="84">
        <v>2</v>
      </c>
      <c r="C503" s="118">
        <v>0.003625103557819472</v>
      </c>
      <c r="D503" s="84" t="s">
        <v>2446</v>
      </c>
      <c r="E503" s="84" t="b">
        <v>0</v>
      </c>
      <c r="F503" s="84" t="b">
        <v>0</v>
      </c>
      <c r="G503" s="84" t="b">
        <v>0</v>
      </c>
    </row>
    <row r="504" spans="1:7" ht="15">
      <c r="A504" s="84" t="s">
        <v>402</v>
      </c>
      <c r="B504" s="84">
        <v>2</v>
      </c>
      <c r="C504" s="118">
        <v>0.003625103557819472</v>
      </c>
      <c r="D504" s="84" t="s">
        <v>2446</v>
      </c>
      <c r="E504" s="84" t="b">
        <v>0</v>
      </c>
      <c r="F504" s="84" t="b">
        <v>0</v>
      </c>
      <c r="G504" s="84" t="b">
        <v>0</v>
      </c>
    </row>
    <row r="505" spans="1:7" ht="15">
      <c r="A505" s="84" t="s">
        <v>401</v>
      </c>
      <c r="B505" s="84">
        <v>2</v>
      </c>
      <c r="C505" s="118">
        <v>0.003625103557819472</v>
      </c>
      <c r="D505" s="84" t="s">
        <v>2446</v>
      </c>
      <c r="E505" s="84" t="b">
        <v>0</v>
      </c>
      <c r="F505" s="84" t="b">
        <v>0</v>
      </c>
      <c r="G505" s="84" t="b">
        <v>0</v>
      </c>
    </row>
    <row r="506" spans="1:7" ht="15">
      <c r="A506" s="84" t="s">
        <v>400</v>
      </c>
      <c r="B506" s="84">
        <v>2</v>
      </c>
      <c r="C506" s="118">
        <v>0.003625103557819472</v>
      </c>
      <c r="D506" s="84" t="s">
        <v>2446</v>
      </c>
      <c r="E506" s="84" t="b">
        <v>0</v>
      </c>
      <c r="F506" s="84" t="b">
        <v>0</v>
      </c>
      <c r="G506" s="84" t="b">
        <v>0</v>
      </c>
    </row>
    <row r="507" spans="1:7" ht="15">
      <c r="A507" s="84" t="s">
        <v>399</v>
      </c>
      <c r="B507" s="84">
        <v>2</v>
      </c>
      <c r="C507" s="118">
        <v>0.003625103557819472</v>
      </c>
      <c r="D507" s="84" t="s">
        <v>2446</v>
      </c>
      <c r="E507" s="84" t="b">
        <v>0</v>
      </c>
      <c r="F507" s="84" t="b">
        <v>0</v>
      </c>
      <c r="G507" s="84" t="b">
        <v>0</v>
      </c>
    </row>
    <row r="508" spans="1:7" ht="15">
      <c r="A508" s="84" t="s">
        <v>398</v>
      </c>
      <c r="B508" s="84">
        <v>2</v>
      </c>
      <c r="C508" s="118">
        <v>0.003625103557819472</v>
      </c>
      <c r="D508" s="84" t="s">
        <v>2446</v>
      </c>
      <c r="E508" s="84" t="b">
        <v>0</v>
      </c>
      <c r="F508" s="84" t="b">
        <v>0</v>
      </c>
      <c r="G508" s="84" t="b">
        <v>0</v>
      </c>
    </row>
    <row r="509" spans="1:7" ht="15">
      <c r="A509" s="84" t="s">
        <v>301</v>
      </c>
      <c r="B509" s="84">
        <v>2</v>
      </c>
      <c r="C509" s="118">
        <v>0.003625103557819472</v>
      </c>
      <c r="D509" s="84" t="s">
        <v>2446</v>
      </c>
      <c r="E509" s="84" t="b">
        <v>0</v>
      </c>
      <c r="F509" s="84" t="b">
        <v>0</v>
      </c>
      <c r="G509" s="84" t="b">
        <v>0</v>
      </c>
    </row>
    <row r="510" spans="1:7" ht="15">
      <c r="A510" s="84" t="s">
        <v>3155</v>
      </c>
      <c r="B510" s="84">
        <v>2</v>
      </c>
      <c r="C510" s="118">
        <v>0.003625103557819472</v>
      </c>
      <c r="D510" s="84" t="s">
        <v>2446</v>
      </c>
      <c r="E510" s="84" t="b">
        <v>0</v>
      </c>
      <c r="F510" s="84" t="b">
        <v>0</v>
      </c>
      <c r="G510" s="84" t="b">
        <v>0</v>
      </c>
    </row>
    <row r="511" spans="1:7" ht="15">
      <c r="A511" s="84" t="s">
        <v>3156</v>
      </c>
      <c r="B511" s="84">
        <v>2</v>
      </c>
      <c r="C511" s="118">
        <v>0.003625103557819472</v>
      </c>
      <c r="D511" s="84" t="s">
        <v>2446</v>
      </c>
      <c r="E511" s="84" t="b">
        <v>0</v>
      </c>
      <c r="F511" s="84" t="b">
        <v>0</v>
      </c>
      <c r="G511" s="84" t="b">
        <v>0</v>
      </c>
    </row>
    <row r="512" spans="1:7" ht="15">
      <c r="A512" s="84" t="s">
        <v>3157</v>
      </c>
      <c r="B512" s="84">
        <v>2</v>
      </c>
      <c r="C512" s="118">
        <v>0.003625103557819472</v>
      </c>
      <c r="D512" s="84" t="s">
        <v>2446</v>
      </c>
      <c r="E512" s="84" t="b">
        <v>0</v>
      </c>
      <c r="F512" s="84" t="b">
        <v>0</v>
      </c>
      <c r="G512" s="84" t="b">
        <v>0</v>
      </c>
    </row>
    <row r="513" spans="1:7" ht="15">
      <c r="A513" s="84" t="s">
        <v>3158</v>
      </c>
      <c r="B513" s="84">
        <v>2</v>
      </c>
      <c r="C513" s="118">
        <v>0.003625103557819472</v>
      </c>
      <c r="D513" s="84" t="s">
        <v>2446</v>
      </c>
      <c r="E513" s="84" t="b">
        <v>0</v>
      </c>
      <c r="F513" s="84" t="b">
        <v>0</v>
      </c>
      <c r="G513" s="84" t="b">
        <v>0</v>
      </c>
    </row>
    <row r="514" spans="1:7" ht="15">
      <c r="A514" s="84" t="s">
        <v>3159</v>
      </c>
      <c r="B514" s="84">
        <v>2</v>
      </c>
      <c r="C514" s="118">
        <v>0.003625103557819472</v>
      </c>
      <c r="D514" s="84" t="s">
        <v>2446</v>
      </c>
      <c r="E514" s="84" t="b">
        <v>0</v>
      </c>
      <c r="F514" s="84" t="b">
        <v>0</v>
      </c>
      <c r="G514" s="84" t="b">
        <v>0</v>
      </c>
    </row>
    <row r="515" spans="1:7" ht="15">
      <c r="A515" s="84" t="s">
        <v>3160</v>
      </c>
      <c r="B515" s="84">
        <v>2</v>
      </c>
      <c r="C515" s="118">
        <v>0.003625103557819472</v>
      </c>
      <c r="D515" s="84" t="s">
        <v>2446</v>
      </c>
      <c r="E515" s="84" t="b">
        <v>0</v>
      </c>
      <c r="F515" s="84" t="b">
        <v>0</v>
      </c>
      <c r="G515" s="84" t="b">
        <v>0</v>
      </c>
    </row>
    <row r="516" spans="1:7" ht="15">
      <c r="A516" s="84" t="s">
        <v>3190</v>
      </c>
      <c r="B516" s="84">
        <v>2</v>
      </c>
      <c r="C516" s="118">
        <v>0.003625103557819472</v>
      </c>
      <c r="D516" s="84" t="s">
        <v>2446</v>
      </c>
      <c r="E516" s="84" t="b">
        <v>1</v>
      </c>
      <c r="F516" s="84" t="b">
        <v>0</v>
      </c>
      <c r="G516" s="84" t="b">
        <v>0</v>
      </c>
    </row>
    <row r="517" spans="1:7" ht="15">
      <c r="A517" s="84" t="s">
        <v>3191</v>
      </c>
      <c r="B517" s="84">
        <v>2</v>
      </c>
      <c r="C517" s="118">
        <v>0.003625103557819472</v>
      </c>
      <c r="D517" s="84" t="s">
        <v>2446</v>
      </c>
      <c r="E517" s="84" t="b">
        <v>0</v>
      </c>
      <c r="F517" s="84" t="b">
        <v>0</v>
      </c>
      <c r="G517" s="84" t="b">
        <v>0</v>
      </c>
    </row>
    <row r="518" spans="1:7" ht="15">
      <c r="A518" s="84" t="s">
        <v>296</v>
      </c>
      <c r="B518" s="84">
        <v>2</v>
      </c>
      <c r="C518" s="118">
        <v>0.003625103557819472</v>
      </c>
      <c r="D518" s="84" t="s">
        <v>2446</v>
      </c>
      <c r="E518" s="84" t="b">
        <v>0</v>
      </c>
      <c r="F518" s="84" t="b">
        <v>0</v>
      </c>
      <c r="G518" s="84" t="b">
        <v>0</v>
      </c>
    </row>
    <row r="519" spans="1:7" ht="15">
      <c r="A519" s="84" t="s">
        <v>3110</v>
      </c>
      <c r="B519" s="84">
        <v>2</v>
      </c>
      <c r="C519" s="118">
        <v>0.003625103557819472</v>
      </c>
      <c r="D519" s="84" t="s">
        <v>2446</v>
      </c>
      <c r="E519" s="84" t="b">
        <v>0</v>
      </c>
      <c r="F519" s="84" t="b">
        <v>0</v>
      </c>
      <c r="G519" s="84" t="b">
        <v>0</v>
      </c>
    </row>
    <row r="520" spans="1:7" ht="15">
      <c r="A520" s="84" t="s">
        <v>3006</v>
      </c>
      <c r="B520" s="84">
        <v>2</v>
      </c>
      <c r="C520" s="118">
        <v>0.003625103557819472</v>
      </c>
      <c r="D520" s="84" t="s">
        <v>2446</v>
      </c>
      <c r="E520" s="84" t="b">
        <v>0</v>
      </c>
      <c r="F520" s="84" t="b">
        <v>0</v>
      </c>
      <c r="G520" s="84" t="b">
        <v>0</v>
      </c>
    </row>
    <row r="521" spans="1:7" ht="15">
      <c r="A521" s="84" t="s">
        <v>2596</v>
      </c>
      <c r="B521" s="84">
        <v>2</v>
      </c>
      <c r="C521" s="118">
        <v>0.003625103557819472</v>
      </c>
      <c r="D521" s="84" t="s">
        <v>2446</v>
      </c>
      <c r="E521" s="84" t="b">
        <v>0</v>
      </c>
      <c r="F521" s="84" t="b">
        <v>0</v>
      </c>
      <c r="G521" s="84" t="b">
        <v>0</v>
      </c>
    </row>
    <row r="522" spans="1:7" ht="15">
      <c r="A522" s="84" t="s">
        <v>3167</v>
      </c>
      <c r="B522" s="84">
        <v>2</v>
      </c>
      <c r="C522" s="118">
        <v>0.003625103557819472</v>
      </c>
      <c r="D522" s="84" t="s">
        <v>2446</v>
      </c>
      <c r="E522" s="84" t="b">
        <v>0</v>
      </c>
      <c r="F522" s="84" t="b">
        <v>0</v>
      </c>
      <c r="G522" s="84" t="b">
        <v>0</v>
      </c>
    </row>
    <row r="523" spans="1:7" ht="15">
      <c r="A523" s="84" t="s">
        <v>3168</v>
      </c>
      <c r="B523" s="84">
        <v>2</v>
      </c>
      <c r="C523" s="118">
        <v>0.003625103557819472</v>
      </c>
      <c r="D523" s="84" t="s">
        <v>2446</v>
      </c>
      <c r="E523" s="84" t="b">
        <v>0</v>
      </c>
      <c r="F523" s="84" t="b">
        <v>0</v>
      </c>
      <c r="G523" s="84" t="b">
        <v>0</v>
      </c>
    </row>
    <row r="524" spans="1:7" ht="15">
      <c r="A524" s="84" t="s">
        <v>3169</v>
      </c>
      <c r="B524" s="84">
        <v>2</v>
      </c>
      <c r="C524" s="118">
        <v>0.003625103557819472</v>
      </c>
      <c r="D524" s="84" t="s">
        <v>2446</v>
      </c>
      <c r="E524" s="84" t="b">
        <v>0</v>
      </c>
      <c r="F524" s="84" t="b">
        <v>0</v>
      </c>
      <c r="G524" s="84" t="b">
        <v>0</v>
      </c>
    </row>
    <row r="525" spans="1:7" ht="15">
      <c r="A525" s="84" t="s">
        <v>3072</v>
      </c>
      <c r="B525" s="84">
        <v>2</v>
      </c>
      <c r="C525" s="118">
        <v>0.003625103557819472</v>
      </c>
      <c r="D525" s="84" t="s">
        <v>2446</v>
      </c>
      <c r="E525" s="84" t="b">
        <v>1</v>
      </c>
      <c r="F525" s="84" t="b">
        <v>0</v>
      </c>
      <c r="G525" s="84" t="b">
        <v>0</v>
      </c>
    </row>
    <row r="526" spans="1:7" ht="15">
      <c r="A526" s="84" t="s">
        <v>3192</v>
      </c>
      <c r="B526" s="84">
        <v>2</v>
      </c>
      <c r="C526" s="118">
        <v>0.003625103557819472</v>
      </c>
      <c r="D526" s="84" t="s">
        <v>2446</v>
      </c>
      <c r="E526" s="84" t="b">
        <v>0</v>
      </c>
      <c r="F526" s="84" t="b">
        <v>0</v>
      </c>
      <c r="G526" s="84" t="b">
        <v>0</v>
      </c>
    </row>
    <row r="527" spans="1:7" ht="15">
      <c r="A527" s="84" t="s">
        <v>3124</v>
      </c>
      <c r="B527" s="84">
        <v>2</v>
      </c>
      <c r="C527" s="118">
        <v>0.004400954062108083</v>
      </c>
      <c r="D527" s="84" t="s">
        <v>2446</v>
      </c>
      <c r="E527" s="84" t="b">
        <v>0</v>
      </c>
      <c r="F527" s="84" t="b">
        <v>0</v>
      </c>
      <c r="G527" s="84" t="b">
        <v>0</v>
      </c>
    </row>
    <row r="528" spans="1:7" ht="15">
      <c r="A528" s="84" t="s">
        <v>3125</v>
      </c>
      <c r="B528" s="84">
        <v>2</v>
      </c>
      <c r="C528" s="118">
        <v>0.004400954062108083</v>
      </c>
      <c r="D528" s="84" t="s">
        <v>2446</v>
      </c>
      <c r="E528" s="84" t="b">
        <v>0</v>
      </c>
      <c r="F528" s="84" t="b">
        <v>0</v>
      </c>
      <c r="G528" s="84" t="b">
        <v>0</v>
      </c>
    </row>
    <row r="529" spans="1:7" ht="15">
      <c r="A529" s="84" t="s">
        <v>3194</v>
      </c>
      <c r="B529" s="84">
        <v>2</v>
      </c>
      <c r="C529" s="118">
        <v>0.004400954062108083</v>
      </c>
      <c r="D529" s="84" t="s">
        <v>2446</v>
      </c>
      <c r="E529" s="84" t="b">
        <v>0</v>
      </c>
      <c r="F529" s="84" t="b">
        <v>0</v>
      </c>
      <c r="G529" s="84" t="b">
        <v>0</v>
      </c>
    </row>
    <row r="530" spans="1:7" ht="15">
      <c r="A530" s="84" t="s">
        <v>3196</v>
      </c>
      <c r="B530" s="84">
        <v>2</v>
      </c>
      <c r="C530" s="118">
        <v>0.003625103557819472</v>
      </c>
      <c r="D530" s="84" t="s">
        <v>2446</v>
      </c>
      <c r="E530" s="84" t="b">
        <v>0</v>
      </c>
      <c r="F530" s="84" t="b">
        <v>0</v>
      </c>
      <c r="G530" s="84" t="b">
        <v>0</v>
      </c>
    </row>
    <row r="531" spans="1:7" ht="15">
      <c r="A531" s="84" t="s">
        <v>297</v>
      </c>
      <c r="B531" s="84">
        <v>22</v>
      </c>
      <c r="C531" s="118">
        <v>0.006914644550741725</v>
      </c>
      <c r="D531" s="84" t="s">
        <v>2447</v>
      </c>
      <c r="E531" s="84" t="b">
        <v>0</v>
      </c>
      <c r="F531" s="84" t="b">
        <v>0</v>
      </c>
      <c r="G531" s="84" t="b">
        <v>0</v>
      </c>
    </row>
    <row r="532" spans="1:7" ht="15">
      <c r="A532" s="84" t="s">
        <v>287</v>
      </c>
      <c r="B532" s="84">
        <v>12</v>
      </c>
      <c r="C532" s="118">
        <v>0.010310764623802635</v>
      </c>
      <c r="D532" s="84" t="s">
        <v>2447</v>
      </c>
      <c r="E532" s="84" t="b">
        <v>0</v>
      </c>
      <c r="F532" s="84" t="b">
        <v>0</v>
      </c>
      <c r="G532" s="84" t="b">
        <v>0</v>
      </c>
    </row>
    <row r="533" spans="1:7" ht="15">
      <c r="A533" s="84" t="s">
        <v>2575</v>
      </c>
      <c r="B533" s="84">
        <v>8</v>
      </c>
      <c r="C533" s="118">
        <v>0.010032430688915022</v>
      </c>
      <c r="D533" s="84" t="s">
        <v>2447</v>
      </c>
      <c r="E533" s="84" t="b">
        <v>0</v>
      </c>
      <c r="F533" s="84" t="b">
        <v>0</v>
      </c>
      <c r="G533" s="84" t="b">
        <v>0</v>
      </c>
    </row>
    <row r="534" spans="1:7" ht="15">
      <c r="A534" s="84" t="s">
        <v>309</v>
      </c>
      <c r="B534" s="84">
        <v>8</v>
      </c>
      <c r="C534" s="118">
        <v>0.010032430688915022</v>
      </c>
      <c r="D534" s="84" t="s">
        <v>2447</v>
      </c>
      <c r="E534" s="84" t="b">
        <v>0</v>
      </c>
      <c r="F534" s="84" t="b">
        <v>0</v>
      </c>
      <c r="G534" s="84" t="b">
        <v>0</v>
      </c>
    </row>
    <row r="535" spans="1:7" ht="15">
      <c r="A535" s="84" t="s">
        <v>251</v>
      </c>
      <c r="B535" s="84">
        <v>8</v>
      </c>
      <c r="C535" s="118">
        <v>0.010032430688915022</v>
      </c>
      <c r="D535" s="84" t="s">
        <v>2447</v>
      </c>
      <c r="E535" s="84" t="b">
        <v>0</v>
      </c>
      <c r="F535" s="84" t="b">
        <v>0</v>
      </c>
      <c r="G535" s="84" t="b">
        <v>0</v>
      </c>
    </row>
    <row r="536" spans="1:7" ht="15">
      <c r="A536" s="84" t="s">
        <v>2576</v>
      </c>
      <c r="B536" s="84">
        <v>7</v>
      </c>
      <c r="C536" s="118">
        <v>0.009688564361419048</v>
      </c>
      <c r="D536" s="84" t="s">
        <v>2447</v>
      </c>
      <c r="E536" s="84" t="b">
        <v>0</v>
      </c>
      <c r="F536" s="84" t="b">
        <v>0</v>
      </c>
      <c r="G536" s="84" t="b">
        <v>0</v>
      </c>
    </row>
    <row r="537" spans="1:7" ht="15">
      <c r="A537" s="84" t="s">
        <v>369</v>
      </c>
      <c r="B537" s="84">
        <v>7</v>
      </c>
      <c r="C537" s="118">
        <v>0.009688564361419048</v>
      </c>
      <c r="D537" s="84" t="s">
        <v>2447</v>
      </c>
      <c r="E537" s="84" t="b">
        <v>0</v>
      </c>
      <c r="F537" s="84" t="b">
        <v>0</v>
      </c>
      <c r="G537" s="84" t="b">
        <v>0</v>
      </c>
    </row>
    <row r="538" spans="1:7" ht="15">
      <c r="A538" s="84" t="s">
        <v>368</v>
      </c>
      <c r="B538" s="84">
        <v>7</v>
      </c>
      <c r="C538" s="118">
        <v>0.009688564361419048</v>
      </c>
      <c r="D538" s="84" t="s">
        <v>2447</v>
      </c>
      <c r="E538" s="84" t="b">
        <v>0</v>
      </c>
      <c r="F538" s="84" t="b">
        <v>0</v>
      </c>
      <c r="G538" s="84" t="b">
        <v>0</v>
      </c>
    </row>
    <row r="539" spans="1:7" ht="15">
      <c r="A539" s="84" t="s">
        <v>2567</v>
      </c>
      <c r="B539" s="84">
        <v>6</v>
      </c>
      <c r="C539" s="118">
        <v>0.009205113195273262</v>
      </c>
      <c r="D539" s="84" t="s">
        <v>2447</v>
      </c>
      <c r="E539" s="84" t="b">
        <v>0</v>
      </c>
      <c r="F539" s="84" t="b">
        <v>0</v>
      </c>
      <c r="G539" s="84" t="b">
        <v>0</v>
      </c>
    </row>
    <row r="540" spans="1:7" ht="15">
      <c r="A540" s="84" t="s">
        <v>2577</v>
      </c>
      <c r="B540" s="84">
        <v>6</v>
      </c>
      <c r="C540" s="118">
        <v>0.010270331751967766</v>
      </c>
      <c r="D540" s="84" t="s">
        <v>2447</v>
      </c>
      <c r="E540" s="84" t="b">
        <v>0</v>
      </c>
      <c r="F540" s="84" t="b">
        <v>0</v>
      </c>
      <c r="G540" s="84" t="b">
        <v>0</v>
      </c>
    </row>
    <row r="541" spans="1:7" ht="15">
      <c r="A541" s="84" t="s">
        <v>3012</v>
      </c>
      <c r="B541" s="84">
        <v>6</v>
      </c>
      <c r="C541" s="118">
        <v>0.009205113195273262</v>
      </c>
      <c r="D541" s="84" t="s">
        <v>2447</v>
      </c>
      <c r="E541" s="84" t="b">
        <v>1</v>
      </c>
      <c r="F541" s="84" t="b">
        <v>0</v>
      </c>
      <c r="G541" s="84" t="b">
        <v>0</v>
      </c>
    </row>
    <row r="542" spans="1:7" ht="15">
      <c r="A542" s="84" t="s">
        <v>3013</v>
      </c>
      <c r="B542" s="84">
        <v>6</v>
      </c>
      <c r="C542" s="118">
        <v>0.009205113195273262</v>
      </c>
      <c r="D542" s="84" t="s">
        <v>2447</v>
      </c>
      <c r="E542" s="84" t="b">
        <v>0</v>
      </c>
      <c r="F542" s="84" t="b">
        <v>0</v>
      </c>
      <c r="G542" s="84" t="b">
        <v>0</v>
      </c>
    </row>
    <row r="543" spans="1:7" ht="15">
      <c r="A543" s="84" t="s">
        <v>2617</v>
      </c>
      <c r="B543" s="84">
        <v>5</v>
      </c>
      <c r="C543" s="118">
        <v>0.008558609793306471</v>
      </c>
      <c r="D543" s="84" t="s">
        <v>2447</v>
      </c>
      <c r="E543" s="84" t="b">
        <v>0</v>
      </c>
      <c r="F543" s="84" t="b">
        <v>0</v>
      </c>
      <c r="G543" s="84" t="b">
        <v>0</v>
      </c>
    </row>
    <row r="544" spans="1:7" ht="15">
      <c r="A544" s="84" t="s">
        <v>3023</v>
      </c>
      <c r="B544" s="84">
        <v>5</v>
      </c>
      <c r="C544" s="118">
        <v>0.008558609793306471</v>
      </c>
      <c r="D544" s="84" t="s">
        <v>2447</v>
      </c>
      <c r="E544" s="84" t="b">
        <v>0</v>
      </c>
      <c r="F544" s="84" t="b">
        <v>0</v>
      </c>
      <c r="G544" s="84" t="b">
        <v>0</v>
      </c>
    </row>
    <row r="545" spans="1:7" ht="15">
      <c r="A545" s="84" t="s">
        <v>3000</v>
      </c>
      <c r="B545" s="84">
        <v>5</v>
      </c>
      <c r="C545" s="118">
        <v>0.008558609793306471</v>
      </c>
      <c r="D545" s="84" t="s">
        <v>2447</v>
      </c>
      <c r="E545" s="84" t="b">
        <v>0</v>
      </c>
      <c r="F545" s="84" t="b">
        <v>0</v>
      </c>
      <c r="G545" s="84" t="b">
        <v>0</v>
      </c>
    </row>
    <row r="546" spans="1:7" ht="15">
      <c r="A546" s="84" t="s">
        <v>367</v>
      </c>
      <c r="B546" s="84">
        <v>5</v>
      </c>
      <c r="C546" s="118">
        <v>0.008558609793306471</v>
      </c>
      <c r="D546" s="84" t="s">
        <v>2447</v>
      </c>
      <c r="E546" s="84" t="b">
        <v>0</v>
      </c>
      <c r="F546" s="84" t="b">
        <v>0</v>
      </c>
      <c r="G546" s="84" t="b">
        <v>0</v>
      </c>
    </row>
    <row r="547" spans="1:7" ht="15">
      <c r="A547" s="84" t="s">
        <v>2573</v>
      </c>
      <c r="B547" s="84">
        <v>4</v>
      </c>
      <c r="C547" s="118">
        <v>0.00771603593337214</v>
      </c>
      <c r="D547" s="84" t="s">
        <v>2447</v>
      </c>
      <c r="E547" s="84" t="b">
        <v>0</v>
      </c>
      <c r="F547" s="84" t="b">
        <v>0</v>
      </c>
      <c r="G547" s="84" t="b">
        <v>0</v>
      </c>
    </row>
    <row r="548" spans="1:7" ht="15">
      <c r="A548" s="84" t="s">
        <v>3040</v>
      </c>
      <c r="B548" s="84">
        <v>4</v>
      </c>
      <c r="C548" s="118">
        <v>0.00771603593337214</v>
      </c>
      <c r="D548" s="84" t="s">
        <v>2447</v>
      </c>
      <c r="E548" s="84" t="b">
        <v>0</v>
      </c>
      <c r="F548" s="84" t="b">
        <v>0</v>
      </c>
      <c r="G548" s="84" t="b">
        <v>0</v>
      </c>
    </row>
    <row r="549" spans="1:7" ht="15">
      <c r="A549" s="84" t="s">
        <v>3041</v>
      </c>
      <c r="B549" s="84">
        <v>4</v>
      </c>
      <c r="C549" s="118">
        <v>0.00771603593337214</v>
      </c>
      <c r="D549" s="84" t="s">
        <v>2447</v>
      </c>
      <c r="E549" s="84" t="b">
        <v>0</v>
      </c>
      <c r="F549" s="84" t="b">
        <v>0</v>
      </c>
      <c r="G549" s="84" t="b">
        <v>0</v>
      </c>
    </row>
    <row r="550" spans="1:7" ht="15">
      <c r="A550" s="84" t="s">
        <v>3042</v>
      </c>
      <c r="B550" s="84">
        <v>4</v>
      </c>
      <c r="C550" s="118">
        <v>0.00771603593337214</v>
      </c>
      <c r="D550" s="84" t="s">
        <v>2447</v>
      </c>
      <c r="E550" s="84" t="b">
        <v>0</v>
      </c>
      <c r="F550" s="84" t="b">
        <v>0</v>
      </c>
      <c r="G550" s="84" t="b">
        <v>0</v>
      </c>
    </row>
    <row r="551" spans="1:7" ht="15">
      <c r="A551" s="84" t="s">
        <v>3043</v>
      </c>
      <c r="B551" s="84">
        <v>4</v>
      </c>
      <c r="C551" s="118">
        <v>0.00771603593337214</v>
      </c>
      <c r="D551" s="84" t="s">
        <v>2447</v>
      </c>
      <c r="E551" s="84" t="b">
        <v>0</v>
      </c>
      <c r="F551" s="84" t="b">
        <v>0</v>
      </c>
      <c r="G551" s="84" t="b">
        <v>0</v>
      </c>
    </row>
    <row r="552" spans="1:7" ht="15">
      <c r="A552" s="84" t="s">
        <v>3024</v>
      </c>
      <c r="B552" s="84">
        <v>4</v>
      </c>
      <c r="C552" s="118">
        <v>0.00771603593337214</v>
      </c>
      <c r="D552" s="84" t="s">
        <v>2447</v>
      </c>
      <c r="E552" s="84" t="b">
        <v>0</v>
      </c>
      <c r="F552" s="84" t="b">
        <v>0</v>
      </c>
      <c r="G552" s="84" t="b">
        <v>0</v>
      </c>
    </row>
    <row r="553" spans="1:7" ht="15">
      <c r="A553" s="84" t="s">
        <v>3011</v>
      </c>
      <c r="B553" s="84">
        <v>4</v>
      </c>
      <c r="C553" s="118">
        <v>0.00771603593337214</v>
      </c>
      <c r="D553" s="84" t="s">
        <v>2447</v>
      </c>
      <c r="E553" s="84" t="b">
        <v>0</v>
      </c>
      <c r="F553" s="84" t="b">
        <v>0</v>
      </c>
      <c r="G553" s="84" t="b">
        <v>0</v>
      </c>
    </row>
    <row r="554" spans="1:7" ht="15">
      <c r="A554" s="84" t="s">
        <v>3044</v>
      </c>
      <c r="B554" s="84">
        <v>4</v>
      </c>
      <c r="C554" s="118">
        <v>0.00771603593337214</v>
      </c>
      <c r="D554" s="84" t="s">
        <v>2447</v>
      </c>
      <c r="E554" s="84" t="b">
        <v>0</v>
      </c>
      <c r="F554" s="84" t="b">
        <v>0</v>
      </c>
      <c r="G554" s="84" t="b">
        <v>0</v>
      </c>
    </row>
    <row r="555" spans="1:7" ht="15">
      <c r="A555" s="84" t="s">
        <v>3025</v>
      </c>
      <c r="B555" s="84">
        <v>4</v>
      </c>
      <c r="C555" s="118">
        <v>0.00771603593337214</v>
      </c>
      <c r="D555" s="84" t="s">
        <v>2447</v>
      </c>
      <c r="E555" s="84" t="b">
        <v>0</v>
      </c>
      <c r="F555" s="84" t="b">
        <v>0</v>
      </c>
      <c r="G555" s="84" t="b">
        <v>0</v>
      </c>
    </row>
    <row r="556" spans="1:7" ht="15">
      <c r="A556" s="84" t="s">
        <v>3045</v>
      </c>
      <c r="B556" s="84">
        <v>4</v>
      </c>
      <c r="C556" s="118">
        <v>0.00771603593337214</v>
      </c>
      <c r="D556" s="84" t="s">
        <v>2447</v>
      </c>
      <c r="E556" s="84" t="b">
        <v>0</v>
      </c>
      <c r="F556" s="84" t="b">
        <v>1</v>
      </c>
      <c r="G556" s="84" t="b">
        <v>0</v>
      </c>
    </row>
    <row r="557" spans="1:7" ht="15">
      <c r="A557" s="84" t="s">
        <v>2599</v>
      </c>
      <c r="B557" s="84">
        <v>4</v>
      </c>
      <c r="C557" s="118">
        <v>0.00771603593337214</v>
      </c>
      <c r="D557" s="84" t="s">
        <v>2447</v>
      </c>
      <c r="E557" s="84" t="b">
        <v>0</v>
      </c>
      <c r="F557" s="84" t="b">
        <v>0</v>
      </c>
      <c r="G557" s="84" t="b">
        <v>0</v>
      </c>
    </row>
    <row r="558" spans="1:7" ht="15">
      <c r="A558" s="84" t="s">
        <v>3010</v>
      </c>
      <c r="B558" s="84">
        <v>4</v>
      </c>
      <c r="C558" s="118">
        <v>0.00771603593337214</v>
      </c>
      <c r="D558" s="84" t="s">
        <v>2447</v>
      </c>
      <c r="E558" s="84" t="b">
        <v>0</v>
      </c>
      <c r="F558" s="84" t="b">
        <v>0</v>
      </c>
      <c r="G558" s="84" t="b">
        <v>0</v>
      </c>
    </row>
    <row r="559" spans="1:7" ht="15">
      <c r="A559" s="84" t="s">
        <v>3014</v>
      </c>
      <c r="B559" s="84">
        <v>4</v>
      </c>
      <c r="C559" s="118">
        <v>0.00771603593337214</v>
      </c>
      <c r="D559" s="84" t="s">
        <v>2447</v>
      </c>
      <c r="E559" s="84" t="b">
        <v>0</v>
      </c>
      <c r="F559" s="84" t="b">
        <v>0</v>
      </c>
      <c r="G559" s="84" t="b">
        <v>0</v>
      </c>
    </row>
    <row r="560" spans="1:7" ht="15">
      <c r="A560" s="84" t="s">
        <v>3015</v>
      </c>
      <c r="B560" s="84">
        <v>4</v>
      </c>
      <c r="C560" s="118">
        <v>0.00771603593337214</v>
      </c>
      <c r="D560" s="84" t="s">
        <v>2447</v>
      </c>
      <c r="E560" s="84" t="b">
        <v>1</v>
      </c>
      <c r="F560" s="84" t="b">
        <v>0</v>
      </c>
      <c r="G560" s="84" t="b">
        <v>0</v>
      </c>
    </row>
    <row r="561" spans="1:7" ht="15">
      <c r="A561" s="84" t="s">
        <v>2582</v>
      </c>
      <c r="B561" s="84">
        <v>4</v>
      </c>
      <c r="C561" s="118">
        <v>0.00771603593337214</v>
      </c>
      <c r="D561" s="84" t="s">
        <v>2447</v>
      </c>
      <c r="E561" s="84" t="b">
        <v>0</v>
      </c>
      <c r="F561" s="84" t="b">
        <v>0</v>
      </c>
      <c r="G561" s="84" t="b">
        <v>0</v>
      </c>
    </row>
    <row r="562" spans="1:7" ht="15">
      <c r="A562" s="84" t="s">
        <v>2987</v>
      </c>
      <c r="B562" s="84">
        <v>4</v>
      </c>
      <c r="C562" s="118">
        <v>0.00771603593337214</v>
      </c>
      <c r="D562" s="84" t="s">
        <v>2447</v>
      </c>
      <c r="E562" s="84" t="b">
        <v>1</v>
      </c>
      <c r="F562" s="84" t="b">
        <v>0</v>
      </c>
      <c r="G562" s="84" t="b">
        <v>0</v>
      </c>
    </row>
    <row r="563" spans="1:7" ht="15">
      <c r="A563" s="84" t="s">
        <v>2984</v>
      </c>
      <c r="B563" s="84">
        <v>4</v>
      </c>
      <c r="C563" s="118">
        <v>0.00771603593337214</v>
      </c>
      <c r="D563" s="84" t="s">
        <v>2447</v>
      </c>
      <c r="E563" s="84" t="b">
        <v>0</v>
      </c>
      <c r="F563" s="84" t="b">
        <v>0</v>
      </c>
      <c r="G563" s="84" t="b">
        <v>0</v>
      </c>
    </row>
    <row r="564" spans="1:7" ht="15">
      <c r="A564" s="84" t="s">
        <v>2580</v>
      </c>
      <c r="B564" s="84">
        <v>4</v>
      </c>
      <c r="C564" s="118">
        <v>0.010415856522286769</v>
      </c>
      <c r="D564" s="84" t="s">
        <v>2447</v>
      </c>
      <c r="E564" s="84" t="b">
        <v>0</v>
      </c>
      <c r="F564" s="84" t="b">
        <v>0</v>
      </c>
      <c r="G564" s="84" t="b">
        <v>0</v>
      </c>
    </row>
    <row r="565" spans="1:7" ht="15">
      <c r="A565" s="84" t="s">
        <v>2568</v>
      </c>
      <c r="B565" s="84">
        <v>3</v>
      </c>
      <c r="C565" s="118">
        <v>0.006627422039322603</v>
      </c>
      <c r="D565" s="84" t="s">
        <v>2447</v>
      </c>
      <c r="E565" s="84" t="b">
        <v>0</v>
      </c>
      <c r="F565" s="84" t="b">
        <v>0</v>
      </c>
      <c r="G565" s="84" t="b">
        <v>0</v>
      </c>
    </row>
    <row r="566" spans="1:7" ht="15">
      <c r="A566" s="84" t="s">
        <v>2581</v>
      </c>
      <c r="B566" s="84">
        <v>3</v>
      </c>
      <c r="C566" s="118">
        <v>0.006627422039322603</v>
      </c>
      <c r="D566" s="84" t="s">
        <v>2447</v>
      </c>
      <c r="E566" s="84" t="b">
        <v>0</v>
      </c>
      <c r="F566" s="84" t="b">
        <v>0</v>
      </c>
      <c r="G566" s="84" t="b">
        <v>0</v>
      </c>
    </row>
    <row r="567" spans="1:7" ht="15">
      <c r="A567" s="84" t="s">
        <v>2988</v>
      </c>
      <c r="B567" s="84">
        <v>3</v>
      </c>
      <c r="C567" s="118">
        <v>0.006627422039322603</v>
      </c>
      <c r="D567" s="84" t="s">
        <v>2447</v>
      </c>
      <c r="E567" s="84" t="b">
        <v>0</v>
      </c>
      <c r="F567" s="84" t="b">
        <v>1</v>
      </c>
      <c r="G567" s="84" t="b">
        <v>0</v>
      </c>
    </row>
    <row r="568" spans="1:7" ht="15">
      <c r="A568" s="84" t="s">
        <v>2983</v>
      </c>
      <c r="B568" s="84">
        <v>3</v>
      </c>
      <c r="C568" s="118">
        <v>0.006627422039322603</v>
      </c>
      <c r="D568" s="84" t="s">
        <v>2447</v>
      </c>
      <c r="E568" s="84" t="b">
        <v>0</v>
      </c>
      <c r="F568" s="84" t="b">
        <v>0</v>
      </c>
      <c r="G568" s="84" t="b">
        <v>0</v>
      </c>
    </row>
    <row r="569" spans="1:7" ht="15">
      <c r="A569" s="84" t="s">
        <v>2989</v>
      </c>
      <c r="B569" s="84">
        <v>3</v>
      </c>
      <c r="C569" s="118">
        <v>0.006627422039322603</v>
      </c>
      <c r="D569" s="84" t="s">
        <v>2447</v>
      </c>
      <c r="E569" s="84" t="b">
        <v>0</v>
      </c>
      <c r="F569" s="84" t="b">
        <v>0</v>
      </c>
      <c r="G569" s="84" t="b">
        <v>0</v>
      </c>
    </row>
    <row r="570" spans="1:7" ht="15">
      <c r="A570" s="84" t="s">
        <v>2990</v>
      </c>
      <c r="B570" s="84">
        <v>3</v>
      </c>
      <c r="C570" s="118">
        <v>0.006627422039322603</v>
      </c>
      <c r="D570" s="84" t="s">
        <v>2447</v>
      </c>
      <c r="E570" s="84" t="b">
        <v>0</v>
      </c>
      <c r="F570" s="84" t="b">
        <v>0</v>
      </c>
      <c r="G570" s="84" t="b">
        <v>0</v>
      </c>
    </row>
    <row r="571" spans="1:7" ht="15">
      <c r="A571" s="84" t="s">
        <v>2991</v>
      </c>
      <c r="B571" s="84">
        <v>3</v>
      </c>
      <c r="C571" s="118">
        <v>0.006627422039322603</v>
      </c>
      <c r="D571" s="84" t="s">
        <v>2447</v>
      </c>
      <c r="E571" s="84" t="b">
        <v>0</v>
      </c>
      <c r="F571" s="84" t="b">
        <v>0</v>
      </c>
      <c r="G571" s="84" t="b">
        <v>0</v>
      </c>
    </row>
    <row r="572" spans="1:7" ht="15">
      <c r="A572" s="84" t="s">
        <v>2992</v>
      </c>
      <c r="B572" s="84">
        <v>3</v>
      </c>
      <c r="C572" s="118">
        <v>0.006627422039322603</v>
      </c>
      <c r="D572" s="84" t="s">
        <v>2447</v>
      </c>
      <c r="E572" s="84" t="b">
        <v>0</v>
      </c>
      <c r="F572" s="84" t="b">
        <v>0</v>
      </c>
      <c r="G572" s="84" t="b">
        <v>0</v>
      </c>
    </row>
    <row r="573" spans="1:7" ht="15">
      <c r="A573" s="84" t="s">
        <v>2993</v>
      </c>
      <c r="B573" s="84">
        <v>3</v>
      </c>
      <c r="C573" s="118">
        <v>0.006627422039322603</v>
      </c>
      <c r="D573" s="84" t="s">
        <v>2447</v>
      </c>
      <c r="E573" s="84" t="b">
        <v>0</v>
      </c>
      <c r="F573" s="84" t="b">
        <v>0</v>
      </c>
      <c r="G573" s="84" t="b">
        <v>0</v>
      </c>
    </row>
    <row r="574" spans="1:7" ht="15">
      <c r="A574" s="84" t="s">
        <v>2566</v>
      </c>
      <c r="B574" s="84">
        <v>3</v>
      </c>
      <c r="C574" s="118">
        <v>0.006627422039322603</v>
      </c>
      <c r="D574" s="84" t="s">
        <v>2447</v>
      </c>
      <c r="E574" s="84" t="b">
        <v>0</v>
      </c>
      <c r="F574" s="84" t="b">
        <v>0</v>
      </c>
      <c r="G574" s="84" t="b">
        <v>0</v>
      </c>
    </row>
    <row r="575" spans="1:7" ht="15">
      <c r="A575" s="84" t="s">
        <v>2570</v>
      </c>
      <c r="B575" s="84">
        <v>3</v>
      </c>
      <c r="C575" s="118">
        <v>0.006627422039322603</v>
      </c>
      <c r="D575" s="84" t="s">
        <v>2447</v>
      </c>
      <c r="E575" s="84" t="b">
        <v>0</v>
      </c>
      <c r="F575" s="84" t="b">
        <v>0</v>
      </c>
      <c r="G575" s="84" t="b">
        <v>0</v>
      </c>
    </row>
    <row r="576" spans="1:7" ht="15">
      <c r="A576" s="84" t="s">
        <v>2985</v>
      </c>
      <c r="B576" s="84">
        <v>3</v>
      </c>
      <c r="C576" s="118">
        <v>0.006627422039322603</v>
      </c>
      <c r="D576" s="84" t="s">
        <v>2447</v>
      </c>
      <c r="E576" s="84" t="b">
        <v>0</v>
      </c>
      <c r="F576" s="84" t="b">
        <v>0</v>
      </c>
      <c r="G576" s="84" t="b">
        <v>0</v>
      </c>
    </row>
    <row r="577" spans="1:7" ht="15">
      <c r="A577" s="84" t="s">
        <v>2986</v>
      </c>
      <c r="B577" s="84">
        <v>3</v>
      </c>
      <c r="C577" s="118">
        <v>0.006627422039322603</v>
      </c>
      <c r="D577" s="84" t="s">
        <v>2447</v>
      </c>
      <c r="E577" s="84" t="b">
        <v>0</v>
      </c>
      <c r="F577" s="84" t="b">
        <v>0</v>
      </c>
      <c r="G577" s="84" t="b">
        <v>0</v>
      </c>
    </row>
    <row r="578" spans="1:7" ht="15">
      <c r="A578" s="84" t="s">
        <v>2571</v>
      </c>
      <c r="B578" s="84">
        <v>3</v>
      </c>
      <c r="C578" s="118">
        <v>0.006627422039322603</v>
      </c>
      <c r="D578" s="84" t="s">
        <v>2447</v>
      </c>
      <c r="E578" s="84" t="b">
        <v>0</v>
      </c>
      <c r="F578" s="84" t="b">
        <v>0</v>
      </c>
      <c r="G578" s="84" t="b">
        <v>0</v>
      </c>
    </row>
    <row r="579" spans="1:7" ht="15">
      <c r="A579" s="84" t="s">
        <v>2994</v>
      </c>
      <c r="B579" s="84">
        <v>3</v>
      </c>
      <c r="C579" s="118">
        <v>0.006627422039322603</v>
      </c>
      <c r="D579" s="84" t="s">
        <v>2447</v>
      </c>
      <c r="E579" s="84" t="b">
        <v>0</v>
      </c>
      <c r="F579" s="84" t="b">
        <v>0</v>
      </c>
      <c r="G579" s="84" t="b">
        <v>0</v>
      </c>
    </row>
    <row r="580" spans="1:7" ht="15">
      <c r="A580" s="84" t="s">
        <v>2995</v>
      </c>
      <c r="B580" s="84">
        <v>3</v>
      </c>
      <c r="C580" s="118">
        <v>0.006627422039322603</v>
      </c>
      <c r="D580" s="84" t="s">
        <v>2447</v>
      </c>
      <c r="E580" s="84" t="b">
        <v>0</v>
      </c>
      <c r="F580" s="84" t="b">
        <v>0</v>
      </c>
      <c r="G580" s="84" t="b">
        <v>0</v>
      </c>
    </row>
    <row r="581" spans="1:7" ht="15">
      <c r="A581" s="84" t="s">
        <v>3095</v>
      </c>
      <c r="B581" s="84">
        <v>3</v>
      </c>
      <c r="C581" s="118">
        <v>0.006627422039322603</v>
      </c>
      <c r="D581" s="84" t="s">
        <v>2447</v>
      </c>
      <c r="E581" s="84" t="b">
        <v>0</v>
      </c>
      <c r="F581" s="84" t="b">
        <v>0</v>
      </c>
      <c r="G581" s="84" t="b">
        <v>0</v>
      </c>
    </row>
    <row r="582" spans="1:7" ht="15">
      <c r="A582" s="84" t="s">
        <v>3096</v>
      </c>
      <c r="B582" s="84">
        <v>3</v>
      </c>
      <c r="C582" s="118">
        <v>0.006627422039322603</v>
      </c>
      <c r="D582" s="84" t="s">
        <v>2447</v>
      </c>
      <c r="E582" s="84" t="b">
        <v>0</v>
      </c>
      <c r="F582" s="84" t="b">
        <v>0</v>
      </c>
      <c r="G582" s="84" t="b">
        <v>0</v>
      </c>
    </row>
    <row r="583" spans="1:7" ht="15">
      <c r="A583" s="84" t="s">
        <v>3097</v>
      </c>
      <c r="B583" s="84">
        <v>3</v>
      </c>
      <c r="C583" s="118">
        <v>0.006627422039322603</v>
      </c>
      <c r="D583" s="84" t="s">
        <v>2447</v>
      </c>
      <c r="E583" s="84" t="b">
        <v>0</v>
      </c>
      <c r="F583" s="84" t="b">
        <v>0</v>
      </c>
      <c r="G583" s="84" t="b">
        <v>0</v>
      </c>
    </row>
    <row r="584" spans="1:7" ht="15">
      <c r="A584" s="84" t="s">
        <v>3098</v>
      </c>
      <c r="B584" s="84">
        <v>3</v>
      </c>
      <c r="C584" s="118">
        <v>0.006627422039322603</v>
      </c>
      <c r="D584" s="84" t="s">
        <v>2447</v>
      </c>
      <c r="E584" s="84" t="b">
        <v>0</v>
      </c>
      <c r="F584" s="84" t="b">
        <v>0</v>
      </c>
      <c r="G584" s="84" t="b">
        <v>0</v>
      </c>
    </row>
    <row r="585" spans="1:7" ht="15">
      <c r="A585" s="84" t="s">
        <v>310</v>
      </c>
      <c r="B585" s="84">
        <v>3</v>
      </c>
      <c r="C585" s="118">
        <v>0.007811892391715078</v>
      </c>
      <c r="D585" s="84" t="s">
        <v>2447</v>
      </c>
      <c r="E585" s="84" t="b">
        <v>0</v>
      </c>
      <c r="F585" s="84" t="b">
        <v>0</v>
      </c>
      <c r="G585" s="84" t="b">
        <v>0</v>
      </c>
    </row>
    <row r="586" spans="1:7" ht="15">
      <c r="A586" s="84" t="s">
        <v>3101</v>
      </c>
      <c r="B586" s="84">
        <v>3</v>
      </c>
      <c r="C586" s="118">
        <v>0.006627422039322603</v>
      </c>
      <c r="D586" s="84" t="s">
        <v>2447</v>
      </c>
      <c r="E586" s="84" t="b">
        <v>0</v>
      </c>
      <c r="F586" s="84" t="b">
        <v>0</v>
      </c>
      <c r="G586" s="84" t="b">
        <v>0</v>
      </c>
    </row>
    <row r="587" spans="1:7" ht="15">
      <c r="A587" s="84" t="s">
        <v>3083</v>
      </c>
      <c r="B587" s="84">
        <v>2</v>
      </c>
      <c r="C587" s="118">
        <v>0.005207928261143384</v>
      </c>
      <c r="D587" s="84" t="s">
        <v>2447</v>
      </c>
      <c r="E587" s="84" t="b">
        <v>0</v>
      </c>
      <c r="F587" s="84" t="b">
        <v>0</v>
      </c>
      <c r="G587" s="84" t="b">
        <v>0</v>
      </c>
    </row>
    <row r="588" spans="1:7" ht="15">
      <c r="A588" s="84" t="s">
        <v>3151</v>
      </c>
      <c r="B588" s="84">
        <v>2</v>
      </c>
      <c r="C588" s="118">
        <v>0.005207928261143384</v>
      </c>
      <c r="D588" s="84" t="s">
        <v>2447</v>
      </c>
      <c r="E588" s="84" t="b">
        <v>0</v>
      </c>
      <c r="F588" s="84" t="b">
        <v>0</v>
      </c>
      <c r="G588" s="84" t="b">
        <v>0</v>
      </c>
    </row>
    <row r="589" spans="1:7" ht="15">
      <c r="A589" s="84" t="s">
        <v>3016</v>
      </c>
      <c r="B589" s="84">
        <v>2</v>
      </c>
      <c r="C589" s="118">
        <v>0.005207928261143384</v>
      </c>
      <c r="D589" s="84" t="s">
        <v>2447</v>
      </c>
      <c r="E589" s="84" t="b">
        <v>0</v>
      </c>
      <c r="F589" s="84" t="b">
        <v>0</v>
      </c>
      <c r="G589" s="84" t="b">
        <v>0</v>
      </c>
    </row>
    <row r="590" spans="1:7" ht="15">
      <c r="A590" s="84" t="s">
        <v>3039</v>
      </c>
      <c r="B590" s="84">
        <v>2</v>
      </c>
      <c r="C590" s="118">
        <v>0.005207928261143384</v>
      </c>
      <c r="D590" s="84" t="s">
        <v>2447</v>
      </c>
      <c r="E590" s="84" t="b">
        <v>1</v>
      </c>
      <c r="F590" s="84" t="b">
        <v>0</v>
      </c>
      <c r="G590" s="84" t="b">
        <v>0</v>
      </c>
    </row>
    <row r="591" spans="1:7" ht="15">
      <c r="A591" s="84" t="s">
        <v>3027</v>
      </c>
      <c r="B591" s="84">
        <v>2</v>
      </c>
      <c r="C591" s="118">
        <v>0.005207928261143384</v>
      </c>
      <c r="D591" s="84" t="s">
        <v>2447</v>
      </c>
      <c r="E591" s="84" t="b">
        <v>0</v>
      </c>
      <c r="F591" s="84" t="b">
        <v>0</v>
      </c>
      <c r="G591" s="84" t="b">
        <v>0</v>
      </c>
    </row>
    <row r="592" spans="1:7" ht="15">
      <c r="A592" s="84" t="s">
        <v>3108</v>
      </c>
      <c r="B592" s="84">
        <v>2</v>
      </c>
      <c r="C592" s="118">
        <v>0.005207928261143384</v>
      </c>
      <c r="D592" s="84" t="s">
        <v>2447</v>
      </c>
      <c r="E592" s="84" t="b">
        <v>1</v>
      </c>
      <c r="F592" s="84" t="b">
        <v>0</v>
      </c>
      <c r="G592" s="84" t="b">
        <v>0</v>
      </c>
    </row>
    <row r="593" spans="1:7" ht="15">
      <c r="A593" s="84" t="s">
        <v>3109</v>
      </c>
      <c r="B593" s="84">
        <v>2</v>
      </c>
      <c r="C593" s="118">
        <v>0.005207928261143384</v>
      </c>
      <c r="D593" s="84" t="s">
        <v>2447</v>
      </c>
      <c r="E593" s="84" t="b">
        <v>0</v>
      </c>
      <c r="F593" s="84" t="b">
        <v>0</v>
      </c>
      <c r="G593" s="84" t="b">
        <v>0</v>
      </c>
    </row>
    <row r="594" spans="1:7" ht="15">
      <c r="A594" s="84" t="s">
        <v>3163</v>
      </c>
      <c r="B594" s="84">
        <v>2</v>
      </c>
      <c r="C594" s="118">
        <v>0.005207928261143384</v>
      </c>
      <c r="D594" s="84" t="s">
        <v>2447</v>
      </c>
      <c r="E594" s="84" t="b">
        <v>0</v>
      </c>
      <c r="F594" s="84" t="b">
        <v>0</v>
      </c>
      <c r="G594" s="84" t="b">
        <v>0</v>
      </c>
    </row>
    <row r="595" spans="1:7" ht="15">
      <c r="A595" s="84" t="s">
        <v>3033</v>
      </c>
      <c r="B595" s="84">
        <v>2</v>
      </c>
      <c r="C595" s="118">
        <v>0.005207928261143384</v>
      </c>
      <c r="D595" s="84" t="s">
        <v>2447</v>
      </c>
      <c r="E595" s="84" t="b">
        <v>0</v>
      </c>
      <c r="F595" s="84" t="b">
        <v>0</v>
      </c>
      <c r="G595" s="84" t="b">
        <v>0</v>
      </c>
    </row>
    <row r="596" spans="1:7" ht="15">
      <c r="A596" s="84" t="s">
        <v>304</v>
      </c>
      <c r="B596" s="84">
        <v>2</v>
      </c>
      <c r="C596" s="118">
        <v>0.005207928261143384</v>
      </c>
      <c r="D596" s="84" t="s">
        <v>2447</v>
      </c>
      <c r="E596" s="84" t="b">
        <v>0</v>
      </c>
      <c r="F596" s="84" t="b">
        <v>0</v>
      </c>
      <c r="G596" s="84" t="b">
        <v>0</v>
      </c>
    </row>
    <row r="597" spans="1:7" ht="15">
      <c r="A597" s="84" t="s">
        <v>3164</v>
      </c>
      <c r="B597" s="84">
        <v>2</v>
      </c>
      <c r="C597" s="118">
        <v>0.005207928261143384</v>
      </c>
      <c r="D597" s="84" t="s">
        <v>2447</v>
      </c>
      <c r="E597" s="84" t="b">
        <v>0</v>
      </c>
      <c r="F597" s="84" t="b">
        <v>0</v>
      </c>
      <c r="G597" s="84" t="b">
        <v>0</v>
      </c>
    </row>
    <row r="598" spans="1:7" ht="15">
      <c r="A598" s="84" t="s">
        <v>370</v>
      </c>
      <c r="B598" s="84">
        <v>2</v>
      </c>
      <c r="C598" s="118">
        <v>0.005207928261143384</v>
      </c>
      <c r="D598" s="84" t="s">
        <v>2447</v>
      </c>
      <c r="E598" s="84" t="b">
        <v>0</v>
      </c>
      <c r="F598" s="84" t="b">
        <v>0</v>
      </c>
      <c r="G598" s="84" t="b">
        <v>0</v>
      </c>
    </row>
    <row r="599" spans="1:7" ht="15">
      <c r="A599" s="84" t="s">
        <v>3099</v>
      </c>
      <c r="B599" s="84">
        <v>2</v>
      </c>
      <c r="C599" s="118">
        <v>0.005207928261143384</v>
      </c>
      <c r="D599" s="84" t="s">
        <v>2447</v>
      </c>
      <c r="E599" s="84" t="b">
        <v>0</v>
      </c>
      <c r="F599" s="84" t="b">
        <v>0</v>
      </c>
      <c r="G599" s="84" t="b">
        <v>0</v>
      </c>
    </row>
    <row r="600" spans="1:7" ht="15">
      <c r="A600" s="84" t="s">
        <v>3165</v>
      </c>
      <c r="B600" s="84">
        <v>2</v>
      </c>
      <c r="C600" s="118">
        <v>0.005207928261143384</v>
      </c>
      <c r="D600" s="84" t="s">
        <v>2447</v>
      </c>
      <c r="E600" s="84" t="b">
        <v>0</v>
      </c>
      <c r="F600" s="84" t="b">
        <v>0</v>
      </c>
      <c r="G600" s="84" t="b">
        <v>0</v>
      </c>
    </row>
    <row r="601" spans="1:7" ht="15">
      <c r="A601" s="84" t="s">
        <v>236</v>
      </c>
      <c r="B601" s="84">
        <v>2</v>
      </c>
      <c r="C601" s="118">
        <v>0.005207928261143384</v>
      </c>
      <c r="D601" s="84" t="s">
        <v>2447</v>
      </c>
      <c r="E601" s="84" t="b">
        <v>0</v>
      </c>
      <c r="F601" s="84" t="b">
        <v>0</v>
      </c>
      <c r="G601" s="84" t="b">
        <v>0</v>
      </c>
    </row>
    <row r="602" spans="1:7" ht="15">
      <c r="A602" s="84" t="s">
        <v>2585</v>
      </c>
      <c r="B602" s="84">
        <v>2</v>
      </c>
      <c r="C602" s="118">
        <v>0.005207928261143384</v>
      </c>
      <c r="D602" s="84" t="s">
        <v>2447</v>
      </c>
      <c r="E602" s="84" t="b">
        <v>0</v>
      </c>
      <c r="F602" s="84" t="b">
        <v>0</v>
      </c>
      <c r="G602" s="84" t="b">
        <v>0</v>
      </c>
    </row>
    <row r="603" spans="1:7" ht="15">
      <c r="A603" s="84" t="s">
        <v>2586</v>
      </c>
      <c r="B603" s="84">
        <v>2</v>
      </c>
      <c r="C603" s="118">
        <v>0.005207928261143384</v>
      </c>
      <c r="D603" s="84" t="s">
        <v>2447</v>
      </c>
      <c r="E603" s="84" t="b">
        <v>0</v>
      </c>
      <c r="F603" s="84" t="b">
        <v>0</v>
      </c>
      <c r="G603" s="84" t="b">
        <v>0</v>
      </c>
    </row>
    <row r="604" spans="1:7" ht="15">
      <c r="A604" s="84" t="s">
        <v>2587</v>
      </c>
      <c r="B604" s="84">
        <v>2</v>
      </c>
      <c r="C604" s="118">
        <v>0.005207928261143384</v>
      </c>
      <c r="D604" s="84" t="s">
        <v>2447</v>
      </c>
      <c r="E604" s="84" t="b">
        <v>0</v>
      </c>
      <c r="F604" s="84" t="b">
        <v>0</v>
      </c>
      <c r="G604" s="84" t="b">
        <v>0</v>
      </c>
    </row>
    <row r="605" spans="1:7" ht="15">
      <c r="A605" s="84" t="s">
        <v>3028</v>
      </c>
      <c r="B605" s="84">
        <v>2</v>
      </c>
      <c r="C605" s="118">
        <v>0.005207928261143384</v>
      </c>
      <c r="D605" s="84" t="s">
        <v>2447</v>
      </c>
      <c r="E605" s="84" t="b">
        <v>0</v>
      </c>
      <c r="F605" s="84" t="b">
        <v>0</v>
      </c>
      <c r="G605" s="84" t="b">
        <v>0</v>
      </c>
    </row>
    <row r="606" spans="1:7" ht="15">
      <c r="A606" s="84" t="s">
        <v>3029</v>
      </c>
      <c r="B606" s="84">
        <v>2</v>
      </c>
      <c r="C606" s="118">
        <v>0.005207928261143384</v>
      </c>
      <c r="D606" s="84" t="s">
        <v>2447</v>
      </c>
      <c r="E606" s="84" t="b">
        <v>0</v>
      </c>
      <c r="F606" s="84" t="b">
        <v>0</v>
      </c>
      <c r="G606" s="84" t="b">
        <v>0</v>
      </c>
    </row>
    <row r="607" spans="1:7" ht="15">
      <c r="A607" s="84" t="s">
        <v>2583</v>
      </c>
      <c r="B607" s="84">
        <v>2</v>
      </c>
      <c r="C607" s="118">
        <v>0.005207928261143384</v>
      </c>
      <c r="D607" s="84" t="s">
        <v>2447</v>
      </c>
      <c r="E607" s="84" t="b">
        <v>0</v>
      </c>
      <c r="F607" s="84" t="b">
        <v>0</v>
      </c>
      <c r="G607" s="84" t="b">
        <v>0</v>
      </c>
    </row>
    <row r="608" spans="1:7" ht="15">
      <c r="A608" s="84" t="s">
        <v>3003</v>
      </c>
      <c r="B608" s="84">
        <v>2</v>
      </c>
      <c r="C608" s="118">
        <v>0.005207928261143384</v>
      </c>
      <c r="D608" s="84" t="s">
        <v>2447</v>
      </c>
      <c r="E608" s="84" t="b">
        <v>0</v>
      </c>
      <c r="F608" s="84" t="b">
        <v>0</v>
      </c>
      <c r="G608" s="84" t="b">
        <v>0</v>
      </c>
    </row>
    <row r="609" spans="1:7" ht="15">
      <c r="A609" s="84" t="s">
        <v>2613</v>
      </c>
      <c r="B609" s="84">
        <v>2</v>
      </c>
      <c r="C609" s="118">
        <v>0.0065578385556007</v>
      </c>
      <c r="D609" s="84" t="s">
        <v>2447</v>
      </c>
      <c r="E609" s="84" t="b">
        <v>0</v>
      </c>
      <c r="F609" s="84" t="b">
        <v>0</v>
      </c>
      <c r="G609" s="84" t="b">
        <v>0</v>
      </c>
    </row>
    <row r="610" spans="1:7" ht="15">
      <c r="A610" s="84" t="s">
        <v>3222</v>
      </c>
      <c r="B610" s="84">
        <v>2</v>
      </c>
      <c r="C610" s="118">
        <v>0.005207928261143384</v>
      </c>
      <c r="D610" s="84" t="s">
        <v>2447</v>
      </c>
      <c r="E610" s="84" t="b">
        <v>0</v>
      </c>
      <c r="F610" s="84" t="b">
        <v>0</v>
      </c>
      <c r="G610" s="84" t="b">
        <v>0</v>
      </c>
    </row>
    <row r="611" spans="1:7" ht="15">
      <c r="A611" s="84" t="s">
        <v>332</v>
      </c>
      <c r="B611" s="84">
        <v>2</v>
      </c>
      <c r="C611" s="118">
        <v>0</v>
      </c>
      <c r="D611" s="84" t="s">
        <v>2448</v>
      </c>
      <c r="E611" s="84" t="b">
        <v>0</v>
      </c>
      <c r="F611" s="84" t="b">
        <v>0</v>
      </c>
      <c r="G611" s="84" t="b">
        <v>0</v>
      </c>
    </row>
    <row r="612" spans="1:7" ht="15">
      <c r="A612" s="84" t="s">
        <v>2580</v>
      </c>
      <c r="B612" s="84">
        <v>8</v>
      </c>
      <c r="C612" s="118">
        <v>0.01829609235273736</v>
      </c>
      <c r="D612" s="84" t="s">
        <v>2449</v>
      </c>
      <c r="E612" s="84" t="b">
        <v>0</v>
      </c>
      <c r="F612" s="84" t="b">
        <v>0</v>
      </c>
      <c r="G612" s="84" t="b">
        <v>0</v>
      </c>
    </row>
    <row r="613" spans="1:7" ht="15">
      <c r="A613" s="84" t="s">
        <v>297</v>
      </c>
      <c r="B613" s="84">
        <v>6</v>
      </c>
      <c r="C613" s="118">
        <v>0.007649956883322634</v>
      </c>
      <c r="D613" s="84" t="s">
        <v>2449</v>
      </c>
      <c r="E613" s="84" t="b">
        <v>0</v>
      </c>
      <c r="F613" s="84" t="b">
        <v>0</v>
      </c>
      <c r="G613" s="84" t="b">
        <v>0</v>
      </c>
    </row>
    <row r="614" spans="1:7" ht="15">
      <c r="A614" s="84" t="s">
        <v>2581</v>
      </c>
      <c r="B614" s="84">
        <v>5</v>
      </c>
      <c r="C614" s="118">
        <v>0.008650287231723598</v>
      </c>
      <c r="D614" s="84" t="s">
        <v>2449</v>
      </c>
      <c r="E614" s="84" t="b">
        <v>0</v>
      </c>
      <c r="F614" s="84" t="b">
        <v>0</v>
      </c>
      <c r="G614" s="84" t="b">
        <v>0</v>
      </c>
    </row>
    <row r="615" spans="1:7" ht="15">
      <c r="A615" s="84" t="s">
        <v>2582</v>
      </c>
      <c r="B615" s="84">
        <v>5</v>
      </c>
      <c r="C615" s="118">
        <v>0.011435057720460851</v>
      </c>
      <c r="D615" s="84" t="s">
        <v>2449</v>
      </c>
      <c r="E615" s="84" t="b">
        <v>0</v>
      </c>
      <c r="F615" s="84" t="b">
        <v>0</v>
      </c>
      <c r="G615" s="84" t="b">
        <v>0</v>
      </c>
    </row>
    <row r="616" spans="1:7" ht="15">
      <c r="A616" s="84" t="s">
        <v>2583</v>
      </c>
      <c r="B616" s="84">
        <v>5</v>
      </c>
      <c r="C616" s="118">
        <v>0.011435057720460851</v>
      </c>
      <c r="D616" s="84" t="s">
        <v>2449</v>
      </c>
      <c r="E616" s="84" t="b">
        <v>0</v>
      </c>
      <c r="F616" s="84" t="b">
        <v>0</v>
      </c>
      <c r="G616" s="84" t="b">
        <v>0</v>
      </c>
    </row>
    <row r="617" spans="1:7" ht="15">
      <c r="A617" s="84" t="s">
        <v>2584</v>
      </c>
      <c r="B617" s="84">
        <v>5</v>
      </c>
      <c r="C617" s="118">
        <v>0.02008534495218445</v>
      </c>
      <c r="D617" s="84" t="s">
        <v>2449</v>
      </c>
      <c r="E617" s="84" t="b">
        <v>0</v>
      </c>
      <c r="F617" s="84" t="b">
        <v>0</v>
      </c>
      <c r="G617" s="84" t="b">
        <v>0</v>
      </c>
    </row>
    <row r="618" spans="1:7" ht="15">
      <c r="A618" s="84" t="s">
        <v>2585</v>
      </c>
      <c r="B618" s="84">
        <v>4</v>
      </c>
      <c r="C618" s="118">
        <v>0.00914804617636868</v>
      </c>
      <c r="D618" s="84" t="s">
        <v>2449</v>
      </c>
      <c r="E618" s="84" t="b">
        <v>0</v>
      </c>
      <c r="F618" s="84" t="b">
        <v>0</v>
      </c>
      <c r="G618" s="84" t="b">
        <v>0</v>
      </c>
    </row>
    <row r="619" spans="1:7" ht="15">
      <c r="A619" s="84" t="s">
        <v>2577</v>
      </c>
      <c r="B619" s="84">
        <v>4</v>
      </c>
      <c r="C619" s="118">
        <v>0.00914804617636868</v>
      </c>
      <c r="D619" s="84" t="s">
        <v>2449</v>
      </c>
      <c r="E619" s="84" t="b">
        <v>0</v>
      </c>
      <c r="F619" s="84" t="b">
        <v>0</v>
      </c>
      <c r="G619" s="84" t="b">
        <v>0</v>
      </c>
    </row>
    <row r="620" spans="1:7" ht="15">
      <c r="A620" s="84" t="s">
        <v>2586</v>
      </c>
      <c r="B620" s="84">
        <v>4</v>
      </c>
      <c r="C620" s="118">
        <v>0.00914804617636868</v>
      </c>
      <c r="D620" s="84" t="s">
        <v>2449</v>
      </c>
      <c r="E620" s="84" t="b">
        <v>0</v>
      </c>
      <c r="F620" s="84" t="b">
        <v>0</v>
      </c>
      <c r="G620" s="84" t="b">
        <v>0</v>
      </c>
    </row>
    <row r="621" spans="1:7" ht="15">
      <c r="A621" s="84" t="s">
        <v>2587</v>
      </c>
      <c r="B621" s="84">
        <v>4</v>
      </c>
      <c r="C621" s="118">
        <v>0.00914804617636868</v>
      </c>
      <c r="D621" s="84" t="s">
        <v>2449</v>
      </c>
      <c r="E621" s="84" t="b">
        <v>0</v>
      </c>
      <c r="F621" s="84" t="b">
        <v>0</v>
      </c>
      <c r="G621" s="84" t="b">
        <v>0</v>
      </c>
    </row>
    <row r="622" spans="1:7" ht="15">
      <c r="A622" s="84" t="s">
        <v>3028</v>
      </c>
      <c r="B622" s="84">
        <v>4</v>
      </c>
      <c r="C622" s="118">
        <v>0.00914804617636868</v>
      </c>
      <c r="D622" s="84" t="s">
        <v>2449</v>
      </c>
      <c r="E622" s="84" t="b">
        <v>0</v>
      </c>
      <c r="F622" s="84" t="b">
        <v>0</v>
      </c>
      <c r="G622" s="84" t="b">
        <v>0</v>
      </c>
    </row>
    <row r="623" spans="1:7" ht="15">
      <c r="A623" s="84" t="s">
        <v>3029</v>
      </c>
      <c r="B623" s="84">
        <v>4</v>
      </c>
      <c r="C623" s="118">
        <v>0.00914804617636868</v>
      </c>
      <c r="D623" s="84" t="s">
        <v>2449</v>
      </c>
      <c r="E623" s="84" t="b">
        <v>0</v>
      </c>
      <c r="F623" s="84" t="b">
        <v>0</v>
      </c>
      <c r="G623" s="84" t="b">
        <v>0</v>
      </c>
    </row>
    <row r="624" spans="1:7" ht="15">
      <c r="A624" s="84" t="s">
        <v>3000</v>
      </c>
      <c r="B624" s="84">
        <v>4</v>
      </c>
      <c r="C624" s="118">
        <v>0.00914804617636868</v>
      </c>
      <c r="D624" s="84" t="s">
        <v>2449</v>
      </c>
      <c r="E624" s="84" t="b">
        <v>0</v>
      </c>
      <c r="F624" s="84" t="b">
        <v>0</v>
      </c>
      <c r="G624" s="84" t="b">
        <v>0</v>
      </c>
    </row>
    <row r="625" spans="1:7" ht="15">
      <c r="A625" s="84" t="s">
        <v>3075</v>
      </c>
      <c r="B625" s="84">
        <v>4</v>
      </c>
      <c r="C625" s="118">
        <v>0.00914804617636868</v>
      </c>
      <c r="D625" s="84" t="s">
        <v>2449</v>
      </c>
      <c r="E625" s="84" t="b">
        <v>0</v>
      </c>
      <c r="F625" s="84" t="b">
        <v>0</v>
      </c>
      <c r="G625" s="84" t="b">
        <v>0</v>
      </c>
    </row>
    <row r="626" spans="1:7" ht="15">
      <c r="A626" s="84" t="s">
        <v>312</v>
      </c>
      <c r="B626" s="84">
        <v>4</v>
      </c>
      <c r="C626" s="118">
        <v>0.00914804617636868</v>
      </c>
      <c r="D626" s="84" t="s">
        <v>2449</v>
      </c>
      <c r="E626" s="84" t="b">
        <v>0</v>
      </c>
      <c r="F626" s="84" t="b">
        <v>0</v>
      </c>
      <c r="G626" s="84" t="b">
        <v>0</v>
      </c>
    </row>
    <row r="627" spans="1:7" ht="15">
      <c r="A627" s="84" t="s">
        <v>236</v>
      </c>
      <c r="B627" s="84">
        <v>4</v>
      </c>
      <c r="C627" s="118">
        <v>0.00914804617636868</v>
      </c>
      <c r="D627" s="84" t="s">
        <v>2449</v>
      </c>
      <c r="E627" s="84" t="b">
        <v>0</v>
      </c>
      <c r="F627" s="84" t="b">
        <v>0</v>
      </c>
      <c r="G627" s="84" t="b">
        <v>0</v>
      </c>
    </row>
    <row r="628" spans="1:7" ht="15">
      <c r="A628" s="84" t="s">
        <v>3078</v>
      </c>
      <c r="B628" s="84">
        <v>4</v>
      </c>
      <c r="C628" s="118">
        <v>0.012020201040927301</v>
      </c>
      <c r="D628" s="84" t="s">
        <v>2449</v>
      </c>
      <c r="E628" s="84" t="b">
        <v>0</v>
      </c>
      <c r="F628" s="84" t="b">
        <v>0</v>
      </c>
      <c r="G628" s="84" t="b">
        <v>0</v>
      </c>
    </row>
    <row r="629" spans="1:7" ht="15">
      <c r="A629" s="84" t="s">
        <v>3116</v>
      </c>
      <c r="B629" s="84">
        <v>3</v>
      </c>
      <c r="C629" s="118">
        <v>0.009015150780695477</v>
      </c>
      <c r="D629" s="84" t="s">
        <v>2449</v>
      </c>
      <c r="E629" s="84" t="b">
        <v>0</v>
      </c>
      <c r="F629" s="84" t="b">
        <v>0</v>
      </c>
      <c r="G629" s="84" t="b">
        <v>0</v>
      </c>
    </row>
    <row r="630" spans="1:7" ht="15">
      <c r="A630" s="84" t="s">
        <v>3134</v>
      </c>
      <c r="B630" s="84">
        <v>3</v>
      </c>
      <c r="C630" s="118">
        <v>0.009015150780695477</v>
      </c>
      <c r="D630" s="84" t="s">
        <v>2449</v>
      </c>
      <c r="E630" s="84" t="b">
        <v>0</v>
      </c>
      <c r="F630" s="84" t="b">
        <v>0</v>
      </c>
      <c r="G630" s="84" t="b">
        <v>0</v>
      </c>
    </row>
    <row r="631" spans="1:7" ht="15">
      <c r="A631" s="84" t="s">
        <v>3003</v>
      </c>
      <c r="B631" s="84">
        <v>3</v>
      </c>
      <c r="C631" s="118">
        <v>0.009015150780695477</v>
      </c>
      <c r="D631" s="84" t="s">
        <v>2449</v>
      </c>
      <c r="E631" s="84" t="b">
        <v>0</v>
      </c>
      <c r="F631" s="84" t="b">
        <v>0</v>
      </c>
      <c r="G631" s="84" t="b">
        <v>0</v>
      </c>
    </row>
    <row r="632" spans="1:7" ht="15">
      <c r="A632" s="84" t="s">
        <v>3135</v>
      </c>
      <c r="B632" s="84">
        <v>3</v>
      </c>
      <c r="C632" s="118">
        <v>0.009015150780695477</v>
      </c>
      <c r="D632" s="84" t="s">
        <v>2449</v>
      </c>
      <c r="E632" s="84" t="b">
        <v>0</v>
      </c>
      <c r="F632" s="84" t="b">
        <v>0</v>
      </c>
      <c r="G632" s="84" t="b">
        <v>0</v>
      </c>
    </row>
    <row r="633" spans="1:7" ht="15">
      <c r="A633" s="84" t="s">
        <v>3136</v>
      </c>
      <c r="B633" s="84">
        <v>3</v>
      </c>
      <c r="C633" s="118">
        <v>0.009015150780695477</v>
      </c>
      <c r="D633" s="84" t="s">
        <v>2449</v>
      </c>
      <c r="E633" s="84" t="b">
        <v>0</v>
      </c>
      <c r="F633" s="84" t="b">
        <v>0</v>
      </c>
      <c r="G633" s="84" t="b">
        <v>0</v>
      </c>
    </row>
    <row r="634" spans="1:7" ht="15">
      <c r="A634" s="84" t="s">
        <v>3137</v>
      </c>
      <c r="B634" s="84">
        <v>3</v>
      </c>
      <c r="C634" s="118">
        <v>0.009015150780695477</v>
      </c>
      <c r="D634" s="84" t="s">
        <v>2449</v>
      </c>
      <c r="E634" s="84" t="b">
        <v>0</v>
      </c>
      <c r="F634" s="84" t="b">
        <v>0</v>
      </c>
      <c r="G634" s="84" t="b">
        <v>0</v>
      </c>
    </row>
    <row r="635" spans="1:7" ht="15">
      <c r="A635" s="84" t="s">
        <v>3138</v>
      </c>
      <c r="B635" s="84">
        <v>3</v>
      </c>
      <c r="C635" s="118">
        <v>0.009015150780695477</v>
      </c>
      <c r="D635" s="84" t="s">
        <v>2449</v>
      </c>
      <c r="E635" s="84" t="b">
        <v>0</v>
      </c>
      <c r="F635" s="84" t="b">
        <v>0</v>
      </c>
      <c r="G635" s="84" t="b">
        <v>0</v>
      </c>
    </row>
    <row r="636" spans="1:7" ht="15">
      <c r="A636" s="84" t="s">
        <v>3139</v>
      </c>
      <c r="B636" s="84">
        <v>3</v>
      </c>
      <c r="C636" s="118">
        <v>0.009015150780695477</v>
      </c>
      <c r="D636" s="84" t="s">
        <v>2449</v>
      </c>
      <c r="E636" s="84" t="b">
        <v>0</v>
      </c>
      <c r="F636" s="84" t="b">
        <v>0</v>
      </c>
      <c r="G636" s="84" t="b">
        <v>0</v>
      </c>
    </row>
    <row r="637" spans="1:7" ht="15">
      <c r="A637" s="84" t="s">
        <v>2568</v>
      </c>
      <c r="B637" s="84">
        <v>3</v>
      </c>
      <c r="C637" s="118">
        <v>0.009015150780695477</v>
      </c>
      <c r="D637" s="84" t="s">
        <v>2449</v>
      </c>
      <c r="E637" s="84" t="b">
        <v>0</v>
      </c>
      <c r="F637" s="84" t="b">
        <v>0</v>
      </c>
      <c r="G637" s="84" t="b">
        <v>0</v>
      </c>
    </row>
    <row r="638" spans="1:7" ht="15">
      <c r="A638" s="84" t="s">
        <v>3140</v>
      </c>
      <c r="B638" s="84">
        <v>3</v>
      </c>
      <c r="C638" s="118">
        <v>0.009015150780695477</v>
      </c>
      <c r="D638" s="84" t="s">
        <v>2449</v>
      </c>
      <c r="E638" s="84" t="b">
        <v>1</v>
      </c>
      <c r="F638" s="84" t="b">
        <v>0</v>
      </c>
      <c r="G638" s="84" t="b">
        <v>0</v>
      </c>
    </row>
    <row r="639" spans="1:7" ht="15">
      <c r="A639" s="84" t="s">
        <v>3079</v>
      </c>
      <c r="B639" s="84">
        <v>3</v>
      </c>
      <c r="C639" s="118">
        <v>0.009015150780695477</v>
      </c>
      <c r="D639" s="84" t="s">
        <v>2449</v>
      </c>
      <c r="E639" s="84" t="b">
        <v>0</v>
      </c>
      <c r="F639" s="84" t="b">
        <v>0</v>
      </c>
      <c r="G639" s="84" t="b">
        <v>0</v>
      </c>
    </row>
    <row r="640" spans="1:7" ht="15">
      <c r="A640" s="84" t="s">
        <v>3212</v>
      </c>
      <c r="B640" s="84">
        <v>2</v>
      </c>
      <c r="C640" s="118">
        <v>0.00803413798087378</v>
      </c>
      <c r="D640" s="84" t="s">
        <v>2449</v>
      </c>
      <c r="E640" s="84" t="b">
        <v>0</v>
      </c>
      <c r="F640" s="84" t="b">
        <v>0</v>
      </c>
      <c r="G640" s="84" t="b">
        <v>0</v>
      </c>
    </row>
    <row r="641" spans="1:7" ht="15">
      <c r="A641" s="84" t="s">
        <v>3077</v>
      </c>
      <c r="B641" s="84">
        <v>2</v>
      </c>
      <c r="C641" s="118">
        <v>0.00803413798087378</v>
      </c>
      <c r="D641" s="84" t="s">
        <v>2449</v>
      </c>
      <c r="E641" s="84" t="b">
        <v>0</v>
      </c>
      <c r="F641" s="84" t="b">
        <v>0</v>
      </c>
      <c r="G641" s="84" t="b">
        <v>0</v>
      </c>
    </row>
    <row r="642" spans="1:7" ht="15">
      <c r="A642" s="84" t="s">
        <v>3213</v>
      </c>
      <c r="B642" s="84">
        <v>2</v>
      </c>
      <c r="C642" s="118">
        <v>0.00803413798087378</v>
      </c>
      <c r="D642" s="84" t="s">
        <v>2449</v>
      </c>
      <c r="E642" s="84" t="b">
        <v>0</v>
      </c>
      <c r="F642" s="84" t="b">
        <v>0</v>
      </c>
      <c r="G642" s="84" t="b">
        <v>0</v>
      </c>
    </row>
    <row r="643" spans="1:7" ht="15">
      <c r="A643" s="84" t="s">
        <v>2617</v>
      </c>
      <c r="B643" s="84">
        <v>2</v>
      </c>
      <c r="C643" s="118">
        <v>0.00803413798087378</v>
      </c>
      <c r="D643" s="84" t="s">
        <v>2449</v>
      </c>
      <c r="E643" s="84" t="b">
        <v>0</v>
      </c>
      <c r="F643" s="84" t="b">
        <v>0</v>
      </c>
      <c r="G643" s="84" t="b">
        <v>0</v>
      </c>
    </row>
    <row r="644" spans="1:7" ht="15">
      <c r="A644" s="84" t="s">
        <v>3214</v>
      </c>
      <c r="B644" s="84">
        <v>2</v>
      </c>
      <c r="C644" s="118">
        <v>0.00803413798087378</v>
      </c>
      <c r="D644" s="84" t="s">
        <v>2449</v>
      </c>
      <c r="E644" s="84" t="b">
        <v>0</v>
      </c>
      <c r="F644" s="84" t="b">
        <v>0</v>
      </c>
      <c r="G644" s="84" t="b">
        <v>0</v>
      </c>
    </row>
    <row r="645" spans="1:7" ht="15">
      <c r="A645" s="84" t="s">
        <v>3123</v>
      </c>
      <c r="B645" s="84">
        <v>2</v>
      </c>
      <c r="C645" s="118">
        <v>0.00803413798087378</v>
      </c>
      <c r="D645" s="84" t="s">
        <v>2449</v>
      </c>
      <c r="E645" s="84" t="b">
        <v>0</v>
      </c>
      <c r="F645" s="84" t="b">
        <v>0</v>
      </c>
      <c r="G645" s="84" t="b">
        <v>0</v>
      </c>
    </row>
    <row r="646" spans="1:7" ht="15">
      <c r="A646" s="84" t="s">
        <v>2575</v>
      </c>
      <c r="B646" s="84">
        <v>2</v>
      </c>
      <c r="C646" s="118">
        <v>0.00803413798087378</v>
      </c>
      <c r="D646" s="84" t="s">
        <v>2449</v>
      </c>
      <c r="E646" s="84" t="b">
        <v>0</v>
      </c>
      <c r="F646" s="84" t="b">
        <v>0</v>
      </c>
      <c r="G646" s="84" t="b">
        <v>0</v>
      </c>
    </row>
    <row r="647" spans="1:7" ht="15">
      <c r="A647" s="84" t="s">
        <v>221</v>
      </c>
      <c r="B647" s="84">
        <v>2</v>
      </c>
      <c r="C647" s="118">
        <v>0.00803413798087378</v>
      </c>
      <c r="D647" s="84" t="s">
        <v>2449</v>
      </c>
      <c r="E647" s="84" t="b">
        <v>0</v>
      </c>
      <c r="F647" s="84" t="b">
        <v>0</v>
      </c>
      <c r="G647" s="84" t="b">
        <v>0</v>
      </c>
    </row>
    <row r="648" spans="1:7" ht="15">
      <c r="A648" s="84" t="s">
        <v>3216</v>
      </c>
      <c r="B648" s="84">
        <v>2</v>
      </c>
      <c r="C648" s="118">
        <v>0.00803413798087378</v>
      </c>
      <c r="D648" s="84" t="s">
        <v>2449</v>
      </c>
      <c r="E648" s="84" t="b">
        <v>0</v>
      </c>
      <c r="F648" s="84" t="b">
        <v>0</v>
      </c>
      <c r="G648" s="84" t="b">
        <v>0</v>
      </c>
    </row>
    <row r="649" spans="1:7" ht="15">
      <c r="A649" s="84" t="s">
        <v>296</v>
      </c>
      <c r="B649" s="84">
        <v>9</v>
      </c>
      <c r="C649" s="118">
        <v>0.0055497187843254955</v>
      </c>
      <c r="D649" s="84" t="s">
        <v>2450</v>
      </c>
      <c r="E649" s="84" t="b">
        <v>0</v>
      </c>
      <c r="F649" s="84" t="b">
        <v>0</v>
      </c>
      <c r="G649" s="84" t="b">
        <v>0</v>
      </c>
    </row>
    <row r="650" spans="1:7" ht="15">
      <c r="A650" s="84" t="s">
        <v>2567</v>
      </c>
      <c r="B650" s="84">
        <v>9</v>
      </c>
      <c r="C650" s="118">
        <v>0.008953792833339724</v>
      </c>
      <c r="D650" s="84" t="s">
        <v>2450</v>
      </c>
      <c r="E650" s="84" t="b">
        <v>0</v>
      </c>
      <c r="F650" s="84" t="b">
        <v>0</v>
      </c>
      <c r="G650" s="84" t="b">
        <v>0</v>
      </c>
    </row>
    <row r="651" spans="1:7" ht="15">
      <c r="A651" s="84" t="s">
        <v>297</v>
      </c>
      <c r="B651" s="84">
        <v>8</v>
      </c>
      <c r="C651" s="118">
        <v>0.0023119784157008493</v>
      </c>
      <c r="D651" s="84" t="s">
        <v>2450</v>
      </c>
      <c r="E651" s="84" t="b">
        <v>0</v>
      </c>
      <c r="F651" s="84" t="b">
        <v>0</v>
      </c>
      <c r="G651" s="84" t="b">
        <v>0</v>
      </c>
    </row>
    <row r="652" spans="1:7" ht="15">
      <c r="A652" s="84" t="s">
        <v>389</v>
      </c>
      <c r="B652" s="84">
        <v>7</v>
      </c>
      <c r="C652" s="118">
        <v>0.01009552280069572</v>
      </c>
      <c r="D652" s="84" t="s">
        <v>2450</v>
      </c>
      <c r="E652" s="84" t="b">
        <v>0</v>
      </c>
      <c r="F652" s="84" t="b">
        <v>0</v>
      </c>
      <c r="G652" s="84" t="b">
        <v>0</v>
      </c>
    </row>
    <row r="653" spans="1:7" ht="15">
      <c r="A653" s="84" t="s">
        <v>2589</v>
      </c>
      <c r="B653" s="84">
        <v>5</v>
      </c>
      <c r="C653" s="118">
        <v>0.013478001545753177</v>
      </c>
      <c r="D653" s="84" t="s">
        <v>2450</v>
      </c>
      <c r="E653" s="84" t="b">
        <v>0</v>
      </c>
      <c r="F653" s="84" t="b">
        <v>0</v>
      </c>
      <c r="G653" s="84" t="b">
        <v>0</v>
      </c>
    </row>
    <row r="654" spans="1:7" ht="15">
      <c r="A654" s="84" t="s">
        <v>295</v>
      </c>
      <c r="B654" s="84">
        <v>4</v>
      </c>
      <c r="C654" s="118">
        <v>0.007958926962968644</v>
      </c>
      <c r="D654" s="84" t="s">
        <v>2450</v>
      </c>
      <c r="E654" s="84" t="b">
        <v>0</v>
      </c>
      <c r="F654" s="84" t="b">
        <v>0</v>
      </c>
      <c r="G654" s="84" t="b">
        <v>0</v>
      </c>
    </row>
    <row r="655" spans="1:7" ht="15">
      <c r="A655" s="84" t="s">
        <v>2590</v>
      </c>
      <c r="B655" s="84">
        <v>4</v>
      </c>
      <c r="C655" s="118">
        <v>0.007958926962968644</v>
      </c>
      <c r="D655" s="84" t="s">
        <v>2450</v>
      </c>
      <c r="E655" s="84" t="b">
        <v>0</v>
      </c>
      <c r="F655" s="84" t="b">
        <v>0</v>
      </c>
      <c r="G655" s="84" t="b">
        <v>0</v>
      </c>
    </row>
    <row r="656" spans="1:7" ht="15">
      <c r="A656" s="84" t="s">
        <v>2591</v>
      </c>
      <c r="B656" s="84">
        <v>4</v>
      </c>
      <c r="C656" s="118">
        <v>0.01078240123660254</v>
      </c>
      <c r="D656" s="84" t="s">
        <v>2450</v>
      </c>
      <c r="E656" s="84" t="b">
        <v>0</v>
      </c>
      <c r="F656" s="84" t="b">
        <v>0</v>
      </c>
      <c r="G656" s="84" t="b">
        <v>0</v>
      </c>
    </row>
    <row r="657" spans="1:7" ht="15">
      <c r="A657" s="84" t="s">
        <v>2592</v>
      </c>
      <c r="B657" s="84">
        <v>4</v>
      </c>
      <c r="C657" s="118">
        <v>0.01078240123660254</v>
      </c>
      <c r="D657" s="84" t="s">
        <v>2450</v>
      </c>
      <c r="E657" s="84" t="b">
        <v>0</v>
      </c>
      <c r="F657" s="84" t="b">
        <v>0</v>
      </c>
      <c r="G657" s="84" t="b">
        <v>0</v>
      </c>
    </row>
    <row r="658" spans="1:7" ht="15">
      <c r="A658" s="84" t="s">
        <v>2593</v>
      </c>
      <c r="B658" s="84">
        <v>4</v>
      </c>
      <c r="C658" s="118">
        <v>0.01078240123660254</v>
      </c>
      <c r="D658" s="84" t="s">
        <v>2450</v>
      </c>
      <c r="E658" s="84" t="b">
        <v>1</v>
      </c>
      <c r="F658" s="84" t="b">
        <v>0</v>
      </c>
      <c r="G658" s="84" t="b">
        <v>0</v>
      </c>
    </row>
    <row r="659" spans="1:7" ht="15">
      <c r="A659" s="84" t="s">
        <v>3090</v>
      </c>
      <c r="B659" s="84">
        <v>3</v>
      </c>
      <c r="C659" s="118">
        <v>0.008086800927451905</v>
      </c>
      <c r="D659" s="84" t="s">
        <v>2450</v>
      </c>
      <c r="E659" s="84" t="b">
        <v>0</v>
      </c>
      <c r="F659" s="84" t="b">
        <v>0</v>
      </c>
      <c r="G659" s="84" t="b">
        <v>0</v>
      </c>
    </row>
    <row r="660" spans="1:7" ht="15">
      <c r="A660" s="84" t="s">
        <v>3091</v>
      </c>
      <c r="B660" s="84">
        <v>3</v>
      </c>
      <c r="C660" s="118">
        <v>0.008086800927451905</v>
      </c>
      <c r="D660" s="84" t="s">
        <v>2450</v>
      </c>
      <c r="E660" s="84" t="b">
        <v>0</v>
      </c>
      <c r="F660" s="84" t="b">
        <v>0</v>
      </c>
      <c r="G660" s="84" t="b">
        <v>0</v>
      </c>
    </row>
    <row r="661" spans="1:7" ht="15">
      <c r="A661" s="84" t="s">
        <v>3092</v>
      </c>
      <c r="B661" s="84">
        <v>3</v>
      </c>
      <c r="C661" s="118">
        <v>0.008086800927451905</v>
      </c>
      <c r="D661" s="84" t="s">
        <v>2450</v>
      </c>
      <c r="E661" s="84" t="b">
        <v>0</v>
      </c>
      <c r="F661" s="84" t="b">
        <v>0</v>
      </c>
      <c r="G661" s="84" t="b">
        <v>0</v>
      </c>
    </row>
    <row r="662" spans="1:7" ht="15">
      <c r="A662" s="84" t="s">
        <v>3093</v>
      </c>
      <c r="B662" s="84">
        <v>3</v>
      </c>
      <c r="C662" s="118">
        <v>0.008086800927451905</v>
      </c>
      <c r="D662" s="84" t="s">
        <v>2450</v>
      </c>
      <c r="E662" s="84" t="b">
        <v>0</v>
      </c>
      <c r="F662" s="84" t="b">
        <v>0</v>
      </c>
      <c r="G662" s="84" t="b">
        <v>0</v>
      </c>
    </row>
    <row r="663" spans="1:7" ht="15">
      <c r="A663" s="84" t="s">
        <v>3094</v>
      </c>
      <c r="B663" s="84">
        <v>3</v>
      </c>
      <c r="C663" s="118">
        <v>0.008086800927451905</v>
      </c>
      <c r="D663" s="84" t="s">
        <v>2450</v>
      </c>
      <c r="E663" s="84" t="b">
        <v>0</v>
      </c>
      <c r="F663" s="84" t="b">
        <v>0</v>
      </c>
      <c r="G663" s="84" t="b">
        <v>0</v>
      </c>
    </row>
    <row r="664" spans="1:7" ht="15">
      <c r="A664" s="84" t="s">
        <v>388</v>
      </c>
      <c r="B664" s="84">
        <v>2</v>
      </c>
      <c r="C664" s="118">
        <v>0.007380932359043432</v>
      </c>
      <c r="D664" s="84" t="s">
        <v>2450</v>
      </c>
      <c r="E664" s="84" t="b">
        <v>0</v>
      </c>
      <c r="F664" s="84" t="b">
        <v>0</v>
      </c>
      <c r="G664" s="84" t="b">
        <v>0</v>
      </c>
    </row>
    <row r="665" spans="1:7" ht="15">
      <c r="A665" s="84" t="s">
        <v>387</v>
      </c>
      <c r="B665" s="84">
        <v>2</v>
      </c>
      <c r="C665" s="118">
        <v>0.007380932359043432</v>
      </c>
      <c r="D665" s="84" t="s">
        <v>2450</v>
      </c>
      <c r="E665" s="84" t="b">
        <v>0</v>
      </c>
      <c r="F665" s="84" t="b">
        <v>0</v>
      </c>
      <c r="G665" s="84" t="b">
        <v>0</v>
      </c>
    </row>
    <row r="666" spans="1:7" ht="15">
      <c r="A666" s="84" t="s">
        <v>386</v>
      </c>
      <c r="B666" s="84">
        <v>2</v>
      </c>
      <c r="C666" s="118">
        <v>0.007380932359043432</v>
      </c>
      <c r="D666" s="84" t="s">
        <v>2450</v>
      </c>
      <c r="E666" s="84" t="b">
        <v>0</v>
      </c>
      <c r="F666" s="84" t="b">
        <v>0</v>
      </c>
      <c r="G666" s="84" t="b">
        <v>0</v>
      </c>
    </row>
    <row r="667" spans="1:7" ht="15">
      <c r="A667" s="84" t="s">
        <v>3161</v>
      </c>
      <c r="B667" s="84">
        <v>2</v>
      </c>
      <c r="C667" s="118">
        <v>0.007380932359043432</v>
      </c>
      <c r="D667" s="84" t="s">
        <v>2450</v>
      </c>
      <c r="E667" s="84" t="b">
        <v>0</v>
      </c>
      <c r="F667" s="84" t="b">
        <v>0</v>
      </c>
      <c r="G667" s="84" t="b">
        <v>0</v>
      </c>
    </row>
    <row r="668" spans="1:7" ht="15">
      <c r="A668" s="84" t="s">
        <v>3068</v>
      </c>
      <c r="B668" s="84">
        <v>2</v>
      </c>
      <c r="C668" s="118">
        <v>0.007380932359043432</v>
      </c>
      <c r="D668" s="84" t="s">
        <v>2450</v>
      </c>
      <c r="E668" s="84" t="b">
        <v>0</v>
      </c>
      <c r="F668" s="84" t="b">
        <v>0</v>
      </c>
      <c r="G668" s="84" t="b">
        <v>0</v>
      </c>
    </row>
    <row r="669" spans="1:7" ht="15">
      <c r="A669" s="84" t="s">
        <v>3077</v>
      </c>
      <c r="B669" s="84">
        <v>2</v>
      </c>
      <c r="C669" s="118">
        <v>0.007380932359043432</v>
      </c>
      <c r="D669" s="84" t="s">
        <v>2450</v>
      </c>
      <c r="E669" s="84" t="b">
        <v>0</v>
      </c>
      <c r="F669" s="84" t="b">
        <v>0</v>
      </c>
      <c r="G669" s="84" t="b">
        <v>0</v>
      </c>
    </row>
    <row r="670" spans="1:7" ht="15">
      <c r="A670" s="84" t="s">
        <v>3122</v>
      </c>
      <c r="B670" s="84">
        <v>2</v>
      </c>
      <c r="C670" s="118">
        <v>0.007380932359043432</v>
      </c>
      <c r="D670" s="84" t="s">
        <v>2450</v>
      </c>
      <c r="E670" s="84" t="b">
        <v>0</v>
      </c>
      <c r="F670" s="84" t="b">
        <v>0</v>
      </c>
      <c r="G670" s="84" t="b">
        <v>0</v>
      </c>
    </row>
    <row r="671" spans="1:7" ht="15">
      <c r="A671" s="84" t="s">
        <v>2609</v>
      </c>
      <c r="B671" s="84">
        <v>2</v>
      </c>
      <c r="C671" s="118">
        <v>0.007380932359043432</v>
      </c>
      <c r="D671" s="84" t="s">
        <v>2450</v>
      </c>
      <c r="E671" s="84" t="b">
        <v>0</v>
      </c>
      <c r="F671" s="84" t="b">
        <v>0</v>
      </c>
      <c r="G671" s="84" t="b">
        <v>0</v>
      </c>
    </row>
    <row r="672" spans="1:7" ht="15">
      <c r="A672" s="84" t="s">
        <v>3074</v>
      </c>
      <c r="B672" s="84">
        <v>2</v>
      </c>
      <c r="C672" s="118">
        <v>0.007380932359043432</v>
      </c>
      <c r="D672" s="84" t="s">
        <v>2450</v>
      </c>
      <c r="E672" s="84" t="b">
        <v>0</v>
      </c>
      <c r="F672" s="84" t="b">
        <v>0</v>
      </c>
      <c r="G672" s="84" t="b">
        <v>0</v>
      </c>
    </row>
    <row r="673" spans="1:7" ht="15">
      <c r="A673" s="84" t="s">
        <v>2573</v>
      </c>
      <c r="B673" s="84">
        <v>2</v>
      </c>
      <c r="C673" s="118">
        <v>0.007380932359043432</v>
      </c>
      <c r="D673" s="84" t="s">
        <v>2450</v>
      </c>
      <c r="E673" s="84" t="b">
        <v>0</v>
      </c>
      <c r="F673" s="84" t="b">
        <v>0</v>
      </c>
      <c r="G673" s="84" t="b">
        <v>0</v>
      </c>
    </row>
    <row r="674" spans="1:7" ht="15">
      <c r="A674" s="84" t="s">
        <v>3215</v>
      </c>
      <c r="B674" s="84">
        <v>2</v>
      </c>
      <c r="C674" s="118">
        <v>0.007380932359043432</v>
      </c>
      <c r="D674" s="84" t="s">
        <v>2450</v>
      </c>
      <c r="E674" s="84" t="b">
        <v>0</v>
      </c>
      <c r="F674" s="84" t="b">
        <v>0</v>
      </c>
      <c r="G674" s="84" t="b">
        <v>0</v>
      </c>
    </row>
    <row r="675" spans="1:7" ht="15">
      <c r="A675" s="84" t="s">
        <v>3035</v>
      </c>
      <c r="B675" s="84">
        <v>2</v>
      </c>
      <c r="C675" s="118">
        <v>0.007380932359043432</v>
      </c>
      <c r="D675" s="84" t="s">
        <v>2450</v>
      </c>
      <c r="E675" s="84" t="b">
        <v>1</v>
      </c>
      <c r="F675" s="84" t="b">
        <v>0</v>
      </c>
      <c r="G675" s="84" t="b">
        <v>0</v>
      </c>
    </row>
    <row r="676" spans="1:7" ht="15">
      <c r="A676" s="84" t="s">
        <v>2999</v>
      </c>
      <c r="B676" s="84">
        <v>2</v>
      </c>
      <c r="C676" s="118">
        <v>0.007380932359043432</v>
      </c>
      <c r="D676" s="84" t="s">
        <v>2450</v>
      </c>
      <c r="E676" s="84" t="b">
        <v>0</v>
      </c>
      <c r="F676" s="84" t="b">
        <v>0</v>
      </c>
      <c r="G676" s="84" t="b">
        <v>0</v>
      </c>
    </row>
    <row r="677" spans="1:7" ht="15">
      <c r="A677" s="84" t="s">
        <v>2566</v>
      </c>
      <c r="B677" s="84">
        <v>2</v>
      </c>
      <c r="C677" s="118">
        <v>0.007380932359043432</v>
      </c>
      <c r="D677" s="84" t="s">
        <v>2450</v>
      </c>
      <c r="E677" s="84" t="b">
        <v>0</v>
      </c>
      <c r="F677" s="84" t="b">
        <v>0</v>
      </c>
      <c r="G677" s="84" t="b">
        <v>0</v>
      </c>
    </row>
    <row r="678" spans="1:7" ht="15">
      <c r="A678" s="84" t="s">
        <v>3072</v>
      </c>
      <c r="B678" s="84">
        <v>2</v>
      </c>
      <c r="C678" s="118">
        <v>0.007380932359043432</v>
      </c>
      <c r="D678" s="84" t="s">
        <v>2450</v>
      </c>
      <c r="E678" s="84" t="b">
        <v>1</v>
      </c>
      <c r="F678" s="84" t="b">
        <v>0</v>
      </c>
      <c r="G678" s="84" t="b">
        <v>0</v>
      </c>
    </row>
    <row r="679" spans="1:7" ht="15">
      <c r="A679" s="84" t="s">
        <v>3201</v>
      </c>
      <c r="B679" s="84">
        <v>2</v>
      </c>
      <c r="C679" s="118">
        <v>0.007380932359043432</v>
      </c>
      <c r="D679" s="84" t="s">
        <v>2450</v>
      </c>
      <c r="E679" s="84" t="b">
        <v>1</v>
      </c>
      <c r="F679" s="84" t="b">
        <v>0</v>
      </c>
      <c r="G679" s="84" t="b">
        <v>0</v>
      </c>
    </row>
    <row r="680" spans="1:7" ht="15">
      <c r="A680" s="84" t="s">
        <v>3202</v>
      </c>
      <c r="B680" s="84">
        <v>2</v>
      </c>
      <c r="C680" s="118">
        <v>0.007380932359043432</v>
      </c>
      <c r="D680" s="84" t="s">
        <v>2450</v>
      </c>
      <c r="E680" s="84" t="b">
        <v>0</v>
      </c>
      <c r="F680" s="84" t="b">
        <v>0</v>
      </c>
      <c r="G680" s="84" t="b">
        <v>0</v>
      </c>
    </row>
    <row r="681" spans="1:7" ht="15">
      <c r="A681" s="84" t="s">
        <v>3203</v>
      </c>
      <c r="B681" s="84">
        <v>2</v>
      </c>
      <c r="C681" s="118">
        <v>0.007380932359043432</v>
      </c>
      <c r="D681" s="84" t="s">
        <v>2450</v>
      </c>
      <c r="E681" s="84" t="b">
        <v>0</v>
      </c>
      <c r="F681" s="84" t="b">
        <v>0</v>
      </c>
      <c r="G681" s="84" t="b">
        <v>0</v>
      </c>
    </row>
    <row r="682" spans="1:7" ht="15">
      <c r="A682" s="84" t="s">
        <v>3204</v>
      </c>
      <c r="B682" s="84">
        <v>2</v>
      </c>
      <c r="C682" s="118">
        <v>0.007380932359043432</v>
      </c>
      <c r="D682" s="84" t="s">
        <v>2450</v>
      </c>
      <c r="E682" s="84" t="b">
        <v>0</v>
      </c>
      <c r="F682" s="84" t="b">
        <v>0</v>
      </c>
      <c r="G682" s="84" t="b">
        <v>0</v>
      </c>
    </row>
    <row r="683" spans="1:7" ht="15">
      <c r="A683" s="84" t="s">
        <v>3205</v>
      </c>
      <c r="B683" s="84">
        <v>2</v>
      </c>
      <c r="C683" s="118">
        <v>0.007380932359043432</v>
      </c>
      <c r="D683" s="84" t="s">
        <v>2450</v>
      </c>
      <c r="E683" s="84" t="b">
        <v>0</v>
      </c>
      <c r="F683" s="84" t="b">
        <v>0</v>
      </c>
      <c r="G683" s="84" t="b">
        <v>0</v>
      </c>
    </row>
    <row r="684" spans="1:7" ht="15">
      <c r="A684" s="84" t="s">
        <v>3206</v>
      </c>
      <c r="B684" s="84">
        <v>2</v>
      </c>
      <c r="C684" s="118">
        <v>0.007380932359043432</v>
      </c>
      <c r="D684" s="84" t="s">
        <v>2450</v>
      </c>
      <c r="E684" s="84" t="b">
        <v>1</v>
      </c>
      <c r="F684" s="84" t="b">
        <v>0</v>
      </c>
      <c r="G684" s="84" t="b">
        <v>0</v>
      </c>
    </row>
    <row r="685" spans="1:7" ht="15">
      <c r="A685" s="84" t="s">
        <v>3207</v>
      </c>
      <c r="B685" s="84">
        <v>2</v>
      </c>
      <c r="C685" s="118">
        <v>0.007380932359043432</v>
      </c>
      <c r="D685" s="84" t="s">
        <v>2450</v>
      </c>
      <c r="E685" s="84" t="b">
        <v>1</v>
      </c>
      <c r="F685" s="84" t="b">
        <v>0</v>
      </c>
      <c r="G685" s="84" t="b">
        <v>0</v>
      </c>
    </row>
    <row r="686" spans="1:7" ht="15">
      <c r="A686" s="84" t="s">
        <v>3208</v>
      </c>
      <c r="B686" s="84">
        <v>2</v>
      </c>
      <c r="C686" s="118">
        <v>0.007380932359043432</v>
      </c>
      <c r="D686" s="84" t="s">
        <v>2450</v>
      </c>
      <c r="E686" s="84" t="b">
        <v>1</v>
      </c>
      <c r="F686" s="84" t="b">
        <v>0</v>
      </c>
      <c r="G686" s="84" t="b">
        <v>0</v>
      </c>
    </row>
    <row r="687" spans="1:7" ht="15">
      <c r="A687" s="84" t="s">
        <v>3209</v>
      </c>
      <c r="B687" s="84">
        <v>2</v>
      </c>
      <c r="C687" s="118">
        <v>0.007380932359043432</v>
      </c>
      <c r="D687" s="84" t="s">
        <v>2450</v>
      </c>
      <c r="E687" s="84" t="b">
        <v>0</v>
      </c>
      <c r="F687" s="84" t="b">
        <v>0</v>
      </c>
      <c r="G687" s="84" t="b">
        <v>0</v>
      </c>
    </row>
    <row r="688" spans="1:7" ht="15">
      <c r="A688" s="84" t="s">
        <v>3210</v>
      </c>
      <c r="B688" s="84">
        <v>2</v>
      </c>
      <c r="C688" s="118">
        <v>0.007380932359043432</v>
      </c>
      <c r="D688" s="84" t="s">
        <v>2450</v>
      </c>
      <c r="E688" s="84" t="b">
        <v>1</v>
      </c>
      <c r="F688" s="84" t="b">
        <v>0</v>
      </c>
      <c r="G688" s="84" t="b">
        <v>0</v>
      </c>
    </row>
    <row r="689" spans="1:7" ht="15">
      <c r="A689" s="84" t="s">
        <v>362</v>
      </c>
      <c r="B689" s="84">
        <v>6</v>
      </c>
      <c r="C689" s="118">
        <v>0</v>
      </c>
      <c r="D689" s="84" t="s">
        <v>2451</v>
      </c>
      <c r="E689" s="84" t="b">
        <v>0</v>
      </c>
      <c r="F689" s="84" t="b">
        <v>0</v>
      </c>
      <c r="G689" s="84" t="b">
        <v>0</v>
      </c>
    </row>
    <row r="690" spans="1:7" ht="15">
      <c r="A690" s="84" t="s">
        <v>361</v>
      </c>
      <c r="B690" s="84">
        <v>6</v>
      </c>
      <c r="C690" s="118">
        <v>0</v>
      </c>
      <c r="D690" s="84" t="s">
        <v>2451</v>
      </c>
      <c r="E690" s="84" t="b">
        <v>0</v>
      </c>
      <c r="F690" s="84" t="b">
        <v>0</v>
      </c>
      <c r="G690" s="84" t="b">
        <v>0</v>
      </c>
    </row>
    <row r="691" spans="1:7" ht="15">
      <c r="A691" s="84" t="s">
        <v>360</v>
      </c>
      <c r="B691" s="84">
        <v>6</v>
      </c>
      <c r="C691" s="118">
        <v>0</v>
      </c>
      <c r="D691" s="84" t="s">
        <v>2451</v>
      </c>
      <c r="E691" s="84" t="b">
        <v>0</v>
      </c>
      <c r="F691" s="84" t="b">
        <v>0</v>
      </c>
      <c r="G691" s="84" t="b">
        <v>0</v>
      </c>
    </row>
    <row r="692" spans="1:7" ht="15">
      <c r="A692" s="84" t="s">
        <v>359</v>
      </c>
      <c r="B692" s="84">
        <v>6</v>
      </c>
      <c r="C692" s="118">
        <v>0</v>
      </c>
      <c r="D692" s="84" t="s">
        <v>2451</v>
      </c>
      <c r="E692" s="84" t="b">
        <v>0</v>
      </c>
      <c r="F692" s="84" t="b">
        <v>0</v>
      </c>
      <c r="G692" s="84" t="b">
        <v>0</v>
      </c>
    </row>
    <row r="693" spans="1:7" ht="15">
      <c r="A693" s="84" t="s">
        <v>267</v>
      </c>
      <c r="B693" s="84">
        <v>6</v>
      </c>
      <c r="C693" s="118">
        <v>0</v>
      </c>
      <c r="D693" s="84" t="s">
        <v>2451</v>
      </c>
      <c r="E693" s="84" t="b">
        <v>0</v>
      </c>
      <c r="F693" s="84" t="b">
        <v>0</v>
      </c>
      <c r="G693" s="84" t="b">
        <v>0</v>
      </c>
    </row>
    <row r="694" spans="1:7" ht="15">
      <c r="A694" s="84" t="s">
        <v>358</v>
      </c>
      <c r="B694" s="84">
        <v>6</v>
      </c>
      <c r="C694" s="118">
        <v>0</v>
      </c>
      <c r="D694" s="84" t="s">
        <v>2451</v>
      </c>
      <c r="E694" s="84" t="b">
        <v>0</v>
      </c>
      <c r="F694" s="84" t="b">
        <v>0</v>
      </c>
      <c r="G694" s="84" t="b">
        <v>0</v>
      </c>
    </row>
    <row r="695" spans="1:7" ht="15">
      <c r="A695" s="84" t="s">
        <v>357</v>
      </c>
      <c r="B695" s="84">
        <v>6</v>
      </c>
      <c r="C695" s="118">
        <v>0</v>
      </c>
      <c r="D695" s="84" t="s">
        <v>2451</v>
      </c>
      <c r="E695" s="84" t="b">
        <v>0</v>
      </c>
      <c r="F695" s="84" t="b">
        <v>0</v>
      </c>
      <c r="G695" s="84" t="b">
        <v>0</v>
      </c>
    </row>
    <row r="696" spans="1:7" ht="15">
      <c r="A696" s="84" t="s">
        <v>256</v>
      </c>
      <c r="B696" s="84">
        <v>5</v>
      </c>
      <c r="C696" s="118">
        <v>0.003734964436208718</v>
      </c>
      <c r="D696" s="84" t="s">
        <v>2451</v>
      </c>
      <c r="E696" s="84" t="b">
        <v>0</v>
      </c>
      <c r="F696" s="84" t="b">
        <v>0</v>
      </c>
      <c r="G696" s="84" t="b">
        <v>0</v>
      </c>
    </row>
    <row r="697" spans="1:7" ht="15">
      <c r="A697" s="84" t="s">
        <v>258</v>
      </c>
      <c r="B697" s="84">
        <v>5</v>
      </c>
      <c r="C697" s="118">
        <v>0.003734964436208718</v>
      </c>
      <c r="D697" s="84" t="s">
        <v>2451</v>
      </c>
      <c r="E697" s="84" t="b">
        <v>0</v>
      </c>
      <c r="F697" s="84" t="b">
        <v>0</v>
      </c>
      <c r="G697" s="84" t="b">
        <v>0</v>
      </c>
    </row>
    <row r="698" spans="1:7" ht="15">
      <c r="A698" s="84" t="s">
        <v>259</v>
      </c>
      <c r="B698" s="84">
        <v>3</v>
      </c>
      <c r="C698" s="118">
        <v>0.008519716858414562</v>
      </c>
      <c r="D698" s="84" t="s">
        <v>2451</v>
      </c>
      <c r="E698" s="84" t="b">
        <v>0</v>
      </c>
      <c r="F698" s="84" t="b">
        <v>0</v>
      </c>
      <c r="G698" s="84" t="b">
        <v>0</v>
      </c>
    </row>
    <row r="699" spans="1:7" ht="15">
      <c r="A699" s="84" t="s">
        <v>364</v>
      </c>
      <c r="B699" s="84">
        <v>3</v>
      </c>
      <c r="C699" s="118">
        <v>0.008519716858414562</v>
      </c>
      <c r="D699" s="84" t="s">
        <v>2451</v>
      </c>
      <c r="E699" s="84" t="b">
        <v>0</v>
      </c>
      <c r="F699" s="84" t="b">
        <v>0</v>
      </c>
      <c r="G699" s="84" t="b">
        <v>0</v>
      </c>
    </row>
    <row r="700" spans="1:7" ht="15">
      <c r="A700" s="84" t="s">
        <v>297</v>
      </c>
      <c r="B700" s="84">
        <v>3</v>
      </c>
      <c r="C700" s="118">
        <v>0.008519716858414562</v>
      </c>
      <c r="D700" s="84" t="s">
        <v>2451</v>
      </c>
      <c r="E700" s="84" t="b">
        <v>0</v>
      </c>
      <c r="F700" s="84" t="b">
        <v>0</v>
      </c>
      <c r="G700" s="84" t="b">
        <v>0</v>
      </c>
    </row>
    <row r="701" spans="1:7" ht="15">
      <c r="A701" s="84" t="s">
        <v>363</v>
      </c>
      <c r="B701" s="84">
        <v>3</v>
      </c>
      <c r="C701" s="118">
        <v>0.008519716858414562</v>
      </c>
      <c r="D701" s="84" t="s">
        <v>2451</v>
      </c>
      <c r="E701" s="84" t="b">
        <v>0</v>
      </c>
      <c r="F701" s="84" t="b">
        <v>0</v>
      </c>
      <c r="G701" s="84" t="b">
        <v>0</v>
      </c>
    </row>
    <row r="702" spans="1:7" ht="15">
      <c r="A702" s="84" t="s">
        <v>3055</v>
      </c>
      <c r="B702" s="84">
        <v>3</v>
      </c>
      <c r="C702" s="118">
        <v>0.008519716858414562</v>
      </c>
      <c r="D702" s="84" t="s">
        <v>2451</v>
      </c>
      <c r="E702" s="84" t="b">
        <v>0</v>
      </c>
      <c r="F702" s="84" t="b">
        <v>0</v>
      </c>
      <c r="G702" s="84" t="b">
        <v>0</v>
      </c>
    </row>
    <row r="703" spans="1:7" ht="15">
      <c r="A703" s="84" t="s">
        <v>3113</v>
      </c>
      <c r="B703" s="84">
        <v>3</v>
      </c>
      <c r="C703" s="118">
        <v>0.008519716858414562</v>
      </c>
      <c r="D703" s="84" t="s">
        <v>2451</v>
      </c>
      <c r="E703" s="84" t="b">
        <v>0</v>
      </c>
      <c r="F703" s="84" t="b">
        <v>0</v>
      </c>
      <c r="G703" s="84" t="b">
        <v>0</v>
      </c>
    </row>
    <row r="704" spans="1:7" ht="15">
      <c r="A704" s="84" t="s">
        <v>257</v>
      </c>
      <c r="B704" s="84">
        <v>2</v>
      </c>
      <c r="C704" s="118">
        <v>0.00900228782489929</v>
      </c>
      <c r="D704" s="84" t="s">
        <v>2451</v>
      </c>
      <c r="E704" s="84" t="b">
        <v>0</v>
      </c>
      <c r="F704" s="84" t="b">
        <v>0</v>
      </c>
      <c r="G704" s="84" t="b">
        <v>0</v>
      </c>
    </row>
    <row r="705" spans="1:7" ht="15">
      <c r="A705" s="84" t="s">
        <v>3181</v>
      </c>
      <c r="B705" s="84">
        <v>2</v>
      </c>
      <c r="C705" s="118">
        <v>0.00900228782489929</v>
      </c>
      <c r="D705" s="84" t="s">
        <v>2451</v>
      </c>
      <c r="E705" s="84" t="b">
        <v>0</v>
      </c>
      <c r="F705" s="84" t="b">
        <v>0</v>
      </c>
      <c r="G705" s="84" t="b">
        <v>0</v>
      </c>
    </row>
    <row r="706" spans="1:7" ht="15">
      <c r="A706" s="84" t="s">
        <v>2580</v>
      </c>
      <c r="B706" s="84">
        <v>9</v>
      </c>
      <c r="C706" s="118">
        <v>0</v>
      </c>
      <c r="D706" s="84" t="s">
        <v>2452</v>
      </c>
      <c r="E706" s="84" t="b">
        <v>0</v>
      </c>
      <c r="F706" s="84" t="b">
        <v>0</v>
      </c>
      <c r="G706" s="84" t="b">
        <v>0</v>
      </c>
    </row>
    <row r="707" spans="1:7" ht="15">
      <c r="A707" s="84" t="s">
        <v>2596</v>
      </c>
      <c r="B707" s="84">
        <v>4</v>
      </c>
      <c r="C707" s="118">
        <v>0</v>
      </c>
      <c r="D707" s="84" t="s">
        <v>2452</v>
      </c>
      <c r="E707" s="84" t="b">
        <v>0</v>
      </c>
      <c r="F707" s="84" t="b">
        <v>0</v>
      </c>
      <c r="G707" s="84" t="b">
        <v>0</v>
      </c>
    </row>
    <row r="708" spans="1:7" ht="15">
      <c r="A708" s="84" t="s">
        <v>2597</v>
      </c>
      <c r="B708" s="84">
        <v>4</v>
      </c>
      <c r="C708" s="118">
        <v>0</v>
      </c>
      <c r="D708" s="84" t="s">
        <v>2452</v>
      </c>
      <c r="E708" s="84" t="b">
        <v>1</v>
      </c>
      <c r="F708" s="84" t="b">
        <v>0</v>
      </c>
      <c r="G708" s="84" t="b">
        <v>0</v>
      </c>
    </row>
    <row r="709" spans="1:7" ht="15">
      <c r="A709" s="84" t="s">
        <v>2576</v>
      </c>
      <c r="B709" s="84">
        <v>4</v>
      </c>
      <c r="C709" s="118">
        <v>0</v>
      </c>
      <c r="D709" s="84" t="s">
        <v>2452</v>
      </c>
      <c r="E709" s="84" t="b">
        <v>0</v>
      </c>
      <c r="F709" s="84" t="b">
        <v>0</v>
      </c>
      <c r="G709" s="84" t="b">
        <v>0</v>
      </c>
    </row>
    <row r="710" spans="1:7" ht="15">
      <c r="A710" s="84" t="s">
        <v>2598</v>
      </c>
      <c r="B710" s="84">
        <v>4</v>
      </c>
      <c r="C710" s="118">
        <v>0</v>
      </c>
      <c r="D710" s="84" t="s">
        <v>2452</v>
      </c>
      <c r="E710" s="84" t="b">
        <v>0</v>
      </c>
      <c r="F710" s="84" t="b">
        <v>0</v>
      </c>
      <c r="G710" s="84" t="b">
        <v>0</v>
      </c>
    </row>
    <row r="711" spans="1:7" ht="15">
      <c r="A711" s="84" t="s">
        <v>2599</v>
      </c>
      <c r="B711" s="84">
        <v>4</v>
      </c>
      <c r="C711" s="118">
        <v>0</v>
      </c>
      <c r="D711" s="84" t="s">
        <v>2452</v>
      </c>
      <c r="E711" s="84" t="b">
        <v>0</v>
      </c>
      <c r="F711" s="84" t="b">
        <v>0</v>
      </c>
      <c r="G711" s="84" t="b">
        <v>0</v>
      </c>
    </row>
    <row r="712" spans="1:7" ht="15">
      <c r="A712" s="84" t="s">
        <v>2600</v>
      </c>
      <c r="B712" s="84">
        <v>4</v>
      </c>
      <c r="C712" s="118">
        <v>0</v>
      </c>
      <c r="D712" s="84" t="s">
        <v>2452</v>
      </c>
      <c r="E712" s="84" t="b">
        <v>0</v>
      </c>
      <c r="F712" s="84" t="b">
        <v>0</v>
      </c>
      <c r="G712" s="84" t="b">
        <v>0</v>
      </c>
    </row>
    <row r="713" spans="1:7" ht="15">
      <c r="A713" s="84" t="s">
        <v>2601</v>
      </c>
      <c r="B713" s="84">
        <v>4</v>
      </c>
      <c r="C713" s="118">
        <v>0</v>
      </c>
      <c r="D713" s="84" t="s">
        <v>2452</v>
      </c>
      <c r="E713" s="84" t="b">
        <v>0</v>
      </c>
      <c r="F713" s="84" t="b">
        <v>0</v>
      </c>
      <c r="G713" s="84" t="b">
        <v>0</v>
      </c>
    </row>
    <row r="714" spans="1:7" ht="15">
      <c r="A714" s="84" t="s">
        <v>2602</v>
      </c>
      <c r="B714" s="84">
        <v>4</v>
      </c>
      <c r="C714" s="118">
        <v>0</v>
      </c>
      <c r="D714" s="84" t="s">
        <v>2452</v>
      </c>
      <c r="E714" s="84" t="b">
        <v>0</v>
      </c>
      <c r="F714" s="84" t="b">
        <v>0</v>
      </c>
      <c r="G714" s="84" t="b">
        <v>0</v>
      </c>
    </row>
    <row r="715" spans="1:7" ht="15">
      <c r="A715" s="84" t="s">
        <v>293</v>
      </c>
      <c r="B715" s="84">
        <v>4</v>
      </c>
      <c r="C715" s="118">
        <v>0</v>
      </c>
      <c r="D715" s="84" t="s">
        <v>2452</v>
      </c>
      <c r="E715" s="84" t="b">
        <v>0</v>
      </c>
      <c r="F715" s="84" t="b">
        <v>0</v>
      </c>
      <c r="G715" s="84" t="b">
        <v>0</v>
      </c>
    </row>
    <row r="716" spans="1:7" ht="15">
      <c r="A716" s="84" t="s">
        <v>327</v>
      </c>
      <c r="B716" s="84">
        <v>4</v>
      </c>
      <c r="C716" s="118">
        <v>0</v>
      </c>
      <c r="D716" s="84" t="s">
        <v>2452</v>
      </c>
      <c r="E716" s="84" t="b">
        <v>0</v>
      </c>
      <c r="F716" s="84" t="b">
        <v>0</v>
      </c>
      <c r="G716" s="84" t="b">
        <v>0</v>
      </c>
    </row>
    <row r="717" spans="1:7" ht="15">
      <c r="A717" s="84" t="s">
        <v>288</v>
      </c>
      <c r="B717" s="84">
        <v>3</v>
      </c>
      <c r="C717" s="118">
        <v>0.005949463648014282</v>
      </c>
      <c r="D717" s="84" t="s">
        <v>2452</v>
      </c>
      <c r="E717" s="84" t="b">
        <v>0</v>
      </c>
      <c r="F717" s="84" t="b">
        <v>0</v>
      </c>
      <c r="G717" s="84" t="b">
        <v>0</v>
      </c>
    </row>
    <row r="718" spans="1:7" ht="15">
      <c r="A718" s="84" t="s">
        <v>2604</v>
      </c>
      <c r="B718" s="84">
        <v>4</v>
      </c>
      <c r="C718" s="118">
        <v>0</v>
      </c>
      <c r="D718" s="84" t="s">
        <v>2453</v>
      </c>
      <c r="E718" s="84" t="b">
        <v>0</v>
      </c>
      <c r="F718" s="84" t="b">
        <v>0</v>
      </c>
      <c r="G718" s="84" t="b">
        <v>0</v>
      </c>
    </row>
    <row r="719" spans="1:7" ht="15">
      <c r="A719" s="84" t="s">
        <v>2605</v>
      </c>
      <c r="B719" s="84">
        <v>4</v>
      </c>
      <c r="C719" s="118">
        <v>0</v>
      </c>
      <c r="D719" s="84" t="s">
        <v>2453</v>
      </c>
      <c r="E719" s="84" t="b">
        <v>0</v>
      </c>
      <c r="F719" s="84" t="b">
        <v>0</v>
      </c>
      <c r="G719" s="84" t="b">
        <v>0</v>
      </c>
    </row>
    <row r="720" spans="1:7" ht="15">
      <c r="A720" s="84" t="s">
        <v>2606</v>
      </c>
      <c r="B720" s="84">
        <v>4</v>
      </c>
      <c r="C720" s="118">
        <v>0</v>
      </c>
      <c r="D720" s="84" t="s">
        <v>2453</v>
      </c>
      <c r="E720" s="84" t="b">
        <v>0</v>
      </c>
      <c r="F720" s="84" t="b">
        <v>0</v>
      </c>
      <c r="G720" s="84" t="b">
        <v>0</v>
      </c>
    </row>
    <row r="721" spans="1:7" ht="15">
      <c r="A721" s="84" t="s">
        <v>2607</v>
      </c>
      <c r="B721" s="84">
        <v>4</v>
      </c>
      <c r="C721" s="118">
        <v>0</v>
      </c>
      <c r="D721" s="84" t="s">
        <v>2453</v>
      </c>
      <c r="E721" s="84" t="b">
        <v>0</v>
      </c>
      <c r="F721" s="84" t="b">
        <v>0</v>
      </c>
      <c r="G721" s="84" t="b">
        <v>0</v>
      </c>
    </row>
    <row r="722" spans="1:7" ht="15">
      <c r="A722" s="84" t="s">
        <v>2608</v>
      </c>
      <c r="B722" s="84">
        <v>4</v>
      </c>
      <c r="C722" s="118">
        <v>0</v>
      </c>
      <c r="D722" s="84" t="s">
        <v>2453</v>
      </c>
      <c r="E722" s="84" t="b">
        <v>0</v>
      </c>
      <c r="F722" s="84" t="b">
        <v>0</v>
      </c>
      <c r="G722" s="84" t="b">
        <v>0</v>
      </c>
    </row>
    <row r="723" spans="1:7" ht="15">
      <c r="A723" s="84" t="s">
        <v>2609</v>
      </c>
      <c r="B723" s="84">
        <v>4</v>
      </c>
      <c r="C723" s="118">
        <v>0</v>
      </c>
      <c r="D723" s="84" t="s">
        <v>2453</v>
      </c>
      <c r="E723" s="84" t="b">
        <v>0</v>
      </c>
      <c r="F723" s="84" t="b">
        <v>0</v>
      </c>
      <c r="G723" s="84" t="b">
        <v>0</v>
      </c>
    </row>
    <row r="724" spans="1:7" ht="15">
      <c r="A724" s="84" t="s">
        <v>2610</v>
      </c>
      <c r="B724" s="84">
        <v>4</v>
      </c>
      <c r="C724" s="118">
        <v>0</v>
      </c>
      <c r="D724" s="84" t="s">
        <v>2453</v>
      </c>
      <c r="E724" s="84" t="b">
        <v>0</v>
      </c>
      <c r="F724" s="84" t="b">
        <v>0</v>
      </c>
      <c r="G724" s="84" t="b">
        <v>0</v>
      </c>
    </row>
    <row r="725" spans="1:7" ht="15">
      <c r="A725" s="84" t="s">
        <v>1047</v>
      </c>
      <c r="B725" s="84">
        <v>4</v>
      </c>
      <c r="C725" s="118">
        <v>0</v>
      </c>
      <c r="D725" s="84" t="s">
        <v>2453</v>
      </c>
      <c r="E725" s="84" t="b">
        <v>0</v>
      </c>
      <c r="F725" s="84" t="b">
        <v>0</v>
      </c>
      <c r="G725" s="84" t="b">
        <v>0</v>
      </c>
    </row>
    <row r="726" spans="1:7" ht="15">
      <c r="A726" s="84" t="s">
        <v>2611</v>
      </c>
      <c r="B726" s="84">
        <v>4</v>
      </c>
      <c r="C726" s="118">
        <v>0</v>
      </c>
      <c r="D726" s="84" t="s">
        <v>2453</v>
      </c>
      <c r="E726" s="84" t="b">
        <v>0</v>
      </c>
      <c r="F726" s="84" t="b">
        <v>0</v>
      </c>
      <c r="G726" s="84" t="b">
        <v>0</v>
      </c>
    </row>
    <row r="727" spans="1:7" ht="15">
      <c r="A727" s="84" t="s">
        <v>2596</v>
      </c>
      <c r="B727" s="84">
        <v>4</v>
      </c>
      <c r="C727" s="118">
        <v>0</v>
      </c>
      <c r="D727" s="84" t="s">
        <v>2453</v>
      </c>
      <c r="E727" s="84" t="b">
        <v>0</v>
      </c>
      <c r="F727" s="84" t="b">
        <v>0</v>
      </c>
      <c r="G727" s="84" t="b">
        <v>0</v>
      </c>
    </row>
    <row r="728" spans="1:7" ht="15">
      <c r="A728" s="84" t="s">
        <v>326</v>
      </c>
      <c r="B728" s="84">
        <v>4</v>
      </c>
      <c r="C728" s="118">
        <v>0</v>
      </c>
      <c r="D728" s="84" t="s">
        <v>2453</v>
      </c>
      <c r="E728" s="84" t="b">
        <v>0</v>
      </c>
      <c r="F728" s="84" t="b">
        <v>0</v>
      </c>
      <c r="G728" s="84" t="b">
        <v>0</v>
      </c>
    </row>
    <row r="729" spans="1:7" ht="15">
      <c r="A729" s="84" t="s">
        <v>241</v>
      </c>
      <c r="B729" s="84">
        <v>3</v>
      </c>
      <c r="C729" s="118">
        <v>0.006246936830414997</v>
      </c>
      <c r="D729" s="84" t="s">
        <v>2453</v>
      </c>
      <c r="E729" s="84" t="b">
        <v>0</v>
      </c>
      <c r="F729" s="84" t="b">
        <v>0</v>
      </c>
      <c r="G729" s="84" t="b">
        <v>0</v>
      </c>
    </row>
    <row r="730" spans="1:7" ht="15">
      <c r="A730" s="84" t="s">
        <v>2779</v>
      </c>
      <c r="B730" s="84">
        <v>3</v>
      </c>
      <c r="C730" s="118">
        <v>0.006246936830414997</v>
      </c>
      <c r="D730" s="84" t="s">
        <v>2453</v>
      </c>
      <c r="E730" s="84" t="b">
        <v>0</v>
      </c>
      <c r="F730" s="84" t="b">
        <v>0</v>
      </c>
      <c r="G730" s="84" t="b">
        <v>0</v>
      </c>
    </row>
    <row r="731" spans="1:7" ht="15">
      <c r="A731" s="84" t="s">
        <v>2613</v>
      </c>
      <c r="B731" s="84">
        <v>4</v>
      </c>
      <c r="C731" s="118">
        <v>0.019421290042837495</v>
      </c>
      <c r="D731" s="84" t="s">
        <v>2454</v>
      </c>
      <c r="E731" s="84" t="b">
        <v>0</v>
      </c>
      <c r="F731" s="84" t="b">
        <v>0</v>
      </c>
      <c r="G731" s="84" t="b">
        <v>0</v>
      </c>
    </row>
    <row r="732" spans="1:7" ht="15">
      <c r="A732" s="84" t="s">
        <v>253</v>
      </c>
      <c r="B732" s="84">
        <v>3</v>
      </c>
      <c r="C732" s="118">
        <v>0.006045422739111287</v>
      </c>
      <c r="D732" s="84" t="s">
        <v>2454</v>
      </c>
      <c r="E732" s="84" t="b">
        <v>0</v>
      </c>
      <c r="F732" s="84" t="b">
        <v>0</v>
      </c>
      <c r="G732" s="84" t="b">
        <v>0</v>
      </c>
    </row>
    <row r="733" spans="1:7" ht="15">
      <c r="A733" s="84" t="s">
        <v>297</v>
      </c>
      <c r="B733" s="84">
        <v>3</v>
      </c>
      <c r="C733" s="118">
        <v>0.006045422739111287</v>
      </c>
      <c r="D733" s="84" t="s">
        <v>2454</v>
      </c>
      <c r="E733" s="84" t="b">
        <v>0</v>
      </c>
      <c r="F733" s="84" t="b">
        <v>0</v>
      </c>
      <c r="G733" s="84" t="b">
        <v>0</v>
      </c>
    </row>
    <row r="734" spans="1:7" ht="15">
      <c r="A734" s="84" t="s">
        <v>2614</v>
      </c>
      <c r="B734" s="84">
        <v>2</v>
      </c>
      <c r="C734" s="118">
        <v>0.009710645021418747</v>
      </c>
      <c r="D734" s="84" t="s">
        <v>2454</v>
      </c>
      <c r="E734" s="84" t="b">
        <v>0</v>
      </c>
      <c r="F734" s="84" t="b">
        <v>0</v>
      </c>
      <c r="G734" s="84" t="b">
        <v>0</v>
      </c>
    </row>
    <row r="735" spans="1:7" ht="15">
      <c r="A735" s="84" t="s">
        <v>2572</v>
      </c>
      <c r="B735" s="84">
        <v>2</v>
      </c>
      <c r="C735" s="118">
        <v>0.009710645021418747</v>
      </c>
      <c r="D735" s="84" t="s">
        <v>2454</v>
      </c>
      <c r="E735" s="84" t="b">
        <v>0</v>
      </c>
      <c r="F735" s="84" t="b">
        <v>0</v>
      </c>
      <c r="G735" s="84" t="b">
        <v>0</v>
      </c>
    </row>
    <row r="736" spans="1:7" ht="15">
      <c r="A736" s="84" t="s">
        <v>2615</v>
      </c>
      <c r="B736" s="84">
        <v>2</v>
      </c>
      <c r="C736" s="118">
        <v>0.009710645021418747</v>
      </c>
      <c r="D736" s="84" t="s">
        <v>2454</v>
      </c>
      <c r="E736" s="84" t="b">
        <v>0</v>
      </c>
      <c r="F736" s="84" t="b">
        <v>0</v>
      </c>
      <c r="G736" s="84" t="b">
        <v>0</v>
      </c>
    </row>
    <row r="737" spans="1:7" ht="15">
      <c r="A737" s="84" t="s">
        <v>2616</v>
      </c>
      <c r="B737" s="84">
        <v>2</v>
      </c>
      <c r="C737" s="118">
        <v>0.009710645021418747</v>
      </c>
      <c r="D737" s="84" t="s">
        <v>2454</v>
      </c>
      <c r="E737" s="84" t="b">
        <v>0</v>
      </c>
      <c r="F737" s="84" t="b">
        <v>0</v>
      </c>
      <c r="G737" s="84" t="b">
        <v>0</v>
      </c>
    </row>
    <row r="738" spans="1:7" ht="15">
      <c r="A738" s="84" t="s">
        <v>2617</v>
      </c>
      <c r="B738" s="84">
        <v>2</v>
      </c>
      <c r="C738" s="118">
        <v>0.009710645021418747</v>
      </c>
      <c r="D738" s="84" t="s">
        <v>2454</v>
      </c>
      <c r="E738" s="84" t="b">
        <v>0</v>
      </c>
      <c r="F738" s="84" t="b">
        <v>0</v>
      </c>
      <c r="G738" s="84" t="b">
        <v>0</v>
      </c>
    </row>
    <row r="739" spans="1:7" ht="15">
      <c r="A739" s="84" t="s">
        <v>2618</v>
      </c>
      <c r="B739" s="84">
        <v>2</v>
      </c>
      <c r="C739" s="118">
        <v>0.009710645021418747</v>
      </c>
      <c r="D739" s="84" t="s">
        <v>2454</v>
      </c>
      <c r="E739" s="84" t="b">
        <v>0</v>
      </c>
      <c r="F739" s="84" t="b">
        <v>0</v>
      </c>
      <c r="G739" s="84" t="b">
        <v>0</v>
      </c>
    </row>
    <row r="740" spans="1:7" ht="15">
      <c r="A740" s="84" t="s">
        <v>2619</v>
      </c>
      <c r="B740" s="84">
        <v>2</v>
      </c>
      <c r="C740" s="118">
        <v>0.009710645021418747</v>
      </c>
      <c r="D740" s="84" t="s">
        <v>2454</v>
      </c>
      <c r="E740" s="84" t="b">
        <v>1</v>
      </c>
      <c r="F740" s="84" t="b">
        <v>0</v>
      </c>
      <c r="G740" s="84" t="b">
        <v>0</v>
      </c>
    </row>
    <row r="741" spans="1:7" ht="15">
      <c r="A741" s="84" t="s">
        <v>3197</v>
      </c>
      <c r="B741" s="84">
        <v>2</v>
      </c>
      <c r="C741" s="118">
        <v>0.009710645021418747</v>
      </c>
      <c r="D741" s="84" t="s">
        <v>2454</v>
      </c>
      <c r="E741" s="84" t="b">
        <v>0</v>
      </c>
      <c r="F741" s="84" t="b">
        <v>0</v>
      </c>
      <c r="G741" s="84" t="b">
        <v>0</v>
      </c>
    </row>
    <row r="742" spans="1:7" ht="15">
      <c r="A742" s="84" t="s">
        <v>2566</v>
      </c>
      <c r="B742" s="84">
        <v>8</v>
      </c>
      <c r="C742" s="118">
        <v>0</v>
      </c>
      <c r="D742" s="84" t="s">
        <v>2455</v>
      </c>
      <c r="E742" s="84" t="b">
        <v>0</v>
      </c>
      <c r="F742" s="84" t="b">
        <v>0</v>
      </c>
      <c r="G742" s="84" t="b">
        <v>0</v>
      </c>
    </row>
    <row r="743" spans="1:7" ht="15">
      <c r="A743" s="84" t="s">
        <v>2621</v>
      </c>
      <c r="B743" s="84">
        <v>8</v>
      </c>
      <c r="C743" s="118">
        <v>0</v>
      </c>
      <c r="D743" s="84" t="s">
        <v>2455</v>
      </c>
      <c r="E743" s="84" t="b">
        <v>0</v>
      </c>
      <c r="F743" s="84" t="b">
        <v>0</v>
      </c>
      <c r="G743" s="84" t="b">
        <v>0</v>
      </c>
    </row>
    <row r="744" spans="1:7" ht="15">
      <c r="A744" s="84" t="s">
        <v>2622</v>
      </c>
      <c r="B744" s="84">
        <v>7</v>
      </c>
      <c r="C744" s="118">
        <v>0</v>
      </c>
      <c r="D744" s="84" t="s">
        <v>2455</v>
      </c>
      <c r="E744" s="84" t="b">
        <v>0</v>
      </c>
      <c r="F744" s="84" t="b">
        <v>0</v>
      </c>
      <c r="G744" s="84" t="b">
        <v>0</v>
      </c>
    </row>
    <row r="745" spans="1:7" ht="15">
      <c r="A745" s="84" t="s">
        <v>2623</v>
      </c>
      <c r="B745" s="84">
        <v>7</v>
      </c>
      <c r="C745" s="118">
        <v>0</v>
      </c>
      <c r="D745" s="84" t="s">
        <v>2455</v>
      </c>
      <c r="E745" s="84" t="b">
        <v>0</v>
      </c>
      <c r="F745" s="84" t="b">
        <v>0</v>
      </c>
      <c r="G745" s="84" t="b">
        <v>0</v>
      </c>
    </row>
    <row r="746" spans="1:7" ht="15">
      <c r="A746" s="84" t="s">
        <v>2624</v>
      </c>
      <c r="B746" s="84">
        <v>7</v>
      </c>
      <c r="C746" s="118">
        <v>0</v>
      </c>
      <c r="D746" s="84" t="s">
        <v>2455</v>
      </c>
      <c r="E746" s="84" t="b">
        <v>0</v>
      </c>
      <c r="F746" s="84" t="b">
        <v>0</v>
      </c>
      <c r="G746" s="84" t="b">
        <v>0</v>
      </c>
    </row>
    <row r="747" spans="1:7" ht="15">
      <c r="A747" s="84" t="s">
        <v>2568</v>
      </c>
      <c r="B747" s="84">
        <v>7</v>
      </c>
      <c r="C747" s="118">
        <v>0</v>
      </c>
      <c r="D747" s="84" t="s">
        <v>2455</v>
      </c>
      <c r="E747" s="84" t="b">
        <v>0</v>
      </c>
      <c r="F747" s="84" t="b">
        <v>0</v>
      </c>
      <c r="G747" s="84" t="b">
        <v>0</v>
      </c>
    </row>
    <row r="748" spans="1:7" ht="15">
      <c r="A748" s="84" t="s">
        <v>2616</v>
      </c>
      <c r="B748" s="84">
        <v>7</v>
      </c>
      <c r="C748" s="118">
        <v>0</v>
      </c>
      <c r="D748" s="84" t="s">
        <v>2455</v>
      </c>
      <c r="E748" s="84" t="b">
        <v>0</v>
      </c>
      <c r="F748" s="84" t="b">
        <v>0</v>
      </c>
      <c r="G748" s="84" t="b">
        <v>0</v>
      </c>
    </row>
    <row r="749" spans="1:7" ht="15">
      <c r="A749" s="84" t="s">
        <v>2625</v>
      </c>
      <c r="B749" s="84">
        <v>7</v>
      </c>
      <c r="C749" s="118">
        <v>0</v>
      </c>
      <c r="D749" s="84" t="s">
        <v>2455</v>
      </c>
      <c r="E749" s="84" t="b">
        <v>0</v>
      </c>
      <c r="F749" s="84" t="b">
        <v>0</v>
      </c>
      <c r="G749" s="84" t="b">
        <v>0</v>
      </c>
    </row>
    <row r="750" spans="1:7" ht="15">
      <c r="A750" s="84" t="s">
        <v>2626</v>
      </c>
      <c r="B750" s="84">
        <v>7</v>
      </c>
      <c r="C750" s="118">
        <v>0</v>
      </c>
      <c r="D750" s="84" t="s">
        <v>2455</v>
      </c>
      <c r="E750" s="84" t="b">
        <v>1</v>
      </c>
      <c r="F750" s="84" t="b">
        <v>0</v>
      </c>
      <c r="G750" s="84" t="b">
        <v>0</v>
      </c>
    </row>
    <row r="751" spans="1:7" ht="15">
      <c r="A751" s="84" t="s">
        <v>2627</v>
      </c>
      <c r="B751" s="84">
        <v>7</v>
      </c>
      <c r="C751" s="118">
        <v>0</v>
      </c>
      <c r="D751" s="84" t="s">
        <v>2455</v>
      </c>
      <c r="E751" s="84" t="b">
        <v>1</v>
      </c>
      <c r="F751" s="84" t="b">
        <v>0</v>
      </c>
      <c r="G751" s="84" t="b">
        <v>0</v>
      </c>
    </row>
    <row r="752" spans="1:7" ht="15">
      <c r="A752" s="84" t="s">
        <v>3019</v>
      </c>
      <c r="B752" s="84">
        <v>7</v>
      </c>
      <c r="C752" s="118">
        <v>0</v>
      </c>
      <c r="D752" s="84" t="s">
        <v>2455</v>
      </c>
      <c r="E752" s="84" t="b">
        <v>1</v>
      </c>
      <c r="F752" s="84" t="b">
        <v>0</v>
      </c>
      <c r="G752" s="84" t="b">
        <v>0</v>
      </c>
    </row>
    <row r="753" spans="1:7" ht="15">
      <c r="A753" s="84" t="s">
        <v>3020</v>
      </c>
      <c r="B753" s="84">
        <v>7</v>
      </c>
      <c r="C753" s="118">
        <v>0</v>
      </c>
      <c r="D753" s="84" t="s">
        <v>2455</v>
      </c>
      <c r="E753" s="84" t="b">
        <v>0</v>
      </c>
      <c r="F753" s="84" t="b">
        <v>0</v>
      </c>
      <c r="G753" s="84" t="b">
        <v>0</v>
      </c>
    </row>
    <row r="754" spans="1:7" ht="15">
      <c r="A754" s="84" t="s">
        <v>230</v>
      </c>
      <c r="B754" s="84">
        <v>6</v>
      </c>
      <c r="C754" s="118">
        <v>0.003685144383336508</v>
      </c>
      <c r="D754" s="84" t="s">
        <v>2455</v>
      </c>
      <c r="E754" s="84" t="b">
        <v>0</v>
      </c>
      <c r="F754" s="84" t="b">
        <v>0</v>
      </c>
      <c r="G754" s="84" t="b">
        <v>0</v>
      </c>
    </row>
    <row r="755" spans="1:7" ht="15">
      <c r="A755" s="84" t="s">
        <v>3061</v>
      </c>
      <c r="B755" s="84">
        <v>5</v>
      </c>
      <c r="C755" s="118">
        <v>0.006703120902671469</v>
      </c>
      <c r="D755" s="84" t="s">
        <v>2455</v>
      </c>
      <c r="E755" s="84" t="b">
        <v>0</v>
      </c>
      <c r="F755" s="84" t="b">
        <v>0</v>
      </c>
      <c r="G755" s="84" t="b">
        <v>0</v>
      </c>
    </row>
    <row r="756" spans="1:7" ht="15">
      <c r="A756" s="84" t="s">
        <v>2982</v>
      </c>
      <c r="B756" s="84">
        <v>15</v>
      </c>
      <c r="C756" s="118">
        <v>0.011311606578232117</v>
      </c>
      <c r="D756" s="84" t="s">
        <v>2456</v>
      </c>
      <c r="E756" s="84" t="b">
        <v>0</v>
      </c>
      <c r="F756" s="84" t="b">
        <v>0</v>
      </c>
      <c r="G756" s="84" t="b">
        <v>0</v>
      </c>
    </row>
    <row r="757" spans="1:7" ht="15">
      <c r="A757" s="84" t="s">
        <v>3026</v>
      </c>
      <c r="B757" s="84">
        <v>6</v>
      </c>
      <c r="C757" s="118">
        <v>0.004524642631292847</v>
      </c>
      <c r="D757" s="84" t="s">
        <v>2456</v>
      </c>
      <c r="E757" s="84" t="b">
        <v>0</v>
      </c>
      <c r="F757" s="84" t="b">
        <v>0</v>
      </c>
      <c r="G757" s="84" t="b">
        <v>0</v>
      </c>
    </row>
    <row r="758" spans="1:7" ht="15">
      <c r="A758" s="84" t="s">
        <v>3046</v>
      </c>
      <c r="B758" s="84">
        <v>5</v>
      </c>
      <c r="C758" s="118">
        <v>0.003770535526077372</v>
      </c>
      <c r="D758" s="84" t="s">
        <v>2456</v>
      </c>
      <c r="E758" s="84" t="b">
        <v>0</v>
      </c>
      <c r="F758" s="84" t="b">
        <v>0</v>
      </c>
      <c r="G758" s="84" t="b">
        <v>0</v>
      </c>
    </row>
    <row r="759" spans="1:7" ht="15">
      <c r="A759" s="84" t="s">
        <v>3047</v>
      </c>
      <c r="B759" s="84">
        <v>5</v>
      </c>
      <c r="C759" s="118">
        <v>0.003770535526077372</v>
      </c>
      <c r="D759" s="84" t="s">
        <v>2456</v>
      </c>
      <c r="E759" s="84" t="b">
        <v>1</v>
      </c>
      <c r="F759" s="84" t="b">
        <v>0</v>
      </c>
      <c r="G759" s="84" t="b">
        <v>0</v>
      </c>
    </row>
    <row r="760" spans="1:7" ht="15">
      <c r="A760" s="84" t="s">
        <v>3004</v>
      </c>
      <c r="B760" s="84">
        <v>5</v>
      </c>
      <c r="C760" s="118">
        <v>0.003770535526077372</v>
      </c>
      <c r="D760" s="84" t="s">
        <v>2456</v>
      </c>
      <c r="E760" s="84" t="b">
        <v>0</v>
      </c>
      <c r="F760" s="84" t="b">
        <v>0</v>
      </c>
      <c r="G760" s="84" t="b">
        <v>0</v>
      </c>
    </row>
    <row r="761" spans="1:7" ht="15">
      <c r="A761" s="84" t="s">
        <v>3048</v>
      </c>
      <c r="B761" s="84">
        <v>5</v>
      </c>
      <c r="C761" s="118">
        <v>0.003770535526077372</v>
      </c>
      <c r="D761" s="84" t="s">
        <v>2456</v>
      </c>
      <c r="E761" s="84" t="b">
        <v>0</v>
      </c>
      <c r="F761" s="84" t="b">
        <v>0</v>
      </c>
      <c r="G761" s="84" t="b">
        <v>0</v>
      </c>
    </row>
    <row r="762" spans="1:7" ht="15">
      <c r="A762" s="84" t="s">
        <v>3049</v>
      </c>
      <c r="B762" s="84">
        <v>5</v>
      </c>
      <c r="C762" s="118">
        <v>0.003770535526077372</v>
      </c>
      <c r="D762" s="84" t="s">
        <v>2456</v>
      </c>
      <c r="E762" s="84" t="b">
        <v>0</v>
      </c>
      <c r="F762" s="84" t="b">
        <v>0</v>
      </c>
      <c r="G762" s="84" t="b">
        <v>0</v>
      </c>
    </row>
    <row r="763" spans="1:7" ht="15">
      <c r="A763" s="84" t="s">
        <v>3050</v>
      </c>
      <c r="B763" s="84">
        <v>5</v>
      </c>
      <c r="C763" s="118">
        <v>0.003770535526077372</v>
      </c>
      <c r="D763" s="84" t="s">
        <v>2456</v>
      </c>
      <c r="E763" s="84" t="b">
        <v>0</v>
      </c>
      <c r="F763" s="84" t="b">
        <v>0</v>
      </c>
      <c r="G763" s="84" t="b">
        <v>0</v>
      </c>
    </row>
    <row r="764" spans="1:7" ht="15">
      <c r="A764" s="84" t="s">
        <v>3051</v>
      </c>
      <c r="B764" s="84">
        <v>5</v>
      </c>
      <c r="C764" s="118">
        <v>0.003770535526077372</v>
      </c>
      <c r="D764" s="84" t="s">
        <v>2456</v>
      </c>
      <c r="E764" s="84" t="b">
        <v>0</v>
      </c>
      <c r="F764" s="84" t="b">
        <v>0</v>
      </c>
      <c r="G764" s="84" t="b">
        <v>0</v>
      </c>
    </row>
    <row r="765" spans="1:7" ht="15">
      <c r="A765" s="84" t="s">
        <v>3052</v>
      </c>
      <c r="B765" s="84">
        <v>5</v>
      </c>
      <c r="C765" s="118">
        <v>0.003770535526077372</v>
      </c>
      <c r="D765" s="84" t="s">
        <v>2456</v>
      </c>
      <c r="E765" s="84" t="b">
        <v>0</v>
      </c>
      <c r="F765" s="84" t="b">
        <v>0</v>
      </c>
      <c r="G765" s="84" t="b">
        <v>0</v>
      </c>
    </row>
    <row r="766" spans="1:7" ht="15">
      <c r="A766" s="84" t="s">
        <v>3053</v>
      </c>
      <c r="B766" s="84">
        <v>5</v>
      </c>
      <c r="C766" s="118">
        <v>0.003770535526077372</v>
      </c>
      <c r="D766" s="84" t="s">
        <v>2456</v>
      </c>
      <c r="E766" s="84" t="b">
        <v>0</v>
      </c>
      <c r="F766" s="84" t="b">
        <v>0</v>
      </c>
      <c r="G766" s="84" t="b">
        <v>0</v>
      </c>
    </row>
    <row r="767" spans="1:7" ht="15">
      <c r="A767" s="84" t="s">
        <v>3054</v>
      </c>
      <c r="B767" s="84">
        <v>5</v>
      </c>
      <c r="C767" s="118">
        <v>0.003770535526077372</v>
      </c>
      <c r="D767" s="84" t="s">
        <v>2456</v>
      </c>
      <c r="E767" s="84" t="b">
        <v>0</v>
      </c>
      <c r="F767" s="84" t="b">
        <v>0</v>
      </c>
      <c r="G767" s="84" t="b">
        <v>0</v>
      </c>
    </row>
    <row r="768" spans="1:7" ht="15">
      <c r="A768" s="84" t="s">
        <v>279</v>
      </c>
      <c r="B768" s="84">
        <v>4</v>
      </c>
      <c r="C768" s="118">
        <v>0.0067082384402164285</v>
      </c>
      <c r="D768" s="84" t="s">
        <v>2456</v>
      </c>
      <c r="E768" s="84" t="b">
        <v>0</v>
      </c>
      <c r="F768" s="84" t="b">
        <v>0</v>
      </c>
      <c r="G768" s="84" t="b">
        <v>0</v>
      </c>
    </row>
    <row r="769" spans="1:7" ht="15">
      <c r="A769" s="84" t="s">
        <v>3070</v>
      </c>
      <c r="B769" s="84">
        <v>4</v>
      </c>
      <c r="C769" s="118">
        <v>0.0067082384402164285</v>
      </c>
      <c r="D769" s="84" t="s">
        <v>2456</v>
      </c>
      <c r="E769" s="84" t="b">
        <v>0</v>
      </c>
      <c r="F769" s="84" t="b">
        <v>0</v>
      </c>
      <c r="G769" s="84" t="b">
        <v>0</v>
      </c>
    </row>
    <row r="770" spans="1:7" ht="15">
      <c r="A770" s="84" t="s">
        <v>3007</v>
      </c>
      <c r="B770" s="84">
        <v>3</v>
      </c>
      <c r="C770" s="118">
        <v>0.022232892868104103</v>
      </c>
      <c r="D770" s="84" t="s">
        <v>2456</v>
      </c>
      <c r="E770" s="84" t="b">
        <v>0</v>
      </c>
      <c r="F770" s="84" t="b">
        <v>0</v>
      </c>
      <c r="G770" s="84" t="b">
        <v>0</v>
      </c>
    </row>
    <row r="771" spans="1:7" ht="15">
      <c r="A771" s="84" t="s">
        <v>297</v>
      </c>
      <c r="B771" s="84">
        <v>2</v>
      </c>
      <c r="C771" s="118">
        <v>0.009088023899422143</v>
      </c>
      <c r="D771" s="84" t="s">
        <v>2456</v>
      </c>
      <c r="E771" s="84" t="b">
        <v>0</v>
      </c>
      <c r="F771" s="84" t="b">
        <v>0</v>
      </c>
      <c r="G771" s="84" t="b">
        <v>0</v>
      </c>
    </row>
    <row r="772" spans="1:7" ht="15">
      <c r="A772" s="84" t="s">
        <v>2567</v>
      </c>
      <c r="B772" s="84">
        <v>2</v>
      </c>
      <c r="C772" s="118">
        <v>0.009088023899422143</v>
      </c>
      <c r="D772" s="84" t="s">
        <v>2456</v>
      </c>
      <c r="E772" s="84" t="b">
        <v>0</v>
      </c>
      <c r="F772" s="84" t="b">
        <v>0</v>
      </c>
      <c r="G772" s="84" t="b">
        <v>0</v>
      </c>
    </row>
    <row r="773" spans="1:7" ht="15">
      <c r="A773" s="84" t="s">
        <v>2566</v>
      </c>
      <c r="B773" s="84">
        <v>3</v>
      </c>
      <c r="C773" s="118">
        <v>0</v>
      </c>
      <c r="D773" s="84" t="s">
        <v>2457</v>
      </c>
      <c r="E773" s="84" t="b">
        <v>0</v>
      </c>
      <c r="F773" s="84" t="b">
        <v>0</v>
      </c>
      <c r="G773" s="84" t="b">
        <v>0</v>
      </c>
    </row>
    <row r="774" spans="1:7" ht="15">
      <c r="A774" s="84" t="s">
        <v>2568</v>
      </c>
      <c r="B774" s="84">
        <v>3</v>
      </c>
      <c r="C774" s="118">
        <v>0</v>
      </c>
      <c r="D774" s="84" t="s">
        <v>2457</v>
      </c>
      <c r="E774" s="84" t="b">
        <v>0</v>
      </c>
      <c r="F774" s="84" t="b">
        <v>0</v>
      </c>
      <c r="G774" s="84" t="b">
        <v>0</v>
      </c>
    </row>
    <row r="775" spans="1:7" ht="15">
      <c r="A775" s="84" t="s">
        <v>3008</v>
      </c>
      <c r="B775" s="84">
        <v>3</v>
      </c>
      <c r="C775" s="118">
        <v>0</v>
      </c>
      <c r="D775" s="84" t="s">
        <v>2457</v>
      </c>
      <c r="E775" s="84" t="b">
        <v>0</v>
      </c>
      <c r="F775" s="84" t="b">
        <v>0</v>
      </c>
      <c r="G775" s="84" t="b">
        <v>0</v>
      </c>
    </row>
    <row r="776" spans="1:7" ht="15">
      <c r="A776" s="84" t="s">
        <v>3102</v>
      </c>
      <c r="B776" s="84">
        <v>3</v>
      </c>
      <c r="C776" s="118">
        <v>0</v>
      </c>
      <c r="D776" s="84" t="s">
        <v>2457</v>
      </c>
      <c r="E776" s="84" t="b">
        <v>0</v>
      </c>
      <c r="F776" s="84" t="b">
        <v>0</v>
      </c>
      <c r="G776" s="84" t="b">
        <v>0</v>
      </c>
    </row>
    <row r="777" spans="1:7" ht="15">
      <c r="A777" s="84" t="s">
        <v>3005</v>
      </c>
      <c r="B777" s="84">
        <v>3</v>
      </c>
      <c r="C777" s="118">
        <v>0</v>
      </c>
      <c r="D777" s="84" t="s">
        <v>2457</v>
      </c>
      <c r="E777" s="84" t="b">
        <v>0</v>
      </c>
      <c r="F777" s="84" t="b">
        <v>1</v>
      </c>
      <c r="G777" s="84" t="b">
        <v>0</v>
      </c>
    </row>
    <row r="778" spans="1:7" ht="15">
      <c r="A778" s="84" t="s">
        <v>1047</v>
      </c>
      <c r="B778" s="84">
        <v>3</v>
      </c>
      <c r="C778" s="118">
        <v>0</v>
      </c>
      <c r="D778" s="84" t="s">
        <v>2457</v>
      </c>
      <c r="E778" s="84" t="b">
        <v>0</v>
      </c>
      <c r="F778" s="84" t="b">
        <v>0</v>
      </c>
      <c r="G778" s="84" t="b">
        <v>0</v>
      </c>
    </row>
    <row r="779" spans="1:7" ht="15">
      <c r="A779" s="84" t="s">
        <v>3103</v>
      </c>
      <c r="B779" s="84">
        <v>3</v>
      </c>
      <c r="C779" s="118">
        <v>0</v>
      </c>
      <c r="D779" s="84" t="s">
        <v>2457</v>
      </c>
      <c r="E779" s="84" t="b">
        <v>0</v>
      </c>
      <c r="F779" s="84" t="b">
        <v>0</v>
      </c>
      <c r="G779" s="84" t="b">
        <v>0</v>
      </c>
    </row>
    <row r="780" spans="1:7" ht="15">
      <c r="A780" s="84" t="s">
        <v>3104</v>
      </c>
      <c r="B780" s="84">
        <v>3</v>
      </c>
      <c r="C780" s="118">
        <v>0</v>
      </c>
      <c r="D780" s="84" t="s">
        <v>2457</v>
      </c>
      <c r="E780" s="84" t="b">
        <v>0</v>
      </c>
      <c r="F780" s="84" t="b">
        <v>0</v>
      </c>
      <c r="G780" s="84" t="b">
        <v>0</v>
      </c>
    </row>
    <row r="781" spans="1:7" ht="15">
      <c r="A781" s="84" t="s">
        <v>3105</v>
      </c>
      <c r="B781" s="84">
        <v>3</v>
      </c>
      <c r="C781" s="118">
        <v>0</v>
      </c>
      <c r="D781" s="84" t="s">
        <v>2457</v>
      </c>
      <c r="E781" s="84" t="b">
        <v>0</v>
      </c>
      <c r="F781" s="84" t="b">
        <v>0</v>
      </c>
      <c r="G781" s="84" t="b">
        <v>0</v>
      </c>
    </row>
    <row r="782" spans="1:7" ht="15">
      <c r="A782" s="84" t="s">
        <v>3106</v>
      </c>
      <c r="B782" s="84">
        <v>3</v>
      </c>
      <c r="C782" s="118">
        <v>0</v>
      </c>
      <c r="D782" s="84" t="s">
        <v>2457</v>
      </c>
      <c r="E782" s="84" t="b">
        <v>0</v>
      </c>
      <c r="F782" s="84" t="b">
        <v>0</v>
      </c>
      <c r="G782" s="84" t="b">
        <v>0</v>
      </c>
    </row>
    <row r="783" spans="1:7" ht="15">
      <c r="A783" s="84" t="s">
        <v>3107</v>
      </c>
      <c r="B783" s="84">
        <v>3</v>
      </c>
      <c r="C783" s="118">
        <v>0</v>
      </c>
      <c r="D783" s="84" t="s">
        <v>2457</v>
      </c>
      <c r="E783" s="84" t="b">
        <v>0</v>
      </c>
      <c r="F783" s="84" t="b">
        <v>0</v>
      </c>
      <c r="G783" s="84" t="b">
        <v>0</v>
      </c>
    </row>
    <row r="784" spans="1:7" ht="15">
      <c r="A784" s="84" t="s">
        <v>274</v>
      </c>
      <c r="B784" s="84">
        <v>2</v>
      </c>
      <c r="C784" s="118">
        <v>0.008385298050270535</v>
      </c>
      <c r="D784" s="84" t="s">
        <v>2457</v>
      </c>
      <c r="E784" s="84" t="b">
        <v>0</v>
      </c>
      <c r="F784" s="84" t="b">
        <v>0</v>
      </c>
      <c r="G784" s="84" t="b">
        <v>0</v>
      </c>
    </row>
    <row r="785" spans="1:7" ht="15">
      <c r="A785" s="84" t="s">
        <v>3038</v>
      </c>
      <c r="B785" s="84">
        <v>2</v>
      </c>
      <c r="C785" s="118">
        <v>0.008385298050270535</v>
      </c>
      <c r="D785" s="84" t="s">
        <v>2457</v>
      </c>
      <c r="E785" s="84" t="b">
        <v>0</v>
      </c>
      <c r="F785" s="84" t="b">
        <v>0</v>
      </c>
      <c r="G785" s="84" t="b">
        <v>0</v>
      </c>
    </row>
    <row r="786" spans="1:7" ht="15">
      <c r="A786" s="84" t="s">
        <v>2580</v>
      </c>
      <c r="B786" s="84">
        <v>3</v>
      </c>
      <c r="C786" s="118">
        <v>0.005766403228075382</v>
      </c>
      <c r="D786" s="84" t="s">
        <v>2458</v>
      </c>
      <c r="E786" s="84" t="b">
        <v>0</v>
      </c>
      <c r="F786" s="84" t="b">
        <v>0</v>
      </c>
      <c r="G786" s="84" t="b">
        <v>0</v>
      </c>
    </row>
    <row r="787" spans="1:7" ht="15">
      <c r="A787" s="84" t="s">
        <v>3126</v>
      </c>
      <c r="B787" s="84">
        <v>3</v>
      </c>
      <c r="C787" s="118">
        <v>0.005766403228075382</v>
      </c>
      <c r="D787" s="84" t="s">
        <v>2458</v>
      </c>
      <c r="E787" s="84" t="b">
        <v>0</v>
      </c>
      <c r="F787" s="84" t="b">
        <v>0</v>
      </c>
      <c r="G787" s="84" t="b">
        <v>0</v>
      </c>
    </row>
    <row r="788" spans="1:7" ht="15">
      <c r="A788" s="84" t="s">
        <v>3127</v>
      </c>
      <c r="B788" s="84">
        <v>3</v>
      </c>
      <c r="C788" s="118">
        <v>0.005766403228075382</v>
      </c>
      <c r="D788" s="84" t="s">
        <v>2458</v>
      </c>
      <c r="E788" s="84" t="b">
        <v>0</v>
      </c>
      <c r="F788" s="84" t="b">
        <v>0</v>
      </c>
      <c r="G788" s="84" t="b">
        <v>0</v>
      </c>
    </row>
    <row r="789" spans="1:7" ht="15">
      <c r="A789" s="84" t="s">
        <v>3128</v>
      </c>
      <c r="B789" s="84">
        <v>3</v>
      </c>
      <c r="C789" s="118">
        <v>0.005766403228075382</v>
      </c>
      <c r="D789" s="84" t="s">
        <v>2458</v>
      </c>
      <c r="E789" s="84" t="b">
        <v>0</v>
      </c>
      <c r="F789" s="84" t="b">
        <v>0</v>
      </c>
      <c r="G789" s="84" t="b">
        <v>0</v>
      </c>
    </row>
    <row r="790" spans="1:7" ht="15">
      <c r="A790" s="84" t="s">
        <v>2577</v>
      </c>
      <c r="B790" s="84">
        <v>3</v>
      </c>
      <c r="C790" s="118">
        <v>0.005766403228075382</v>
      </c>
      <c r="D790" s="84" t="s">
        <v>2458</v>
      </c>
      <c r="E790" s="84" t="b">
        <v>0</v>
      </c>
      <c r="F790" s="84" t="b">
        <v>0</v>
      </c>
      <c r="G790" s="84" t="b">
        <v>0</v>
      </c>
    </row>
    <row r="791" spans="1:7" ht="15">
      <c r="A791" s="84" t="s">
        <v>2581</v>
      </c>
      <c r="B791" s="84">
        <v>3</v>
      </c>
      <c r="C791" s="118">
        <v>0.005766403228075382</v>
      </c>
      <c r="D791" s="84" t="s">
        <v>2458</v>
      </c>
      <c r="E791" s="84" t="b">
        <v>0</v>
      </c>
      <c r="F791" s="84" t="b">
        <v>0</v>
      </c>
      <c r="G791" s="84" t="b">
        <v>0</v>
      </c>
    </row>
    <row r="792" spans="1:7" ht="15">
      <c r="A792" s="84" t="s">
        <v>2997</v>
      </c>
      <c r="B792" s="84">
        <v>3</v>
      </c>
      <c r="C792" s="118">
        <v>0.005766403228075382</v>
      </c>
      <c r="D792" s="84" t="s">
        <v>2458</v>
      </c>
      <c r="E792" s="84" t="b">
        <v>0</v>
      </c>
      <c r="F792" s="84" t="b">
        <v>0</v>
      </c>
      <c r="G792" s="84" t="b">
        <v>0</v>
      </c>
    </row>
    <row r="793" spans="1:7" ht="15">
      <c r="A793" s="84" t="s">
        <v>3004</v>
      </c>
      <c r="B793" s="84">
        <v>3</v>
      </c>
      <c r="C793" s="118">
        <v>0.005766403228075382</v>
      </c>
      <c r="D793" s="84" t="s">
        <v>2458</v>
      </c>
      <c r="E793" s="84" t="b">
        <v>0</v>
      </c>
      <c r="F793" s="84" t="b">
        <v>0</v>
      </c>
      <c r="G793" s="84" t="b">
        <v>0</v>
      </c>
    </row>
    <row r="794" spans="1:7" ht="15">
      <c r="A794" s="84" t="s">
        <v>3129</v>
      </c>
      <c r="B794" s="84">
        <v>3</v>
      </c>
      <c r="C794" s="118">
        <v>0.005766403228075382</v>
      </c>
      <c r="D794" s="84" t="s">
        <v>2458</v>
      </c>
      <c r="E794" s="84" t="b">
        <v>0</v>
      </c>
      <c r="F794" s="84" t="b">
        <v>0</v>
      </c>
      <c r="G794" s="84" t="b">
        <v>0</v>
      </c>
    </row>
    <row r="795" spans="1:7" ht="15">
      <c r="A795" s="84" t="s">
        <v>3130</v>
      </c>
      <c r="B795" s="84">
        <v>3</v>
      </c>
      <c r="C795" s="118">
        <v>0.005766403228075382</v>
      </c>
      <c r="D795" s="84" t="s">
        <v>2458</v>
      </c>
      <c r="E795" s="84" t="b">
        <v>0</v>
      </c>
      <c r="F795" s="84" t="b">
        <v>0</v>
      </c>
      <c r="G795" s="84" t="b">
        <v>0</v>
      </c>
    </row>
    <row r="796" spans="1:7" ht="15">
      <c r="A796" s="84" t="s">
        <v>3131</v>
      </c>
      <c r="B796" s="84">
        <v>3</v>
      </c>
      <c r="C796" s="118">
        <v>0.005766403228075382</v>
      </c>
      <c r="D796" s="84" t="s">
        <v>2458</v>
      </c>
      <c r="E796" s="84" t="b">
        <v>0</v>
      </c>
      <c r="F796" s="84" t="b">
        <v>0</v>
      </c>
      <c r="G796" s="84" t="b">
        <v>0</v>
      </c>
    </row>
    <row r="797" spans="1:7" ht="15">
      <c r="A797" s="84" t="s">
        <v>2568</v>
      </c>
      <c r="B797" s="84">
        <v>3</v>
      </c>
      <c r="C797" s="118">
        <v>0.005766403228075382</v>
      </c>
      <c r="D797" s="84" t="s">
        <v>2458</v>
      </c>
      <c r="E797" s="84" t="b">
        <v>0</v>
      </c>
      <c r="F797" s="84" t="b">
        <v>0</v>
      </c>
      <c r="G797" s="84" t="b">
        <v>0</v>
      </c>
    </row>
    <row r="798" spans="1:7" ht="15">
      <c r="A798" s="84" t="s">
        <v>3006</v>
      </c>
      <c r="B798" s="84">
        <v>3</v>
      </c>
      <c r="C798" s="118">
        <v>0.005766403228075382</v>
      </c>
      <c r="D798" s="84" t="s">
        <v>2458</v>
      </c>
      <c r="E798" s="84" t="b">
        <v>0</v>
      </c>
      <c r="F798" s="84" t="b">
        <v>0</v>
      </c>
      <c r="G798" s="84" t="b">
        <v>0</v>
      </c>
    </row>
    <row r="799" spans="1:7" ht="15">
      <c r="A799" s="84" t="s">
        <v>3132</v>
      </c>
      <c r="B799" s="84">
        <v>3</v>
      </c>
      <c r="C799" s="118">
        <v>0.005766403228075382</v>
      </c>
      <c r="D799" s="84" t="s">
        <v>2458</v>
      </c>
      <c r="E799" s="84" t="b">
        <v>0</v>
      </c>
      <c r="F799" s="84" t="b">
        <v>0</v>
      </c>
      <c r="G799" s="84" t="b">
        <v>0</v>
      </c>
    </row>
    <row r="800" spans="1:7" ht="15">
      <c r="A800" s="84" t="s">
        <v>213</v>
      </c>
      <c r="B800" s="84">
        <v>2</v>
      </c>
      <c r="C800" s="118">
        <v>0.009262461405045577</v>
      </c>
      <c r="D800" s="84" t="s">
        <v>2458</v>
      </c>
      <c r="E800" s="84" t="b">
        <v>0</v>
      </c>
      <c r="F800" s="84" t="b">
        <v>0</v>
      </c>
      <c r="G800" s="84" t="b">
        <v>0</v>
      </c>
    </row>
    <row r="801" spans="1:7" ht="15">
      <c r="A801" s="84" t="s">
        <v>3141</v>
      </c>
      <c r="B801" s="84">
        <v>2</v>
      </c>
      <c r="C801" s="118">
        <v>0.009262461405045577</v>
      </c>
      <c r="D801" s="84" t="s">
        <v>2458</v>
      </c>
      <c r="E801" s="84" t="b">
        <v>0</v>
      </c>
      <c r="F801" s="84" t="b">
        <v>0</v>
      </c>
      <c r="G801" s="84" t="b">
        <v>0</v>
      </c>
    </row>
    <row r="802" spans="1:7" ht="15">
      <c r="A802" s="84" t="s">
        <v>311</v>
      </c>
      <c r="B802" s="84">
        <v>2</v>
      </c>
      <c r="C802" s="118">
        <v>0.009262461405045577</v>
      </c>
      <c r="D802" s="84" t="s">
        <v>2458</v>
      </c>
      <c r="E802" s="84" t="b">
        <v>0</v>
      </c>
      <c r="F802" s="84" t="b">
        <v>0</v>
      </c>
      <c r="G802" s="84" t="b">
        <v>0</v>
      </c>
    </row>
    <row r="803" spans="1:7" ht="15">
      <c r="A803" s="84" t="s">
        <v>297</v>
      </c>
      <c r="B803" s="84">
        <v>2</v>
      </c>
      <c r="C803" s="118">
        <v>0.009262461405045577</v>
      </c>
      <c r="D803" s="84" t="s">
        <v>2458</v>
      </c>
      <c r="E803" s="84" t="b">
        <v>0</v>
      </c>
      <c r="F803" s="84" t="b">
        <v>0</v>
      </c>
      <c r="G803" s="84" t="b">
        <v>0</v>
      </c>
    </row>
    <row r="804" spans="1:7" ht="15">
      <c r="A804" s="84" t="s">
        <v>2996</v>
      </c>
      <c r="B804" s="84">
        <v>4</v>
      </c>
      <c r="C804" s="118">
        <v>0</v>
      </c>
      <c r="D804" s="84" t="s">
        <v>2459</v>
      </c>
      <c r="E804" s="84" t="b">
        <v>0</v>
      </c>
      <c r="F804" s="84" t="b">
        <v>0</v>
      </c>
      <c r="G804" s="84" t="b">
        <v>0</v>
      </c>
    </row>
    <row r="805" spans="1:7" ht="15">
      <c r="A805" s="84" t="s">
        <v>3177</v>
      </c>
      <c r="B805" s="84">
        <v>2</v>
      </c>
      <c r="C805" s="118">
        <v>0</v>
      </c>
      <c r="D805" s="84" t="s">
        <v>2459</v>
      </c>
      <c r="E805" s="84" t="b">
        <v>0</v>
      </c>
      <c r="F805" s="84" t="b">
        <v>0</v>
      </c>
      <c r="G805" s="84" t="b">
        <v>0</v>
      </c>
    </row>
    <row r="806" spans="1:7" ht="15">
      <c r="A806" s="84" t="s">
        <v>3111</v>
      </c>
      <c r="B806" s="84">
        <v>2</v>
      </c>
      <c r="C806" s="118">
        <v>0</v>
      </c>
      <c r="D806" s="84" t="s">
        <v>2459</v>
      </c>
      <c r="E806" s="84" t="b">
        <v>0</v>
      </c>
      <c r="F806" s="84" t="b">
        <v>0</v>
      </c>
      <c r="G806" s="84" t="b">
        <v>0</v>
      </c>
    </row>
    <row r="807" spans="1:7" ht="15">
      <c r="A807" s="84" t="s">
        <v>3022</v>
      </c>
      <c r="B807" s="84">
        <v>2</v>
      </c>
      <c r="C807" s="118">
        <v>0</v>
      </c>
      <c r="D807" s="84" t="s">
        <v>2459</v>
      </c>
      <c r="E807" s="84" t="b">
        <v>0</v>
      </c>
      <c r="F807" s="84" t="b">
        <v>0</v>
      </c>
      <c r="G807" s="84" t="b">
        <v>0</v>
      </c>
    </row>
    <row r="808" spans="1:7" ht="15">
      <c r="A808" s="84" t="s">
        <v>3178</v>
      </c>
      <c r="B808" s="84">
        <v>2</v>
      </c>
      <c r="C808" s="118">
        <v>0</v>
      </c>
      <c r="D808" s="84" t="s">
        <v>2459</v>
      </c>
      <c r="E808" s="84" t="b">
        <v>0</v>
      </c>
      <c r="F808" s="84" t="b">
        <v>0</v>
      </c>
      <c r="G808" s="84" t="b">
        <v>0</v>
      </c>
    </row>
    <row r="809" spans="1:7" ht="15">
      <c r="A809" s="84" t="s">
        <v>3179</v>
      </c>
      <c r="B809" s="84">
        <v>2</v>
      </c>
      <c r="C809" s="118">
        <v>0</v>
      </c>
      <c r="D809" s="84" t="s">
        <v>2459</v>
      </c>
      <c r="E809" s="84" t="b">
        <v>0</v>
      </c>
      <c r="F809" s="84" t="b">
        <v>0</v>
      </c>
      <c r="G809" s="84" t="b">
        <v>0</v>
      </c>
    </row>
    <row r="810" spans="1:7" ht="15">
      <c r="A810" s="84" t="s">
        <v>3112</v>
      </c>
      <c r="B810" s="84">
        <v>2</v>
      </c>
      <c r="C810" s="118">
        <v>0</v>
      </c>
      <c r="D810" s="84" t="s">
        <v>2459</v>
      </c>
      <c r="E810" s="84" t="b">
        <v>0</v>
      </c>
      <c r="F810" s="84" t="b">
        <v>0</v>
      </c>
      <c r="G810" s="84" t="b">
        <v>0</v>
      </c>
    </row>
    <row r="811" spans="1:7" ht="15">
      <c r="A811" s="84" t="s">
        <v>3001</v>
      </c>
      <c r="B811" s="84">
        <v>2</v>
      </c>
      <c r="C811" s="118">
        <v>0</v>
      </c>
      <c r="D811" s="84" t="s">
        <v>2459</v>
      </c>
      <c r="E811" s="84" t="b">
        <v>0</v>
      </c>
      <c r="F811" s="84" t="b">
        <v>0</v>
      </c>
      <c r="G811" s="84" t="b">
        <v>0</v>
      </c>
    </row>
    <row r="812" spans="1:7" ht="15">
      <c r="A812" s="84" t="s">
        <v>350</v>
      </c>
      <c r="B812" s="84">
        <v>2</v>
      </c>
      <c r="C812" s="118">
        <v>0</v>
      </c>
      <c r="D812" s="84" t="s">
        <v>2459</v>
      </c>
      <c r="E812" s="84" t="b">
        <v>0</v>
      </c>
      <c r="F812" s="84" t="b">
        <v>0</v>
      </c>
      <c r="G812" s="84" t="b">
        <v>0</v>
      </c>
    </row>
    <row r="813" spans="1:7" ht="15">
      <c r="A813" s="84" t="s">
        <v>366</v>
      </c>
      <c r="B813" s="84">
        <v>2</v>
      </c>
      <c r="C813" s="118">
        <v>0</v>
      </c>
      <c r="D813" s="84" t="s">
        <v>2459</v>
      </c>
      <c r="E813" s="84" t="b">
        <v>0</v>
      </c>
      <c r="F813" s="84" t="b">
        <v>0</v>
      </c>
      <c r="G813" s="84" t="b">
        <v>0</v>
      </c>
    </row>
    <row r="814" spans="1:7" ht="15">
      <c r="A814" s="84" t="s">
        <v>3180</v>
      </c>
      <c r="B814" s="84">
        <v>2</v>
      </c>
      <c r="C814" s="118">
        <v>0</v>
      </c>
      <c r="D814" s="84" t="s">
        <v>2459</v>
      </c>
      <c r="E814" s="84" t="b">
        <v>0</v>
      </c>
      <c r="F814" s="84" t="b">
        <v>0</v>
      </c>
      <c r="G814" s="84" t="b">
        <v>0</v>
      </c>
    </row>
    <row r="815" spans="1:7" ht="15">
      <c r="A815" s="84" t="s">
        <v>365</v>
      </c>
      <c r="B815" s="84">
        <v>2</v>
      </c>
      <c r="C815" s="118">
        <v>0</v>
      </c>
      <c r="D815" s="84" t="s">
        <v>2459</v>
      </c>
      <c r="E815" s="84" t="b">
        <v>0</v>
      </c>
      <c r="F815" s="84" t="b">
        <v>0</v>
      </c>
      <c r="G815" s="84" t="b">
        <v>0</v>
      </c>
    </row>
    <row r="816" spans="1:7" ht="15">
      <c r="A816" s="84" t="s">
        <v>297</v>
      </c>
      <c r="B816" s="84">
        <v>2</v>
      </c>
      <c r="C816" s="118">
        <v>0</v>
      </c>
      <c r="D816" s="84" t="s">
        <v>2459</v>
      </c>
      <c r="E816" s="84" t="b">
        <v>0</v>
      </c>
      <c r="F816" s="84" t="b">
        <v>0</v>
      </c>
      <c r="G816" s="84" t="b">
        <v>0</v>
      </c>
    </row>
    <row r="817" spans="1:7" ht="15">
      <c r="A817" s="84" t="s">
        <v>3062</v>
      </c>
      <c r="B817" s="84">
        <v>2</v>
      </c>
      <c r="C817" s="118">
        <v>0</v>
      </c>
      <c r="D817" s="84" t="s">
        <v>2460</v>
      </c>
      <c r="E817" s="84" t="b">
        <v>0</v>
      </c>
      <c r="F817" s="84" t="b">
        <v>0</v>
      </c>
      <c r="G817" s="84" t="b">
        <v>0</v>
      </c>
    </row>
    <row r="818" spans="1:7" ht="15">
      <c r="A818" s="84" t="s">
        <v>3055</v>
      </c>
      <c r="B818" s="84">
        <v>2</v>
      </c>
      <c r="C818" s="118">
        <v>0</v>
      </c>
      <c r="D818" s="84" t="s">
        <v>2460</v>
      </c>
      <c r="E818" s="84" t="b">
        <v>0</v>
      </c>
      <c r="F818" s="84" t="b">
        <v>0</v>
      </c>
      <c r="G818" s="84" t="b">
        <v>0</v>
      </c>
    </row>
    <row r="819" spans="1:7" ht="15">
      <c r="A819" s="84" t="s">
        <v>3166</v>
      </c>
      <c r="B819" s="84">
        <v>2</v>
      </c>
      <c r="C819" s="118">
        <v>0</v>
      </c>
      <c r="D819" s="84" t="s">
        <v>2460</v>
      </c>
      <c r="E819" s="84" t="b">
        <v>0</v>
      </c>
      <c r="F819" s="84" t="b">
        <v>0</v>
      </c>
      <c r="G8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2019-10-09T19:38:25Z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