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<sst xmlns="http://schemas.openxmlformats.org/spreadsheetml/2006/main" count="18514" uniqueCount="2639">
  <si>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</si>
  <si>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</si>
  <si>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</si>
  <si>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</si>
  <si>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</si>
  <si>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</si>
  <si>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</si>
  <si>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</si>
  <si>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</si>
  <si>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</si>
  <si>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</si>
  <si>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</si>
  <si>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</si>
  <si>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</si>
  <si>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</si>
  <si>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</si>
  <si>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</si>
  <si>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</si>
  <si>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</si>
  <si>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</si>
  <si>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</si>
  <si>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</si>
  <si>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</si>
  <si>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</si>
  <si>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</si>
  <si>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</si>
  <si>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</si>
  <si>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</si>
  <si>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</si>
  <si>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</si>
  <si>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</si>
  <si>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</si>
  <si>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</si>
  <si>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</si>
  <si>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</si>
  <si>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</si>
  <si>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</si>
  <si>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</si>
  <si>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</si>
  <si>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</si>
  <si>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</si>
  <si>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</si>
  <si>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</si>
  <si>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</si>
  <si>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</si>
  <si>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</si>
  <si>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</si>
  <si>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</si>
  <si>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</si>
  <si>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</si>
  <si>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</si>
  <si>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</si>
  <si>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</si>
  <si>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</si>
  <si>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</si>
  <si>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</si>
  <si>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</si>
  <si>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</si>
  <si>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</si>
  <si>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</si>
  <si>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</si>
  <si>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</si>
  <si>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</si>
  <si>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</si>
  <si>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</si>
  <si>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</si>
  <si>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</si>
  <si>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</si>
  <si>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</si>
  <si>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</si>
  <si>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</si>
  <si>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</si>
  <si>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</si>
  <si>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</si>
  <si>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</si>
  <si>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</si>
  <si>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</si>
  <si>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</si>
  <si>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</si>
  <si>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</si>
  <si>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</si>
  <si>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</si>
  <si>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</si>
  <si>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</si>
  <si>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</si>
  <si>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</si>
  <si>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</si>
  <si>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</si>
  <si>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</si>
  <si>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</si>
  <si>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</si>
  <si>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</si>
  <si>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</si>
  <si>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</si>
  <si>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</si>
  <si>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</si>
  <si>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</si>
  <si>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</si>
  <si>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</si>
  <si>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</si>
  <si>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</si>
  <si>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</si>
  <si>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</si>
  <si>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</si>
  <si>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</si>
  <si>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</si>
  <si>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</si>
  <si>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</si>
  <si>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</si>
  <si>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</si>
  <si>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</si>
  <si>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</si>
  <si>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</si>
  <si>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</si>
  <si>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</si>
  <si>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</si>
  <si>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</si>
  <si>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</si>
  <si>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</si>
  <si>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</si>
  <si>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</si>
  <si>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</si>
  <si>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</si>
  <si>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</si>
  <si>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</si>
  <si>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</si>
  <si>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</si>
  <si>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</si>
  <si>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</si>
  <si>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</si>
  <si>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</si>
  <si>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</si>
  <si>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</si>
  <si>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</si>
  <si>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</si>
  <si>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</si>
  <si>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</si>
  <si>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</si>
  <si>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</si>
  <si>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</si>
  <si>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</si>
  <si>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</si>
  <si>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</si>
  <si>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</si>
  <si>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</si>
  <si>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</si>
  <si>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</si>
  <si>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</si>
  <si>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</si>
  <si>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</si>
  <si>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</si>
  <si>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</si>
  <si>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</si>
  <si>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</si>
  <si>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</si>
  <si>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</si>
  <si>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</si>
  <si>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</si>
  <si>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</si>
  <si>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</si>
  <si>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</si>
  <si>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</si>
  <si>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</si>
  <si>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</si>
  <si>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</si>
  <si>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</si>
  <si>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</si>
  <si>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</si>
  <si>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</si>
  <si>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</si>
  <si>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</si>
  <si>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</si>
  <si>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</si>
  <si>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</si>
  <si>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</si>
  <si>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</si>
  <si>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</si>
  <si>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</si>
  <si>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</si>
  <si>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</si>
  <si>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</si>
  <si>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</si>
  <si>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</si>
  <si>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</si>
  <si>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</si>
  <si>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</si>
  <si>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</si>
  <si>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</si>
  <si>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</si>
  <si>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</si>
  <si>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</si>
  <si>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</si>
  <si>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</si>
  <si>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</si>
  <si>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</si>
  <si>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</si>
  <si>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</si>
  <si>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</si>
  <si>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</si>
  <si>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</si>
  <si>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</si>
  <si>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</si>
  <si>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</si>
  <si>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</si>
  <si>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</si>
  <si>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</si>
  <si>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</si>
  <si>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</si>
  <si>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</si>
  <si>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</si>
  <si>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</si>
  <si>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</si>
  <si>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peoplehum</t>
  </si>
  <si>
    <t>wccinofficial</t>
  </si>
  <si>
    <t>joeyvpricehr</t>
  </si>
  <si>
    <t>aor___ar3oo0odx</t>
  </si>
  <si>
    <t>iorusa</t>
  </si>
  <si>
    <t>recruitment</t>
  </si>
  <si>
    <t>darlenecampbe12</t>
  </si>
  <si>
    <t>roomcoapp</t>
  </si>
  <si>
    <t>federationgams</t>
  </si>
  <si>
    <t>ravelworks</t>
  </si>
  <si>
    <t>oct8nefr</t>
  </si>
  <si>
    <t>pproteger</t>
  </si>
  <si>
    <t>solidpepper</t>
  </si>
  <si>
    <t>ifindinternship</t>
  </si>
  <si>
    <t>techowlpa</t>
  </si>
  <si>
    <t>14connections</t>
  </si>
  <si>
    <t>williamarruda</t>
  </si>
  <si>
    <t>careerblastme</t>
  </si>
  <si>
    <t>coachora</t>
  </si>
  <si>
    <t>torivojobs</t>
  </si>
  <si>
    <t>geezlove</t>
  </si>
  <si>
    <t>xx_me_tsgirls</t>
  </si>
  <si>
    <t>broxburndrive</t>
  </si>
  <si>
    <t>hr_trends_bot</t>
  </si>
  <si>
    <t>ior_joinus</t>
  </si>
  <si>
    <t>jobzel_intern</t>
  </si>
  <si>
    <t>linkedin</t>
  </si>
  <si>
    <t>marleneschiappa</t>
  </si>
  <si>
    <t>ecom_nationfr</t>
  </si>
  <si>
    <t>marlenes</t>
  </si>
  <si>
    <t>Mentions</t>
  </si>
  <si>
    <t>What is the importance of employee engagement in the workplace? 
How do you ensure maximum engagement for maximum productivity?
https://t.co/AMdJzs9Tya
#mondaymotivation #HR #hiring #Recruitment #TChat #Business #Leadership #Jobs #Management https://t.co/qPvCxnHIbn</t>
  </si>
  <si>
    <t>Plan your #Balanced #Diet! Eat Healthy, Stay Fit! #stayfit  #eathealthy  #plan #Hiring
#Job
#Recruitment
#TChat
#Business
#TweetMyJobs
#Recruiting
#Leadership
#Jobs
#Management https://t.co/qTzdRxIYCc</t>
  </si>
  <si>
    <t>Check out my latest article: Podcast: Are Remote Workers More Productive? https://t.co/Z0xoqUCWbf via @LinkedIn #HRTribe #tchat #nextchat</t>
  </si>
  <si>
    <t>2003 :
✅Site #Yahoo nickel
✅#YahhoMail hyper beau
✅#YahooMessenger AU #TOP (Salons publics, plein de monde)
Puis 
✔️2006 Restrictions de #Commandes (#Follow #Goto #Create) et salons publics fermé
✔️2012 #Tchat fermé
2019 #Interface POURRI
#Tchat sur invitation
#Vomir https://t.co/SjWiKKUxq7</t>
  </si>
  <si>
    <t>Complete Recruiter Course - Learn at your desk, 1hr a day #Recruitment #Talent #HR #Tchat https://t.co/1EjFJZQRpl https://t.co/DLjjNc9W4c</t>
  </si>
  <si>
    <t>Complete Recruiter Course - Learn at your desk, 1hr a day #Recruitment #Talent #HR #Tchat https://t.co/xygGwuxbpc https://t.co/DXbFAQwwij</t>
  </si>
  <si>
    <t>RT @jobzel_intern: Spring Paid Intern - Maury Production - NBC Universal https://t.co/9CQj3j7Rdd #internship #intern #jobs #hiring #hr #Tch…</t>
  </si>
  <si>
    <t>Alors cette #rentrée _xD83D__xDCDA_❓Première leçon ▶️ On télécharge tous #roomco et on vient tchatter ‼️#reseausocial #tchat #app #ado #messagerie #discussion #amis #rencontre #rooms #groupe https://t.co/OvupoK9mT6</t>
  </si>
  <si>
    <t>Quoiii _xD83D__xDE32_ tu n’as pas encore #Roomco ? Télécharge vite l’appli pour tchatter acec les autres roomers sur les sujets de ton choix ! #reseauxsociaux #app #ado #tchat #rencontre #amis #discussion https://t.co/653t1dXCyL</t>
  </si>
  <si>
    <t>INFO EUROPE 1 - Une affaire de violences conjugales résolue rapidement grâce à une plateforme en ligne #tchat @MarleneSchiappa  #violencesintrafamiliales  Cc Collectif @PProteger  https://t.co/JH4fRSedYg</t>
  </si>
  <si>
    <t>https://t.co/OmDJS9Lytd The future of work is here. What world will you be living in? #futureofwork #Tchat #mondaythoughts</t>
  </si>
  <si>
    <t>Voir les produits en temps réel avec les clients permet de répondre aux questions beaucoup plus rapidement, et ça optimise le temps de chaque employé du service client https://t.co/xvxxGFq2ev #serviceclient #covue #tchat #ecommerce 
@Ecom_NationFR https://t.co/HsajLBB6Uo</t>
  </si>
  <si>
    <t>RT @FederationGAMS: INFO EUROPE 1 - Une affaire de violences conjugales résolue rapidement grâce à une plateforme en ligne #tchat @MarleneS…</t>
  </si>
  <si>
    <t>RT @Oct8neFR: Voir les produits en temps réel avec les clients permet de répondre aux questions beaucoup plus rapidement, et ça optimise le…</t>
  </si>
  <si>
    <t>RT @jobzel_intern: Paid Intern - Community and Programming - NBC Universal https://t.co/7R1CzalpyE #internship #intern #jobs #hiring #hr #T…</t>
  </si>
  <si>
    <t>RT @jobzel_intern: Fall Paid Intern - Learning and Development , Dreamworks TV, - NBC Universal https://t.co/iC2zfG6k4n #internship #intern…</t>
  </si>
  <si>
    <t>RT @jobzel_intern: Fall Intern - Otv Digital Central Content Team - ABC https://t.co/JtRRHQxrnW #internship #intern #jobs #hiring #hr #Tcha…</t>
  </si>
  <si>
    <t>RT @jobzel_intern: Graduate Electrical and Controls Engineer - £27k https://t.co/L4KgolPXWv #internship #intern #jobs #hiring #hr #Tchat #D…</t>
  </si>
  <si>
    <t>RT @jobzel_intern: Intern - Writer/Researcher/Television - Quinn Media Management https://t.co/DQcGLsDBc0 #internship #intern #jobs #hiring…</t>
  </si>
  <si>
    <t>RT @jobzel_intern: Intern - Documentary Production - Black Valley Films https://t.co/HmD6SJknSx #internship #intern #jobs #hiring #hr #Tcha…</t>
  </si>
  <si>
    <t>RT @jobzel_intern: Intern - Talent Agency - Daniel Hoff Agency https://t.co/H7uPyqEuO9 #internship #intern #jobs #hiring #hr #Tchat #Divers…</t>
  </si>
  <si>
    <t>RT @jobzel_intern: Intern -  Post Production - Wild Woods Picture &amp;amp; Sound https://t.co/8OZIJgJEv4 #internship #intern #jobs #hiring #hr #Tc…</t>
  </si>
  <si>
    <t>RT @jobzel_intern: Intern - Talent Agency - Brady, Brannon and Rich https://t.co/h6AkZp6yn5 #internship #intern #jobs #hiring #hr #Tchat #D…</t>
  </si>
  <si>
    <t>RT @jobzel_intern: Fall Intern - Social Media / Content - Imagination At Play https://t.co/PlTwkpJi37 #internship #intern #jobs #hiring #hr…</t>
  </si>
  <si>
    <t>RT @jobzel_intern: Intern - Adult Commercial, Print &amp;amp; Voice Over - DDO Artists Agency https://t.co/XM58kEqGDw #internship #intern #jobs #hi…</t>
  </si>
  <si>
    <t>RT @jobzel_intern: Paid Intern - Production  / Social Content - Imagination At Play https://t.co/SNwlDgc6oa #internship #intern #jobs #hiri…</t>
  </si>
  <si>
    <t>RT @jobzel_intern: Graduate Product Manager - £24.5k https://t.co/rAEyWuMtUm #internship #intern #jobs #hiring #hr #Tchat #Diversity</t>
  </si>
  <si>
    <t>The Franklin Institute has taken sensory inclusion to a new level. With sensory sensitive maps and backpacks with headphones, sunglasses, fidgets and more! This is a great example of a museum taking pride in being inclusive. #Tchat #Inclusion
https://t.co/q74BIrRPDk</t>
  </si>
  <si>
    <t>We at Human Connections create solutions that challenge conventional working methods and deliver exceptional results for our clients.
Visit us: https://t.co/bVqe5vk0wu
Hashtags: #Hiring
#Job
#Recruitment
#TChat
#Business
#TweetMyJobs
#Recruiting
#Leadership
#Jobs
#Management https://t.co/probNtZRxY</t>
  </si>
  <si>
    <t>I'm so honored to have been included on this list of the 50 best #twitter accounts for #jobseekers. https://t.co/YFTvfa4Hou
#careerblast #hiring #job #recruitment #tchat #recruiting #tweetmyjobs #humanresources #hr #hrmanager #coach #coaches #personalbranding https://t.co/0TSc9HX70X</t>
  </si>
  <si>
    <t>CareerBlast's co-founder William Arruda was just listed as one of the 50 best #twitter accounts for #jobseekers. https://t.co/Df6FmFIs1P 
#careerblast #coaching #personalbranding #hiring #job #recruitment #tchat #recruiting #tweetmyjobs #humanresources #hr #hrmanager https://t.co/VlmGRN2VUD</t>
  </si>
  <si>
    <t>CareerBlast's co-founder William Arruda was just listed as one of the 50 best #twitter accounts for #jobseekers. https://t.co/Ee8v1cCNru 
#careerblast #coaching #personalbranding #hiring #job #recruitment #tchat #recruiting #tweetmyjobs #humanresources #hr #hrmanager https://t.co/hUaadnlTVu</t>
  </si>
  <si>
    <t>RT @jobzel_intern: Intern - Music Artist Management - Villám Artist Management https://t.co/uUO4vnUVvQ #internship #intern #jobs #hiring #h…</t>
  </si>
  <si>
    <t>RT @jobzel_intern: Intern - Film Festival - South By Southwest https://t.co/sbLvDy4GqQ #internship #intern #jobs #hiring #hr #Tchat #Divers…</t>
  </si>
  <si>
    <t>RT @jobzel_intern: Intern - Planning Department - South By Southwest https://t.co/oDSC6ujP2j #internship #intern #jobs #hiring #hr #Tchat #…</t>
  </si>
  <si>
    <t>RT @jobzel_intern: Intern - Photography - Fortune Cookie Productions https://t.co/UaGmXKo9U6 #internship #intern #jobs #hiring #hr #Tchat #…</t>
  </si>
  <si>
    <t>RT @jobzel_intern: Intern - Documentary Film - Odyssey Impact https://t.co/glkotg9Xkf #internship #intern #jobs #hiring #hr #Tchat #Diversi…</t>
  </si>
  <si>
    <t>RT @jobzel_intern: Spring Intern - Stats &amp;amp; Information - ESPN https://t.co/uap3JedYxT #internship #intern #jobs #hiring #hr #Tchat #Diversi…</t>
  </si>
  <si>
    <t>RT @jobzel_intern: Spring Intern - Casting - Freeform https://t.co/oWRCFwxNaa #internship #intern #jobs #hiring #hr #Tchat #Diversity</t>
  </si>
  <si>
    <t>RT @jobzel_intern: Spring Intern - Social Media - ESPN https://t.co/k3uZNW2PPy #internship #intern #jobs #hiring #hr #Tchat #Diversity</t>
  </si>
  <si>
    <t>RT @jobzel_intern: Spring Intern - Production - ESPN https://t.co/MsvLQyRDGN #internship #intern #jobs #hiring #hr #Tchat #Diversity</t>
  </si>
  <si>
    <t>RT @jobzel_intern: Spring Intern - Production Operations - ESPN https://t.co/iqojgt67T3 #internship #intern #jobs #hiring #hr #Tchat #Diver…</t>
  </si>
  <si>
    <t>RT @jobzel_intern: Spring Intern - Freeform Media Relations / PR - Walt Disney Television https://t.co/4pz88zm8DA #internship #intern #jobs…</t>
  </si>
  <si>
    <t>https://t.co/HitbXoe3I7 #Angy490112 #geezlove #celibataire #fille #tchat #women #love #miss</t>
  </si>
  <si>
    <t>https://t.co/5754GuOwDy #lesly680 #awesome #tchat #romance #femme #fille #annonces #seductrice #romantisme</t>
  </si>
  <si>
    <t>https://t.co/ExpO7B0x4E #rosinedupon #tchat #rencontres #awesome #belle</t>
  </si>
  <si>
    <t>https://t.co/9pRkUBXK2D #roxaneclerc #romance #tchat #magnifique #girl #seduction #sexy #dating #femme</t>
  </si>
  <si>
    <t>https://t.co/7cCnhaFWBU #4675abc #boy #charmeur #tchat #homme #annonces #announce</t>
  </si>
  <si>
    <t>https://t.co/hI2K5SToue #Naomie024 #celibataire #amour #tchat #belle #cute</t>
  </si>
  <si>
    <t>https://t.co/fRgelTA9Mo #Doon098 #tchat #magnifique #announce #celibataire #sexy #romantisme</t>
  </si>
  <si>
    <t>https://t.co/GMG2MoebHD #Michel968 #rencontres #cute #garcon #sexy #mignon #beau #dating #tchat</t>
  </si>
  <si>
    <t>Y a t’il une fille pour parler?
#Parler #fille #tchat #message</t>
  </si>
  <si>
    <t>HR? Employee Retention hopeless. How about..? "56% think managers are promoted prematurely, and 60% think managers need managerial training". Ring any bells? It is unacceptable to employ managers that are just OK. Here’s why..|Tinypulse | https://t.co/wRywSTVz0q #CIPD #HR #TChat https://t.co/yPR4QfR3cO</t>
  </si>
  <si>
    <t>#PerformanceReview! Dark Dangerous Words. 'What have I done wrong' We coach managers to be much better at giving difficult reviews, try us? https://t.co/dNCPJpxnKd #Leadership #HR247 #Tchat https://t.co/MHo5bzIoYT</t>
  </si>
  <si>
    <t>5 Ways Smart People Sabotage Their Success  Lolly Daskal 
https://t.co/RyTSBNK7sP #Tchat #EmployeeEngagement  #femalebusinessowner #CIPD https://t.co/lFlNhk6tWR</t>
  </si>
  <si>
    <t>7#Performance Measurement: Flying in formation; Do your teams do this? https://t.co/o0wJg1ISXf #TChat #PersonalDevelopment #HR https://t.co/5wTvlTdNCd</t>
  </si>
  <si>
    <t>7 Reasons Your People Are Frustrated with Your Leadership | Dolly Daskal | https://t.co/R8gNhbom5M #Tchat #EmployeeEngagement #HR https://t.co/cyImu2TJ5D</t>
  </si>
  <si>
    <t>RT @BroxburnDrive: 7 Reasons Your People Are Frustrated with Your Leadership | Dolly Daskal | https://t.co/R8gNhbom5M #Tchat #EmployeeEngag…</t>
  </si>
  <si>
    <t>Complete Recruiter Course - Learn at your desk, 1hr a day #Recruitment #Talent #HR #Tchat https://t.co/3hpjo73uLS https://t.co/MILSLOuNwL</t>
  </si>
  <si>
    <t>Frontline - Leadership Development Programme - £25k to £34k https://t.co/njGujC8qOV #internship #intern #jobs #hiring #hr #Tchat #Diversity</t>
  </si>
  <si>
    <t>Graduate Project Engineer - £25K https://t.co/7kgWt5yAWR #internship #intern #jobs #hiring #hr #Tchat #Diversity</t>
  </si>
  <si>
    <t>Intern - A&amp;amp;R - Jarjour Co https://t.co/ZkB83ukjuJ #internship #intern #jobs #hiring #hr #Tchat #Diversity</t>
  </si>
  <si>
    <t>Intern - Music PR - Jarjour Co https://t.co/NowdLbinql #internship #intern #jobs #hiring #hr #Tchat #Diversity</t>
  </si>
  <si>
    <t>Professional Sales Graduate Programme - £30K + bonus https://t.co/uE9E5I1Glu #internship #intern #jobs #hiring #hr #Tchat #Diversity</t>
  </si>
  <si>
    <t>Graduate Market Research Assistant - £20K https://t.co/QVYiMfQq9r #internship #intern #jobs #hiring #hr #Tchat #Diversity</t>
  </si>
  <si>
    <t>Market Research Executive - £22-25K https://t.co/NCELOPxtrt #internship #intern #jobs #hiring #hr #Tchat #Diversity</t>
  </si>
  <si>
    <t>Fall Internship, Creative - Universal Music Group https://t.co/WQp2k8Gxx5 #internship #intern #jobs #hiring #hr #Tchat #Diversity</t>
  </si>
  <si>
    <t>Fall Paid Intern - Streaming Marketing - Universal Music Group https://t.co/xNXFZyFjXr #internship #intern #jobs #hiring #hr #Tchat #Diversity</t>
  </si>
  <si>
    <t>Fall Internship, General Application - Universal Music Group https://t.co/jKzSeHCsMJ #internship #intern #jobs #hiring #hr #Tchat #Diversity</t>
  </si>
  <si>
    <t>Intern - Script Competition Reader - Los Angeles International Screenplay Awards https://t.co/vhJTj5msVi #internship #intern #jobs #hiring #hr #Tchat #Diversity</t>
  </si>
  <si>
    <t>Intern - Graphic Design - Acentric Magazine https://t.co/4g7QKq6LQu #internship #intern #jobs #hiring #hr #Tchat #Diversity</t>
  </si>
  <si>
    <t>Graduate Operations Management Development Programme - £25-27K https://t.co/yPupSAYF48 #internship #intern #jobs #hiring #hr #Tchat #Diversity</t>
  </si>
  <si>
    <t>Intern - Development - Solar Films https://t.co/hp61X9SR2d #internship #intern #jobs #hiring #hr #Tchat #Diversity</t>
  </si>
  <si>
    <t>Graduate Delegate Sales Executive - £23-24K https://t.co/f3HfJb3v1X #internship #intern #jobs #hiring #hr #Tchat #Diversity</t>
  </si>
  <si>
    <t>Intern - Online Marketing - South By Southwest https://t.co/btSRx9Iqgs #internship #intern #jobs #hiring #hr #Tchat #Diversity</t>
  </si>
  <si>
    <t>Intern - Film Distribution - 123 Go FIlms https://t.co/qZ6EgaMpBg #internship #intern #jobs #hiring #hr #Tchat #Diversity</t>
  </si>
  <si>
    <t>Intern - A&amp;amp;R - The Darkroom https://t.co/qAxkS0CnRv #internship #intern #jobs #hiring #hr #Tchat #Diversity</t>
  </si>
  <si>
    <t>Intern - Development - Pantheon Entertainment https://t.co/uBqSZjGAXM #internship #intern #jobs #hiring #hr #Tchat #Diversity</t>
  </si>
  <si>
    <t>Fall Paid Intern - Universal Music Publishing Group - Universal Music Group https://t.co/SO2zTq4WyR #internship #intern #jobs #hiring #hr #Tchat #Diversity</t>
  </si>
  <si>
    <t>Fall Intern - Creative Content - Confidential https://t.co/4iFVv2yXBD #internship #intern #jobs #hiring #hr #Tchat #Diversity</t>
  </si>
  <si>
    <t>Intern - Casting - House Casting https://t.co/Uj6F7Mz4KQ #internship #intern #jobs #hiring #hr #Tchat #Diversity</t>
  </si>
  <si>
    <t>Fall Intern - PR - Entertainment Fusion Group https://t.co/mDO9lu7hMg #internship #intern #jobs #hiring #hr #Tchat #Diversity</t>
  </si>
  <si>
    <t>Intern - Festival Volunteer - NewFilmmakers Los Angeles https://t.co/hxRJOHvnPo #internship #intern #jobs #hiring #hr #Tchat #Diversity</t>
  </si>
  <si>
    <t>Intern - Production Company - Michael Mailer Films https://t.co/bHPVSRLLSJ #internship #intern #jobs #hiring #hr #Tchat #Diversity</t>
  </si>
  <si>
    <t>Fall Intern - Entertainment PR - FYI Brand Group https://t.co/OL9ZOCuS7e #internship #intern #jobs #hiring #hr #Tchat #Diversity</t>
  </si>
  <si>
    <t>Fall Intern - Video Production - The Script Lab https://t.co/O2e0j8tfnG #internship #intern #jobs #hiring #hr #Tchat #Diversity</t>
  </si>
  <si>
    <t>Fall Intern - General Office - Mandalay Entertainment https://t.co/vKiD9ki8Gc #internship #intern #jobs #hiring #hr #Tchat #Diversity</t>
  </si>
  <si>
    <t>Fall Paid Intern - Learning and Development , Dreamworks TV, - NBC Universal https://t.co/iC2zfG6k4n #internship #intern #jobs #hiring #hr #Tchat #Diversity</t>
  </si>
  <si>
    <t>Paid Intern - Community and Programming - NBC Universal https://t.co/7R1CzalpyE #internship #intern #jobs #hiring #hr #Tchat #Diversity</t>
  </si>
  <si>
    <t>Fall Intern - Otv Digital Central Content Team - ABC https://t.co/JtRRHQxrnW #internship #intern #jobs #hiring #hr #Tchat #Diversity</t>
  </si>
  <si>
    <t>Graduate Electrical and Controls Engineer - £27k https://t.co/L4KgolPXWv #internship #intern #jobs #hiring #hr #Tchat #Diversity</t>
  </si>
  <si>
    <t>Graduates Sales - Fintech Startup - £25K + commission https://t.co/lBJM7AoZpR #internship #intern #jobs #hiring #hr #Tchat #Diversity</t>
  </si>
  <si>
    <t>Ark Teacher Training - £26,000 https://t.co/Gp1hvodU92 #internship #intern #jobs #hiring #hr #Tchat #Diversity</t>
  </si>
  <si>
    <t>Intern - Production Company - Confidential https://t.co/wuoCBtNLrt #internship #intern #jobs #hiring #hr #Tchat #Diversity</t>
  </si>
  <si>
    <t>Fall Intern - Music and Social Media - ClaraTone Records https://t.co/yoRUjyNLnN #internship #intern #jobs #hiring #hr #Tchat #Diversity</t>
  </si>
  <si>
    <t>Intern - Artist Management - Magus Entertainment, Inc. https://t.co/YmYmwb74jS #internship #intern #jobs #hiring #hr #Tchat #Diversity</t>
  </si>
  <si>
    <t>Fall Intern - Unscripted TV Development - MY Entertainment https://t.co/Fzj4RgvD9W #internship #intern #jobs #hiring #hr #Tchat #Diversity</t>
  </si>
  <si>
    <t>Spring Paid Intern - NBC Sports - NBC Sports https://t.co/m4DSlssgNJ #internship #intern #jobs #hiring #hr #Tchat #Diversity</t>
  </si>
  <si>
    <t>Spring Paid Intern - NBC Sports - NBC Sports https://t.co/gbJOnjxQkl #internship #intern #jobs #hiring #hr #Tchat #Diversity</t>
  </si>
  <si>
    <t>Spring Paid Intern - NBC Sports - NBC Sports https://t.co/wuJlBISJka #internship #intern #jobs #hiring #hr #Tchat #Diversity</t>
  </si>
  <si>
    <t>Spring Paid Intern - NBC Sports - NBC Sports https://t.co/1i384qXqTm #internship #intern #jobs #hiring #hr #Tchat #Diversity</t>
  </si>
  <si>
    <t>Spring Paid Intern - Marketing - NBC Sports https://t.co/tQxVPtjBAE #internship #intern #jobs #hiring #hr #Tchat #Diversity</t>
  </si>
  <si>
    <t>Spring Paid Intern - NBC Sports - NBC Sports https://t.co/HE0iN3kgZ2 #internship #intern #jobs #hiring #hr #Tchat #Diversity</t>
  </si>
  <si>
    <t>Intern - Production Company - Emmett/Furla/Oasis Films https://t.co/qcUcqiUzTf #internship #intern #jobs #hiring #hr #Tchat #Diversity</t>
  </si>
  <si>
    <t>Graduate Applications Engineer - German Speaking - Competitive https://t.co/Djrqz5N36K #internship #intern #jobs #hiring #hr #Tchat #Diversity</t>
  </si>
  <si>
    <t>Graduate Electronic Engineer - £27K https://t.co/fwHz5iIv4V #internship #intern #jobs #hiring #hr #Tchat #Diversity</t>
  </si>
  <si>
    <t>Intern - Music Management - Matrix Artists https://t.co/pHuc3mZnt9 #internship #intern #jobs #hiring #hr #Tchat #Diversity</t>
  </si>
  <si>
    <t>Intern - Story Production - Viwwr https://t.co/9Wsr1TTyKx #internship #intern #jobs #hiring #hr #Tchat #Diversity</t>
  </si>
  <si>
    <t>Intern - Casting - Viwwr https://t.co/L1IzdSwTG9 #internship #intern #jobs #hiring #hr #Tchat #Diversity</t>
  </si>
  <si>
    <t>Intern - Marketing - Viwwr https://t.co/XOLnnb8Ktc #internship #intern #jobs #hiring #hr #Tchat #Diversity</t>
  </si>
  <si>
    <t>Intern - Video Editing - Viwwr https://t.co/6oyDdEWeik #internship #intern #jobs #hiring #hr #Tchat #Diversity</t>
  </si>
  <si>
    <t>Intern - Production - Viwwr https://t.co/nvONnl69xO #internship #intern #jobs #hiring #hr #Tchat #Diversity</t>
  </si>
  <si>
    <t>Intern - Music Digital Media Production - Matrix Productions https://t.co/QMXldFdtwG #internship #intern #jobs #hiring #hr #Tchat #Diversity</t>
  </si>
  <si>
    <t>Intern - Graphic Design - Matrix Productions https://t.co/cYUzZ94Rtr #internship #intern #jobs #hiring #hr #Tchat #Diversity</t>
  </si>
  <si>
    <t>Fall Intern - Development - Level 1 Entertainment https://t.co/bOnwCiuSMh #internship #intern #jobs #hiring #hr #Tchat #Diversity</t>
  </si>
  <si>
    <t>Fall Intern - Film &amp;amp; TV Development - Partizan Entertainment https://t.co/pxpH8QsgCu #internship #intern #jobs #hiring #hr #Tchat #Diversity</t>
  </si>
  <si>
    <t>Fall Intern - Music Management / A&amp;amp;ampR / PR - Platinum Star Management https://t.co/KtMmesxLCd #internship #intern #jobs #hiring #hr #Tchat #Diversity</t>
  </si>
  <si>
    <t>Intern - Music PR - No Big Deal PR https://t.co/j4vyc3R8fc #internship #intern #jobs #hiring #hr #Tchat #Diversity</t>
  </si>
  <si>
    <t>Intern - Film And Video Production - The Colony Media https://t.co/WwRwSPN2AC #internship #intern #jobs #hiring #hr #Tchat #Diversity</t>
  </si>
  <si>
    <t>Paid Intern - Strategic Sourcing Production - CBS Corporate https://t.co/bAxY05txDD #internship #intern #jobs #hiring #hr #Tchat #Diversity</t>
  </si>
  <si>
    <t>Intern - Technology Services Organizational - Philadelphia Phillies https://t.co/GbZNsCVje7 #internship #intern #jobs #hiring #hr #Tchat #Diversity</t>
  </si>
  <si>
    <t>Fall Intern - TV &amp;amp; Film Development - Latin World Entertainment https://t.co/bHV1bqfxfn #internship #intern #jobs #hiring #hr #Tchat #Diversity</t>
  </si>
  <si>
    <t>Intern - Baseball Operations - Usa Baseball https://t.co/oatLiXK8pC #internship #intern #jobs #hiring #hr #Tchat #Diversity</t>
  </si>
  <si>
    <t>Paid Intern - Travel Services - Usa Baseball https://t.co/mU2wpv4WTx #internship #intern #jobs #hiring #hr #Tchat #Diversity</t>
  </si>
  <si>
    <t>Fall Intern - Content Development - 1stAveMachine https://t.co/kcShERrjs3 #internship #intern #jobs #hiring #hr #Tchat #Diversity</t>
  </si>
  <si>
    <t>Paid Intern - Manager Services - Confidential https://t.co/OHDG4pMJRP #internship #intern #jobs #hiring #hr #Tchat #Diversity</t>
  </si>
  <si>
    <t>Baseball Operations Intern - Usa Baseball https://t.co/IVDaJdzLN0 #internship #intern #jobs #hiring #hr #Tchat #Diversity</t>
  </si>
  <si>
    <t>Intern - Marketing and Creative - Flush Agency https://t.co/n1eiVCcB2d #internship #intern #jobs #hiring #hr #Tchat #Diversity</t>
  </si>
  <si>
    <t>Intern - International Film Financing &amp;amp; Production - Film Bridge International https://t.co/ovYYPdJR0h #internship #intern #jobs #hiring #hr #Tchat #Diversity</t>
  </si>
  <si>
    <t>Intern - Development - Peak Time Entertainment Limited https://t.co/hz73ToQFp7 #internship #intern #jobs #hiring #hr #Tchat #Diversity</t>
  </si>
  <si>
    <t>Spring Intern - Investigative - ABC https://t.co/A0lEWJ2aRf #internship #intern #jobs #hiring #hr #Tchat #Diversity</t>
  </si>
  <si>
    <t>Spring Intern - Creative Services Promotions - ABC https://t.co/3zQwUttWSj #internship #intern #jobs #hiring #hr #Tchat #Diversity</t>
  </si>
  <si>
    <t>Spring Intern - Reporting ,  News Investigative Unit - ABC https://t.co/qTd0pPypzG #internship #intern #jobs #hiring #hr #Tchat #Diversity</t>
  </si>
  <si>
    <t>Spring Intern - Nightline Production ,  News - ABC https://t.co/ztKNaU5Bk3 #internship #intern #jobs #hiring #hr #Tchat #Diversity</t>
  </si>
  <si>
    <t>Spring Intern - 20 / 20 Production - ABC https://t.co/8NUe7a34KP #internship #intern #jobs #hiring #hr #Tchat #Diversity</t>
  </si>
  <si>
    <t>Spring Intern - Rights and Clearances - ABC https://t.co/YRe18Xs701 #internship #intern #jobs #hiring #hr #Tchat #Diversity</t>
  </si>
  <si>
    <t>Spring Intern - Good Morning America Production - ABC https://t.co/8nLbhDLYzo #internship #intern #jobs #hiring #hr #Tchat #Diversity</t>
  </si>
  <si>
    <t>Spring Intern - Newsone Sports / News Video Production - ABC https://t.co/ceaCDDGJwv #internship #intern #jobs #hiring #hr #Tchat #Diversity</t>
  </si>
  <si>
    <t>Spring Intern - World News Tonight Production - ABC https://t.co/nG3mO6Zk5U #internship #intern #jobs #hiring #hr #Tchat #Diversity</t>
  </si>
  <si>
    <t>Fall Paid Intern - Creative Services Marketing , Dreamworks TV, - NBC Universal https://t.co/kDtJrrwy6B #internship #intern #jobs #hiring #hr #Tchat #Diversity</t>
  </si>
  <si>
    <t>Intern - Talent Management - Sweet 180 Management &amp;amp; Production https://t.co/k8dhxI9cxI #internship #intern #jobs #hiring #hr #Tchat #Diversity</t>
  </si>
  <si>
    <t>Paid Intern - Cinematographer - Confidential https://t.co/xpdhmvlyVg #internship #intern #jobs #hiring #hr #Tchat #Diversity</t>
  </si>
  <si>
    <t>Intern - Social Media and Engagement - Usa Baseball https://t.co/OuoTeMirSX #internship #intern #jobs #hiring #hr #Tchat #Diversity</t>
  </si>
  <si>
    <t>Spring Intern - Newsgathering Operations - ABC https://t.co/pen9K9VKTl #internship #intern #jobs #hiring #hr #Tchat #Diversity</t>
  </si>
  <si>
    <t>Spring Intern - Production / Reporting , Specialized Unit  News - ABC https://t.co/6TjRl2IVcY #internship #intern #jobs #hiring #hr #Tchat #Diversity</t>
  </si>
  <si>
    <t>Intern - Accounting &amp;amp; Retail - Usa Baseball https://t.co/OaWnRoE4un #internship #intern #jobs #hiring #hr #Tchat #Diversity</t>
  </si>
  <si>
    <t>Spring Intern - Training   Ballpark Operations - Cleveland Indians https://t.co/0so1Y13zTh #internship #intern #jobs #hiring #hr #Tchat #Diversity</t>
  </si>
  <si>
    <t>Spring Intern - Training   Corporate Partnerships - Cleveland Indians https://t.co/p0dVUk0OYj #internship #intern #jobs #hiring #hr #Tchat #Diversity</t>
  </si>
  <si>
    <t>Spring Intern - Training   Marketing &amp;amp; Promotions - Cleveland Indians https://t.co/BtXW9yly0u #internship #intern #jobs #hiring #hr #Tchat #Diversity</t>
  </si>
  <si>
    <t>Fall Intern - Finance Transformation - Sony Pictures https://t.co/vMhSEjY39t #internship #intern #jobs #hiring #hr #Tchat #Diversity</t>
  </si>
  <si>
    <t>Fall Intern - Systems Analysis , Corp - Sony Pictures https://t.co/mykJg6kMkr #internship #intern #jobs #hiring #hr #Tchat #Diversity</t>
  </si>
  <si>
    <t>Fall Intern - Producing - Gigantic Pictures https://t.co/clSIs8iZFm #internship #intern #jobs #hiring #hr #Tchat #Diversity</t>
  </si>
  <si>
    <t>Intern - Film Development &amp;amp; Production - Confidential https://t.co/dZTu6YGIaX #internship #intern #jobs #hiring #hr #Tchat #Diversity</t>
  </si>
  <si>
    <t>Intern - Script Reading - Eclectic Pictures https://t.co/y8hNFpzTo8 #internship #intern #jobs #hiring #hr #Tchat #Diversity</t>
  </si>
  <si>
    <t>Spring Intern - Live Kelly and Ryan - ABC https://t.co/TFkgqw0qf0 #internship #intern #jobs #hiring #hr #Tchat #Diversity</t>
  </si>
  <si>
    <t>Fall Intern - Talent Management - Untitled Entertainment https://t.co/URjrCJ2PFa #internship #intern #jobs #hiring #hr #Tchat #Diversity</t>
  </si>
  <si>
    <t>Spring Training Internship - Marketing &amp;amp; Promotions - Cleveland Indians https://t.co/UEj8pyRDlF #internship #intern #jobs #hiring #hr #Tchat #Diversity</t>
  </si>
  <si>
    <t>Intern - Documentary Production - Black Valley Films https://t.co/HmD6SJknSx #internship #intern #jobs #hiring #hr #Tchat #Diversity</t>
  </si>
  <si>
    <t>Intern - Writer/Researcher/Television - Quinn Media Management https://t.co/DQcGLsDBc0 #internship #intern #jobs #hiring #hr #Tchat #Diversity</t>
  </si>
  <si>
    <t>Fall Intern - Multicultural Publicity - H+M Communications https://t.co/lWnZthk907 #internship #intern #jobs #hiring #hr #Tchat #Diversity</t>
  </si>
  <si>
    <t>Fall Intern - Consumer PR - H+M Communications https://t.co/DSBTabjBXb #internship #intern #jobs #hiring #hr #Tchat #Diversity</t>
  </si>
  <si>
    <t>Spring Paid Intern - NBC Entertainment - NBC Universal https://t.co/VEUtDTiavN #internship #intern #jobs #hiring #hr #Tchat #Diversity</t>
  </si>
  <si>
    <t>Spring Paid Intern - Maury Production - NBC Universal https://t.co/9CQj3j7Rdd #internship #intern #jobs #hiring #hr #Tchat #Diversity</t>
  </si>
  <si>
    <t>Intern - Script Competition - Los Angeles International Screenplay Awards https://t.co/eLdsBPKkEG #internship #intern #jobs #hiring #hr #Tchat #Diversity</t>
  </si>
  <si>
    <t>"Good Morning America" Production Internship, ABC News  Spring - ABC https://t.co/6nXxRfRXQH #internship #intern #jobs #hiring #hr #Tchat #Diversity</t>
  </si>
  <si>
    <t>Intern - Talent Agengy - Confidential https://t.co/SyFFmFasFw #internship #intern #jobs #hiring #hr #Tchat #Diversity</t>
  </si>
  <si>
    <t>Spring Paid Intern - Corporate Functions - NBC Universal https://t.co/V6JUAcskSW #internship #intern #jobs #hiring #hr #Tchat #Diversity</t>
  </si>
  <si>
    <t>Spring Paid Intern - Steve Wilkos Show Production - NBC Universal https://t.co/QkFdRSQZJJ #internship #intern #jobs #hiring #hr #Tchat #Diversity</t>
  </si>
  <si>
    <t>Spring Paid Intern - Group - NBC Sports https://t.co/7rbsyY1ztr #internship #intern #jobs #hiring #hr #Tchat #Diversity</t>
  </si>
  <si>
    <t>Spring Paid Intern - Smc Digital Marketing - NBC Universal https://t.co/5rvWcBJPKZ #internship #intern #jobs #hiring #hr #Tchat #Diversity</t>
  </si>
  <si>
    <t>Push - Graduate Account Executive - Up to £25k depending on experience https://t.co/yzooRrJQOB #internship #intern #jobs #hiring #hr #Tchat #Diversity</t>
  </si>
  <si>
    <t>Graduate Technology Channel Sales Executive - £27-£29K https://t.co/JzaGmBXQdR #internship #intern #jobs #hiring #hr #Tchat #Diversity</t>
  </si>
  <si>
    <t>Graduate Surveyor, property consultancy - £21K https://t.co/t2HSae6SM6 #internship #intern #jobs #hiring #hr #Tchat #Diversity</t>
  </si>
  <si>
    <t>Graduate Digital Analyst - £25K + bonus https://t.co/R0UBh7bMZr #internship #intern #jobs #hiring #hr #Tchat #Diversity</t>
  </si>
  <si>
    <t>Graduate Life Science Analyst - £25K https://t.co/5Kr0bAB9oy #internship #intern #jobs #hiring #hr #Tchat #Diversity</t>
  </si>
  <si>
    <t>Field Sales and Marketing Exec - £24500 + bonus https://t.co/HRAjNYYFGp #internship #intern #jobs #hiring #hr #Tchat #Diversity</t>
  </si>
  <si>
    <t>Graduate Field Sales and Marketing Exec - £24500 + bonus https://t.co/gEgzc6ke6w #internship #intern #jobs #hiring #hr #Tchat #Diversity</t>
  </si>
  <si>
    <t>Graduate Digital Media Account Manager - £20K https://t.co/fzWXHpIs9p #internship #intern #jobs #hiring #hr #Tchat #Diversity</t>
  </si>
  <si>
    <t>Intern - Marketing/Communication - Highland Film Group https://t.co/nDzdctFlQy #internship #intern #jobs #hiring #hr #Tchat #Diversity</t>
  </si>
  <si>
    <t>Spring Paid Intern - Ent &amp;amp; Lifestyle Marketing - NBC Universal https://t.co/yBXX6xWosd #internship #intern #jobs #hiring #hr #Tchat #Diversity</t>
  </si>
  <si>
    <t>Spring Paid Intern - Ent &amp;amp; Lifestyle Business - NBC Universal https://t.co/CXqG3YSNN7 #internship #intern #jobs #hiring #hr #Tchat #Diversity</t>
  </si>
  <si>
    <t>Spring Paid Intern - Filmed Entertainment   Marketing - NBC Universal https://t.co/kwMNqPr0xD #internship #intern #jobs #hiring #hr #Tchat #Diversity</t>
  </si>
  <si>
    <t>Spring Paid Intern - Filmed Entertainment   Publicity - NBC Universal https://t.co/r13M82MfKX #internship #intern #jobs #hiring #hr #Tchat #Diversity</t>
  </si>
  <si>
    <t>Spring Paid Intern - Filmed Entertainment   Production - NBC Universal https://t.co/UmLEVYY2Tq #internship #intern #jobs #hiring #hr #Tchat #Diversity</t>
  </si>
  <si>
    <t>Spring Paid Intern - Filmed Entertainment   Publicity - NBC Universal https://t.co/QybfAntFQj #internship #intern #jobs #hiring #hr #Tchat #Diversity</t>
  </si>
  <si>
    <t>Spring Paid Intern - Filmed Entertainment   Development - NBC Universal https://t.co/ectU2dZv2q #internship #intern #jobs #hiring #hr #Tchat #Diversity</t>
  </si>
  <si>
    <t>Spring Paid Intern - Filmed Entertainment   Finance - NBC Universal https://t.co/HF9rXDgw2b #internship #intern #jobs #hiring #hr #Tchat #Diversity</t>
  </si>
  <si>
    <t>Spring Paid Intern - Filmed Entertainment   Legal - NBC Universal https://t.co/G4zgPbvuUl #internship #intern #jobs #hiring #hr #Tchat #Diversity</t>
  </si>
  <si>
    <t>Spring Paid Intern - Corporate Functions - NBC Universal https://t.co/ct6BPTSll7 #internship #intern #jobs #hiring #hr #Tchat #Diversity</t>
  </si>
  <si>
    <t>Professional Sales Graduate Programme - £30K + bonus https://t.co/CaKpYBDHn9 #internship #intern #jobs #hiring #hr #Tchat #Diversity</t>
  </si>
  <si>
    <t>Professional Sales Graduate Programme - £30K + bonus https://t.co/TRlLLkS0n7 #internship #intern #jobs #hiring #hr #Tchat #Diversity</t>
  </si>
  <si>
    <t>Professional Sales Graduate Programme - £30K + bonus https://t.co/LMoSPkh3Hi #internship #intern #jobs #hiring #hr #Tchat #Diversity</t>
  </si>
  <si>
    <t>Intern - Management - Station 3 Entertainment https://t.co/aUnetG0PyI #internship #intern #jobs #hiring #hr #Tchat #Diversity</t>
  </si>
  <si>
    <t>Intern - Film/Television Development - Southpaw Entertainment https://t.co/FBZZkON3go #internship #intern #jobs #hiring #hr #Tchat #Diversity</t>
  </si>
  <si>
    <t>Paid Intern - Strategic Sourcing Sustainability - CBS Corporate https://t.co/zc8YN8aFAb #internship #intern #jobs #hiring #hr #Tchat #Diversity</t>
  </si>
  <si>
    <t>Fall Intern - Development - Screen Arcade https://t.co/7bMRy3fEea #internship #intern #jobs #hiring #hr #Tchat #Diversity</t>
  </si>
  <si>
    <t>Fall  - TNT / TBS Digital Operations Intern - Turner https://t.co/lxHTAvf76s #internship #intern #jobs #hiring #hr #Tchat #Diversity</t>
  </si>
  <si>
    <t>Intern - Production - Confidential https://t.co/eNkbbFb2A2 #internship #intern #jobs #hiring #hr #Tchat #Diversity</t>
  </si>
  <si>
    <t>Intern - Editorial - Confidential https://t.co/luGX8Gqyrm #internship #intern #jobs #hiring #hr #Tchat #Diversity</t>
  </si>
  <si>
    <t>Paid Intern - Baseball Analytics - Usa Baseball https://t.co/ZHhoVh0gQ1 #internship #intern #jobs #hiring #hr #Tchat #Diversity</t>
  </si>
  <si>
    <t>National Account Exec - FMCG - £28k + bonus https://t.co/Wwbs2SjJnx #internship #intern #jobs #hiring #hr #Tchat #Diversity</t>
  </si>
  <si>
    <t>Graduate Service Desk Analyst - £25K https://t.co/IRwnqkrcWX #internship #intern #jobs #hiring #hr #Tchat #Diversity</t>
  </si>
  <si>
    <t>Intern - Music Artist Management - Villám Artist Management https://t.co/uUO4vnUVvQ #internship #intern #jobs #hiring #hr #Tchat #Diversity</t>
  </si>
  <si>
    <t>Paid Intern - Technical Services - Sony Pictures Classics https://t.co/zGAko2Dssc #internship #intern #jobs #hiring #hr #Tchat #Diversity</t>
  </si>
  <si>
    <t>Intern - Development - Pantheon Entertainment https://t.co/V68SBKFfzx #internship #intern #jobs #hiring #hr #Tchat #Diversity</t>
  </si>
  <si>
    <t>Spring Intern - The View - ABC https://t.co/ybkqKiwiRR #internship #intern #jobs #hiring #hr #Tchat #Diversity</t>
  </si>
  <si>
    <t>Intern - Talent Agency - Daniel Hoff Agency https://t.co/H7uPyqEuO9 #internship #intern #jobs #hiring #hr #Tchat #Diversity</t>
  </si>
  <si>
    <t>Intern - Talent Agency - Brady, Brannon and Rich https://t.co/h6AkZp6yn5 #internship #intern #jobs #hiring #hr #Tchat #Diversity</t>
  </si>
  <si>
    <t>Intern -  Post Production - Wild Woods Picture &amp;amp; Sound https://t.co/8OZIJgJEv4 #internship #intern #jobs #hiring #hr #Tchat #Diversity</t>
  </si>
  <si>
    <t>Spring Paid Intern - MSNBC Production - NBC News https://t.co/qYPLkvKR7l #internship #intern #jobs #hiring #hr #Tchat #Diversity</t>
  </si>
  <si>
    <t>Spring Paid Intern - Production / Ops - CNBC https://t.co/5oSdnqDCR1 #internship #intern #jobs #hiring #hr #Tchat #Diversity</t>
  </si>
  <si>
    <t>Spring Paid Intern - Creative Comm - CNBC https://t.co/1vRmmuJF9o #internship #intern #jobs #hiring #hr #Tchat #Diversity</t>
  </si>
  <si>
    <t>Spring Paid Intern - Digital - CNBC https://t.co/fSeBPZXkpk #internship #intern #jobs #hiring #hr #Tchat #Diversity</t>
  </si>
  <si>
    <t>Spring Paid Intern - Technology - CNBC https://t.co/s2Sw9Lan4F #internship #intern #jobs #hiring #hr #Tchat #Diversity</t>
  </si>
  <si>
    <t>Spring Paid Intern - Production / Reporting - CNBC https://t.co/Ki3DThPIms #internship #intern #jobs #hiring #hr #Tchat #Diversity</t>
  </si>
  <si>
    <t>Spring Paid Intern - Editorial / Reporting - CNBC https://t.co/Vt0JyzYejt #internship #intern #jobs #hiring #hr #Tchat #Diversity</t>
  </si>
  <si>
    <t>Spring Paid Intern - Editorial / Reporting - CNBC https://t.co/OSMMSQ7wP2 #internship #intern #jobs #hiring #hr #Tchat #Diversity</t>
  </si>
  <si>
    <t>Spring Paid Intern - Editorial - CNBC https://t.co/OFCnz7Rgyq #internship #intern #jobs #hiring #hr #Tchat #Diversity</t>
  </si>
  <si>
    <t>Spring Intern - Here and Now Production - ABC https://t.co/bad6cvwLkH #internship #intern #jobs #hiring #hr #Tchat #Diversity</t>
  </si>
  <si>
    <t>Spring Intern - This Week - ABC https://t.co/SQNd1n1Spv #internship #intern #jobs #hiring #hr #Tchat #Diversity</t>
  </si>
  <si>
    <t>Spring Intern - Justice / Investigative Unit - ABC https://t.co/rp8HSZuVx3 #internship #intern #jobs #hiring #hr #Tchat #Diversity</t>
  </si>
  <si>
    <t>Spring Intern - Penn Ave / Global Affairs - ABC https://t.co/6TcXpW7T2j #internship #intern #jobs #hiring #hr #Tchat #Diversity</t>
  </si>
  <si>
    <t>Paid Intern - News - Telemundo https://t.co/vatQmWcTQ2 #internship #intern #jobs #hiring #hr #Tchat #Diversity</t>
  </si>
  <si>
    <t>Spring Paid Intern - Advertising Sales - NBC Universal https://t.co/xd4uGnKMCx #internship #intern #jobs #hiring #hr #Tchat #Diversity</t>
  </si>
  <si>
    <t>Fall Intern - Business Resources - WB Pictures https://t.co/o9F8y8VwAg #internship #intern #jobs #hiring #hr #Tchat #Diversity</t>
  </si>
  <si>
    <t>Intern - Model and Talent Agency - Confidential https://t.co/UGDF00Rusp #internship #intern #jobs #hiring #hr #Tchat #Diversity</t>
  </si>
  <si>
    <t>Intern - Adult Commercial, Print &amp;amp; Voice Over - DDO Artists Agency https://t.co/XM58kEqGDw #internship #intern #jobs #hiring #hr #Tchat #Diversity</t>
  </si>
  <si>
    <t>Paid Intern - Production  / Social Content - Imagination At Play https://t.co/SNwlDgc6oa #internship #intern #jobs #hiring #hr #Tchat #Diversity</t>
  </si>
  <si>
    <t>Fall Intern - Social Media / Content - Imagination At Play https://t.co/PlTwkpJi37 #internship #intern #jobs #hiring #hr #Tchat #Diversity</t>
  </si>
  <si>
    <t>Graduate Field Sales and Marketing Executive - £24,500 + bonus https://t.co/gppfsOaOd4 #internship #intern #jobs #hiring #hr #Tchat #Diversity</t>
  </si>
  <si>
    <t>Graduate Full Stack Engineer - £36-40k https://t.co/CdVkSWSpXG #internship #intern #jobs #hiring #hr #Tchat #Diversity</t>
  </si>
  <si>
    <t>Graduate Product Manager - £24.5k https://t.co/rAEyWuMtUm #internship #intern #jobs #hiring #hr #Tchat #Diversity</t>
  </si>
  <si>
    <t>Graduate Digital Consultant - Mandarin Speaking - £22k https://t.co/n9PgqqM2Ws #internship #intern #jobs #hiring #hr #Tchat #Diversity</t>
  </si>
  <si>
    <t>Intern - Sales &amp;amp; Distribution - Archstone Distribution https://t.co/hwdoHbFvhi #internship #intern #jobs #hiring #hr #Tchat #Diversity</t>
  </si>
  <si>
    <t>Intern - Conference Programming and Production - South By Southwest https://t.co/gJy5n2aMb4 #internship #intern #jobs #hiring #hr #Tchat #Diversity</t>
  </si>
  <si>
    <t>Intern - Exhibitions - South By Southwest https://t.co/e4iZHDizTr #internship #intern #jobs #hiring #hr #Tchat #Diversity</t>
  </si>
  <si>
    <t>Intern - Business Development - South By Southwest https://t.co/nwFNtxR8RT #internship #intern #jobs #hiring #hr #Tchat #Diversity</t>
  </si>
  <si>
    <t>Spring Paid Intern -  Telemundo47 Spanish-Language - Telemundo https://t.co/SKRTe2Ncbh #internship #intern #jobs #hiring #hr #Tchat #Diversity</t>
  </si>
  <si>
    <t>Spring Paid Intern - Global Dist &amp;amp; International - NBC Universal https://t.co/4339IkDMDd #internship #intern #jobs #hiring #hr #Tchat #Diversity</t>
  </si>
  <si>
    <t>Fall Intern - Digital Media - ESPN https://t.co/kGZoO7Rc0D #internship #intern #jobs #hiring #hr #Tchat #Diversity</t>
  </si>
  <si>
    <t>Fall Intern - Digital Marketing - Universal Music Group https://t.co/hPVe7K3IJJ #internship #intern #jobs #hiring #hr #Tchat #Diversity</t>
  </si>
  <si>
    <t>Intern - Reader - The Radmin Company https://t.co/vwFCFOIbKO #internship #intern #jobs #hiring #hr #Tchat #Diversity</t>
  </si>
  <si>
    <t>Paid Intern - Record Label - Red Bull Records https://t.co/J48ipMFcB9 #internship #intern #jobs #hiring #hr #Tchat #Diversity</t>
  </si>
  <si>
    <t>Fall Paid Intern - Nickelodeon Culture &amp;amp; Digital Community - Viacom https://t.co/9peugPSBar #internship #intern #jobs #hiring #hr #Tchat #Diversity</t>
  </si>
  <si>
    <t>Fall Paid Intern - Nickelodeon Animation Technology - Viacom https://t.co/0bOFbZSyod #internship #intern #jobs #hiring #hr #Tchat #Diversity</t>
  </si>
  <si>
    <t>Spring Intern - KFSN  Newsroom - KFSN-TV https://t.co/lXTb2VcvO5 #internship #intern #jobs #hiring #hr #Tchat #Diversity</t>
  </si>
  <si>
    <t>Fall Intern - Music Finance - WB Pictures https://t.co/qyknuC50mr #internship #intern #jobs #hiring #hr #Tchat #Diversity</t>
  </si>
  <si>
    <t>Spring Paid Intern - Nbc4 Owned Stations - NBC Universal https://t.co/w7PbWhLyDH #internship #intern #jobs #hiring #hr #Tchat #Diversity</t>
  </si>
  <si>
    <t>Spring Paid Intern - Media Tech - NBC Universal https://t.co/Gt4sqiZI53 #internship #intern #jobs #hiring #hr #Tchat #Diversity</t>
  </si>
  <si>
    <t>Paid Intern - Sport Development Strategy and Research - Usa Baseball https://t.co/3GF8hPyyeI #internship #intern #jobs #hiring #hr #Tchat #Diversity</t>
  </si>
  <si>
    <t>Spring Paid Intern - Data Engineer - NBC Universal https://t.co/NimDH8CJew #internship #intern #jobs #hiring #hr #Tchat #Diversity</t>
  </si>
  <si>
    <t>Spring Intern - Ticket Services - Walt Disney Parks and Resorts https://t.co/BvmrReZu5k #internship #intern #jobs #hiring #hr #Tchat #Diversity</t>
  </si>
  <si>
    <t>Intern - Talent Management - Confidential https://t.co/drlOzrOj5y #internship #intern #jobs #hiring #hr #Tchat #Diversity</t>
  </si>
  <si>
    <t>Spring Paid Intern - Ent &amp;amp; Lifestyle Production - NBC Universal https://t.co/ofZuhQGLH5 #internship #intern #jobs #hiring #hr #Tchat #Diversity</t>
  </si>
  <si>
    <t>Paid Intern - Digital - NBC Universal https://t.co/nuVkO6vdln #internship #intern #jobs #hiring #hr #Tchat #Diversity</t>
  </si>
  <si>
    <t>Paid Intern - News - NBC Universal https://t.co/mjIepl28zR #internship #intern #jobs #hiring #hr #Tchat #Diversity</t>
  </si>
  <si>
    <t>Graduate DevOps Engineer - £12,000 https://t.co/0wruvi5A3H #internship #intern #jobs #hiring #hr #Tchat #Diversity</t>
  </si>
  <si>
    <t>Automation Logic - Graduate DevOps Engineer - £12,000 https://t.co/oRZhkS9nMG #internship #intern #jobs #hiring #hr #Tchat #Diversity</t>
  </si>
  <si>
    <t>Intern - Film Festival - South By Southwest https://t.co/sbLvDy4GqQ #internship #intern #jobs #hiring #hr #Tchat #Diversity</t>
  </si>
  <si>
    <t>Intern - Planning Department - South By Southwest https://t.co/oDSC6ujP2j #internship #intern #jobs #hiring #hr #Tchat #Diversity</t>
  </si>
  <si>
    <t>Intern - Music Management - Confidential https://t.co/2ZeMKkCL3m #internship #intern #jobs #hiring #hr #Tchat #Diversity</t>
  </si>
  <si>
    <t>Paid Intern - Production - Confidential https://t.co/0YRo3gTMkJ #internship #intern #jobs #hiring #hr #Tchat #Diversity</t>
  </si>
  <si>
    <t>Intern - Baseball Operations - Usa Baseball https://t.co/rYBUkmKHZ6 #internship #intern #jobs #hiring #hr #Tchat #Diversity</t>
  </si>
  <si>
    <t>Intern - Baseball Operations   2 - Usa Baseball https://t.co/7sHvcYqmo7 #internship #intern #jobs #hiring #hr #Tchat #Diversity</t>
  </si>
  <si>
    <t>Paid Intern - National Training Complex  Operations - Usa Baseball https://t.co/uYDzgITkqY #internship #intern #jobs #hiring #hr #Tchat #Diversity</t>
  </si>
  <si>
    <t>Intern - Content - XYZ Films https://t.co/pv44tLcaeA #internship #intern #jobs #hiring #hr #Tchat #Diversity</t>
  </si>
  <si>
    <t>Spring Intern - Retail &amp;amp; Supply Chain Management - Usa Baseball https://t.co/zrdKVmprlx #internship #intern #jobs #hiring #hr #Tchat #Diversity</t>
  </si>
  <si>
    <t>Automation Logic - Graduate DevOps Engineer - £20,572 https://t.co/LrZvgRvzgP #internship #intern #jobs #hiring #hr #Tchat #Diversity</t>
  </si>
  <si>
    <t>Baseball Operations-National Team Championship Intern #2 - Usa Baseball https://t.co/CZd5src847 #internship #intern #jobs #hiring #hr #Tchat #Diversity</t>
  </si>
  <si>
    <t>Intern - Creative/Development - Aperture Entertainment https://t.co/NVyvj5gj8p #internship #intern #jobs #hiring #hr #Tchat #Diversity</t>
  </si>
  <si>
    <t>Intern - Production Office - Confidential https://t.co/PXzRsEt127 #internship #intern #jobs #hiring #hr #Tchat #Diversity</t>
  </si>
  <si>
    <t>Spring Intern - 7 On Your Side Production - ABC https://t.co/RuVDM1rXM7 #internship #intern #jobs #hiring #hr #Tchat #Diversity</t>
  </si>
  <si>
    <t>Intern - Film Festival Volunteer - NewFilmmakers Los Angeles https://t.co/PoawXBPwV6 #internship #intern #jobs #hiring #hr #Tchat #Diversity</t>
  </si>
  <si>
    <t>Intern - Media Strategy - Blank Space https://t.co/npuVSDoxwC #internship #intern #jobs #hiring #hr #Tchat #Diversity</t>
  </si>
  <si>
    <t>Spring Intern - Abc7 Digital Team - ABC7 https://t.co/2SQ78FPh5p #internship #intern #jobs #hiring #hr #Tchat #Diversity</t>
  </si>
  <si>
    <t>Spring Paid Intern - NBC Entertainment Digital - NBC Universal https://t.co/JUTAq9iifZ #internship #intern #jobs #hiring #hr #Tchat #Diversity</t>
  </si>
  <si>
    <t>Fall Intern - Music Library and Research - New Line Productions https://t.co/i7PieadWuk #internship #intern #jobs #hiring #hr #Tchat #Diversity</t>
  </si>
  <si>
    <t>Intern - Marketing - Sony Pictures https://t.co/lEVh4fCEhS #internship #intern #jobs #hiring #hr #Tchat #Diversity</t>
  </si>
  <si>
    <t>Explore Learning - Assistant Director - £23,000 - £25,500 depending on location https://t.co/F2LMr2W8IV #internship #intern #jobs #hiring #hr #Tchat #Diversity</t>
  </si>
  <si>
    <t>Fall Intern - Production - AKA NYC https://t.co/MPgaGdLq5V #internship #intern #jobs #hiring #hr #Tchat #Diversity</t>
  </si>
  <si>
    <t>Fall Intern - Design - AKA NYC https://t.co/xn7C4FiVea #internship #intern #jobs #hiring #hr #Tchat #Diversity</t>
  </si>
  <si>
    <t>Spring Intern - Operations / Production - ABC https://t.co/MlEraABz1g #internship #intern #jobs #hiring #hr #Tchat #Diversity</t>
  </si>
  <si>
    <t>Intern - Indie Feature Film - Confidential https://t.co/vNYrBJ8bkF #internship #intern #jobs #hiring #hr #Tchat #Diversity</t>
  </si>
  <si>
    <t>Spring Paid Intern - Political Unit - CNN https://t.co/Yki6jF6e0B #internship #intern #jobs #hiring #hr #Tchat #Diversity</t>
  </si>
  <si>
    <t>Spring Paid Intern - Newsgathering - CNN https://t.co/5aEWbtr2wD #internship #intern #jobs #hiring #hr #Tchat #Diversity</t>
  </si>
  <si>
    <t>Spring Paid Intern - Newsource - CNN https://t.co/RuW62HXm3B #internship #intern #jobs #hiring #hr #Tchat #Diversity</t>
  </si>
  <si>
    <t>Spring Paid Intern - Investigative Unit - CNN https://t.co/bX1hnURDcB #internship #intern #jobs #hiring #hr #Tchat #Diversity</t>
  </si>
  <si>
    <t>Spring Paid Intern - Crime &amp;amp; Justice - CNN https://t.co/wuT1rulD6T #internship #intern #jobs #hiring #hr #Tchat #Diversity</t>
  </si>
  <si>
    <t>Spring Paid Intern - State Of The Union - CNN https://t.co/DBLC68hgE6 #internship #intern #jobs #hiring #hr #Tchat #Diversity</t>
  </si>
  <si>
    <t>Spring Paid Intern - Situation Room - CNN https://t.co/g7novGjyD3 #internship #intern #jobs #hiring #hr #Tchat #Diversity</t>
  </si>
  <si>
    <t>Spring Paid Intern - CNN Espanol - CNN https://t.co/Nx8KptBeqc #internship #intern #jobs #hiring #hr #Tchat #Diversity</t>
  </si>
  <si>
    <t>Spring Paid Intern - CnnpoliticsCom - CNN https://t.co/Crol25jzWS #internship #intern #jobs #hiring #hr #Tchat #Diversity</t>
  </si>
  <si>
    <t>Spring Paid Intern - The Lead - CNN https://t.co/dw461Vjkkp #internship #intern #jobs #hiring #hr #Tchat #Diversity</t>
  </si>
  <si>
    <t>Intern - Social Media and Marketing - Colors Worldwide Inc https://t.co/4lAKupt88V #internship #intern #jobs #hiring #hr #Tchat #Diversity</t>
  </si>
  <si>
    <t>Intern - Music   Social media - youbloom https://t.co/eD6kohJMmq #internship #intern #jobs #hiring #hr #Tchat #Diversity</t>
  </si>
  <si>
    <t>Intern - Talent Agency - UIA Talent Agency https://t.co/LL9yd5H6aS #internship #intern #jobs #hiring #hr #Tchat #Diversity</t>
  </si>
  <si>
    <t>Spring Paid Intern - Various - Viacom https://t.co/lCOygGcTH1 #internship #intern #jobs #hiring #hr #Tchat #Diversity</t>
  </si>
  <si>
    <t>Spring Intern - Abc7 Early Morning News - ABC7 https://t.co/YzR00WMZAD #internship #intern #jobs #hiring #hr #Tchat #Diversity</t>
  </si>
  <si>
    <t>Spring Intern - Marketing - ABC https://t.co/lvsagmoYbE #internship #intern #jobs #hiring #hr #Tchat #Diversity</t>
  </si>
  <si>
    <t>Fall Paid Intern - Photo - CBS Interactive https://t.co/CR27vySBQz #internship #intern #jobs #hiring #hr #Tchat #Diversity</t>
  </si>
  <si>
    <t>Intern - Production &amp;amp;amp Development - MadRiver Pictures https://t.co/oO3OSY2MTS #internship #intern #jobs #hiring #hr #Tchat #Diversity</t>
  </si>
  <si>
    <t>Paid Intern - management - Premier League Entertainment https://t.co/0Nlg2zWePc #internship #intern #jobs #hiring #hr #Tchat #Diversity</t>
  </si>
  <si>
    <t>Spring Paid Intern - Content Distribution Marketing - NBC Universal https://t.co/lw1TrdVObg #internship #intern #jobs #hiring #hr #Tchat #Diversity</t>
  </si>
  <si>
    <t>Spring Paid Intern - Content Distribution Digital - NBC Universal https://t.co/98a9YVmwMz #internship #intern #jobs #hiring #hr #Tchat #Diversity</t>
  </si>
  <si>
    <t>Intern - Business Development - Confidential https://t.co/KB5n14FMdi #internship #intern #jobs #hiring #hr #Tchat #Diversity</t>
  </si>
  <si>
    <t>Intern - Office / Production - Confidential https://t.co/3I7sHNF8Ff #internship #intern #jobs #hiring #hr #Tchat #Diversity</t>
  </si>
  <si>
    <t>Spring Intern - Transportation / Agencies ,  News Dc Bureau - ABC https://t.co/2KhQk1lObL #internship #intern #jobs #hiring #hr #Tchat #Diversity</t>
  </si>
  <si>
    <t>Intern - Photography - Fortune Cookie Productions https://t.co/UaGmXKo9U6 #internship #intern #jobs #hiring #hr #Tchat #Diversity</t>
  </si>
  <si>
    <t>Intern - Documentary Film - Odyssey Impact https://t.co/glkotg9Xkf #internship #intern #jobs #hiring #hr #Tchat #Diversity</t>
  </si>
  <si>
    <t>Spring Intern - Stats &amp;amp; Information - ESPN https://t.co/uap3JedYxT #internship #intern #jobs #hiring #hr #Tchat #Diversity</t>
  </si>
  <si>
    <t>Spring Intern - Casting - Freeform https://t.co/oWRCFwxNaa #internship #intern #jobs #hiring #hr #Tchat #Diversity</t>
  </si>
  <si>
    <t>Spring Intern - Social Media - ESPN https://t.co/k3uZNW2PPy #internship #intern #jobs #hiring #hr #Tchat #Diversity</t>
  </si>
  <si>
    <t>Spring Intern - Production - ESPN https://t.co/MsvLQyRDGN #internship #intern #jobs #hiring #hr #Tchat #Diversity</t>
  </si>
  <si>
    <t>Spring Intern - Production Operations - ESPN https://t.co/iqojgt67T3 #internship #intern #jobs #hiring #hr #Tchat #Diversity</t>
  </si>
  <si>
    <t>Spring Intern - Freeform Media Relations / PR - Walt Disney Television https://t.co/4pz88zm8DA #internship #intern #jobs #hiring #hr #Tchat #Diversity</t>
  </si>
  <si>
    <t>Intern - Management / Marketing - Silverback Artist Management https://t.co/g0r89ne0fd #internship #intern #jobs #hiring #hr #Tchat #Diversity</t>
  </si>
  <si>
    <t>Intern - Youth Division - Confidential https://t.co/rpjTO9mbv9 #internship #intern #jobs #hiring #hr #Tchat #Diversity</t>
  </si>
  <si>
    <t>Spring Intern - Local News , Wtvd / ABC 11 - WTVD https://t.co/IpvwA7tJmc #internship #intern #jobs #hiring #hr #Tchat #Diversity</t>
  </si>
  <si>
    <t>Intern - Literary - Confidential https://t.co/KdjfzIozK5 #internship #intern #jobs #hiring #hr #Tchat #Diversity</t>
  </si>
  <si>
    <t>Spring Intern - Business &amp;amp; Legal Affairs - Discovery Communications https://t.co/Qvqp6nUosU #internship #intern #jobs #hiring #hr #Tchat #Diversity</t>
  </si>
  <si>
    <t>Spring Intern - Communications &amp;amp; Public Relations - Discovery Communications https://t.co/v5Qp6psrEg #internship #intern #jobs #hiring #hr #Tchat #Diversity</t>
  </si>
  <si>
    <t>Spring Intern - Product Design - Discovery Communications https://t.co/DWuqahtXlx #internship #intern #jobs #hiring #hr #Tchat #Diversity</t>
  </si>
  <si>
    <t>Spring Intern - Digital Research &amp;amp; Insights - Discovery Communications https://t.co/ObPYpr4S1w #internship #intern #jobs #hiring #hr #Tchat #Diversity</t>
  </si>
  <si>
    <t>Spring Intern - Media Strategy &amp;amp; Analytics - Discovery Communications https://t.co/0EvFUi45ye #internship #intern #jobs #hiring #hr #Tchat #Diversity</t>
  </si>
  <si>
    <t>Spring Intern - Editorial &amp;amp; Social Media - Discovery Communications https://t.co/rBBB1GgXNp #internship #intern #jobs #hiring #hr #Tchat #Diversity</t>
  </si>
  <si>
    <t>Spring Intern - Editorial &amp;amp; Social Media - Discovery Communications https://t.co/1YfnruRasy #internship #intern #jobs #hiring #hr #Tchat #Diversity</t>
  </si>
  <si>
    <t>Spring Intern - Digital Production - Discovery Communications https://t.co/Zyk3KtAjFR #internship #intern #jobs #hiring #hr #Tchat #Diversity</t>
  </si>
  <si>
    <t>Spring Intern - Production , - ESPN https://t.co/vMkuuvenpH #internship #intern #jobs #hiring #hr #Tchat #Diversity</t>
  </si>
  <si>
    <t>Spring Intern - Abc7 Entertainment News - ABC7 https://t.co/D72pHs322X #internship #intern #jobs #hiring #hr #Tchat #Diversity</t>
  </si>
  <si>
    <t>Spring Intern - Abc7 Evening News - ABC7 https://t.co/wiFGFa5sDW #internship #intern #jobs #hiring #hr #Tchat #Diversity</t>
  </si>
  <si>
    <t>Spring Intern - Business &amp;amp; Legal Affairs Jd , Marvel Studios - Marvel Entertainment https://t.co/mwid20NvKZ #internship #intern #jobs #hiring #hr #Tchat #Diversity</t>
  </si>
  <si>
    <t>Spring Paid Intern - Nbc4 - NBC Universal https://t.co/XEGjdXTuCh #internship #intern #jobs #hiring #hr #Tchat #Diversity</t>
  </si>
  <si>
    <t>Spring Paid Intern - IT , NBC 7 - Telemundo https://t.co/BRMvkr4Kfl #internship #intern #jobs #hiring #hr #Tchat #Diversity</t>
  </si>
  <si>
    <t>Spring Paid Intern - Promotion &amp;amp; Graphic Design , NBC 7 - Telemundo https://t.co/zHgD1H8iiQ #internship #intern #jobs #hiring #hr #Tchat #Diversity</t>
  </si>
  <si>
    <t>Spring Paid Intern - Marketing - Telemundo https://t.co/MxvxvN1Jei #internship #intern #jobs #hiring #hr #Tchat #Diversity</t>
  </si>
  <si>
    <t>Spring Paid Intern - NBC 7 - Telemundo https://t.co/ngFNmDSCKw #internship #intern #jobs #hiring #hr #Tchat #Diversity</t>
  </si>
  <si>
    <t>Spring Paid Intern - Promo &amp;amp; Graphic Design - Telemundo https://t.co/UumoK1Scm1 #internship #intern #jobs #hiring #hr #Tchat #Diversity</t>
  </si>
  <si>
    <t>Spring Paid Intern - NBC 7 News - Telemundo https://t.co/90oOTAbWzH #internship #intern #jobs #hiring #hr #Tchat #Diversity</t>
  </si>
  <si>
    <t>Spring Paid Intern - News - Telemundo https://t.co/LkCt7GdxoE #internship #intern #jobs #hiring #hr #Tchat #Diversity</t>
  </si>
  <si>
    <t>Spring Paid Intern - NBC 7 Marketing - Telemundo https://t.co/KwPatMbcDo #internship #intern #jobs #hiring #hr #Tchat #Diversity</t>
  </si>
  <si>
    <t>Fall Intern - Talent Management Co - Confidential https://t.co/hjtA3CJk60 #internship #intern #jobs #hiring #hr #Tchat #Diversity</t>
  </si>
  <si>
    <t>https://blog.peoplehum.com/general/employee-engagement-importance/</t>
  </si>
  <si>
    <t>https://www.linkedin.com/pulse/podcast-remote-workers-more-productive-joey-price</t>
  </si>
  <si>
    <t>https://twitter.com/Damien_Bancal/status/1169564381216149504</t>
  </si>
  <si>
    <t>http://studycourse.org/course-directory/course/the-complete-recruiter-in-28-days-online/14/34</t>
  </si>
  <si>
    <t>http://jobzel.com/item.php?id=49303</t>
  </si>
  <si>
    <t>https://www.europe1.fr/faits-divers/violences-conjugales-une-affaire-resolue-rapidement-grace-a-une-plateforme-en-ligne-3918361</t>
  </si>
  <si>
    <t>https://www.youtube.com/watch?time_continue=27&amp;v=8ef2kujFJ_o</t>
  </si>
  <si>
    <t>https://www.ecommerce-nation.fr/service-client-etre-visuel/</t>
  </si>
  <si>
    <t>http://jobzel.com/item.php?id=48813</t>
  </si>
  <si>
    <t>http://jobzel.com/item.php?id=48812</t>
  </si>
  <si>
    <t>http://jobzel.com/item.php?id=48814</t>
  </si>
  <si>
    <t>http://jobzel.com/item.php?id=48824</t>
  </si>
  <si>
    <t>http://jobzel.com/item.php?id=49292</t>
  </si>
  <si>
    <t>http://jobzel.com/item.php?id=49291</t>
  </si>
  <si>
    <t>http://jobzel.com/item.php?id=49638</t>
  </si>
  <si>
    <t>http://jobzel.com/item.php?id=49640</t>
  </si>
  <si>
    <t>http://jobzel.com/item.php?id=49639</t>
  </si>
  <si>
    <t>http://jobzel.com/item.php?id=49767</t>
  </si>
  <si>
    <t>http://jobzel.com/item.php?id=49765</t>
  </si>
  <si>
    <t>http://jobzel.com/item.php?id=49766</t>
  </si>
  <si>
    <t>http://jobzel.com/item.php?id=49789</t>
  </si>
  <si>
    <t>https://www.fi.edu/sensory-friendly-everyday?fbclid=IwAR3r-egjTTdRlYOY26MY_nBiFJNu7VkCSA29GTGcjks3JERRf5WMe1w_uGA</t>
  </si>
  <si>
    <t>https://www.linkedin.com/slink?code=f8v-feM</t>
  </si>
  <si>
    <t>https://careersherpa.net/best-twitter-accounts-for-job-search-advice-2019/</t>
  </si>
  <si>
    <t>http://jobzel.com/item.php?id=49622</t>
  </si>
  <si>
    <t>http://jobzel.com/item.php?id=49968</t>
  </si>
  <si>
    <t>http://jobzel.com/item.php?id=49969</t>
  </si>
  <si>
    <t>http://jobzel.com/item.php?id=50717</t>
  </si>
  <si>
    <t>http://jobzel.com/item.php?id=50718</t>
  </si>
  <si>
    <t>http://jobzel.com/item.php?id=50719</t>
  </si>
  <si>
    <t>http://jobzel.com/item.php?id=50720</t>
  </si>
  <si>
    <t>http://jobzel.com/item.php?id=50740</t>
  </si>
  <si>
    <t>http://jobzel.com/item.php?id=50741</t>
  </si>
  <si>
    <t>http://jobzel.com/item.php?id=50742</t>
  </si>
  <si>
    <t>http://jobzel.com/item.php?id=50743</t>
  </si>
  <si>
    <t>https://www.geezlove.com/Angy490112</t>
  </si>
  <si>
    <t>https://www.geezlove.com/lesly680</t>
  </si>
  <si>
    <t>https://www.geezlove.com/rosinedupon</t>
  </si>
  <si>
    <t>https://www.geezlove.com/roxaneclerc</t>
  </si>
  <si>
    <t>https://www.geezlove.com/4675abc</t>
  </si>
  <si>
    <t>https://www.geezlove.com/Naomie024</t>
  </si>
  <si>
    <t>https://www.geezlove.com/Doon098</t>
  </si>
  <si>
    <t>https://www.geezlove.com/Michel968</t>
  </si>
  <si>
    <t>https://www.tinypulse.com/blog/13-surprising-statistics-about-employee-retention?utm_source=twitter_afb09c20-a687-4542-b631-2a172a0d904b&amp;utm_medium=broxburndrive&amp;utm_term=&amp;utm_content=&amp;utm_campaign=</t>
  </si>
  <si>
    <t>http://ow.ly/2ReB30nHmjh</t>
  </si>
  <si>
    <t>https://www.lollydaskal.com/leadership/5-ways-smart-people-sabotage-their-success/?utm_source=twitter_44bab3c8-587c-493c-968d-f745a0a87dba&amp;utm_medium=broxburndrive&amp;utm_term=&amp;utm_content=&amp;utm_campaign=</t>
  </si>
  <si>
    <t>http://ow.ly/UYzH30nHmdK</t>
  </si>
  <si>
    <t>https://www.lollydaskal.com/leadership/7-reasons-your-people-are-frustrated-with-your-leadership/?utm_source=twitter_c70154b2-41bc-4ac9-948d-7fe36fb2ccf1&amp;utm_medium=broxburndrive&amp;utm_term=&amp;utm_content=&amp;utm_campaign=</t>
  </si>
  <si>
    <t>http://jobzel.com/item.php?id=48194</t>
  </si>
  <si>
    <t>http://jobzel.com/item.php?id=48276</t>
  </si>
  <si>
    <t>http://jobzel.com/item.php?id=48279</t>
  </si>
  <si>
    <t>http://jobzel.com/item.php?id=48280</t>
  </si>
  <si>
    <t>http://jobzel.com/item.php?id=48286</t>
  </si>
  <si>
    <t>http://jobzel.com/item.php?id=48450</t>
  </si>
  <si>
    <t>http://jobzel.com/item.php?id=48451</t>
  </si>
  <si>
    <t>http://jobzel.com/item.php?id=48464</t>
  </si>
  <si>
    <t>http://jobzel.com/item.php?id=48465</t>
  </si>
  <si>
    <t>http://jobzel.com/item.php?id=48477</t>
  </si>
  <si>
    <t>http://jobzel.com/item.php?id=48478</t>
  </si>
  <si>
    <t>http://jobzel.com/item.php?id=48479</t>
  </si>
  <si>
    <t>http://jobzel.com/item.php?id=48612</t>
  </si>
  <si>
    <t>http://jobzel.com/item.php?id=48618</t>
  </si>
  <si>
    <t>http://jobzel.com/item.php?id=48624</t>
  </si>
  <si>
    <t>http://jobzel.com/item.php?id=48642</t>
  </si>
  <si>
    <t>http://jobzel.com/item.php?id=48658</t>
  </si>
  <si>
    <t>http://jobzel.com/item.php?id=48672</t>
  </si>
  <si>
    <t>http://jobzel.com/item.php?id=48673</t>
  </si>
  <si>
    <t>http://jobzel.com/item.php?id=48674</t>
  </si>
  <si>
    <t>http://jobzel.com/item.php?id=48675</t>
  </si>
  <si>
    <t>http://jobzel.com/item.php?id=48676</t>
  </si>
  <si>
    <t>http://jobzel.com/item.php?id=48677</t>
  </si>
  <si>
    <t>http://jobzel.com/item.php?id=48702</t>
  </si>
  <si>
    <t>http://jobzel.com/item.php?id=48703</t>
  </si>
  <si>
    <t>http://jobzel.com/item.php?id=48704</t>
  </si>
  <si>
    <t>http://jobzel.com/item.php?id=48705</t>
  </si>
  <si>
    <t>http://jobzel.com/item.php?id=48706</t>
  </si>
  <si>
    <t>http://jobzel.com/item.php?id=48835</t>
  </si>
  <si>
    <t>http://jobzel.com/item.php?id=48877</t>
  </si>
  <si>
    <t>http://jobzel.com/item.php?id=48878</t>
  </si>
  <si>
    <t>http://jobzel.com/item.php?id=48888</t>
  </si>
  <si>
    <t>http://jobzel.com/item.php?id=48889</t>
  </si>
  <si>
    <t>http://jobzel.com/item.php?id=48890</t>
  </si>
  <si>
    <t>http://jobzel.com/item.php?id=48891</t>
  </si>
  <si>
    <t>http://jobzel.com/item.php?id=48892</t>
  </si>
  <si>
    <t>http://jobzel.com/item.php?id=48893</t>
  </si>
  <si>
    <t>http://jobzel.com/item.php?id=48894</t>
  </si>
  <si>
    <t>http://jobzel.com/item.php?id=48895</t>
  </si>
  <si>
    <t>http://jobzel.com/item.php?id=48896</t>
  </si>
  <si>
    <t>http://jobzel.com/item.php?id=48897</t>
  </si>
  <si>
    <t>http://jobzel.com/item.php?id=48920</t>
  </si>
  <si>
    <t>http://jobzel.com/item.php?id=48921</t>
  </si>
  <si>
    <t>http://jobzel.com/item.php?id=48958</t>
  </si>
  <si>
    <t>http://jobzel.com/item.php?id=48959</t>
  </si>
  <si>
    <t>http://jobzel.com/item.php?id=48960</t>
  </si>
  <si>
    <t>http://jobzel.com/item.php?id=48961</t>
  </si>
  <si>
    <t>http://jobzel.com/item.php?id=48962</t>
  </si>
  <si>
    <t>http://jobzel.com/item.php?id=48963</t>
  </si>
  <si>
    <t>http://jobzel.com/item.php?id=48964</t>
  </si>
  <si>
    <t>http://jobzel.com/item.php?id=48965</t>
  </si>
  <si>
    <t>http://jobzel.com/item.php?id=48995</t>
  </si>
  <si>
    <t>http://jobzel.com/item.php?id=48996</t>
  </si>
  <si>
    <t>http://jobzel.com/item.php?id=49059</t>
  </si>
  <si>
    <t>http://jobzel.com/item.php?id=49098</t>
  </si>
  <si>
    <t>http://jobzel.com/item.php?id=49099</t>
  </si>
  <si>
    <t>http://jobzel.com/item.php?id=49100</t>
  </si>
  <si>
    <t>http://jobzel.com/item.php?id=49101</t>
  </si>
  <si>
    <t>http://jobzel.com/item.php?id=49102</t>
  </si>
  <si>
    <t>http://jobzel.com/item.php?id=49131</t>
  </si>
  <si>
    <t>http://jobzel.com/item.php?id=49132</t>
  </si>
  <si>
    <t>http://jobzel.com/item.php?id=49158</t>
  </si>
  <si>
    <t>http://jobzel.com/item.php?id=49159</t>
  </si>
  <si>
    <t>http://jobzel.com/item.php?id=49168</t>
  </si>
  <si>
    <t>http://jobzel.com/item.php?id=49176</t>
  </si>
  <si>
    <t>http://jobzel.com/item.php?id=49177</t>
  </si>
  <si>
    <t>http://jobzel.com/item.php?id=49178</t>
  </si>
  <si>
    <t>http://jobzel.com/item.php?id=49224</t>
  </si>
  <si>
    <t>http://jobzel.com/item.php?id=49225</t>
  </si>
  <si>
    <t>http://jobzel.com/item.php?id=49226</t>
  </si>
  <si>
    <t>http://jobzel.com/item.php?id=49227</t>
  </si>
  <si>
    <t>http://jobzel.com/item.php?id=49228</t>
  </si>
  <si>
    <t>http://jobzel.com/item.php?id=49229</t>
  </si>
  <si>
    <t>http://jobzel.com/item.php?id=49230</t>
  </si>
  <si>
    <t>http://jobzel.com/item.php?id=49231</t>
  </si>
  <si>
    <t>http://jobzel.com/item.php?id=49232</t>
  </si>
  <si>
    <t>http://jobzel.com/item.php?id=49233</t>
  </si>
  <si>
    <t>http://jobzel.com/item.php?id=49237</t>
  </si>
  <si>
    <t>http://jobzel.com/item.php?id=49238</t>
  </si>
  <si>
    <t>http://jobzel.com/item.php?id=49239</t>
  </si>
  <si>
    <t>http://jobzel.com/item.php?id=49248</t>
  </si>
  <si>
    <t>http://jobzel.com/item.php?id=49249</t>
  </si>
  <si>
    <t>http://jobzel.com/item.php?id=49250</t>
  </si>
  <si>
    <t>http://jobzel.com/item.php?id=49251</t>
  </si>
  <si>
    <t>http://jobzel.com/item.php?id=49252</t>
  </si>
  <si>
    <t>http://jobzel.com/item.php?id=49253</t>
  </si>
  <si>
    <t>http://jobzel.com/item.php?id=49254</t>
  </si>
  <si>
    <t>http://jobzel.com/item.php?id=49255</t>
  </si>
  <si>
    <t>http://jobzel.com/item.php?id=49262</t>
  </si>
  <si>
    <t>http://jobzel.com/item.php?id=49271</t>
  </si>
  <si>
    <t>http://jobzel.com/item.php?id=49272</t>
  </si>
  <si>
    <t>http://jobzel.com/item.php?id=49273</t>
  </si>
  <si>
    <t>http://jobzel.com/item.php?id=49274</t>
  </si>
  <si>
    <t>http://jobzel.com/item.php?id=49286</t>
  </si>
  <si>
    <t>http://jobzel.com/item.php?id=49300</t>
  </si>
  <si>
    <t>http://jobzel.com/item.php?id=49301</t>
  </si>
  <si>
    <t>http://jobzel.com/item.php?id=49302</t>
  </si>
  <si>
    <t>http://jobzel.com/item.php?id=49336</t>
  </si>
  <si>
    <t>http://jobzel.com/item.php?id=49337</t>
  </si>
  <si>
    <t>http://jobzel.com/item.php?id=49340</t>
  </si>
  <si>
    <t>http://jobzel.com/item.php?id=49341</t>
  </si>
  <si>
    <t>http://jobzel.com/item.php?id=49342</t>
  </si>
  <si>
    <t>http://jobzel.com/item.php?id=49343</t>
  </si>
  <si>
    <t>http://jobzel.com/item.php?id=49344</t>
  </si>
  <si>
    <t>http://jobzel.com/item.php?id=49443</t>
  </si>
  <si>
    <t>http://jobzel.com/item.php?id=49444</t>
  </si>
  <si>
    <t>http://jobzel.com/item.php?id=49455</t>
  </si>
  <si>
    <t>http://jobzel.com/item.php?id=49456</t>
  </si>
  <si>
    <t>http://jobzel.com/item.php?id=49457</t>
  </si>
  <si>
    <t>http://jobzel.com/item.php?id=49458</t>
  </si>
  <si>
    <t>http://jobzel.com/item.php?id=49459</t>
  </si>
  <si>
    <t>http://jobzel.com/item.php?id=49460</t>
  </si>
  <si>
    <t>http://jobzel.com/item.php?id=49472</t>
  </si>
  <si>
    <t>http://jobzel.com/item.php?id=49563</t>
  </si>
  <si>
    <t>http://jobzel.com/item.php?id=49564</t>
  </si>
  <si>
    <t>http://jobzel.com/item.php?id=49565</t>
  </si>
  <si>
    <t>http://jobzel.com/item.php?id=49566</t>
  </si>
  <si>
    <t>http://jobzel.com/item.php?id=49567</t>
  </si>
  <si>
    <t>http://jobzel.com/item.php?id=49568</t>
  </si>
  <si>
    <t>http://jobzel.com/item.php?id=49569</t>
  </si>
  <si>
    <t>http://jobzel.com/item.php?id=49570</t>
  </si>
  <si>
    <t>http://jobzel.com/item.php?id=49571</t>
  </si>
  <si>
    <t>http://jobzel.com/item.php?id=49572</t>
  </si>
  <si>
    <t>http://jobzel.com/item.php?id=49580</t>
  </si>
  <si>
    <t>http://jobzel.com/item.php?id=49581</t>
  </si>
  <si>
    <t>http://jobzel.com/item.php?id=49582</t>
  </si>
  <si>
    <t>http://jobzel.com/item.php?id=49583</t>
  </si>
  <si>
    <t>http://jobzel.com/item.php?id=49584</t>
  </si>
  <si>
    <t>http://jobzel.com/item.php?id=49585</t>
  </si>
  <si>
    <t>http://jobzel.com/item.php?id=49586</t>
  </si>
  <si>
    <t>http://jobzel.com/item.php?id=49607</t>
  </si>
  <si>
    <t>http://jobzel.com/item.php?id=49608</t>
  </si>
  <si>
    <t>http://jobzel.com/item.php?id=49609</t>
  </si>
  <si>
    <t>http://jobzel.com/item.php?id=49610</t>
  </si>
  <si>
    <t>http://jobzel.com/item.php?id=49620</t>
  </si>
  <si>
    <t>http://jobzel.com/item.php?id=49621</t>
  </si>
  <si>
    <t>http://jobzel.com/item.php?id=49635</t>
  </si>
  <si>
    <t>http://jobzel.com/item.php?id=49636</t>
  </si>
  <si>
    <t>http://jobzel.com/item.php?id=49637</t>
  </si>
  <si>
    <t>http://jobzel.com/item.php?id=49660</t>
  </si>
  <si>
    <t>http://jobzel.com/item.php?id=49661</t>
  </si>
  <si>
    <t>http://jobzel.com/item.php?id=49662</t>
  </si>
  <si>
    <t>http://jobzel.com/item.php?id=49663</t>
  </si>
  <si>
    <t>http://jobzel.com/item.php?id=49664</t>
  </si>
  <si>
    <t>http://jobzel.com/item.php?id=49665</t>
  </si>
  <si>
    <t>http://jobzel.com/item.php?id=49666</t>
  </si>
  <si>
    <t>http://jobzel.com/item.php?id=49667</t>
  </si>
  <si>
    <t>http://jobzel.com/item.php?id=49668</t>
  </si>
  <si>
    <t>http://jobzel.com/item.php?id=49669</t>
  </si>
  <si>
    <t>http://jobzel.com/item.php?id=49758</t>
  </si>
  <si>
    <t>http://jobzel.com/item.php?id=49759</t>
  </si>
  <si>
    <t>http://jobzel.com/item.php?id=49760</t>
  </si>
  <si>
    <t>http://jobzel.com/item.php?id=49761</t>
  </si>
  <si>
    <t>http://jobzel.com/item.php?id=49762</t>
  </si>
  <si>
    <t>http://jobzel.com/item.php?id=49763</t>
  </si>
  <si>
    <t>http://jobzel.com/item.php?id=49764</t>
  </si>
  <si>
    <t>http://jobzel.com/item.php?id=49778</t>
  </si>
  <si>
    <t>http://jobzel.com/item.php?id=49779</t>
  </si>
  <si>
    <t>http://jobzel.com/item.php?id=49808</t>
  </si>
  <si>
    <t>http://jobzel.com/item.php?id=49810</t>
  </si>
  <si>
    <t>http://jobzel.com/item.php?id=49811</t>
  </si>
  <si>
    <t>http://jobzel.com/item.php?id=49812</t>
  </si>
  <si>
    <t>http://jobzel.com/item.php?id=49813</t>
  </si>
  <si>
    <t>http://jobzel.com/item.php?id=49814</t>
  </si>
  <si>
    <t>http://jobzel.com/item.php?id=49815</t>
  </si>
  <si>
    <t>http://jobzel.com/item.php?id=49816</t>
  </si>
  <si>
    <t>http://jobzel.com/item.php?id=49817</t>
  </si>
  <si>
    <t>http://jobzel.com/item.php?id=49835</t>
  </si>
  <si>
    <t>http://jobzel.com/item.php?id=49836</t>
  </si>
  <si>
    <t>http://jobzel.com/item.php?id=49837</t>
  </si>
  <si>
    <t>http://jobzel.com/item.php?id=49838</t>
  </si>
  <si>
    <t>http://jobzel.com/item.php?id=49839</t>
  </si>
  <si>
    <t>http://jobzel.com/item.php?id=49840</t>
  </si>
  <si>
    <t>http://jobzel.com/item.php?id=49841</t>
  </si>
  <si>
    <t>http://jobzel.com/item.php?id=49842</t>
  </si>
  <si>
    <t>http://jobzel.com/item.php?id=49843</t>
  </si>
  <si>
    <t>http://jobzel.com/item.php?id=49875</t>
  </si>
  <si>
    <t>http://jobzel.com/item.php?id=49876</t>
  </si>
  <si>
    <t>http://jobzel.com/item.php?id=49897</t>
  </si>
  <si>
    <t>http://jobzel.com/item.php?id=49898</t>
  </si>
  <si>
    <t>http://jobzel.com/item.php?id=49899</t>
  </si>
  <si>
    <t>http://jobzel.com/item.php?id=49900</t>
  </si>
  <si>
    <t>http://jobzel.com/item.php?id=49947</t>
  </si>
  <si>
    <t>http://jobzel.com/item.php?id=49954</t>
  </si>
  <si>
    <t>http://jobzel.com/item.php?id=49981</t>
  </si>
  <si>
    <t>http://jobzel.com/item.php?id=49989</t>
  </si>
  <si>
    <t>http://jobzel.com/item.php?id=49990</t>
  </si>
  <si>
    <t>http://jobzel.com/item.php?id=49991</t>
  </si>
  <si>
    <t>http://jobzel.com/item.php?id=49992</t>
  </si>
  <si>
    <t>http://jobzel.com/item.php?id=49993</t>
  </si>
  <si>
    <t>http://jobzel.com/item.php?id=49994</t>
  </si>
  <si>
    <t>http://jobzel.com/item.php?id=50012</t>
  </si>
  <si>
    <t>http://jobzel.com/item.php?id=50026</t>
  </si>
  <si>
    <t>http://jobzel.com/item.php?id=50027</t>
  </si>
  <si>
    <t>http://jobzel.com/item.php?id=50028</t>
  </si>
  <si>
    <t>http://jobzel.com/item.php?id=50029</t>
  </si>
  <si>
    <t>http://jobzel.com/item.php?id=50070</t>
  </si>
  <si>
    <t>http://jobzel.com/item.php?id=50071</t>
  </si>
  <si>
    <t>http://jobzel.com/item.php?id=50072</t>
  </si>
  <si>
    <t>http://jobzel.com/item.php?id=50073</t>
  </si>
  <si>
    <t>http://jobzel.com/item.php?id=50074</t>
  </si>
  <si>
    <t>http://jobzel.com/item.php?id=50075</t>
  </si>
  <si>
    <t>http://jobzel.com/item.php?id=50169</t>
  </si>
  <si>
    <t>http://jobzel.com/item.php?id=50213</t>
  </si>
  <si>
    <t>http://jobzel.com/item.php?id=50214</t>
  </si>
  <si>
    <t>http://jobzel.com/item.php?id=50215</t>
  </si>
  <si>
    <t>http://jobzel.com/item.php?id=50216</t>
  </si>
  <si>
    <t>http://jobzel.com/item.php?id=50263</t>
  </si>
  <si>
    <t>http://jobzel.com/item.php?id=50264</t>
  </si>
  <si>
    <t>http://jobzel.com/item.php?id=50265</t>
  </si>
  <si>
    <t>http://jobzel.com/item.php?id=50266</t>
  </si>
  <si>
    <t>http://jobzel.com/item.php?id=50267</t>
  </si>
  <si>
    <t>http://jobzel.com/item.php?id=50268</t>
  </si>
  <si>
    <t>http://jobzel.com/item.php?id=50269</t>
  </si>
  <si>
    <t>http://jobzel.com/item.php?id=50270</t>
  </si>
  <si>
    <t>http://jobzel.com/item.php?id=50271</t>
  </si>
  <si>
    <t>http://jobzel.com/item.php?id=50272</t>
  </si>
  <si>
    <t>http://jobzel.com/item.php?id=50341</t>
  </si>
  <si>
    <t>http://jobzel.com/item.php?id=50365</t>
  </si>
  <si>
    <t>http://jobzel.com/item.php?id=50366</t>
  </si>
  <si>
    <t>http://jobzel.com/item.php?id=50367</t>
  </si>
  <si>
    <t>http://jobzel.com/item.php?id=50368</t>
  </si>
  <si>
    <t>http://jobzel.com/item.php?id=50369</t>
  </si>
  <si>
    <t>http://jobzel.com/item.php?id=50370</t>
  </si>
  <si>
    <t>http://jobzel.com/item.php?id=50417</t>
  </si>
  <si>
    <t>http://jobzel.com/item.php?id=50479</t>
  </si>
  <si>
    <t>http://jobzel.com/item.php?id=50480</t>
  </si>
  <si>
    <t>http://jobzel.com/item.php?id=50481</t>
  </si>
  <si>
    <t>http://jobzel.com/item.php?id=50482</t>
  </si>
  <si>
    <t>http://jobzel.com/item.php?id=50483</t>
  </si>
  <si>
    <t>http://jobzel.com/item.php?id=50484</t>
  </si>
  <si>
    <t>http://jobzel.com/item.php?id=50809</t>
  </si>
  <si>
    <t>http://jobzel.com/item.php?id=50810</t>
  </si>
  <si>
    <t>http://jobzel.com/item.php?id=50835</t>
  </si>
  <si>
    <t>http://jobzel.com/item.php?id=50836</t>
  </si>
  <si>
    <t>http://jobzel.com/item.php?id=50876</t>
  </si>
  <si>
    <t>http://jobzel.com/item.php?id=50877</t>
  </si>
  <si>
    <t>http://jobzel.com/item.php?id=50878</t>
  </si>
  <si>
    <t>http://jobzel.com/item.php?id=50879</t>
  </si>
  <si>
    <t>http://jobzel.com/item.php?id=50880</t>
  </si>
  <si>
    <t>http://jobzel.com/item.php?id=50881</t>
  </si>
  <si>
    <t>http://jobzel.com/item.php?id=50882</t>
  </si>
  <si>
    <t>http://jobzel.com/item.php?id=50883</t>
  </si>
  <si>
    <t>http://jobzel.com/item.php?id=50884</t>
  </si>
  <si>
    <t>http://jobzel.com/item.php?id=50908</t>
  </si>
  <si>
    <t>http://jobzel.com/item.php?id=50909</t>
  </si>
  <si>
    <t>http://jobzel.com/item.php?id=51285</t>
  </si>
  <si>
    <t>http://jobzel.com/item.php?id=51303</t>
  </si>
  <si>
    <t>http://jobzel.com/item.php?id=51304</t>
  </si>
  <si>
    <t>http://jobzel.com/item.php?id=51305</t>
  </si>
  <si>
    <t>http://jobzel.com/item.php?id=51306</t>
  </si>
  <si>
    <t>http://jobzel.com/item.php?id=51307</t>
  </si>
  <si>
    <t>http://jobzel.com/item.php?id=51308</t>
  </si>
  <si>
    <t>http://jobzel.com/item.php?id=51309</t>
  </si>
  <si>
    <t>http://jobzel.com/item.php?id=51310</t>
  </si>
  <si>
    <t>http://jobzel.com/item.php?id=51311</t>
  </si>
  <si>
    <t>http://jobzel.com/item.php?id=51312</t>
  </si>
  <si>
    <t>peoplehum.com</t>
  </si>
  <si>
    <t>linkedin.com</t>
  </si>
  <si>
    <t>twitter.com</t>
  </si>
  <si>
    <t>studycourse.org</t>
  </si>
  <si>
    <t>jobzel.com</t>
  </si>
  <si>
    <t>europe1.fr</t>
  </si>
  <si>
    <t>youtube.com</t>
  </si>
  <si>
    <t>ecommerce-nation.fr</t>
  </si>
  <si>
    <t>fi.edu</t>
  </si>
  <si>
    <t>careersherpa.net</t>
  </si>
  <si>
    <t>geezlove.com</t>
  </si>
  <si>
    <t>tinypulse.com</t>
  </si>
  <si>
    <t>ow.ly</t>
  </si>
  <si>
    <t>lollydaskal.com</t>
  </si>
  <si>
    <t>mondaymotivation hr hiring recruitment tchat business leadership jobs management</t>
  </si>
  <si>
    <t>balanced diet stayfit eathealthy plan hiring job recruitment tchat business tweetmyjobs recruiting leadership jobs management</t>
  </si>
  <si>
    <t>hrtribe tchat nextchat</t>
  </si>
  <si>
    <t>yahoo yahhomail yahoomessenger top commandes follow goto create tchat interface tchat vomir</t>
  </si>
  <si>
    <t>recruitment talent hr tchat</t>
  </si>
  <si>
    <t>internship intern jobs hiring hr</t>
  </si>
  <si>
    <t>rentrée roomco reseausocial tchat app ado messagerie discussion amis rencontre rooms groupe</t>
  </si>
  <si>
    <t>roomco reseauxsociaux app ado tchat rencontre amis discussion</t>
  </si>
  <si>
    <t>tchat violencesintrafamiliales</t>
  </si>
  <si>
    <t>futureofwork tchat mondaythoughts</t>
  </si>
  <si>
    <t>serviceclient covue tchat ecommerce</t>
  </si>
  <si>
    <t>tchat</t>
  </si>
  <si>
    <t>internship intern</t>
  </si>
  <si>
    <t>internship intern jobs hiring hr tchat</t>
  </si>
  <si>
    <t>internship intern jobs hiring</t>
  </si>
  <si>
    <t>internship intern jobs</t>
  </si>
  <si>
    <t>internship intern jobs hiring hr tchat diversity</t>
  </si>
  <si>
    <t>tchat inclusion</t>
  </si>
  <si>
    <t>hiring job recruitment tchat business tweetmyjobs recruiting leadership jobs management</t>
  </si>
  <si>
    <t>twitter jobseekers careerblast hiring job recruitment tchat recruiting tweetmyjobs humanresources hr hrmanager coach coaches personalbranding</t>
  </si>
  <si>
    <t>twitter jobseekers careerblast coaching personalbranding hiring job recruitment tchat recruiting tweetmyjobs humanresources hr hrmanager</t>
  </si>
  <si>
    <t>angy490112 geezlove celibataire fille tchat women love miss</t>
  </si>
  <si>
    <t>lesly680 awesome tchat romance femme fille annonces seductrice romantisme</t>
  </si>
  <si>
    <t>rosinedupon tchat rencontres awesome belle</t>
  </si>
  <si>
    <t>roxaneclerc romance tchat magnifique girl seduction sexy dating femme</t>
  </si>
  <si>
    <t>4675abc boy charmeur tchat homme annonces announce</t>
  </si>
  <si>
    <t>naomie024 celibataire amour tchat belle cute</t>
  </si>
  <si>
    <t>doon098 tchat magnifique announce celibataire sexy romantisme</t>
  </si>
  <si>
    <t>michel968 rencontres cute garcon sexy mignon beau dating tchat</t>
  </si>
  <si>
    <t>parler fille tchat message</t>
  </si>
  <si>
    <t>cipd hr tchat</t>
  </si>
  <si>
    <t>performancereview leadership hr247 tchat</t>
  </si>
  <si>
    <t>tchat employeeengagement femalebusinessowner cipd</t>
  </si>
  <si>
    <t>tchat personaldevelopment hr</t>
  </si>
  <si>
    <t>tchat employeeengagement hr</t>
  </si>
  <si>
    <t>https://pbs.twimg.com/media/EDdbyZQUYAANZBz.jpg</t>
  </si>
  <si>
    <t>https://pbs.twimg.com/media/EDmeAMeXYAAksee.jpg</t>
  </si>
  <si>
    <t>https://pbs.twimg.com/media/EDurSYpXoAIwUha.jpg</t>
  </si>
  <si>
    <t>https://pbs.twimg.com/media/EDyHAadXYAExa6D.jpg</t>
  </si>
  <si>
    <t>https://pbs.twimg.com/media/EDtHx_oWwAEurSs.jpg</t>
  </si>
  <si>
    <t>https://pbs.twimg.com/media/ED74JBiXUAAIW-N.jpg</t>
  </si>
  <si>
    <t>https://pbs.twimg.com/tweet_video_thumb/EEBxJiBXoAAptpY.jpg</t>
  </si>
  <si>
    <t>https://pbs.twimg.com/media/EEPfMfhUcAAwCaK.jpg</t>
  </si>
  <si>
    <t>https://pbs.twimg.com/media/EEW6MgPX4AAKwrA.jpg</t>
  </si>
  <si>
    <t>https://pbs.twimg.com/media/EEW6M9tXkAA2mvh.jpg</t>
  </si>
  <si>
    <t>https://pbs.twimg.com/media/EEW6NwjX4AAO8OZ.jpg</t>
  </si>
  <si>
    <t>https://pbs.twimg.com/media/EDmgSr5WsAADcVj.jpg</t>
  </si>
  <si>
    <t>https://pbs.twimg.com/media/EDn-Lx4WsAIOS5u.jpg</t>
  </si>
  <si>
    <t>https://pbs.twimg.com/media/ED7DNmSWkAAJdse.jpg</t>
  </si>
  <si>
    <t>https://pbs.twimg.com/media/EEWbYIdXYAEUkUM.jpg</t>
  </si>
  <si>
    <t>https://pbs.twimg.com/media/EEfJxlDWkAEeD6U.png</t>
  </si>
  <si>
    <t>https://pbs.twimg.com/media/EEgPlG2XYAAiVEV.jpg</t>
  </si>
  <si>
    <t>http://pbs.twimg.com/profile_images/899669279997644800/wgsgFWbu_normal.jpg</t>
  </si>
  <si>
    <t>http://pbs.twimg.com/profile_images/1148065401273798656/Nm8oYpA__normal.png</t>
  </si>
  <si>
    <t>http://pbs.twimg.com/profile_images/710961330392580096/NlfnnDZf_normal.jpg</t>
  </si>
  <si>
    <t>http://pbs.twimg.com/profile_images/816195135478333440/DcFOZCnu_normal.jpg</t>
  </si>
  <si>
    <t>http://pbs.twimg.com/profile_images/1030445446089596928/dAckmVhn_normal.jpg</t>
  </si>
  <si>
    <t>http://pbs.twimg.com/profile_images/1138440054660112385/c5qua_GO_normal.jpg</t>
  </si>
  <si>
    <t>http://pbs.twimg.com/profile_images/524847178938712065/v_Q_BX3N_normal.jpeg</t>
  </si>
  <si>
    <t>http://abs.twimg.com/sticky/default_profile_images/default_profile_normal.png</t>
  </si>
  <si>
    <t>http://pbs.twimg.com/profile_images/987768230918873088/Nnm0OzKG_normal.jpg</t>
  </si>
  <si>
    <t>http://pbs.twimg.com/profile_images/462977067852627969/DqUKL5ru_normal.png</t>
  </si>
  <si>
    <t>http://pbs.twimg.com/profile_images/1125070148761784320/WcE2wsg9_normal.png</t>
  </si>
  <si>
    <t>http://pbs.twimg.com/profile_images/1165864599041839104/StCK7pOi_normal.jpg</t>
  </si>
  <si>
    <t>http://pbs.twimg.com/profile_images/1159482067031416832/oIQ9Msdt_normal.jpg</t>
  </si>
  <si>
    <t>http://pbs.twimg.com/profile_images/678811341226770432/LS-bwLsN_normal.png</t>
  </si>
  <si>
    <t>https://twitter.com/#!/peoplehum/status/1168503559312142337</t>
  </si>
  <si>
    <t>https://twitter.com/#!/wccinofficial/status/1169139312652378114</t>
  </si>
  <si>
    <t>https://twitter.com/#!/joeyvpricehr/status/1169271885374341121</t>
  </si>
  <si>
    <t>https://twitter.com/#!/aor___ar3oo0odx/status/1169614946654707713</t>
  </si>
  <si>
    <t>https://twitter.com/#!/iorusa/status/1169716862319566850</t>
  </si>
  <si>
    <t>https://twitter.com/#!/recruitment/status/1169958446411780097</t>
  </si>
  <si>
    <t>https://twitter.com/#!/darlenecampbe12/status/1170520070063366144</t>
  </si>
  <si>
    <t>https://twitter.com/#!/roomcoapp/status/1169607460182777857</t>
  </si>
  <si>
    <t>https://twitter.com/#!/roomcoapp/status/1170645795210743808</t>
  </si>
  <si>
    <t>https://twitter.com/#!/federationgams/status/1170686991589150720</t>
  </si>
  <si>
    <t>https://twitter.com/#!/ravelworks/status/1170951601802137601</t>
  </si>
  <si>
    <t>https://twitter.com/#!/oct8nefr/status/1171077047583535105</t>
  </si>
  <si>
    <t>https://twitter.com/#!/pproteger/status/1171155359689584640</t>
  </si>
  <si>
    <t>https://twitter.com/#!/solidpepper/status/1171688271119822848</t>
  </si>
  <si>
    <t>https://twitter.com/#!/ifindinternship/status/1169521427554418689</t>
  </si>
  <si>
    <t>https://twitter.com/#!/ifindinternship/status/1169521427596402688</t>
  </si>
  <si>
    <t>https://twitter.com/#!/ifindinternship/status/1169521427604758528</t>
  </si>
  <si>
    <t>https://twitter.com/#!/ifindinternship/status/1169536528504238080</t>
  </si>
  <si>
    <t>https://twitter.com/#!/ifindinternship/status/1170478528908931072</t>
  </si>
  <si>
    <t>https://twitter.com/#!/ifindinternship/status/1170478529005404160</t>
  </si>
  <si>
    <t>https://twitter.com/#!/ifindinternship/status/1170508730275979264</t>
  </si>
  <si>
    <t>https://twitter.com/#!/ifindinternship/status/1171508074294599681</t>
  </si>
  <si>
    <t>https://twitter.com/#!/ifindinternship/status/1171508074412048385</t>
  </si>
  <si>
    <t>https://twitter.com/#!/ifindinternship/status/1171508074546229248</t>
  </si>
  <si>
    <t>https://twitter.com/#!/ifindinternship/status/1171776078538518530</t>
  </si>
  <si>
    <t>https://twitter.com/#!/ifindinternship/status/1171776078542753792</t>
  </si>
  <si>
    <t>https://twitter.com/#!/ifindinternship/status/1171776078580453377</t>
  </si>
  <si>
    <t>https://twitter.com/#!/ifindinternship/status/1171776078622466049</t>
  </si>
  <si>
    <t>https://twitter.com/#!/ifindinternship/status/1171806280534638593</t>
  </si>
  <si>
    <t>https://twitter.com/#!/techowlpa/status/1171886408337784832</t>
  </si>
  <si>
    <t>https://twitter.com/#!/14connections/status/1172025742735003648</t>
  </si>
  <si>
    <t>https://twitter.com/#!/williamarruda/status/1172548004097798144</t>
  </si>
  <si>
    <t>https://twitter.com/#!/careerblastme/status/1172548011504865281</t>
  </si>
  <si>
    <t>https://twitter.com/#!/coachora/status/1172548025098678273</t>
  </si>
  <si>
    <t>https://twitter.com/#!/torivojobs/status/1171473781333708800</t>
  </si>
  <si>
    <t>https://twitter.com/#!/torivojobs/status/1171775771062525953</t>
  </si>
  <si>
    <t>https://twitter.com/#!/torivojobs/status/1171806013072297984</t>
  </si>
  <si>
    <t>https://twitter.com/#!/torivojobs/status/1172123088940613639</t>
  </si>
  <si>
    <t>https://twitter.com/#!/torivojobs/status/1172123098616946689</t>
  </si>
  <si>
    <t>https://twitter.com/#!/torivojobs/status/1172862934273482754</t>
  </si>
  <si>
    <t>https://twitter.com/#!/torivojobs/status/1172862943458988033</t>
  </si>
  <si>
    <t>https://twitter.com/#!/torivojobs/status/1172862973368504322</t>
  </si>
  <si>
    <t>https://twitter.com/#!/torivojobs/status/1172862982340128768</t>
  </si>
  <si>
    <t>https://twitter.com/#!/torivojobs/status/1172878047256678402</t>
  </si>
  <si>
    <t>https://twitter.com/#!/torivojobs/status/1172878068672864256</t>
  </si>
  <si>
    <t>https://twitter.com/#!/torivojobs/status/1172878107356868614</t>
  </si>
  <si>
    <t>https://twitter.com/#!/torivojobs/status/1172878116458565632</t>
  </si>
  <si>
    <t>https://twitter.com/#!/geezlove/status/1168318886476963840</t>
  </si>
  <si>
    <t>https://twitter.com/#!/geezlove/status/1168847365710766080</t>
  </si>
  <si>
    <t>https://twitter.com/#!/geezlove/status/1168937961578278912</t>
  </si>
  <si>
    <t>https://twitter.com/#!/geezlove/status/1169617434921320448</t>
  </si>
  <si>
    <t>https://twitter.com/#!/geezlove/status/1172274946053222400</t>
  </si>
  <si>
    <t>https://twitter.com/#!/geezlove/status/1172592035825639429</t>
  </si>
  <si>
    <t>https://twitter.com/#!/geezlove/status/1172637333990100995</t>
  </si>
  <si>
    <t>https://twitter.com/#!/geezlove/status/1172954426480451589</t>
  </si>
  <si>
    <t>https://twitter.com/#!/xx_me_tsgirls/status/1173125568155570178</t>
  </si>
  <si>
    <t>https://twitter.com/#!/broxburndrive/status/1169141822515531776</t>
  </si>
  <si>
    <t>https://twitter.com/#!/broxburndrive/status/1169245058245287937</t>
  </si>
  <si>
    <t>https://twitter.com/#!/broxburndrive/status/1170587592955432960</t>
  </si>
  <si>
    <t>https://twitter.com/#!/broxburndrive/status/1172514119255306241</t>
  </si>
  <si>
    <t>https://twitter.com/#!/broxburndrive/status/1173128083613900800</t>
  </si>
  <si>
    <t>https://twitter.com/#!/hr_trends_bot/status/1173129956655808513</t>
  </si>
  <si>
    <t>https://twitter.com/#!/ior_joinus/status/1173204835308658690</t>
  </si>
  <si>
    <t>https://twitter.com/#!/jobzel_intern/status/1168452133928230913</t>
  </si>
  <si>
    <t>https://twitter.com/#!/jobzel_intern/status/1168546529164038145</t>
  </si>
  <si>
    <t>https://twitter.com/#!/jobzel_intern/status/1168555376394067969</t>
  </si>
  <si>
    <t>https://twitter.com/#!/jobzel_intern/status/1168555381372727298</t>
  </si>
  <si>
    <t>https://twitter.com/#!/jobzel_intern/status/1168561513264832512</t>
  </si>
  <si>
    <t>https://twitter.com/#!/jobzel_intern/status/1168878669005299712</t>
  </si>
  <si>
    <t>https://twitter.com/#!/jobzel_intern/status/1168878673136685056</t>
  </si>
  <si>
    <t>https://twitter.com/#!/jobzel_intern/status/1168895079479689217</t>
  </si>
  <si>
    <t>https://twitter.com/#!/jobzel_intern/status/1168895084814917635</t>
  </si>
  <si>
    <t>https://twitter.com/#!/jobzel_intern/status/1168911441275043841</t>
  </si>
  <si>
    <t>https://twitter.com/#!/jobzel_intern/status/1168911444458520576</t>
  </si>
  <si>
    <t>https://twitter.com/#!/jobzel_intern/status/1168911448111816704</t>
  </si>
  <si>
    <t>https://twitter.com/#!/jobzel_intern/status/1169210323280302081</t>
  </si>
  <si>
    <t>https://twitter.com/#!/jobzel_intern/status/1169210325377441792</t>
  </si>
  <si>
    <t>https://twitter.com/#!/jobzel_intern/status/1169225370522071040</t>
  </si>
  <si>
    <t>https://twitter.com/#!/jobzel_intern/status/1169244408442773505</t>
  </si>
  <si>
    <t>https://twitter.com/#!/jobzel_intern/status/1169260776600854528</t>
  </si>
  <si>
    <t>https://twitter.com/#!/jobzel_intern/status/1169292170542616584</t>
  </si>
  <si>
    <t>https://twitter.com/#!/jobzel_intern/status/1169292174757957635</t>
  </si>
  <si>
    <t>https://twitter.com/#!/jobzel_intern/status/1169292176787984385</t>
  </si>
  <si>
    <t>https://twitter.com/#!/jobzel_intern/status/1169292178566393856</t>
  </si>
  <si>
    <t>https://twitter.com/#!/jobzel_intern/status/1169292181661802496</t>
  </si>
  <si>
    <t>https://twitter.com/#!/jobzel_intern/status/1169292184887189510</t>
  </si>
  <si>
    <t>https://twitter.com/#!/jobzel_intern/status/1169323580544421888</t>
  </si>
  <si>
    <t>https://twitter.com/#!/jobzel_intern/status/1169323583513870336</t>
  </si>
  <si>
    <t>https://twitter.com/#!/jobzel_intern/status/1169323587997712385</t>
  </si>
  <si>
    <t>https://twitter.com/#!/jobzel_intern/status/1169323590887596034</t>
  </si>
  <si>
    <t>https://twitter.com/#!/jobzel_intern/status/1169323594960257024</t>
  </si>
  <si>
    <t>https://twitter.com/#!/jobzel_intern/status/1169521133286244353</t>
  </si>
  <si>
    <t>https://twitter.com/#!/jobzel_intern/status/1169521135521804288</t>
  </si>
  <si>
    <t>https://twitter.com/#!/jobzel_intern/status/1169521137480609792</t>
  </si>
  <si>
    <t>https://twitter.com/#!/jobzel_intern/status/1169536165428572161</t>
  </si>
  <si>
    <t>https://twitter.com/#!/jobzel_intern/status/1169552638960197632</t>
  </si>
  <si>
    <t>https://twitter.com/#!/jobzel_intern/status/1169600533201674240</t>
  </si>
  <si>
    <t>https://twitter.com/#!/jobzel_intern/status/1169600535567261697</t>
  </si>
  <si>
    <t>https://twitter.com/#!/jobzel_intern/status/1169618163144810496</t>
  </si>
  <si>
    <t>https://twitter.com/#!/jobzel_intern/status/1169618166554738689</t>
  </si>
  <si>
    <t>https://twitter.com/#!/jobzel_intern/status/1169618169574633472</t>
  </si>
  <si>
    <t>https://twitter.com/#!/jobzel_intern/status/1169618172514902017</t>
  </si>
  <si>
    <t>https://twitter.com/#!/jobzel_intern/status/1169618175832592384</t>
  </si>
  <si>
    <t>https://twitter.com/#!/jobzel_intern/status/1169618179250950145</t>
  </si>
  <si>
    <t>https://twitter.com/#!/jobzel_intern/status/1169618182677696518</t>
  </si>
  <si>
    <t>https://twitter.com/#!/jobzel_intern/status/1169618186599313409</t>
  </si>
  <si>
    <t>https://twitter.com/#!/jobzel_intern/status/1169618190395236352</t>
  </si>
  <si>
    <t>https://twitter.com/#!/jobzel_intern/status/1169618193545084928</t>
  </si>
  <si>
    <t>https://twitter.com/#!/jobzel_intern/status/1169634475011190789</t>
  </si>
  <si>
    <t>https://twitter.com/#!/jobzel_intern/status/1169634478513426432</t>
  </si>
  <si>
    <t>https://twitter.com/#!/jobzel_intern/status/1169681008557510656</t>
  </si>
  <si>
    <t>https://twitter.com/#!/jobzel_intern/status/1169681012999315460</t>
  </si>
  <si>
    <t>https://twitter.com/#!/jobzel_intern/status/1169681015431946242</t>
  </si>
  <si>
    <t>https://twitter.com/#!/jobzel_intern/status/1169681019085217794</t>
  </si>
  <si>
    <t>https://twitter.com/#!/jobzel_intern/status/1169681027696144390</t>
  </si>
  <si>
    <t>https://twitter.com/#!/jobzel_intern/status/1169681030074290176</t>
  </si>
  <si>
    <t>https://twitter.com/#!/jobzel_intern/status/1169681033119326209</t>
  </si>
  <si>
    <t>https://twitter.com/#!/jobzel_intern/status/1169681035434582016</t>
  </si>
  <si>
    <t>https://twitter.com/#!/jobzel_intern/status/1169728754903597056</t>
  </si>
  <si>
    <t>https://twitter.com/#!/jobzel_intern/status/1169728757202116608</t>
  </si>
  <si>
    <t>https://twitter.com/#!/jobzel_intern/status/1169883540877533186</t>
  </si>
  <si>
    <t>https://twitter.com/#!/jobzel_intern/status/1169956636624072704</t>
  </si>
  <si>
    <t>https://twitter.com/#!/jobzel_intern/status/1169956639031603201</t>
  </si>
  <si>
    <t>https://twitter.com/#!/jobzel_intern/status/1169956641518866434</t>
  </si>
  <si>
    <t>https://twitter.com/#!/jobzel_intern/status/1169956643431493633</t>
  </si>
  <si>
    <t>https://twitter.com/#!/jobzel_intern/status/1169956645608349698</t>
  </si>
  <si>
    <t>https://twitter.com/#!/jobzel_intern/status/1170005797566332930</t>
  </si>
  <si>
    <t>https://twitter.com/#!/jobzel_intern/status/1170005800716255232</t>
  </si>
  <si>
    <t>https://twitter.com/#!/jobzel_intern/status/1170055877560324097</t>
  </si>
  <si>
    <t>https://twitter.com/#!/jobzel_intern/status/1170055882203389959</t>
  </si>
  <si>
    <t>https://twitter.com/#!/jobzel_intern/status/1170088728548847621</t>
  </si>
  <si>
    <t>https://twitter.com/#!/jobzel_intern/status/1170123817580146688</t>
  </si>
  <si>
    <t>https://twitter.com/#!/jobzel_intern/status/1170123821900357632</t>
  </si>
  <si>
    <t>https://twitter.com/#!/jobzel_intern/status/1170123825318629376</t>
  </si>
  <si>
    <t>https://twitter.com/#!/jobzel_intern/status/1170329333707264001</t>
  </si>
  <si>
    <t>https://twitter.com/#!/jobzel_intern/status/1170329338023161857</t>
  </si>
  <si>
    <t>https://twitter.com/#!/jobzel_intern/status/1170329341219233793</t>
  </si>
  <si>
    <t>https://twitter.com/#!/jobzel_intern/status/1170329344432070658</t>
  </si>
  <si>
    <t>https://twitter.com/#!/jobzel_intern/status/1170329346353061888</t>
  </si>
  <si>
    <t>https://twitter.com/#!/jobzel_intern/status/1170329349435867136</t>
  </si>
  <si>
    <t>https://twitter.com/#!/jobzel_intern/status/1170329352854220800</t>
  </si>
  <si>
    <t>https://twitter.com/#!/jobzel_intern/status/1170329356121640960</t>
  </si>
  <si>
    <t>https://twitter.com/#!/jobzel_intern/status/1170329359254794240</t>
  </si>
  <si>
    <t>https://twitter.com/#!/jobzel_intern/status/1170329362517889024</t>
  </si>
  <si>
    <t>https://twitter.com/#!/jobzel_intern/status/1170346871799394304</t>
  </si>
  <si>
    <t>https://twitter.com/#!/jobzel_intern/status/1170346875540725763</t>
  </si>
  <si>
    <t>https://twitter.com/#!/jobzel_intern/status/1170346878975823873</t>
  </si>
  <si>
    <t>https://twitter.com/#!/jobzel_intern/status/1170361883532111873</t>
  </si>
  <si>
    <t>https://twitter.com/#!/jobzel_intern/status/1170361885641891848</t>
  </si>
  <si>
    <t>https://twitter.com/#!/jobzel_intern/status/1170361887655157767</t>
  </si>
  <si>
    <t>https://twitter.com/#!/jobzel_intern/status/1170361890964496385</t>
  </si>
  <si>
    <t>https://twitter.com/#!/jobzel_intern/status/1170361894374453248</t>
  </si>
  <si>
    <t>https://twitter.com/#!/jobzel_intern/status/1170361896916127746</t>
  </si>
  <si>
    <t>https://twitter.com/#!/jobzel_intern/status/1170361899990618112</t>
  </si>
  <si>
    <t>https://twitter.com/#!/jobzel_intern/status/1170361902951751681</t>
  </si>
  <si>
    <t>https://twitter.com/#!/jobzel_intern/status/1170378327170932736</t>
  </si>
  <si>
    <t>https://twitter.com/#!/jobzel_intern/status/1170428720693370880</t>
  </si>
  <si>
    <t>https://twitter.com/#!/jobzel_intern/status/1170428722660483072</t>
  </si>
  <si>
    <t>https://twitter.com/#!/jobzel_intern/status/1170428724434657281</t>
  </si>
  <si>
    <t>https://twitter.com/#!/jobzel_intern/status/1170428726359863298</t>
  </si>
  <si>
    <t>https://twitter.com/#!/jobzel_intern/status/1170443685282140160</t>
  </si>
  <si>
    <t>https://twitter.com/#!/jobzel_intern/status/1170477655902302210</t>
  </si>
  <si>
    <t>https://twitter.com/#!/jobzel_intern/status/1170477659576557569</t>
  </si>
  <si>
    <t>https://twitter.com/#!/jobzel_intern/status/1170507879830425600</t>
  </si>
  <si>
    <t>https://twitter.com/#!/jobzel_intern/status/1170507882955202560</t>
  </si>
  <si>
    <t>https://twitter.com/#!/jobzel_intern/status/1170507885090091009</t>
  </si>
  <si>
    <t>https://twitter.com/#!/jobzel_intern/status/1170507887434698752</t>
  </si>
  <si>
    <t>https://twitter.com/#!/jobzel_intern/status/1170684100765782017</t>
  </si>
  <si>
    <t>https://twitter.com/#!/jobzel_intern/status/1170684106797211648</t>
  </si>
  <si>
    <t>https://twitter.com/#!/jobzel_intern/status/1170701687633457154</t>
  </si>
  <si>
    <t>https://twitter.com/#!/jobzel_intern/status/1170701689877409792</t>
  </si>
  <si>
    <t>https://twitter.com/#!/jobzel_intern/status/1170701691903270913</t>
  </si>
  <si>
    <t>https://twitter.com/#!/jobzel_intern/status/1170701695128625153</t>
  </si>
  <si>
    <t>https://twitter.com/#!/jobzel_intern/status/1170701697368383491</t>
  </si>
  <si>
    <t>https://twitter.com/#!/jobzel_intern/status/1171090525593788417</t>
  </si>
  <si>
    <t>https://twitter.com/#!/jobzel_intern/status/1171090529368645633</t>
  </si>
  <si>
    <t>https://twitter.com/#!/jobzel_intern/status/1171105717178290176</t>
  </si>
  <si>
    <t>https://twitter.com/#!/jobzel_intern/status/1171105720143663104</t>
  </si>
  <si>
    <t>https://twitter.com/#!/jobzel_intern/status/1171105723331371008</t>
  </si>
  <si>
    <t>https://twitter.com/#!/jobzel_intern/status/1171105726233796610</t>
  </si>
  <si>
    <t>https://twitter.com/#!/jobzel_intern/status/1171105728448389120</t>
  </si>
  <si>
    <t>https://twitter.com/#!/jobzel_intern/status/1171105731501645824</t>
  </si>
  <si>
    <t>https://twitter.com/#!/jobzel_intern/status/1171140897423220736</t>
  </si>
  <si>
    <t>https://twitter.com/#!/jobzel_intern/status/1171409428958056448</t>
  </si>
  <si>
    <t>https://twitter.com/#!/jobzel_intern/status/1171409432993050624</t>
  </si>
  <si>
    <t>https://twitter.com/#!/jobzel_intern/status/1171409436826570754</t>
  </si>
  <si>
    <t>https://twitter.com/#!/jobzel_intern/status/1171409439842344960</t>
  </si>
  <si>
    <t>https://twitter.com/#!/jobzel_intern/status/1171409442413383680</t>
  </si>
  <si>
    <t>https://twitter.com/#!/jobzel_intern/status/1171409445978562560</t>
  </si>
  <si>
    <t>https://twitter.com/#!/jobzel_intern/status/1171409449682124803</t>
  </si>
  <si>
    <t>https://twitter.com/#!/jobzel_intern/status/1171409452458827780</t>
  </si>
  <si>
    <t>https://twitter.com/#!/jobzel_intern/status/1171409455684169729</t>
  </si>
  <si>
    <t>https://twitter.com/#!/jobzel_intern/status/1171409457659686914</t>
  </si>
  <si>
    <t>https://twitter.com/#!/jobzel_intern/status/1171424581460135936</t>
  </si>
  <si>
    <t>https://twitter.com/#!/jobzel_intern/status/1171424583393644545</t>
  </si>
  <si>
    <t>https://twitter.com/#!/jobzel_intern/status/1171424586132598784</t>
  </si>
  <si>
    <t>https://twitter.com/#!/jobzel_intern/status/1171424589060222981</t>
  </si>
  <si>
    <t>https://twitter.com/#!/jobzel_intern/status/1171424590939209728</t>
  </si>
  <si>
    <t>https://twitter.com/#!/jobzel_intern/status/1171424593988521986</t>
  </si>
  <si>
    <t>https://twitter.com/#!/jobzel_intern/status/1171424597096448000</t>
  </si>
  <si>
    <t>https://twitter.com/#!/jobzel_intern/status/1171458257652551680</t>
  </si>
  <si>
    <t>https://twitter.com/#!/jobzel_intern/status/1171458261897203714</t>
  </si>
  <si>
    <t>https://twitter.com/#!/jobzel_intern/status/1171458264602529794</t>
  </si>
  <si>
    <t>https://twitter.com/#!/jobzel_intern/status/1171458267219759105</t>
  </si>
  <si>
    <t>https://twitter.com/#!/jobzel_intern/status/1171473443906179072</t>
  </si>
  <si>
    <t>https://twitter.com/#!/jobzel_intern/status/1171473448469590016</t>
  </si>
  <si>
    <t>https://twitter.com/#!/jobzel_intern/status/1171473451116183554</t>
  </si>
  <si>
    <t>https://twitter.com/#!/jobzel_intern/status/1171507631296405506</t>
  </si>
  <si>
    <t>https://twitter.com/#!/jobzel_intern/status/1171507634144284672</t>
  </si>
  <si>
    <t>https://twitter.com/#!/jobzel_intern/status/1171507636728057857</t>
  </si>
  <si>
    <t>https://twitter.com/#!/jobzel_intern/status/1171507640062496771</t>
  </si>
  <si>
    <t>https://twitter.com/#!/jobzel_intern/status/1171507643237589002</t>
  </si>
  <si>
    <t>https://twitter.com/#!/jobzel_intern/status/1171507647742267392</t>
  </si>
  <si>
    <t>https://twitter.com/#!/jobzel_intern/status/1171553741146923010</t>
  </si>
  <si>
    <t>https://twitter.com/#!/jobzel_intern/status/1171553744498188290</t>
  </si>
  <si>
    <t>https://twitter.com/#!/jobzel_intern/status/1171553746830200833</t>
  </si>
  <si>
    <t>https://twitter.com/#!/jobzel_intern/status/1171553750391164929</t>
  </si>
  <si>
    <t>https://twitter.com/#!/jobzel_intern/status/1171553754044358656</t>
  </si>
  <si>
    <t>https://twitter.com/#!/jobzel_intern/status/1171553757961830401</t>
  </si>
  <si>
    <t>https://twitter.com/#!/jobzel_intern/status/1171553761422192642</t>
  </si>
  <si>
    <t>https://twitter.com/#!/jobzel_intern/status/1171553764546940929</t>
  </si>
  <si>
    <t>https://twitter.com/#!/jobzel_intern/status/1171553767935873024</t>
  </si>
  <si>
    <t>https://twitter.com/#!/jobzel_intern/status/1171553770129514498</t>
  </si>
  <si>
    <t>https://twitter.com/#!/jobzel_intern/status/1171775577247952897</t>
  </si>
  <si>
    <t>https://twitter.com/#!/jobzel_intern/status/1171775579827441664</t>
  </si>
  <si>
    <t>https://twitter.com/#!/jobzel_intern/status/1171775583619096583</t>
  </si>
  <si>
    <t>https://twitter.com/#!/jobzel_intern/status/1171775586890649600</t>
  </si>
  <si>
    <t>https://twitter.com/#!/jobzel_intern/status/1171775590015426562</t>
  </si>
  <si>
    <t>https://twitter.com/#!/jobzel_intern/status/1171775593509216257</t>
  </si>
  <si>
    <t>https://twitter.com/#!/jobzel_intern/status/1171775596843753472</t>
  </si>
  <si>
    <t>https://twitter.com/#!/jobzel_intern/status/1171775600270462976</t>
  </si>
  <si>
    <t>https://twitter.com/#!/jobzel_intern/status/1171775603827269634</t>
  </si>
  <si>
    <t>https://twitter.com/#!/jobzel_intern/status/1171775607237222400</t>
  </si>
  <si>
    <t>https://twitter.com/#!/jobzel_intern/status/1171790091284557825</t>
  </si>
  <si>
    <t>https://twitter.com/#!/jobzel_intern/status/1171790094547767296</t>
  </si>
  <si>
    <t>https://twitter.com/#!/jobzel_intern/status/1171805805349412864</t>
  </si>
  <si>
    <t>https://twitter.com/#!/jobzel_intern/status/1171822120487260168</t>
  </si>
  <si>
    <t>https://twitter.com/#!/jobzel_intern/status/1171822123012243457</t>
  </si>
  <si>
    <t>https://twitter.com/#!/jobzel_intern/status/1171822126548099072</t>
  </si>
  <si>
    <t>https://twitter.com/#!/jobzel_intern/status/1171822129941286912</t>
  </si>
  <si>
    <t>https://twitter.com/#!/jobzel_intern/status/1171822132541759488</t>
  </si>
  <si>
    <t>https://twitter.com/#!/jobzel_intern/status/1171822134781513728</t>
  </si>
  <si>
    <t>https://twitter.com/#!/jobzel_intern/status/1171822138313138176</t>
  </si>
  <si>
    <t>https://twitter.com/#!/jobzel_intern/status/1171822142087991297</t>
  </si>
  <si>
    <t>https://twitter.com/#!/jobzel_intern/status/1171822144608710656</t>
  </si>
  <si>
    <t>https://twitter.com/#!/jobzel_intern/status/1171854826604507138</t>
  </si>
  <si>
    <t>https://twitter.com/#!/jobzel_intern/status/1171854829955756042</t>
  </si>
  <si>
    <t>https://twitter.com/#!/jobzel_intern/status/1171854832770125824</t>
  </si>
  <si>
    <t>https://twitter.com/#!/jobzel_intern/status/1171854835274178560</t>
  </si>
  <si>
    <t>https://twitter.com/#!/jobzel_intern/status/1171854838826708992</t>
  </si>
  <si>
    <t>https://twitter.com/#!/jobzel_intern/status/1171854842349924352</t>
  </si>
  <si>
    <t>https://twitter.com/#!/jobzel_intern/status/1171854845810302976</t>
  </si>
  <si>
    <t>https://twitter.com/#!/jobzel_intern/status/1171854849346023424</t>
  </si>
  <si>
    <t>https://twitter.com/#!/jobzel_intern/status/1171854851518676997</t>
  </si>
  <si>
    <t>https://twitter.com/#!/jobzel_intern/status/1171934011024904193</t>
  </si>
  <si>
    <t>https://twitter.com/#!/jobzel_intern/status/1171934016301424644</t>
  </si>
  <si>
    <t>https://twitter.com/#!/jobzel_intern/status/1172005723062112256</t>
  </si>
  <si>
    <t>https://twitter.com/#!/jobzel_intern/status/1172005725775781889</t>
  </si>
  <si>
    <t>https://twitter.com/#!/jobzel_intern/status/1172005727700955142</t>
  </si>
  <si>
    <t>https://twitter.com/#!/jobzel_intern/status/1172005731329069056</t>
  </si>
  <si>
    <t>https://twitter.com/#!/jobzel_intern/status/1172091757670162432</t>
  </si>
  <si>
    <t>https://twitter.com/#!/jobzel_intern/status/1172109086789263361</t>
  </si>
  <si>
    <t>https://twitter.com/#!/jobzel_intern/status/1172122964583735296</t>
  </si>
  <si>
    <t>https://twitter.com/#!/jobzel_intern/status/1172122967129636866</t>
  </si>
  <si>
    <t>https://twitter.com/#!/jobzel_intern/status/1172138032314703872</t>
  </si>
  <si>
    <t>https://twitter.com/#!/jobzel_intern/status/1172156823438286848</t>
  </si>
  <si>
    <t>https://twitter.com/#!/jobzel_intern/status/1172156826273669120</t>
  </si>
  <si>
    <t>https://twitter.com/#!/jobzel_intern/status/1172156829264166912</t>
  </si>
  <si>
    <t>https://twitter.com/#!/jobzel_intern/status/1172156832393125891</t>
  </si>
  <si>
    <t>https://twitter.com/#!/jobzel_intern/status/1172156834578337793</t>
  </si>
  <si>
    <t>https://twitter.com/#!/jobzel_intern/status/1172156838118404096</t>
  </si>
  <si>
    <t>https://twitter.com/#!/jobzel_intern/status/1172187031713304578</t>
  </si>
  <si>
    <t>https://twitter.com/#!/jobzel_intern/status/1172220961313251328</t>
  </si>
  <si>
    <t>https://twitter.com/#!/jobzel_intern/status/1172220965608218625</t>
  </si>
  <si>
    <t>https://twitter.com/#!/jobzel_intern/status/1172220970200961025</t>
  </si>
  <si>
    <t>https://twitter.com/#!/jobzel_intern/status/1172220974793678851</t>
  </si>
  <si>
    <t>https://twitter.com/#!/jobzel_intern/status/1172317365544992769</t>
  </si>
  <si>
    <t>https://twitter.com/#!/jobzel_intern/status/1172317370708307968</t>
  </si>
  <si>
    <t>https://twitter.com/#!/jobzel_intern/status/1172317374764027906</t>
  </si>
  <si>
    <t>https://twitter.com/#!/jobzel_intern/status/1172317377452576773</t>
  </si>
  <si>
    <t>https://twitter.com/#!/jobzel_intern/status/1172317380250259456</t>
  </si>
  <si>
    <t>https://twitter.com/#!/jobzel_intern/status/1172317383232372736</t>
  </si>
  <si>
    <t>https://twitter.com/#!/jobzel_intern/status/1172460069193211904</t>
  </si>
  <si>
    <t>https://twitter.com/#!/jobzel_intern/status/1172488976562868224</t>
  </si>
  <si>
    <t>https://twitter.com/#!/jobzel_intern/status/1172488978509045766</t>
  </si>
  <si>
    <t>https://twitter.com/#!/jobzel_intern/status/1172488980379721729</t>
  </si>
  <si>
    <t>https://twitter.com/#!/jobzel_intern/status/1172488983521181696</t>
  </si>
  <si>
    <t>https://twitter.com/#!/jobzel_intern/status/1172523039256453120</t>
  </si>
  <si>
    <t>https://twitter.com/#!/jobzel_intern/status/1172523041211015168</t>
  </si>
  <si>
    <t>https://twitter.com/#!/jobzel_intern/status/1172523044616724480</t>
  </si>
  <si>
    <t>https://twitter.com/#!/jobzel_intern/status/1172523047703711746</t>
  </si>
  <si>
    <t>https://twitter.com/#!/jobzel_intern/status/1172523049599590400</t>
  </si>
  <si>
    <t>https://twitter.com/#!/jobzel_intern/status/1172523051369603073</t>
  </si>
  <si>
    <t>https://twitter.com/#!/jobzel_intern/status/1172523054523662336</t>
  </si>
  <si>
    <t>https://twitter.com/#!/jobzel_intern/status/1172523057556152322</t>
  </si>
  <si>
    <t>https://twitter.com/#!/jobzel_intern/status/1172523060689276929</t>
  </si>
  <si>
    <t>https://twitter.com/#!/jobzel_intern/status/1172523063814119424</t>
  </si>
  <si>
    <t>https://twitter.com/#!/jobzel_intern/status/1172568266272837640</t>
  </si>
  <si>
    <t>https://twitter.com/#!/jobzel_intern/status/1172583455940599808</t>
  </si>
  <si>
    <t>https://twitter.com/#!/jobzel_intern/status/1172583460017496065</t>
  </si>
  <si>
    <t>https://twitter.com/#!/jobzel_intern/status/1172583462747955202</t>
  </si>
  <si>
    <t>https://twitter.com/#!/jobzel_intern/status/1172583466439008262</t>
  </si>
  <si>
    <t>https://twitter.com/#!/jobzel_intern/status/1172583468674486272</t>
  </si>
  <si>
    <t>https://twitter.com/#!/jobzel_intern/status/1172583470939484166</t>
  </si>
  <si>
    <t>https://twitter.com/#!/jobzel_intern/status/1172618474394402816</t>
  </si>
  <si>
    <t>https://twitter.com/#!/jobzel_intern/status/1172663974707568640</t>
  </si>
  <si>
    <t>https://twitter.com/#!/jobzel_intern/status/1172663977823879168</t>
  </si>
  <si>
    <t>https://twitter.com/#!/jobzel_intern/status/1172663979812052992</t>
  </si>
  <si>
    <t>https://twitter.com/#!/jobzel_intern/status/1172663983280730113</t>
  </si>
  <si>
    <t>https://twitter.com/#!/jobzel_intern/status/1172663985545629698</t>
  </si>
  <si>
    <t>https://twitter.com/#!/jobzel_intern/status/1172663987512778752</t>
  </si>
  <si>
    <t>https://twitter.com/#!/jobzel_intern/status/1172862699392442368</t>
  </si>
  <si>
    <t>https://twitter.com/#!/jobzel_intern/status/1172862702156431360</t>
  </si>
  <si>
    <t>https://twitter.com/#!/jobzel_intern/status/1172862705147027457</t>
  </si>
  <si>
    <t>https://twitter.com/#!/jobzel_intern/status/1172862709546795009</t>
  </si>
  <si>
    <t>https://twitter.com/#!/jobzel_intern/status/1172877827336802304</t>
  </si>
  <si>
    <t>https://twitter.com/#!/jobzel_intern/status/1172877831476584448</t>
  </si>
  <si>
    <t>https://twitter.com/#!/jobzel_intern/status/1172877833816985602</t>
  </si>
  <si>
    <t>https://twitter.com/#!/jobzel_intern/status/1172877837235347456</t>
  </si>
  <si>
    <t>https://twitter.com/#!/jobzel_intern/status/1172924376603353088</t>
  </si>
  <si>
    <t>https://twitter.com/#!/jobzel_intern/status/1172924379967213568</t>
  </si>
  <si>
    <t>https://twitter.com/#!/jobzel_intern/status/1172941895548493826</t>
  </si>
  <si>
    <t>https://twitter.com/#!/jobzel_intern/status/1172941898778103810</t>
  </si>
  <si>
    <t>https://twitter.com/#!/jobzel_intern/status/1172972173851541504</t>
  </si>
  <si>
    <t>https://twitter.com/#!/jobzel_intern/status/1172972176267513856</t>
  </si>
  <si>
    <t>https://twitter.com/#!/jobzel_intern/status/1172972179786543109</t>
  </si>
  <si>
    <t>https://twitter.com/#!/jobzel_intern/status/1172972181883691015</t>
  </si>
  <si>
    <t>https://twitter.com/#!/jobzel_intern/status/1172972183985033217</t>
  </si>
  <si>
    <t>https://twitter.com/#!/jobzel_intern/status/1172972187248189440</t>
  </si>
  <si>
    <t>https://twitter.com/#!/jobzel_intern/status/1172972190112919554</t>
  </si>
  <si>
    <t>https://twitter.com/#!/jobzel_intern/status/1172972191807356928</t>
  </si>
  <si>
    <t>https://twitter.com/#!/jobzel_intern/status/1172972193757704192</t>
  </si>
  <si>
    <t>https://twitter.com/#!/jobzel_intern/status/1172988496782528514</t>
  </si>
  <si>
    <t>https://twitter.com/#!/jobzel_intern/status/1172988500230254597</t>
  </si>
  <si>
    <t>https://twitter.com/#!/jobzel_intern/status/1173280728500637698</t>
  </si>
  <si>
    <t>https://twitter.com/#!/jobzel_intern/status/1173296771105218561</t>
  </si>
  <si>
    <t>https://twitter.com/#!/jobzel_intern/status/1173296774859165697</t>
  </si>
  <si>
    <t>https://twitter.com/#!/jobzel_intern/status/1173296777128304642</t>
  </si>
  <si>
    <t>https://twitter.com/#!/jobzel_intern/status/1173296779443539968</t>
  </si>
  <si>
    <t>https://twitter.com/#!/jobzel_intern/status/1173296781272264704</t>
  </si>
  <si>
    <t>https://twitter.com/#!/jobzel_intern/status/1173296784568963075</t>
  </si>
  <si>
    <t>https://twitter.com/#!/jobzel_intern/status/1173296786607419398</t>
  </si>
  <si>
    <t>https://twitter.com/#!/jobzel_intern/status/1173296789706985477</t>
  </si>
  <si>
    <t>https://twitter.com/#!/jobzel_intern/status/1173296792689135617</t>
  </si>
  <si>
    <t>https://twitter.com/#!/jobzel_intern/status/1173296794475913217</t>
  </si>
  <si>
    <t>1168503559312142337</t>
  </si>
  <si>
    <t>1169139312652378114</t>
  </si>
  <si>
    <t>1169271885374341121</t>
  </si>
  <si>
    <t>1169614946654707713</t>
  </si>
  <si>
    <t>1169716862319566850</t>
  </si>
  <si>
    <t>1169958446411780097</t>
  </si>
  <si>
    <t>1170520070063366144</t>
  </si>
  <si>
    <t>1169607460182777857</t>
  </si>
  <si>
    <t>1170645795210743808</t>
  </si>
  <si>
    <t>1170686991589150720</t>
  </si>
  <si>
    <t>1170951601802137601</t>
  </si>
  <si>
    <t>1171077047583535105</t>
  </si>
  <si>
    <t>1171155359689584640</t>
  </si>
  <si>
    <t>1171688271119822848</t>
  </si>
  <si>
    <t>1169521427554418689</t>
  </si>
  <si>
    <t>1169521427596402688</t>
  </si>
  <si>
    <t>1169521427604758528</t>
  </si>
  <si>
    <t>1169536528504238080</t>
  </si>
  <si>
    <t>1170478528908931072</t>
  </si>
  <si>
    <t>1170478529005404160</t>
  </si>
  <si>
    <t>1170508730275979264</t>
  </si>
  <si>
    <t>1171508074294599681</t>
  </si>
  <si>
    <t>1171508074412048385</t>
  </si>
  <si>
    <t>1171508074546229248</t>
  </si>
  <si>
    <t>1171776078538518530</t>
  </si>
  <si>
    <t>1171776078542753792</t>
  </si>
  <si>
    <t>1171776078580453377</t>
  </si>
  <si>
    <t>1171776078622466049</t>
  </si>
  <si>
    <t>1171806280534638593</t>
  </si>
  <si>
    <t>1171886408337784832</t>
  </si>
  <si>
    <t>1172025742735003648</t>
  </si>
  <si>
    <t>1172548004097798144</t>
  </si>
  <si>
    <t>1172548011504865281</t>
  </si>
  <si>
    <t>1172548025098678273</t>
  </si>
  <si>
    <t>1171473781333708800</t>
  </si>
  <si>
    <t>1171775771062525953</t>
  </si>
  <si>
    <t>1171806013072297984</t>
  </si>
  <si>
    <t>1172123088940613639</t>
  </si>
  <si>
    <t>1172123098616946689</t>
  </si>
  <si>
    <t>1172862934273482754</t>
  </si>
  <si>
    <t>1172862943458988033</t>
  </si>
  <si>
    <t>1172862973368504322</t>
  </si>
  <si>
    <t>1172862982340128768</t>
  </si>
  <si>
    <t>1172878047256678402</t>
  </si>
  <si>
    <t>1172878068672864256</t>
  </si>
  <si>
    <t>1172878107356868614</t>
  </si>
  <si>
    <t>1172878116458565632</t>
  </si>
  <si>
    <t>1168318886476963840</t>
  </si>
  <si>
    <t>1168847365710766080</t>
  </si>
  <si>
    <t>1168937961578278912</t>
  </si>
  <si>
    <t>1169617434921320448</t>
  </si>
  <si>
    <t>1172274946053222400</t>
  </si>
  <si>
    <t>1172592035825639429</t>
  </si>
  <si>
    <t>1172637333990100995</t>
  </si>
  <si>
    <t>1172954426480451589</t>
  </si>
  <si>
    <t>1173125568155570178</t>
  </si>
  <si>
    <t>1169141822515531776</t>
  </si>
  <si>
    <t>1169245058245287937</t>
  </si>
  <si>
    <t>1170587592955432960</t>
  </si>
  <si>
    <t>1172514119255306241</t>
  </si>
  <si>
    <t>1173128083613900800</t>
  </si>
  <si>
    <t>1173129956655808513</t>
  </si>
  <si>
    <t>1173204835308658690</t>
  </si>
  <si>
    <t>1168452133928230913</t>
  </si>
  <si>
    <t>1168546529164038145</t>
  </si>
  <si>
    <t>1168555376394067969</t>
  </si>
  <si>
    <t>1168555381372727298</t>
  </si>
  <si>
    <t>1168561513264832512</t>
  </si>
  <si>
    <t>1168878669005299712</t>
  </si>
  <si>
    <t>1168878673136685056</t>
  </si>
  <si>
    <t>1168895079479689217</t>
  </si>
  <si>
    <t>1168895084814917635</t>
  </si>
  <si>
    <t>1168911441275043841</t>
  </si>
  <si>
    <t>1168911444458520576</t>
  </si>
  <si>
    <t>1168911448111816704</t>
  </si>
  <si>
    <t>1169210323280302081</t>
  </si>
  <si>
    <t>1169210325377441792</t>
  </si>
  <si>
    <t>1169225370522071040</t>
  </si>
  <si>
    <t>1169244408442773505</t>
  </si>
  <si>
    <t>1169260776600854528</t>
  </si>
  <si>
    <t>1169292170542616584</t>
  </si>
  <si>
    <t>1169292174757957635</t>
  </si>
  <si>
    <t>1169292176787984385</t>
  </si>
  <si>
    <t>1169292178566393856</t>
  </si>
  <si>
    <t>1169292181661802496</t>
  </si>
  <si>
    <t>1169292184887189510</t>
  </si>
  <si>
    <t>1169323580544421888</t>
  </si>
  <si>
    <t>1169323583513870336</t>
  </si>
  <si>
    <t>1169323587997712385</t>
  </si>
  <si>
    <t>1169323590887596034</t>
  </si>
  <si>
    <t>1169323594960257024</t>
  </si>
  <si>
    <t>1169521133286244353</t>
  </si>
  <si>
    <t>1169521135521804288</t>
  </si>
  <si>
    <t>1169521137480609792</t>
  </si>
  <si>
    <t>1169536165428572161</t>
  </si>
  <si>
    <t>1169552638960197632</t>
  </si>
  <si>
    <t>1169600533201674240</t>
  </si>
  <si>
    <t>1169600535567261697</t>
  </si>
  <si>
    <t>1169618163144810496</t>
  </si>
  <si>
    <t>1169618166554738689</t>
  </si>
  <si>
    <t>1169618169574633472</t>
  </si>
  <si>
    <t>1169618172514902017</t>
  </si>
  <si>
    <t>1169618175832592384</t>
  </si>
  <si>
    <t>1169618179250950145</t>
  </si>
  <si>
    <t>1169618182677696518</t>
  </si>
  <si>
    <t>1169618186599313409</t>
  </si>
  <si>
    <t>1169618190395236352</t>
  </si>
  <si>
    <t>1169618193545084928</t>
  </si>
  <si>
    <t>1169634475011190789</t>
  </si>
  <si>
    <t>1169634478513426432</t>
  </si>
  <si>
    <t>1169681008557510656</t>
  </si>
  <si>
    <t>1169681012999315460</t>
  </si>
  <si>
    <t>1169681015431946242</t>
  </si>
  <si>
    <t>1169681019085217794</t>
  </si>
  <si>
    <t>1169681027696144390</t>
  </si>
  <si>
    <t>1169681030074290176</t>
  </si>
  <si>
    <t>1169681033119326209</t>
  </si>
  <si>
    <t>1169681035434582016</t>
  </si>
  <si>
    <t>1169728754903597056</t>
  </si>
  <si>
    <t>1169728757202116608</t>
  </si>
  <si>
    <t>1169883540877533186</t>
  </si>
  <si>
    <t>1169956636624072704</t>
  </si>
  <si>
    <t>1169956639031603201</t>
  </si>
  <si>
    <t>1169956641518866434</t>
  </si>
  <si>
    <t>1169956643431493633</t>
  </si>
  <si>
    <t>1169956645608349698</t>
  </si>
  <si>
    <t>1170005797566332930</t>
  </si>
  <si>
    <t>1170005800716255232</t>
  </si>
  <si>
    <t>1170055877560324097</t>
  </si>
  <si>
    <t>1170055882203389959</t>
  </si>
  <si>
    <t>1170088728548847621</t>
  </si>
  <si>
    <t>1170123817580146688</t>
  </si>
  <si>
    <t>1170123821900357632</t>
  </si>
  <si>
    <t>1170123825318629376</t>
  </si>
  <si>
    <t>1170329333707264001</t>
  </si>
  <si>
    <t>1170329338023161857</t>
  </si>
  <si>
    <t>1170329341219233793</t>
  </si>
  <si>
    <t>1170329344432070658</t>
  </si>
  <si>
    <t>1170329346353061888</t>
  </si>
  <si>
    <t>1170329349435867136</t>
  </si>
  <si>
    <t>1170329352854220800</t>
  </si>
  <si>
    <t>1170329356121640960</t>
  </si>
  <si>
    <t>1170329359254794240</t>
  </si>
  <si>
    <t>1170329362517889024</t>
  </si>
  <si>
    <t>1170346871799394304</t>
  </si>
  <si>
    <t>1170346875540725763</t>
  </si>
  <si>
    <t>1170346878975823873</t>
  </si>
  <si>
    <t>1170361883532111873</t>
  </si>
  <si>
    <t>1170361885641891848</t>
  </si>
  <si>
    <t>1170361887655157767</t>
  </si>
  <si>
    <t>1170361890964496385</t>
  </si>
  <si>
    <t>1170361894374453248</t>
  </si>
  <si>
    <t>1170361896916127746</t>
  </si>
  <si>
    <t>1170361899990618112</t>
  </si>
  <si>
    <t>1170361902951751681</t>
  </si>
  <si>
    <t>1170378327170932736</t>
  </si>
  <si>
    <t>1170428720693370880</t>
  </si>
  <si>
    <t>1170428722660483072</t>
  </si>
  <si>
    <t>1170428724434657281</t>
  </si>
  <si>
    <t>1170428726359863298</t>
  </si>
  <si>
    <t>1170443685282140160</t>
  </si>
  <si>
    <t>1170477655902302210</t>
  </si>
  <si>
    <t>1170477659576557569</t>
  </si>
  <si>
    <t>1170507879830425600</t>
  </si>
  <si>
    <t>1170507882955202560</t>
  </si>
  <si>
    <t>1170507885090091009</t>
  </si>
  <si>
    <t>1170507887434698752</t>
  </si>
  <si>
    <t>1170684100765782017</t>
  </si>
  <si>
    <t>1170684106797211648</t>
  </si>
  <si>
    <t>1170701687633457154</t>
  </si>
  <si>
    <t>1170701689877409792</t>
  </si>
  <si>
    <t>1170701691903270913</t>
  </si>
  <si>
    <t>1170701695128625153</t>
  </si>
  <si>
    <t>1170701697368383491</t>
  </si>
  <si>
    <t>1171090525593788417</t>
  </si>
  <si>
    <t>1171090529368645633</t>
  </si>
  <si>
    <t>1171105717178290176</t>
  </si>
  <si>
    <t>1171105720143663104</t>
  </si>
  <si>
    <t>1171105723331371008</t>
  </si>
  <si>
    <t>1171105726233796610</t>
  </si>
  <si>
    <t>1171105728448389120</t>
  </si>
  <si>
    <t>1171105731501645824</t>
  </si>
  <si>
    <t>1171140897423220736</t>
  </si>
  <si>
    <t>1171409428958056448</t>
  </si>
  <si>
    <t>1171409432993050624</t>
  </si>
  <si>
    <t>1171409436826570754</t>
  </si>
  <si>
    <t>1171409439842344960</t>
  </si>
  <si>
    <t>1171409442413383680</t>
  </si>
  <si>
    <t>1171409445978562560</t>
  </si>
  <si>
    <t>1171409449682124803</t>
  </si>
  <si>
    <t>1171409452458827780</t>
  </si>
  <si>
    <t>1171409455684169729</t>
  </si>
  <si>
    <t>1171409457659686914</t>
  </si>
  <si>
    <t>1171424581460135936</t>
  </si>
  <si>
    <t>1171424583393644545</t>
  </si>
  <si>
    <t>1171424586132598784</t>
  </si>
  <si>
    <t>1171424589060222981</t>
  </si>
  <si>
    <t>1171424590939209728</t>
  </si>
  <si>
    <t>1171424593988521986</t>
  </si>
  <si>
    <t>1171424597096448000</t>
  </si>
  <si>
    <t>1171458257652551680</t>
  </si>
  <si>
    <t>1171458261897203714</t>
  </si>
  <si>
    <t>1171458264602529794</t>
  </si>
  <si>
    <t>1171458267219759105</t>
  </si>
  <si>
    <t>1171473443906179072</t>
  </si>
  <si>
    <t>1171473448469590016</t>
  </si>
  <si>
    <t>1171473451116183554</t>
  </si>
  <si>
    <t>1171507631296405506</t>
  </si>
  <si>
    <t>1171507634144284672</t>
  </si>
  <si>
    <t>1171507636728057857</t>
  </si>
  <si>
    <t>1171507640062496771</t>
  </si>
  <si>
    <t>1171507643237589002</t>
  </si>
  <si>
    <t>1171507647742267392</t>
  </si>
  <si>
    <t>1171553741146923010</t>
  </si>
  <si>
    <t>1171553744498188290</t>
  </si>
  <si>
    <t>1171553746830200833</t>
  </si>
  <si>
    <t>1171553750391164929</t>
  </si>
  <si>
    <t>1171553754044358656</t>
  </si>
  <si>
    <t>1171553757961830401</t>
  </si>
  <si>
    <t>1171553761422192642</t>
  </si>
  <si>
    <t>1171553764546940929</t>
  </si>
  <si>
    <t>1171553767935873024</t>
  </si>
  <si>
    <t>1171553770129514498</t>
  </si>
  <si>
    <t>1171775577247952897</t>
  </si>
  <si>
    <t>1171775579827441664</t>
  </si>
  <si>
    <t>1171775583619096583</t>
  </si>
  <si>
    <t>1171775586890649600</t>
  </si>
  <si>
    <t>1171775590015426562</t>
  </si>
  <si>
    <t>1171775593509216257</t>
  </si>
  <si>
    <t>1171775596843753472</t>
  </si>
  <si>
    <t>1171775600270462976</t>
  </si>
  <si>
    <t>1171775603827269634</t>
  </si>
  <si>
    <t>1171775607237222400</t>
  </si>
  <si>
    <t>1171790091284557825</t>
  </si>
  <si>
    <t>1171790094547767296</t>
  </si>
  <si>
    <t>1171805805349412864</t>
  </si>
  <si>
    <t>1171822120487260168</t>
  </si>
  <si>
    <t>1171822123012243457</t>
  </si>
  <si>
    <t>1171822126548099072</t>
  </si>
  <si>
    <t>1171822129941286912</t>
  </si>
  <si>
    <t>1171822132541759488</t>
  </si>
  <si>
    <t>1171822134781513728</t>
  </si>
  <si>
    <t>1171822138313138176</t>
  </si>
  <si>
    <t>1171822142087991297</t>
  </si>
  <si>
    <t>1171822144608710656</t>
  </si>
  <si>
    <t>1171854826604507138</t>
  </si>
  <si>
    <t>1171854829955756042</t>
  </si>
  <si>
    <t>1171854832770125824</t>
  </si>
  <si>
    <t>1171854835274178560</t>
  </si>
  <si>
    <t>1171854838826708992</t>
  </si>
  <si>
    <t>1171854842349924352</t>
  </si>
  <si>
    <t>1171854845810302976</t>
  </si>
  <si>
    <t>1171854849346023424</t>
  </si>
  <si>
    <t>1171854851518676997</t>
  </si>
  <si>
    <t>1171934011024904193</t>
  </si>
  <si>
    <t>1171934016301424644</t>
  </si>
  <si>
    <t>1172005723062112256</t>
  </si>
  <si>
    <t>1172005725775781889</t>
  </si>
  <si>
    <t>1172005727700955142</t>
  </si>
  <si>
    <t>1172005731329069056</t>
  </si>
  <si>
    <t>1172091757670162432</t>
  </si>
  <si>
    <t>1172109086789263361</t>
  </si>
  <si>
    <t>1172122964583735296</t>
  </si>
  <si>
    <t>1172122967129636866</t>
  </si>
  <si>
    <t>1172138032314703872</t>
  </si>
  <si>
    <t>1172156823438286848</t>
  </si>
  <si>
    <t>1172156826273669120</t>
  </si>
  <si>
    <t>1172156829264166912</t>
  </si>
  <si>
    <t>1172156832393125891</t>
  </si>
  <si>
    <t>1172156834578337793</t>
  </si>
  <si>
    <t>1172156838118404096</t>
  </si>
  <si>
    <t>1172187031713304578</t>
  </si>
  <si>
    <t>1172220961313251328</t>
  </si>
  <si>
    <t>1172220965608218625</t>
  </si>
  <si>
    <t>1172220970200961025</t>
  </si>
  <si>
    <t>1172220974793678851</t>
  </si>
  <si>
    <t>1172317365544992769</t>
  </si>
  <si>
    <t>1172317370708307968</t>
  </si>
  <si>
    <t>1172317374764027906</t>
  </si>
  <si>
    <t>1172317377452576773</t>
  </si>
  <si>
    <t>1172317380250259456</t>
  </si>
  <si>
    <t>1172317383232372736</t>
  </si>
  <si>
    <t>1172460069193211904</t>
  </si>
  <si>
    <t>1172488976562868224</t>
  </si>
  <si>
    <t>1172488978509045766</t>
  </si>
  <si>
    <t>1172488980379721729</t>
  </si>
  <si>
    <t>1172488983521181696</t>
  </si>
  <si>
    <t>1172523039256453120</t>
  </si>
  <si>
    <t>1172523041211015168</t>
  </si>
  <si>
    <t>1172523044616724480</t>
  </si>
  <si>
    <t>1172523047703711746</t>
  </si>
  <si>
    <t>1172523049599590400</t>
  </si>
  <si>
    <t>1172523051369603073</t>
  </si>
  <si>
    <t>1172523054523662336</t>
  </si>
  <si>
    <t>1172523057556152322</t>
  </si>
  <si>
    <t>1172523060689276929</t>
  </si>
  <si>
    <t>1172523063814119424</t>
  </si>
  <si>
    <t>1172568266272837640</t>
  </si>
  <si>
    <t>1172583455940599808</t>
  </si>
  <si>
    <t>1172583460017496065</t>
  </si>
  <si>
    <t>1172583462747955202</t>
  </si>
  <si>
    <t>1172583466439008262</t>
  </si>
  <si>
    <t>1172583468674486272</t>
  </si>
  <si>
    <t>1172583470939484166</t>
  </si>
  <si>
    <t>1172618474394402816</t>
  </si>
  <si>
    <t>1172663974707568640</t>
  </si>
  <si>
    <t>1172663977823879168</t>
  </si>
  <si>
    <t>1172663979812052992</t>
  </si>
  <si>
    <t>1172663983280730113</t>
  </si>
  <si>
    <t>1172663985545629698</t>
  </si>
  <si>
    <t>1172663987512778752</t>
  </si>
  <si>
    <t>1172862699392442368</t>
  </si>
  <si>
    <t>1172862702156431360</t>
  </si>
  <si>
    <t>1172862705147027457</t>
  </si>
  <si>
    <t>1172862709546795009</t>
  </si>
  <si>
    <t>1172877827336802304</t>
  </si>
  <si>
    <t>1172877831476584448</t>
  </si>
  <si>
    <t>1172877833816985602</t>
  </si>
  <si>
    <t>1172877837235347456</t>
  </si>
  <si>
    <t>1172924376603353088</t>
  </si>
  <si>
    <t>1172924379967213568</t>
  </si>
  <si>
    <t>1172941895548493826</t>
  </si>
  <si>
    <t>1172941898778103810</t>
  </si>
  <si>
    <t>1172972173851541504</t>
  </si>
  <si>
    <t>1172972176267513856</t>
  </si>
  <si>
    <t>1172972179786543109</t>
  </si>
  <si>
    <t>1172972181883691015</t>
  </si>
  <si>
    <t>1172972183985033217</t>
  </si>
  <si>
    <t>1172972187248189440</t>
  </si>
  <si>
    <t>1172972190112919554</t>
  </si>
  <si>
    <t>1172972191807356928</t>
  </si>
  <si>
    <t>1172972193757704192</t>
  </si>
  <si>
    <t>1172988496782528514</t>
  </si>
  <si>
    <t>1172988500230254597</t>
  </si>
  <si>
    <t>1173280728500637698</t>
  </si>
  <si>
    <t>1173296771105218561</t>
  </si>
  <si>
    <t>1173296774859165697</t>
  </si>
  <si>
    <t>1173296777128304642</t>
  </si>
  <si>
    <t>1173296779443539968</t>
  </si>
  <si>
    <t>1173296781272264704</t>
  </si>
  <si>
    <t>1173296784568963075</t>
  </si>
  <si>
    <t>1173296786607419398</t>
  </si>
  <si>
    <t>1173296789706985477</t>
  </si>
  <si>
    <t>1173296792689135617</t>
  </si>
  <si>
    <t>1173296794475913217</t>
  </si>
  <si>
    <t/>
  </si>
  <si>
    <t>en</t>
  </si>
  <si>
    <t>fr</t>
  </si>
  <si>
    <t>ro</t>
  </si>
  <si>
    <t>da</t>
  </si>
  <si>
    <t>und</t>
  </si>
  <si>
    <t>sv</t>
  </si>
  <si>
    <t>in</t>
  </si>
  <si>
    <t>ca</t>
  </si>
  <si>
    <t>ht</t>
  </si>
  <si>
    <t>es</t>
  </si>
  <si>
    <t>it</t>
  </si>
  <si>
    <t>1169564381216149504</t>
  </si>
  <si>
    <t>Twitter Web App</t>
  </si>
  <si>
    <t>Twitter Web Client</t>
  </si>
  <si>
    <t>FlamePost</t>
  </si>
  <si>
    <t>Twitter for Android</t>
  </si>
  <si>
    <t>Twitter for iPhone</t>
  </si>
  <si>
    <t>Hootsuite Inc.</t>
  </si>
  <si>
    <t>TweetDeck</t>
  </si>
  <si>
    <t>Buffer</t>
  </si>
  <si>
    <t>TorivoJobsRetweetBot</t>
  </si>
  <si>
    <t>Geezlove - Backend</t>
  </si>
  <si>
    <t>HR Trends Bot</t>
  </si>
  <si>
    <t>IFTTT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</si>
  <si>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</si>
  <si>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</si>
  <si>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</si>
  <si>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</si>
  <si>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</si>
  <si>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</si>
  <si>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</si>
  <si>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</si>
  <si>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</si>
  <si>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</si>
  <si>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</si>
  <si>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</si>
  <si>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</si>
  <si>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</si>
  <si>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</si>
  <si>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</si>
  <si>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</si>
  <si>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</si>
  <si>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</si>
  <si>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</si>
  <si>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</si>
  <si>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peopleHum</t>
  </si>
  <si>
    <t>WhiteCross Clinic</t>
  </si>
  <si>
    <t>Joey V. Price</t>
  </si>
  <si>
    <t>LinkedIn</t>
  </si>
  <si>
    <t>✡φ_xD83D__xDCE1__xD83C__xDF3F_‏TΩиÐц Šεяå ℓε шφц†øπ (Ñц†εℓℓå Tξαπ²°¹³ ™) ✡</t>
  </si>
  <si>
    <t>Recruitment &amp; HR</t>
  </si>
  <si>
    <t>BIoR Recruiters</t>
  </si>
  <si>
    <t>Darlene Campbell</t>
  </si>
  <si>
    <t>Jobzel_internship</t>
  </si>
  <si>
    <t>Roomco</t>
  </si>
  <si>
    <t>Federation GAMS</t>
  </si>
  <si>
    <t>_xD83C__xDDEB__xD83C__xDDF7_ MarleneSchiappa</t>
  </si>
  <si>
    <t>RavelWorks Africa</t>
  </si>
  <si>
    <t>Oct8ne</t>
  </si>
  <si>
    <t>E-Commerce Nation FR</t>
  </si>
  <si>
    <t>Prévenir &amp; Protéger</t>
  </si>
  <si>
    <t>MarleneS</t>
  </si>
  <si>
    <t>SolidPepper</t>
  </si>
  <si>
    <t>Internships</t>
  </si>
  <si>
    <t>TechOWL</t>
  </si>
  <si>
    <t>Human Connections Alliance</t>
  </si>
  <si>
    <t>WilliamArruda</t>
  </si>
  <si>
    <t>William Arruda</t>
  </si>
  <si>
    <t>Ora Shtull</t>
  </si>
  <si>
    <t>Torivo</t>
  </si>
  <si>
    <t>Geezlove</t>
  </si>
  <si>
    <t>xxx-me-69</t>
  </si>
  <si>
    <t>Mike</t>
  </si>
  <si>
    <t>Brit Inst of Rec</t>
  </si>
  <si>
    <t>Cloud-hosted #PeopleEngagement platform. Be future-ready with #PredictiveAnalytics &amp; #MachineLearning. Get clear insights, boost productivity &amp; succeed.</t>
  </si>
  <si>
    <t>Helping Employers to Create Healthy and Happy Workforce.</t>
  </si>
  <si>
    <t>Entrepreneur. Podcast Host. Small Business HR Expert. Influencer.
Blog: https://t.co/IAWcgkMjHo | @jumpstarthr &amp; @bizlifecoffee</t>
  </si>
  <si>
    <t>There are 20 million jobs on LinkedIn. Find one meant for you. #InItTogether (@LinkedInHelp for customer service)</t>
  </si>
  <si>
    <t>Яadio ScannerSdr 76TФlkyWФlky■78MiniTaser■79ЯadioK7■83CB■87Pro2010■91AR3ФФФ■95PC■2003Web■2013Twitter■2014Android/E4ФФФ■2015UBC3500XLT/R820T/R820T2■2017ℓiñux</t>
  </si>
  <si>
    <t>Institute of Recruiters (IOR). Leading Membership Association for Staffing Firms, Recruiters &amp; HR. Recruiting Certification &amp; Resources. http://www.theIOR.org</t>
  </si>
  <si>
    <t>The British Institute of Recruiters is the membership body for high quality agencies that take recruitment seriously.</t>
  </si>
  <si>
    <t>Win or lose, I love the Reds!
And I bike a wee bit. That's about it. _xD83D__xDE09_</t>
  </si>
  <si>
    <t>international Internship</t>
  </si>
  <si>
    <t>L’application mobile qui propose des groupes de discussions 100% live dans des rooms thématiques choisies et créées par ses propres utilisateurs.</t>
  </si>
  <si>
    <t>Fédération GAMS #Agir contre l'#Excision et les #MariagesForcés | 01 43 48 10 87 | contact@federationgams.org |</t>
  </si>
  <si>
    <t>Mère de deux filles Secrétaire d'Etat égalité femmes-hommes &amp; lutte contre les discriminations auprès du PM @enmarchefr     Elue Romancière @Maman_travaille</t>
  </si>
  <si>
    <t>Building organizations for the future of work.</t>
  </si>
  <si>
    <t>La meilleure manière d'augmenter les ventes de votre #ecommerce. L'évolution du #tchat en direct, c'est la #covue. Montrez des produits à vos clients! _xD83D__xDED2_</t>
  </si>
  <si>
    <t>Explorez l'#Ecommerce Nation en France ! • INT: @Ecom_Nation • ES: @Ecom_NationES • Insta: @ecom_nationfr . CM: @LilianGrandrie.</t>
  </si>
  <si>
    <t>Collectif de 14 associations françaises unies contre les violences faites aux femmes et aux enfants Grande Cause Nationale 2019</t>
  </si>
  <si>
    <t>Realtor, Realty Station, Bremerton, WA.  Mom to Adam, wife to Jason, organizer of Kitsap Moms Meetup, Goddess to all.</t>
  </si>
  <si>
    <t>La solution pour tous en ecommerce #ecommerce #catalogue #print #PIM #SaaS #B2B #EBusiness #cloud #B2C #Marketing #b2bCloudCommerce</t>
  </si>
  <si>
    <t>All things about internships at one place. Bot created by @sanchitkum</t>
  </si>
  <si>
    <t>We are PA's #ATact Program located at #TempleUniversity @IODTempleU.  Helping people in Pennsylvania get the tools and technology they need. #AT4all</t>
  </si>
  <si>
    <t>CEO-Chief Encouragement Officer. Personal branding expert. Motivational speaker. Bestselling author. Aesthete. Urbanist. Twizzler addict. Eternal optimist.</t>
  </si>
  <si>
    <t>Executive Coach - Author: The Glass Elevator - CareerBlaster. #leadership #careeradvice http://oracoaching.com http://careerblast.tv</t>
  </si>
  <si>
    <t>Torivo is an exciting new online resource, designed to bring together members of the creative community to find new job opportunities and collaborations.</t>
  </si>
  <si>
    <t>Site de #rencontres amicales et sérieuses. #amour #dating #love #celibataire #single</t>
  </si>
  <si>
    <t>Bien venu sur mon compte Twitter. N’hésitez pas à faire un petit tour et à commenter. Je serai réactif ci vous avez des questions.</t>
  </si>
  <si>
    <t>Business Consultant with a lifetime experience solving problems of strategic thinking, people performance, process improvement, and spotting a better answer.</t>
  </si>
  <si>
    <t>I am a bot that retweets #EmployeeEngagement built to help you discover trends that people are doing and talking about it.
_xD83D__xDC49_ Follow to get the latest news _xD83C__xDD95_</t>
  </si>
  <si>
    <t>The British Institute of Recruiters - Agency Recruiter Courses, In-House Recruiter Courses, HR Courses.  Take a look.</t>
  </si>
  <si>
    <t>Bengaluru, India</t>
  </si>
  <si>
    <t>Bangalore</t>
  </si>
  <si>
    <t>Baltimore, MD</t>
  </si>
  <si>
    <t>Sunnyvale, CA</t>
  </si>
  <si>
    <t>15e systeme solaire</t>
  </si>
  <si>
    <t>Worldwide. HQ New York</t>
  </si>
  <si>
    <t>Global</t>
  </si>
  <si>
    <t>Paris</t>
  </si>
  <si>
    <t xml:space="preserve">Corse </t>
  </si>
  <si>
    <t>Worldwide</t>
  </si>
  <si>
    <t>Silicon Valley - Barcelona</t>
  </si>
  <si>
    <t>France</t>
  </si>
  <si>
    <t>Bremerton and Silverdale, WA</t>
  </si>
  <si>
    <t>Anglet, France</t>
  </si>
  <si>
    <t>Internet</t>
  </si>
  <si>
    <t>Pennsylvania, USA</t>
  </si>
  <si>
    <t>New York, NY</t>
  </si>
  <si>
    <t>NYC</t>
  </si>
  <si>
    <t>United Kingdom</t>
  </si>
  <si>
    <t>Southampton UK</t>
  </si>
  <si>
    <t>_xD83C__xDF0E_</t>
  </si>
  <si>
    <t>global</t>
  </si>
  <si>
    <t>http://www.peoplehum.com</t>
  </si>
  <si>
    <t>http://t.co/gPyzRe9tFk</t>
  </si>
  <si>
    <t>https://t.co/MB3QE7zYOP</t>
  </si>
  <si>
    <t>https://t.co/Q7y26iUpso</t>
  </si>
  <si>
    <t>http://www.idpz.net/g_envie_de_nutella/Radio.jpg</t>
  </si>
  <si>
    <t>http://www.studycourse.org</t>
  </si>
  <si>
    <t>http://www.theior.org.uk</t>
  </si>
  <si>
    <t>http://jobzel.com</t>
  </si>
  <si>
    <t>https://t.co/RnwOAO5ROS</t>
  </si>
  <si>
    <t>https://t.co/ZRffzZqDc8</t>
  </si>
  <si>
    <t>https://t.co/Ih56L4xKBf</t>
  </si>
  <si>
    <t>https://ravel.works/</t>
  </si>
  <si>
    <t>http://www.oct8ne.com/fr</t>
  </si>
  <si>
    <t>http://www.ecommerce-nation.fr/</t>
  </si>
  <si>
    <t>http://t.co/PnJKntVklD</t>
  </si>
  <si>
    <t>https://www.b2bcloudcommerce.com/</t>
  </si>
  <si>
    <t>https://t.co/ldQ6k6QPIo</t>
  </si>
  <si>
    <t>https://t.co/LXQtEqftxz</t>
  </si>
  <si>
    <t>https://www.facebook.com/WilliamArrudaReach</t>
  </si>
  <si>
    <t>http://oracoaching.com</t>
  </si>
  <si>
    <t>http://www.torivo.com</t>
  </si>
  <si>
    <t>https://t.co/BiDNEspXxL</t>
  </si>
  <si>
    <t>http://www.broxburndrive.com</t>
  </si>
  <si>
    <t>http://t.co/jywr3HkRfw</t>
  </si>
  <si>
    <t>Pacific Time (US &amp; Canada)</t>
  </si>
  <si>
    <t>https://pbs.twimg.com/profile_banners/763246961088540672/1525942106</t>
  </si>
  <si>
    <t>https://pbs.twimg.com/profile_banners/2254616682/1561461715</t>
  </si>
  <si>
    <t>https://pbs.twimg.com/profile_banners/460671247/1527101473</t>
  </si>
  <si>
    <t>https://pbs.twimg.com/profile_banners/13058772/1555943905</t>
  </si>
  <si>
    <t>https://pbs.twimg.com/profile_banners/1053714242/1564707066</t>
  </si>
  <si>
    <t>https://pbs.twimg.com/profile_banners/472808469/1403518343</t>
  </si>
  <si>
    <t>https://pbs.twimg.com/profile_banners/631395472/1526688257</t>
  </si>
  <si>
    <t>https://pbs.twimg.com/profile_banners/222723087/1469203266</t>
  </si>
  <si>
    <t>https://pbs.twimg.com/profile_banners/14237828/1567194790</t>
  </si>
  <si>
    <t>https://pbs.twimg.com/profile_banners/1030432481386942464/1534511933</t>
  </si>
  <si>
    <t>https://pbs.twimg.com/profile_banners/913690662717083649/1529510277</t>
  </si>
  <si>
    <t>https://pbs.twimg.com/profile_banners/3240131247/1532449992</t>
  </si>
  <si>
    <t>https://pbs.twimg.com/profile_banners/1138439679852892160/1561013166</t>
  </si>
  <si>
    <t>https://pbs.twimg.com/profile_banners/2840997501/1560936596</t>
  </si>
  <si>
    <t>https://pbs.twimg.com/profile_banners/987757129389019136/1537366930</t>
  </si>
  <si>
    <t>https://pbs.twimg.com/profile_banners/1090122790152298496/1548927215</t>
  </si>
  <si>
    <t>https://pbs.twimg.com/profile_banners/14220270/1412633597</t>
  </si>
  <si>
    <t>https://pbs.twimg.com/profile_banners/67435195/1402329913</t>
  </si>
  <si>
    <t>https://pbs.twimg.com/profile_banners/2524077089/1399217335</t>
  </si>
  <si>
    <t>https://pbs.twimg.com/profile_banners/120280465/1557072709</t>
  </si>
  <si>
    <t>https://pbs.twimg.com/profile_banners/1165514542371213313/1566903923</t>
  </si>
  <si>
    <t>https://pbs.twimg.com/profile_banners/741048697/1407745956</t>
  </si>
  <si>
    <t>https://pbs.twimg.com/profile_banners/226710536/1352118379</t>
  </si>
  <si>
    <t>http://abs.twimg.com/images/themes/theme1/bg.png</t>
  </si>
  <si>
    <t>http://abs.twimg.com/images/themes/theme15/bg.png</t>
  </si>
  <si>
    <t>http://abs.twimg.com/images/themes/theme5/bg.gif</t>
  </si>
  <si>
    <t>http://abs.twimg.com/images/themes/theme10/bg.gif</t>
  </si>
  <si>
    <t>http://abs.twimg.com/images/themes/theme12/bg.gif</t>
  </si>
  <si>
    <t>http://abs.twimg.com/images/themes/theme14/bg.gif</t>
  </si>
  <si>
    <t>http://pbs.twimg.com/profile_images/994499480916516864/lXG1DdPI_normal.jpg</t>
  </si>
  <si>
    <t>http://pbs.twimg.com/profile_images/1096322379498741760/dYRVeGto_normal.png</t>
  </si>
  <si>
    <t>http://pbs.twimg.com/profile_images/1082424539492073477/exU8rYn8_normal.jpg</t>
  </si>
  <si>
    <t>http://pbs.twimg.com/profile_images/2003933832/IORtwitter_normal.jpg</t>
  </si>
  <si>
    <t>http://pbs.twimg.com/profile_images/861878720243671040/jImiAv5W_normal.jpg</t>
  </si>
  <si>
    <t>http://pbs.twimg.com/profile_images/940284711619854336/Zn6xKVqk_normal.jpg</t>
  </si>
  <si>
    <t>http://pbs.twimg.com/profile_images/1167522096613941254/sj2cxpPs_normal.jpg</t>
  </si>
  <si>
    <t>http://pbs.twimg.com/profile_images/913691189592944640/eaDgon9U_normal.jpg</t>
  </si>
  <si>
    <t>http://pbs.twimg.com/profile_images/959386160819732480/DlMsouod_normal.jpg</t>
  </si>
  <si>
    <t>http://pbs.twimg.com/profile_images/36317342/Marlenes_Professional_Photos_001_-_Twitter_normal.jpg</t>
  </si>
  <si>
    <t>http://pbs.twimg.com/profile_images/1166667716255571968/yfuZh2-Z_normal.jpg</t>
  </si>
  <si>
    <t>http://pbs.twimg.com/profile_images/891297664016494594/gB7kJdAK_normal.jpg</t>
  </si>
  <si>
    <t>http://pbs.twimg.com/profile_images/725698993741770756/v6HCvg30_normal.jpg</t>
  </si>
  <si>
    <t>http://pbs.twimg.com/profile_images/648587246841524225/A0o-7MmI_normal.jpg</t>
  </si>
  <si>
    <t>http://pbs.twimg.com/profile_images/1171709125836890114/zxnh9f7W_normal.jpg</t>
  </si>
  <si>
    <t>http://pbs.twimg.com/profile_images/861878065680580609/IUWEhs0Q_normal.jpg</t>
  </si>
  <si>
    <t>Open Twitter Page for This Person</t>
  </si>
  <si>
    <t>https://twitter.com/peoplehum</t>
  </si>
  <si>
    <t>https://twitter.com/wccinofficial</t>
  </si>
  <si>
    <t>https://twitter.com/joeyvpricehr</t>
  </si>
  <si>
    <t>https://twitter.com/linkedin</t>
  </si>
  <si>
    <t>https://twitter.com/aor___ar3oo0odx</t>
  </si>
  <si>
    <t>https://twitter.com/iorusa</t>
  </si>
  <si>
    <t>https://twitter.com/recruitment</t>
  </si>
  <si>
    <t>https://twitter.com/darlenecampbe12</t>
  </si>
  <si>
    <t>https://twitter.com/jobzel_intern</t>
  </si>
  <si>
    <t>https://twitter.com/roomcoapp</t>
  </si>
  <si>
    <t>https://twitter.com/federationgams</t>
  </si>
  <si>
    <t>https://twitter.com/marleneschiappa</t>
  </si>
  <si>
    <t>https://twitter.com/ravelworks</t>
  </si>
  <si>
    <t>https://twitter.com/oct8nefr</t>
  </si>
  <si>
    <t>https://twitter.com/ecom_nationfr</t>
  </si>
  <si>
    <t>https://twitter.com/pproteger</t>
  </si>
  <si>
    <t>https://twitter.com/marlenes</t>
  </si>
  <si>
    <t>https://twitter.com/solidpepper</t>
  </si>
  <si>
    <t>https://twitter.com/ifindinternship</t>
  </si>
  <si>
    <t>https://twitter.com/techowlpa</t>
  </si>
  <si>
    <t>https://twitter.com/14connections</t>
  </si>
  <si>
    <t>https://twitter.com/williamarruda</t>
  </si>
  <si>
    <t>https://twitter.com/careerblastme</t>
  </si>
  <si>
    <t>https://twitter.com/coachora</t>
  </si>
  <si>
    <t>https://twitter.com/torivojobs</t>
  </si>
  <si>
    <t>https://twitter.com/geezlove</t>
  </si>
  <si>
    <t>https://twitter.com/xx_me_tsgirls</t>
  </si>
  <si>
    <t>https://twitter.com/broxburndrive</t>
  </si>
  <si>
    <t>https://twitter.com/hr_trends_bot</t>
  </si>
  <si>
    <t>https://twitter.com/ior_joinus</t>
  </si>
  <si>
    <t>peoplehum
What is the importance of employee
engagement in the workplace? How
do you ensure maximum engagement
for maximum productivity? https://t.co/AMdJzs9Tya
#mondaymotivation #HR #hiring #Recruitment
#TChat #Business #Leadership #Jobs
#Management https://t.co/qPvCxnHIbn</t>
  </si>
  <si>
    <t>wccinofficial
Plan your #Balanced #Diet! Eat
Healthy, Stay Fit! #stayfit #eathealthy
#plan #Hiring #Job #Recruitment
#TChat #Business #TweetMyJobs #Recruiting
#Leadership #Jobs #Management https://t.co/qTzdRxIYCc</t>
  </si>
  <si>
    <t>joeyvpricehr
Check out my latest article: Podcast:
Are Remote Workers More Productive?
https://t.co/Z0xoqUCWbf via @LinkedIn
#HRTribe #tchat #nextchat</t>
  </si>
  <si>
    <t xml:space="preserve">linkedin
</t>
  </si>
  <si>
    <t>aor___ar3oo0odx
2003 : ✅Site #Yahoo nickel ✅#YahhoMail
hyper beau ✅#YahooMessenger AU
#TOP (Salons publics, plein de
monde) Puis ✔️2006 Restrictions
de #Commandes (#Follow #Goto #Create)
et salons publics fermé ✔️2012
#Tchat fermé 2019 #Interface POURRI
#Tchat sur invitation #Vomir https://t.co/SjWiKKUxq7</t>
  </si>
  <si>
    <t>iorusa
Complete Recruiter Course - Learn
at your desk, 1hr a day #Recruitment
#Talent #HR #Tchat https://t.co/1EjFJZQRpl
https://t.co/DLjjNc9W4c</t>
  </si>
  <si>
    <t>recruitment
Complete Recruiter Course - Learn
at your desk, 1hr a day #Recruitment
#Talent #HR #Tchat https://t.co/xygGwuxbpc
https://t.co/DXbFAQwwij</t>
  </si>
  <si>
    <t>darlenecampbe12
RT @jobzel_intern: Spring Paid
Intern - Maury Production - NBC
Universal https://t.co/9CQj3j7Rdd
#internship #intern #jobs #hiring
#hr #Tch…</t>
  </si>
  <si>
    <t>jobzel_intern
Fall Intern - Talent Management
Co - Confidential https://t.co/hjtA3CJk60
#internship #intern #jobs #hiring
#hr #Tchat #Diversity</t>
  </si>
  <si>
    <t>roomcoapp
Quoiii _xD83D__xDE32_ tu n’as pas encore #Roomco
? Télécharge vite l’appli pour
tchatter acec les autres roomers
sur les sujets de ton choix ! #reseauxsociaux
#app #ado #tchat #rencontre #amis
#discussion https://t.co/653t1dXCyL</t>
  </si>
  <si>
    <t>federationgams
INFO EUROPE 1 - Une affaire de
violences conjugales résolue rapidement
grâce à une plateforme en ligne
#tchat @MarleneSchiappa #violencesintrafamiliales
Cc Collectif @PProteger https://t.co/JH4fRSedYg</t>
  </si>
  <si>
    <t xml:space="preserve">marleneschiappa
</t>
  </si>
  <si>
    <t>ravelworks
https://t.co/OmDJS9Lytd The future
of work is here. What world will
you be living in? #futureofwork
#Tchat #mondaythoughts</t>
  </si>
  <si>
    <t>oct8nefr
Voir les produits en temps réel
avec les clients permet de répondre
aux questions beaucoup plus rapidement,
et ça optimise le temps de chaque
employé du service client https://t.co/xvxxGFq2ev
#serviceclient #covue #tchat #ecommerce
@Ecom_NationFR https://t.co/HsajLBB6Uo</t>
  </si>
  <si>
    <t xml:space="preserve">ecom_nationfr
</t>
  </si>
  <si>
    <t>pproteger
RT @FederationGAMS: INFO EUROPE
1 - Une affaire de violences conjugales
résolue rapidement grâce à une
plateforme en ligne #tchat @MarleneS…</t>
  </si>
  <si>
    <t xml:space="preserve">marlenes
</t>
  </si>
  <si>
    <t>solidpepper
RT @Oct8neFR: Voir les produits
en temps réel avec les clients
permet de répondre aux questions
beaucoup plus rapidement, et ça
optimise le…</t>
  </si>
  <si>
    <t>ifindinternship
RT @jobzel_intern: Graduate Product
Manager - £24.5k https://t.co/rAEyWuMtUm
#internship #intern #jobs #hiring
#hr #Tchat #Diversity</t>
  </si>
  <si>
    <t>techowlpa
The Franklin Institute has taken
sensory inclusion to a new level.
With sensory sensitive maps and
backpacks with headphones, sunglasses,
fidgets and more! This is a great
example of a museum taking pride
in being inclusive. #Tchat #Inclusion
https://t.co/q74BIrRPDk</t>
  </si>
  <si>
    <t>14connections
We at Human Connections create
solutions that challenge conventional
working methods and deliver exceptional
results for our clients. Visit
us: https://t.co/bVqe5vk0wu Hashtags:
#Hiring #Job #Recruitment #TChat
#Business #TweetMyJobs #Recruiting
#Leadership #Jobs #Management https://t.co/probNtZRxY</t>
  </si>
  <si>
    <t>williamarruda
I'm so honored to have been included
on this list of the 50 best #twitter
accounts for #jobseekers. https://t.co/YFTvfa4Hou
#careerblast #hiring #job #recruitment
#tchat #recruiting #tweetmyjobs
#humanresources #hr #hrmanager
#coach #coaches #personalbranding
https://t.co/0TSc9HX70X</t>
  </si>
  <si>
    <t>careerblastme
CareerBlast's co-founder William
Arruda was just listed as one of
the 50 best #twitter accounts for
#jobseekers. https://t.co/Df6FmFIs1P
#careerblast #coaching #personalbranding
#hiring #job #recruitment #tchat
#recruiting #tweetmyjobs #humanresources
#hr #hrmanager https://t.co/VlmGRN2VUD</t>
  </si>
  <si>
    <t>coachora
CareerBlast's co-founder William
Arruda was just listed as one of
the 50 best #twitter accounts for
#jobseekers. https://t.co/Ee8v1cCNru
#careerblast #coaching #personalbranding
#hiring #job #recruitment #tchat
#recruiting #tweetmyjobs #humanresources
#hr #hrmanager https://t.co/hUaadnlTVu</t>
  </si>
  <si>
    <t>torivojobs
RT @jobzel_intern: Spring Intern
- Freeform Media Relations / PR
- Walt Disney Television https://t.co/4pz88zm8DA
#internship #intern #jobs…</t>
  </si>
  <si>
    <t>geezlove
https://t.co/GMG2MoebHD #Michel968
#rencontres #cute #garcon #sexy
#mignon #beau #dating #tchat</t>
  </si>
  <si>
    <t>xx_me_tsgirls
Y a t’il une fille pour parler?
#Parler #fille #tchat #message</t>
  </si>
  <si>
    <t>broxburndrive
7 Reasons Your People Are Frustrated
with Your Leadership | Dolly Daskal
| https://t.co/R8gNhbom5M #Tchat
#EmployeeEngagement #HR https://t.co/cyImu2TJ5D</t>
  </si>
  <si>
    <t>hr_trends_bot
RT @BroxburnDrive: 7 Reasons Your
People Are Frustrated with Your
Leadership | Dolly Daskal | https://t.co/R8gNhbom5M
#Tchat #EmployeeEngag…</t>
  </si>
  <si>
    <t>ior_joinus
Complete Recruiter Course - Learn
at your desk, 1hr a day #Recruitment
#Talent #HR #Tchat https://t.co/3hpjo73uLS
https://t.co/MILSLOuNwL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</si>
  <si>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</si>
  <si>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</si>
  <si>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</si>
  <si>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</si>
  <si>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</si>
  <si>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</si>
  <si>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</si>
  <si>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</si>
  <si>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</si>
  <si>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</si>
  <si>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</si>
  <si>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</si>
  <si>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</si>
  <si>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</si>
  <si>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</si>
  <si>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</si>
  <si>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</si>
  <si>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</si>
  <si>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</si>
  <si>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</si>
  <si>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</si>
  <si>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</si>
  <si>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</si>
  <si>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</si>
  <si>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</si>
  <si>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</si>
  <si>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</si>
  <si>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</si>
  <si>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</si>
  <si>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</si>
  <si>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</si>
  <si>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</si>
  <si>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</si>
  <si>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</si>
  <si>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</si>
  <si>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</si>
  <si>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</si>
  <si>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</si>
  <si>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</si>
  <si>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</si>
  <si>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</si>
  <si>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</si>
  <si>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</si>
  <si>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</si>
  <si>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</si>
  <si>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</si>
  <si>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</si>
  <si>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</si>
  <si>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</si>
  <si>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</si>
  <si>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</si>
  <si>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</si>
  <si>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</si>
  <si>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</si>
  <si>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</si>
  <si>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</si>
  <si>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</si>
  <si>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</si>
  <si>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</si>
  <si>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</si>
  <si>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</si>
  <si>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</si>
  <si>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</si>
  <si>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</si>
  <si>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</si>
  <si>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</si>
  <si>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</si>
  <si>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</si>
  <si>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</si>
  <si>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</si>
  <si>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http://studycourse.org/course-directory/course/the-complete-recruiter-in-28-days-online/14/34 https://careersherpa.net/best-twitter-accounts-for-job-search-advice-2019/ https://blog.peoplehum.com/general/employee-engagement-importance/ https://twitter.com/Damien_Bancal/status/1169564381216149504 https://www.youtube.com/watch?time_continue=27&amp;v=8ef2kujFJ_o https://www.fi.edu/sensory-friendly-everyday?fbclid=IwAR3r-egjTTdRlYOY26MY_nBiFJNu7VkCSA29GTGcjks3JERRf5WMe1w_uGA https://www.linkedin.com/slink?code=f8v-feM https://www.geezlove.com/Michel968 https://www.geezlove.com/Angy490112 https://www.geezlove.com/lesly680</t>
  </si>
  <si>
    <t>http://jobzel.com/item.php?id=49767 http://jobzel.com/item.php?id=49789 http://jobzel.com/item.php?id=49303 http://jobzel.com/item.php?id=50743 http://jobzel.com/item.php?id=49622 http://jobzel.com/item.php?id=49968 http://jobzel.com/item.php?id=49969 http://jobzel.com/item.php?id=50717 http://jobzel.com/item.php?id=50718 http://jobzel.com/item.php?id=50719</t>
  </si>
  <si>
    <t>https://www.lollydaskal.com/leadership/7-reasons-your-people-are-frustrated-with-your-leadership/?utm_source=twitter_c70154b2-41bc-4ac9-948d-7fe36fb2ccf1&amp;utm_medium=broxburndrive&amp;utm_term=&amp;utm_content=&amp;utm_campaign= https://www.tinypulse.com/blog/13-surprising-statistics-about-employee-retention?utm_source=twitter_afb09c20-a687-4542-b631-2a172a0d904b&amp;utm_medium=broxburndrive&amp;utm_term=&amp;utm_content=&amp;utm_campaign= http://ow.ly/2ReB30nHmjh https://www.lollydaskal.com/leadership/5-ways-smart-people-sabotage-their-success/?utm_source=twitter_44bab3c8-587c-493c-968d-f745a0a87dba&amp;utm_medium=broxburndrive&amp;utm_term=&amp;utm_content=&amp;utm_campaign= http://ow.ly/UYzH30nHmdK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</si>
  <si>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</si>
  <si>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</si>
  <si>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</si>
  <si>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</si>
  <si>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</si>
  <si>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</si>
  <si>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</si>
  <si>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</si>
  <si>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geezlove.com studycourse.org careersherpa.net peoplehum.com twitter.com youtube.com fi.edu linkedin.com</t>
  </si>
  <si>
    <t>lollydaskal.com ow.ly tinypulse.com</t>
  </si>
  <si>
    <t>Top Hashtags in Tweet in Entire Graph</t>
  </si>
  <si>
    <t>hr</t>
  </si>
  <si>
    <t>jobs</t>
  </si>
  <si>
    <t>hiring</t>
  </si>
  <si>
    <t>internship</t>
  </si>
  <si>
    <t>intern</t>
  </si>
  <si>
    <t>diversity</t>
  </si>
  <si>
    <t>job</t>
  </si>
  <si>
    <t>recruiting</t>
  </si>
  <si>
    <t>Top Hashtags in Tweet in G1</t>
  </si>
  <si>
    <t>tweetmyjobs</t>
  </si>
  <si>
    <t>business</t>
  </si>
  <si>
    <t>leadership</t>
  </si>
  <si>
    <t>Top Hashtags in Tweet in G2</t>
  </si>
  <si>
    <t>Top Hashtags in Tweet in G3</t>
  </si>
  <si>
    <t>violencesintrafamiliales</t>
  </si>
  <si>
    <t>Top Hashtags in Tweet in G4</t>
  </si>
  <si>
    <t>serviceclient</t>
  </si>
  <si>
    <t>covue</t>
  </si>
  <si>
    <t>ecommerce</t>
  </si>
  <si>
    <t>Top Hashtags in Tweet in G5</t>
  </si>
  <si>
    <t>employeeengagement</t>
  </si>
  <si>
    <t>cipd</t>
  </si>
  <si>
    <t>performancereview</t>
  </si>
  <si>
    <t>hr247</t>
  </si>
  <si>
    <t>femalebusinessowner</t>
  </si>
  <si>
    <t>personaldevelopment</t>
  </si>
  <si>
    <t>Top Hashtags in Tweet in G6</t>
  </si>
  <si>
    <t>hrtribe</t>
  </si>
  <si>
    <t>nextchat</t>
  </si>
  <si>
    <t>Top Hashtags in Tweet</t>
  </si>
  <si>
    <t>tchat recruitment hr hiring job tweetmyjobs recruiting business leadership jobs</t>
  </si>
  <si>
    <t>tchat hr employeeengagement cipd performancereview leadership hr247 femalebusinessowner personaldevelopment</t>
  </si>
  <si>
    <t>Top Words in Tweet in Entire Graph</t>
  </si>
  <si>
    <t>Words in Sentiment List#1: Positive</t>
  </si>
  <si>
    <t>Words in Sentiment List#2: Negative</t>
  </si>
  <si>
    <t>Words in Sentiment List#3: Angry/Violent</t>
  </si>
  <si>
    <t>Non-categorized Words</t>
  </si>
  <si>
    <t>Total Words</t>
  </si>
  <si>
    <t>#tchat</t>
  </si>
  <si>
    <t>#hr</t>
  </si>
  <si>
    <t>#jobs</t>
  </si>
  <si>
    <t>#hiring</t>
  </si>
  <si>
    <t>#internship</t>
  </si>
  <si>
    <t>Top Words in Tweet in G1</t>
  </si>
  <si>
    <t>#recruitment</t>
  </si>
  <si>
    <t>#job</t>
  </si>
  <si>
    <t>#tweetmyjobs</t>
  </si>
  <si>
    <t>#recruiting</t>
  </si>
  <si>
    <t>#business</t>
  </si>
  <si>
    <t>#leadership</t>
  </si>
  <si>
    <t>Top Words in Tweet in G2</t>
  </si>
  <si>
    <t>#intern</t>
  </si>
  <si>
    <t>#diversity</t>
  </si>
  <si>
    <t>spring</t>
  </si>
  <si>
    <t>paid</t>
  </si>
  <si>
    <t>Top Words in Tweet in G3</t>
  </si>
  <si>
    <t>une</t>
  </si>
  <si>
    <t>info</t>
  </si>
  <si>
    <t>europe</t>
  </si>
  <si>
    <t>1</t>
  </si>
  <si>
    <t>affaire</t>
  </si>
  <si>
    <t>violences</t>
  </si>
  <si>
    <t>conjugales</t>
  </si>
  <si>
    <t>résolue</t>
  </si>
  <si>
    <t>rapidement</t>
  </si>
  <si>
    <t>grâce</t>
  </si>
  <si>
    <t>Top Words in Tweet in G4</t>
  </si>
  <si>
    <t>les</t>
  </si>
  <si>
    <t>temps</t>
  </si>
  <si>
    <t>voir</t>
  </si>
  <si>
    <t>produits</t>
  </si>
  <si>
    <t>réel</t>
  </si>
  <si>
    <t>avec</t>
  </si>
  <si>
    <t>clients</t>
  </si>
  <si>
    <t>permet</t>
  </si>
  <si>
    <t>répondre</t>
  </si>
  <si>
    <t>aux</t>
  </si>
  <si>
    <t>Top Words in Tweet in G5</t>
  </si>
  <si>
    <t>managers</t>
  </si>
  <si>
    <t>people</t>
  </si>
  <si>
    <t>daskal</t>
  </si>
  <si>
    <t>7</t>
  </si>
  <si>
    <t>reasons</t>
  </si>
  <si>
    <t>frustrated</t>
  </si>
  <si>
    <t>dolly</t>
  </si>
  <si>
    <t>Top Words in Tweet in G6</t>
  </si>
  <si>
    <t>Top Words in Tweet</t>
  </si>
  <si>
    <t>#tchat #recruitment #hr #hiring #job #tweetmyjobs #recruiting #business #leadership #jobs</t>
  </si>
  <si>
    <t>#internship #intern #jobs #hiring #hr #tchat #diversity intern spring paid</t>
  </si>
  <si>
    <t>une info europe 1 affaire violences conjugales résolue rapidement grâce</t>
  </si>
  <si>
    <t>les temps voir produits réel avec clients permet répondre aux</t>
  </si>
  <si>
    <t>#tchat managers people daskal #hr 7 reasons frustrated leadership dolly</t>
  </si>
  <si>
    <t>Top Word Pairs in Tweet in Entire Graph</t>
  </si>
  <si>
    <t>#internship,#intern</t>
  </si>
  <si>
    <t>#intern,#jobs</t>
  </si>
  <si>
    <t>#jobs,#hiring</t>
  </si>
  <si>
    <t>#hiring,#hr</t>
  </si>
  <si>
    <t>#hr,#tchat</t>
  </si>
  <si>
    <t>#tchat,#diversity</t>
  </si>
  <si>
    <t>paid,intern</t>
  </si>
  <si>
    <t>spring,paid</t>
  </si>
  <si>
    <t>spring,intern</t>
  </si>
  <si>
    <t>nbc,universal</t>
  </si>
  <si>
    <t>Top Word Pairs in Tweet in G1</t>
  </si>
  <si>
    <t>#recruitment,#tchat</t>
  </si>
  <si>
    <t>#hiring,#job</t>
  </si>
  <si>
    <t>#job,#recruitment</t>
  </si>
  <si>
    <t>#tchat,#business</t>
  </si>
  <si>
    <t>#leadership,#jobs</t>
  </si>
  <si>
    <t>#jobs,#management</t>
  </si>
  <si>
    <t>complete,recruiter</t>
  </si>
  <si>
    <t>recruiter,course</t>
  </si>
  <si>
    <t>course,learn</t>
  </si>
  <si>
    <t>learn,desk</t>
  </si>
  <si>
    <t>Top Word Pairs in Tweet in G2</t>
  </si>
  <si>
    <t>Top Word Pairs in Tweet in G3</t>
  </si>
  <si>
    <t>info,europe</t>
  </si>
  <si>
    <t>europe,1</t>
  </si>
  <si>
    <t>1,une</t>
  </si>
  <si>
    <t>une,affaire</t>
  </si>
  <si>
    <t>affaire,violences</t>
  </si>
  <si>
    <t>violences,conjugales</t>
  </si>
  <si>
    <t>conjugales,résolue</t>
  </si>
  <si>
    <t>résolue,rapidement</t>
  </si>
  <si>
    <t>rapidement,grâce</t>
  </si>
  <si>
    <t>grâce,à</t>
  </si>
  <si>
    <t>Top Word Pairs in Tweet in G4</t>
  </si>
  <si>
    <t>voir,les</t>
  </si>
  <si>
    <t>les,produits</t>
  </si>
  <si>
    <t>produits,temps</t>
  </si>
  <si>
    <t>temps,réel</t>
  </si>
  <si>
    <t>réel,avec</t>
  </si>
  <si>
    <t>avec,les</t>
  </si>
  <si>
    <t>les,clients</t>
  </si>
  <si>
    <t>clients,permet</t>
  </si>
  <si>
    <t>permet,répondre</t>
  </si>
  <si>
    <t>répondre,aux</t>
  </si>
  <si>
    <t>Top Word Pairs in Tweet in G5</t>
  </si>
  <si>
    <t>daskal,#tchat</t>
  </si>
  <si>
    <t>7,reasons</t>
  </si>
  <si>
    <t>reasons,people</t>
  </si>
  <si>
    <t>people,frustrated</t>
  </si>
  <si>
    <t>frustrated,leadership</t>
  </si>
  <si>
    <t>leadership,dolly</t>
  </si>
  <si>
    <t>dolly,daskal</t>
  </si>
  <si>
    <t>#tchat,#employeeengagement</t>
  </si>
  <si>
    <t>think,managers</t>
  </si>
  <si>
    <t>Top Word Pairs in Tweet in G6</t>
  </si>
  <si>
    <t>Top Word Pairs in Tweet</t>
  </si>
  <si>
    <t>#recruitment,#tchat  #hiring,#job  #job,#recruitment  #tchat,#business  #leadership,#jobs  #jobs,#management  complete,recruiter  recruiter,course  course,learn  learn,desk</t>
  </si>
  <si>
    <t>#internship,#intern  #intern,#jobs  #jobs,#hiring  #hiring,#hr  #hr,#tchat  #tchat,#diversity  paid,intern  spring,paid  spring,intern  nbc,universal</t>
  </si>
  <si>
    <t>info,europe  europe,1  1,une  une,affaire  affaire,violences  violences,conjugales  conjugales,résolue  résolue,rapidement  rapidement,grâce  grâce,à</t>
  </si>
  <si>
    <t>voir,les  les,produits  produits,temps  temps,réel  réel,avec  avec,les  les,clients  clients,permet  permet,répondre  répondre,aux</t>
  </si>
  <si>
    <t>daskal,#tchat  7,reasons  reasons,people  people,frustrated  frustrated,leadership  leadership,dolly  dolly,daskal  #tchat,#employeeengagement  think,managers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</si>
  <si>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</si>
  <si>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</si>
  <si>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</si>
  <si>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</si>
  <si>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</si>
  <si>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</si>
  <si>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</si>
  <si>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</si>
  <si>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</si>
  <si>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</si>
  <si>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</si>
  <si>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</si>
  <si>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</si>
  <si>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</si>
  <si>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</si>
  <si>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</si>
  <si>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federationgams marlenes marleneschiappa pproteger</t>
  </si>
  <si>
    <t>oct8nefr ecom_nationfr</t>
  </si>
  <si>
    <t>Top Tweeters in Entire Graph</t>
  </si>
  <si>
    <t>Top Tweeters in G1</t>
  </si>
  <si>
    <t>Top Tweeters in G2</t>
  </si>
  <si>
    <t>Top Tweeters in G3</t>
  </si>
  <si>
    <t>Top Tweeters in G4</t>
  </si>
  <si>
    <t>Top Tweeters in G5</t>
  </si>
  <si>
    <t>Top Tweeters in G6</t>
  </si>
  <si>
    <t>Top Tweeters</t>
  </si>
  <si>
    <t>aor___ar3oo0odx recruitment ior_joinus geezlove williamarruda iorusa coachora peoplehum wccinofficial careerblastme</t>
  </si>
  <si>
    <t>ifindinternship torivojobs jobzel_intern darlenecampbe12</t>
  </si>
  <si>
    <t>marleneschiappa federationgams marlenes pproteger</t>
  </si>
  <si>
    <t>ecom_nationfr solidpepper oct8nefr</t>
  </si>
  <si>
    <t>broxburndrive hr_trends_bot</t>
  </si>
  <si>
    <t>joeyvpricehr linkedin</t>
  </si>
  <si>
    <t>Top URLs in Tweet by Count</t>
  </si>
  <si>
    <t>http://jobzel.com/item.php?id=51312 http://jobzel.com/item.php?id=51311 http://jobzel.com/item.php?id=51310 http://jobzel.com/item.php?id=51309 http://jobzel.com/item.php?id=51308 http://jobzel.com/item.php?id=51307 http://jobzel.com/item.php?id=51306 http://jobzel.com/item.php?id=51305 http://jobzel.com/item.php?id=51304 http://jobzel.com/item.php?id=51303</t>
  </si>
  <si>
    <t>http://jobzel.com/item.php?id=49767 http://jobzel.com/item.php?id=49789 http://jobzel.com/item.php?id=49766 http://jobzel.com/item.php?id=49765 http://jobzel.com/item.php?id=49639 http://jobzel.com/item.php?id=49640 http://jobzel.com/item.php?id=49638 http://jobzel.com/item.php?id=49303 http://jobzel.com/item.php?id=49291 http://jobzel.com/item.php?id=49292</t>
  </si>
  <si>
    <t>http://jobzel.com/item.php?id=50743 http://jobzel.com/item.php?id=50742 http://jobzel.com/item.php?id=50741 http://jobzel.com/item.php?id=50740 http://jobzel.com/item.php?id=50720 http://jobzel.com/item.php?id=50719 http://jobzel.com/item.php?id=50718 http://jobzel.com/item.php?id=50717 http://jobzel.com/item.php?id=49969 http://jobzel.com/item.php?id=49968</t>
  </si>
  <si>
    <t>https://www.geezlove.com/Michel968 https://www.geezlove.com/Doon098 https://www.geezlove.com/Naomie024 https://www.geezlove.com/4675abc https://www.geezlove.com/roxaneclerc https://www.geezlove.com/rosinedupon https://www.geezlove.com/lesly680 https://www.geezlove.com/Angy490112</t>
  </si>
  <si>
    <t>https://www.lollydaskal.com/leadership/7-reasons-your-people-are-frustrated-with-your-leadership/?utm_source=twitter_c70154b2-41bc-4ac9-948d-7fe36fb2ccf1&amp;utm_medium=broxburndrive&amp;utm_term=&amp;utm_content=&amp;utm_campaign= http://ow.ly/UYzH30nHmdK https://www.lollydaskal.com/leadership/5-ways-smart-people-sabotage-their-success/?utm_source=twitter_44bab3c8-587c-493c-968d-f745a0a87dba&amp;utm_medium=broxburndrive&amp;utm_term=&amp;utm_content=&amp;utm_campaign= http://ow.ly/2ReB30nHmjh https://www.tinypulse.com/blog/13-surprising-statistics-about-employee-retention?utm_source=twitter_afb09c20-a687-4542-b631-2a172a0d904b&amp;utm_medium=broxburndrive&amp;utm_term=&amp;utm_content=&amp;utm_campaign=</t>
  </si>
  <si>
    <t>Top URLs in Tweet by Salience</t>
  </si>
  <si>
    <t>Top Domains in Tweet by Count</t>
  </si>
  <si>
    <t>Top Domains in Tweet by Salience</t>
  </si>
  <si>
    <t>Top Hashtags in Tweet by Count</t>
  </si>
  <si>
    <t>balanced diet stayfit eathealthy plan hiring job recruitment tchat business</t>
  </si>
  <si>
    <t>tchat yahoo yahhomail yahoomessenger top commandes follow goto create interface</t>
  </si>
  <si>
    <t>roomco app ado tchat rencontre amis discussion reseauxsociaux rentrée reseausocial</t>
  </si>
  <si>
    <t>twitter jobseekers careerblast hiring job recruitment tchat recruiting tweetmyjobs humanresources</t>
  </si>
  <si>
    <t>twitter jobseekers careerblast coaching personalbranding hiring job recruitment tchat recruiting</t>
  </si>
  <si>
    <t>tchat sexy celibataire rencontres cute dating magnifique announce romantisme belle</t>
  </si>
  <si>
    <t>tchat hr employeeengagement cipd personaldevelopment femalebusinessowner performancereview leadership hr247</t>
  </si>
  <si>
    <t>Top Hashtags in Tweet by Salience</t>
  </si>
  <si>
    <t>reseauxsociaux rentrée reseausocial messagerie rooms groupe roomco app ado tchat</t>
  </si>
  <si>
    <t>tchat hr diversity hiring jobs internship intern</t>
  </si>
  <si>
    <t>diversity tchat hr hiring internship intern jobs</t>
  </si>
  <si>
    <t>sexy celibataire rencontres cute dating magnifique announce romantisme belle annonces</t>
  </si>
  <si>
    <t>employeeengagement cipd personaldevelopment femalebusinessowner performancereview leadership hr247 hr tchat</t>
  </si>
  <si>
    <t>Top Words in Tweet by Count</t>
  </si>
  <si>
    <t>engagement maximum importance employee workplace ensure productivity #mondaymotivation #hr #hiring</t>
  </si>
  <si>
    <t>plan #balanced #diet eat healthy stay fit #stayfit #eathealthy #plan</t>
  </si>
  <si>
    <t>check out latest article podcast remote workers more productive via</t>
  </si>
  <si>
    <t>salons publics de fermé 2003 site #yahoo nickel #yahhomail hyper</t>
  </si>
  <si>
    <t>complete recruiter course learn desk 1hr day #recruitment #talent #hr</t>
  </si>
  <si>
    <t>jobzel_intern spring paid intern maury production nbc universal #internship #intern</t>
  </si>
  <si>
    <t>#internship #intern #jobs #hiring #hr #diversity intern spring paid nbc</t>
  </si>
  <si>
    <t>#roomco télécharge tchatter les #app #ado #rencontre #amis #discussion quoiii</t>
  </si>
  <si>
    <t>une info europe 1 affaire de violences conjugales résolue rapidement</t>
  </si>
  <si>
    <t>future work here world living #futureofwork #mondaythoughts</t>
  </si>
  <si>
    <t>les temps de voir produits en réel avec clients permet</t>
  </si>
  <si>
    <t>une federationgams info europe 1 affaire de violences conjugales résolue</t>
  </si>
  <si>
    <t>les oct8nefr voir produits en temps réel avec clients permet</t>
  </si>
  <si>
    <t>jobzel_intern #internship #intern #jobs intern #hiring #hr paid production content</t>
  </si>
  <si>
    <t>sensory franklin institute taken inclusion new level sensitive maps backpacks</t>
  </si>
  <si>
    <t>human connections create solutions challenge conventional working methods deliver exceptional</t>
  </si>
  <si>
    <t>honored included list 50 best #twitter accounts #jobseekers #careerblast #hiring</t>
  </si>
  <si>
    <t>careerblast's co founder william arruda listed one 50 best #twitter</t>
  </si>
  <si>
    <t>jobzel_intern #internship #intern #jobs intern #hiring #hr spring espn #diversity</t>
  </si>
  <si>
    <t>#sexy #celibataire #rencontres #cute #dating #magnifique #announce #romantisme #belle #annonces</t>
  </si>
  <si>
    <t>y t il une fille pour parler #parler #fille #message</t>
  </si>
  <si>
    <t>managers #hr people daskal #employeeengagement #cipd think 7 reasons frustrated</t>
  </si>
  <si>
    <t>broxburndrive 7 reasons people frustrated leadership dolly daskal #employeeengag</t>
  </si>
  <si>
    <t>Top Words in Tweet by Salience</t>
  </si>
  <si>
    <t>spring paid nbc production fall universal entertainment graduate abc marketing</t>
  </si>
  <si>
    <t>les quoiii tu n pas encore vite l appli pour</t>
  </si>
  <si>
    <t>agency paid production content fall social imagination play media nbc</t>
  </si>
  <si>
    <t>artist management espn #diversity spring media freeform production social #diversi</t>
  </si>
  <si>
    <t>managers think people daskal #employeeengagement #cipd 7 reasons frustrated leadership</t>
  </si>
  <si>
    <t>Top Word Pairs in Tweet by Count</t>
  </si>
  <si>
    <t>importance,employee  employee,engagement  engagement,workplace  workplace,ensure  ensure,maximum  maximum,engagement  engagement,maximum  maximum,productivity  productivity,#mondaymotivation  #mondaymotivation,#hr</t>
  </si>
  <si>
    <t>plan,#balanced  #balanced,#diet  #diet,eat  eat,healthy  healthy,stay  stay,fit  fit,#stayfit  #stayfit,#eathealthy  #eathealthy,#plan  #plan,#hiring</t>
  </si>
  <si>
    <t>check,out  out,latest  latest,article  article,podcast  podcast,remote  remote,workers  workers,more  more,productive  productive,via  via,linkedin</t>
  </si>
  <si>
    <t>salons,publics  2003,site  site,#yahoo  #yahoo,nickel  nickel,#yahhomail  #yahhomail,hyper  hyper,beau  beau,#yahoomessenger  #yahoomessenger,au  au,#top</t>
  </si>
  <si>
    <t>complete,recruiter  recruiter,course  course,learn  learn,desk  desk,1hr  1hr,day  day,#recruitment  #recruitment,#talent  #talent,#hr  #hr,#tchat</t>
  </si>
  <si>
    <t>jobzel_intern,spring  spring,paid  paid,intern  intern,maury  maury,production  production,nbc  nbc,universal  universal,#internship  #internship,#intern  #intern,#jobs</t>
  </si>
  <si>
    <t>#app,#ado  quoiii,tu  tu,n  n,pas  pas,encore  encore,#roomco  #roomco,télécharge  télécharge,vite  vite,l  l,appli</t>
  </si>
  <si>
    <t>info,europe  europe,1  1,une  une,affaire  affaire,de  de,violences  violences,conjugales  conjugales,résolue  résolue,rapidement  rapidement,grâce</t>
  </si>
  <si>
    <t>future,work  work,here  here,world  world,living  living,#futureofwork  #futureofwork,#tchat  #tchat,#mondaythoughts</t>
  </si>
  <si>
    <t>voir,les  les,produits  produits,en  en,temps  temps,réel  réel,avec  avec,les  les,clients  clients,permet  permet,de</t>
  </si>
  <si>
    <t>federationgams,info  info,europe  europe,1  1,une  une,affaire  affaire,de  de,violences  violences,conjugales  conjugales,résolue  résolue,rapidement</t>
  </si>
  <si>
    <t>oct8nefr,voir  voir,les  les,produits  produits,en  en,temps  temps,réel  réel,avec  avec,les  les,clients  clients,permet</t>
  </si>
  <si>
    <t>#internship,#intern  #intern,#jobs  #jobs,#hiring  #hiring,#hr  jobzel_intern,intern  #hr,#tchat  paid,intern  jobzel_intern,fall  content,imagination  imagination,play</t>
  </si>
  <si>
    <t>franklin,institute  institute,taken  taken,sensory  sensory,inclusion  inclusion,new  new,level  level,sensory  sensory,sensitive  sensitive,maps  maps,backpacks</t>
  </si>
  <si>
    <t>human,connections  connections,create  create,solutions  solutions,challenge  challenge,conventional  conventional,working  working,methods  methods,deliver  deliver,exceptional  exceptional,results</t>
  </si>
  <si>
    <t>honored,included  included,list  list,50  50,best  best,#twitter  #twitter,accounts  accounts,#jobseekers  #jobseekers,#careerblast  #careerblast,#hiring  #hiring,#job</t>
  </si>
  <si>
    <t>careerblast's,co  co,founder  founder,william  william,arruda  arruda,listed  listed,one  one,50  50,best  best,#twitter  #twitter,accounts</t>
  </si>
  <si>
    <t>#internship,#intern  #intern,#jobs  #jobs,#hiring  #hiring,#hr  #hr,#tchat  jobzel_intern,spring  spring,intern  jobzel_intern,intern  espn,#internship  #tchat,#diversity</t>
  </si>
  <si>
    <t>#tchat,#magnifique  #michel968,#rencontres  #rencontres,#cute  #cute,#garcon  #garcon,#sexy  #sexy,#mignon  #mignon,#beau  #beau,#dating  #dating,#tchat  #doon098,#tchat</t>
  </si>
  <si>
    <t>y,t  t,il  il,une  une,fille  fille,pour  pour,parler  parler,#parler  #parler,#fille  #fille,#tchat  #tchat,#message</t>
  </si>
  <si>
    <t>daskal,#tchat  #tchat,#employeeengagement  think,managers  7,reasons  reasons,people  people,frustrated  frustrated,leadership  leadership,dolly  dolly,daskal  #employeeengagement,#hr</t>
  </si>
  <si>
    <t>broxburndrive,7  7,reasons  reasons,people  people,frustrated  frustrated,leadership  leadership,dolly  dolly,daskal  daskal,#tchat  #tchat,#employeeengag</t>
  </si>
  <si>
    <t>Top Word Pairs in Tweet by Salience</t>
  </si>
  <si>
    <t>paid,intern  spring,paid  spring,intern  nbc,universal  universal,#internship  fall,intern  abc,#internship  confidential,#internship  intern,production  nbc,sports</t>
  </si>
  <si>
    <t>quoiii,tu  tu,n  n,pas  pas,encore  encore,#roomco  #roomco,télécharge  télécharge,vite  vite,l  l,appli  appli,pour</t>
  </si>
  <si>
    <t>jobzel_intern,intern  #hr,#tchat  paid,intern  jobzel_intern,fall  content,imagination  imagination,play  play,#internship  fall,intern  nbc,universal  universal,#internship</t>
  </si>
  <si>
    <t>artist,management  jobzel_intern,intern  espn,#internship  #tchat,#diversity  jobzel_intern,spring  spring,intern  intern,production  intern,social  social,media  #tchat,#diversi</t>
  </si>
  <si>
    <t>think,managers  daskal,#tchat  #tchat,#employeeengagement  7,reasons  reasons,people  people,frustrated  frustrated,leadership  leadership,dolly  dolly,daskal  #employeeengagement,#hr</t>
  </si>
  <si>
    <t>Word</t>
  </si>
  <si>
    <t>nbc</t>
  </si>
  <si>
    <t>production</t>
  </si>
  <si>
    <t>fall</t>
  </si>
  <si>
    <t>universal</t>
  </si>
  <si>
    <t>graduate</t>
  </si>
  <si>
    <t>entertainment</t>
  </si>
  <si>
    <t>abc</t>
  </si>
  <si>
    <t>media</t>
  </si>
  <si>
    <t>marketing</t>
  </si>
  <si>
    <t>management</t>
  </si>
  <si>
    <t>development</t>
  </si>
  <si>
    <t>confidential</t>
  </si>
  <si>
    <t>music</t>
  </si>
  <si>
    <t>digital</t>
  </si>
  <si>
    <t>baseball</t>
  </si>
  <si>
    <t>news</t>
  </si>
  <si>
    <t>film</t>
  </si>
  <si>
    <t>social</t>
  </si>
  <si>
    <t>operations</t>
  </si>
  <si>
    <t>content</t>
  </si>
  <si>
    <t>sports</t>
  </si>
  <si>
    <t>agency</t>
  </si>
  <si>
    <t>talent</t>
  </si>
  <si>
    <t>usa</t>
  </si>
  <si>
    <t>sales</t>
  </si>
  <si>
    <t>communications</t>
  </si>
  <si>
    <t>cnn</t>
  </si>
  <si>
    <t>espn</t>
  </si>
  <si>
    <t>engineer</t>
  </si>
  <si>
    <t>telemundo</t>
  </si>
  <si>
    <t>group</t>
  </si>
  <si>
    <t>pr</t>
  </si>
  <si>
    <t>pictures</t>
  </si>
  <si>
    <t>bonus</t>
  </si>
  <si>
    <t>south</t>
  </si>
  <si>
    <t>southwest</t>
  </si>
  <si>
    <t>abc7</t>
  </si>
  <si>
    <t>discovery</t>
  </si>
  <si>
    <t>cnbc</t>
  </si>
  <si>
    <t>25k</t>
  </si>
  <si>
    <t>training</t>
  </si>
  <si>
    <t>films</t>
  </si>
  <si>
    <t>tv</t>
  </si>
  <si>
    <t>creative</t>
  </si>
  <si>
    <t>services</t>
  </si>
  <si>
    <t>filmed</t>
  </si>
  <si>
    <t>imagination</t>
  </si>
  <si>
    <t>play</t>
  </si>
  <si>
    <t>artist</t>
  </si>
  <si>
    <t>design</t>
  </si>
  <si>
    <t>editorial</t>
  </si>
  <si>
    <t>programme</t>
  </si>
  <si>
    <t>television</t>
  </si>
  <si>
    <t>casting</t>
  </si>
  <si>
    <t>productions</t>
  </si>
  <si>
    <t>manager</t>
  </si>
  <si>
    <t>co</t>
  </si>
  <si>
    <t>research</t>
  </si>
  <si>
    <t>distribution</t>
  </si>
  <si>
    <t>unit</t>
  </si>
  <si>
    <t>international</t>
  </si>
  <si>
    <t>executive</t>
  </si>
  <si>
    <t>reporting</t>
  </si>
  <si>
    <t>corporate</t>
  </si>
  <si>
    <t>viwwr</t>
  </si>
  <si>
    <t>desk</t>
  </si>
  <si>
    <t>freeform</t>
  </si>
  <si>
    <t>documentary</t>
  </si>
  <si>
    <t>festival</t>
  </si>
  <si>
    <t>product</t>
  </si>
  <si>
    <t>24</t>
  </si>
  <si>
    <t>27k</t>
  </si>
  <si>
    <t>team</t>
  </si>
  <si>
    <t>et</t>
  </si>
  <si>
    <t>graphic</t>
  </si>
  <si>
    <t>investigative</t>
  </si>
  <si>
    <t>000</t>
  </si>
  <si>
    <t>sony</t>
  </si>
  <si>
    <t>angeles</t>
  </si>
  <si>
    <t>technology</t>
  </si>
  <si>
    <t>company</t>
  </si>
  <si>
    <t>professional</t>
  </si>
  <si>
    <t>30k</t>
  </si>
  <si>
    <t>script</t>
  </si>
  <si>
    <t>cleveland</t>
  </si>
  <si>
    <t>indians</t>
  </si>
  <si>
    <t>video</t>
  </si>
  <si>
    <t>complete</t>
  </si>
  <si>
    <t>recruiter</t>
  </si>
  <si>
    <t>course</t>
  </si>
  <si>
    <t>learn</t>
  </si>
  <si>
    <t>1hr</t>
  </si>
  <si>
    <t>day</t>
  </si>
  <si>
    <t>#talent</t>
  </si>
  <si>
    <t>here</t>
  </si>
  <si>
    <t>#fille</t>
  </si>
  <si>
    <t>#sexy</t>
  </si>
  <si>
    <t>#celibataire</t>
  </si>
  <si>
    <t>relations</t>
  </si>
  <si>
    <t>walt</t>
  </si>
  <si>
    <t>disney</t>
  </si>
  <si>
    <t>5k</t>
  </si>
  <si>
    <t>50</t>
  </si>
  <si>
    <t>best</t>
  </si>
  <si>
    <t>#twitter</t>
  </si>
  <si>
    <t>accounts</t>
  </si>
  <si>
    <t>#jobseekers</t>
  </si>
  <si>
    <t>#careerblast</t>
  </si>
  <si>
    <t>#personalbranding</t>
  </si>
  <si>
    <t>#humanresources</t>
  </si>
  <si>
    <t>#hrmanager</t>
  </si>
  <si>
    <t>#management</t>
  </si>
  <si>
    <t>artists</t>
  </si>
  <si>
    <t>maury</t>
  </si>
  <si>
    <t>learning</t>
  </si>
  <si>
    <t>dreamworks</t>
  </si>
  <si>
    <t>community</t>
  </si>
  <si>
    <t>programming</t>
  </si>
  <si>
    <t>world</t>
  </si>
  <si>
    <t>legal</t>
  </si>
  <si>
    <t>affairs</t>
  </si>
  <si>
    <t>strategy</t>
  </si>
  <si>
    <t>office</t>
  </si>
  <si>
    <t>cbs</t>
  </si>
  <si>
    <t>morning</t>
  </si>
  <si>
    <t>viacom</t>
  </si>
  <si>
    <t>national</t>
  </si>
  <si>
    <t>devops</t>
  </si>
  <si>
    <t>20</t>
  </si>
  <si>
    <t>ent</t>
  </si>
  <si>
    <t>lifestyle</t>
  </si>
  <si>
    <t>finance</t>
  </si>
  <si>
    <t>field</t>
  </si>
  <si>
    <t>analyst</t>
  </si>
  <si>
    <t>account</t>
  </si>
  <si>
    <t>exec</t>
  </si>
  <si>
    <t>publicity</t>
  </si>
  <si>
    <t>promotions</t>
  </si>
  <si>
    <t>engagement</t>
  </si>
  <si>
    <t>matrix</t>
  </si>
  <si>
    <t>#employeeengagement</t>
  </si>
  <si>
    <t>#cipd</t>
  </si>
  <si>
    <t>employee</t>
  </si>
  <si>
    <t>think</t>
  </si>
  <si>
    <t>pour</t>
  </si>
  <si>
    <t>#rencontres</t>
  </si>
  <si>
    <t>#cute</t>
  </si>
  <si>
    <t>#dating</t>
  </si>
  <si>
    <t>#magnifique</t>
  </si>
  <si>
    <t>#announce</t>
  </si>
  <si>
    <t>#romantisme</t>
  </si>
  <si>
    <t>#belle</t>
  </si>
  <si>
    <t>#annonces</t>
  </si>
  <si>
    <t>#romance</t>
  </si>
  <si>
    <t>#femme</t>
  </si>
  <si>
    <t>#awesome</t>
  </si>
  <si>
    <t>stats</t>
  </si>
  <si>
    <t>information</t>
  </si>
  <si>
    <t>#diversi</t>
  </si>
  <si>
    <t>odyssey</t>
  </si>
  <si>
    <t>impact</t>
  </si>
  <si>
    <t>photography</t>
  </si>
  <si>
    <t>fortune</t>
  </si>
  <si>
    <t>cookie</t>
  </si>
  <si>
    <t>#</t>
  </si>
  <si>
    <t>planning</t>
  </si>
  <si>
    <t>department</t>
  </si>
  <si>
    <t>#divers</t>
  </si>
  <si>
    <t>villám</t>
  </si>
  <si>
    <t>careerblast's</t>
  </si>
  <si>
    <t>founder</t>
  </si>
  <si>
    <t>william</t>
  </si>
  <si>
    <t>arruda</t>
  </si>
  <si>
    <t>listed</t>
  </si>
  <si>
    <t>one</t>
  </si>
  <si>
    <t>#coaching</t>
  </si>
  <si>
    <t>sensory</t>
  </si>
  <si>
    <t>new</t>
  </si>
  <si>
    <t>level</t>
  </si>
  <si>
    <t>more</t>
  </si>
  <si>
    <t>adult</t>
  </si>
  <si>
    <t>commercial</t>
  </si>
  <si>
    <t>print</t>
  </si>
  <si>
    <t>voice</t>
  </si>
  <si>
    <t>over</t>
  </si>
  <si>
    <t>ddo</t>
  </si>
  <si>
    <t>brady</t>
  </si>
  <si>
    <t>brannon</t>
  </si>
  <si>
    <t>rich</t>
  </si>
  <si>
    <t>#d</t>
  </si>
  <si>
    <t>post</t>
  </si>
  <si>
    <t>wild</t>
  </si>
  <si>
    <t>woods</t>
  </si>
  <si>
    <t>picture</t>
  </si>
  <si>
    <t>sound</t>
  </si>
  <si>
    <t>daniel</t>
  </si>
  <si>
    <t>hoff</t>
  </si>
  <si>
    <t>#tch</t>
  </si>
  <si>
    <t>black</t>
  </si>
  <si>
    <t>valley</t>
  </si>
  <si>
    <t>#tcha</t>
  </si>
  <si>
    <t>writer</t>
  </si>
  <si>
    <t>researcher</t>
  </si>
  <si>
    <t>quinn</t>
  </si>
  <si>
    <t>electrical</t>
  </si>
  <si>
    <t>controls</t>
  </si>
  <si>
    <t>otv</t>
  </si>
  <si>
    <t>central</t>
  </si>
  <si>
    <t>questions</t>
  </si>
  <si>
    <t>beaucoup</t>
  </si>
  <si>
    <t>plus</t>
  </si>
  <si>
    <t>ça</t>
  </si>
  <si>
    <t>optimise</t>
  </si>
  <si>
    <t>à</t>
  </si>
  <si>
    <t>plateforme</t>
  </si>
  <si>
    <t>ligne</t>
  </si>
  <si>
    <t>service</t>
  </si>
  <si>
    <t>#roomco</t>
  </si>
  <si>
    <t>télécharge</t>
  </si>
  <si>
    <t>tchatter</t>
  </si>
  <si>
    <t>sur</t>
  </si>
  <si>
    <t>#app</t>
  </si>
  <si>
    <t>#ado</t>
  </si>
  <si>
    <t>#rencontre</t>
  </si>
  <si>
    <t>#amis</t>
  </si>
  <si>
    <t>#discussion</t>
  </si>
  <si>
    <t>nbc4</t>
  </si>
  <si>
    <t>marvel</t>
  </si>
  <si>
    <t>analytics</t>
  </si>
  <si>
    <t>wtvd</t>
  </si>
  <si>
    <t>inc</t>
  </si>
  <si>
    <t>justice</t>
  </si>
  <si>
    <t>newsgathering</t>
  </si>
  <si>
    <t>aka</t>
  </si>
  <si>
    <t>nyc</t>
  </si>
  <si>
    <t>assistant</t>
  </si>
  <si>
    <t>23</t>
  </si>
  <si>
    <t>25</t>
  </si>
  <si>
    <t>500</t>
  </si>
  <si>
    <t>depending</t>
  </si>
  <si>
    <t>volunteer</t>
  </si>
  <si>
    <t>newfilmmakers</t>
  </si>
  <si>
    <t>automation</t>
  </si>
  <si>
    <t>logic</t>
  </si>
  <si>
    <t>retail</t>
  </si>
  <si>
    <t>12</t>
  </si>
  <si>
    <t>wb</t>
  </si>
  <si>
    <t>kfsn</t>
  </si>
  <si>
    <t>nickelodeon</t>
  </si>
  <si>
    <t>records</t>
  </si>
  <si>
    <t>reader</t>
  </si>
  <si>
    <t>speaking</t>
  </si>
  <si>
    <t>pantheon</t>
  </si>
  <si>
    <t>strategic</t>
  </si>
  <si>
    <t>sourcing</t>
  </si>
  <si>
    <t>functions</t>
  </si>
  <si>
    <t>20k</t>
  </si>
  <si>
    <t>24500</t>
  </si>
  <si>
    <t>good</t>
  </si>
  <si>
    <t>america</t>
  </si>
  <si>
    <t>competition</t>
  </si>
  <si>
    <t>screenplay</t>
  </si>
  <si>
    <t>awards</t>
  </si>
  <si>
    <t>h</t>
  </si>
  <si>
    <t>m</t>
  </si>
  <si>
    <t>general</t>
  </si>
  <si>
    <t>r</t>
  </si>
  <si>
    <t>market</t>
  </si>
  <si>
    <t>jarjour</t>
  </si>
  <si>
    <t>salons</t>
  </si>
  <si>
    <t>publics</t>
  </si>
  <si>
    <t>fermé</t>
  </si>
  <si>
    <t>maximum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</si>
  <si>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</si>
  <si>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</si>
  <si>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</si>
  <si>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</si>
  <si>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</si>
  <si>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</si>
  <si>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</si>
  <si>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</si>
  <si>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</si>
  <si>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</si>
  <si>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</si>
  <si>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</si>
  <si>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</si>
  <si>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</si>
  <si>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</si>
  <si>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</si>
  <si>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</si>
  <si>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</si>
  <si>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</si>
  <si>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</si>
  <si>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</si>
  <si>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</si>
  <si>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</si>
  <si>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</si>
  <si>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</si>
  <si>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</si>
  <si>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</si>
  <si>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</si>
  <si>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</si>
  <si>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</si>
  <si>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</si>
  <si>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</si>
  <si>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</si>
  <si>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</si>
  <si>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</si>
  <si>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</si>
  <si>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</si>
  <si>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</si>
  <si>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</si>
  <si>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</si>
  <si>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</si>
  <si>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</si>
  <si>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</si>
  <si>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</si>
  <si>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</si>
  <si>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</si>
  <si>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</si>
  <si>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</si>
  <si>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</si>
  <si>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</si>
  <si>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</si>
  <si>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Sep</t>
  </si>
  <si>
    <t>2-Sep</t>
  </si>
  <si>
    <t>12 AM</t>
  </si>
  <si>
    <t>9 AM</t>
  </si>
  <si>
    <t>12 PM</t>
  </si>
  <si>
    <t>3 PM</t>
  </si>
  <si>
    <t>4 PM</t>
  </si>
  <si>
    <t>3-Sep</t>
  </si>
  <si>
    <t>11 AM</t>
  </si>
  <si>
    <t>1 PM</t>
  </si>
  <si>
    <t>2 PM</t>
  </si>
  <si>
    <t>5 PM</t>
  </si>
  <si>
    <t>4-Sep</t>
  </si>
  <si>
    <t>6 AM</t>
  </si>
  <si>
    <t>6 PM</t>
  </si>
  <si>
    <t>5-Sep</t>
  </si>
  <si>
    <t>8 AM</t>
  </si>
  <si>
    <t>10 AM</t>
  </si>
  <si>
    <t>9 PM</t>
  </si>
  <si>
    <t>6-Sep</t>
  </si>
  <si>
    <t>7 PM</t>
  </si>
  <si>
    <t>11 PM</t>
  </si>
  <si>
    <t>7-Sep</t>
  </si>
  <si>
    <t>8 PM</t>
  </si>
  <si>
    <t>8-Sep</t>
  </si>
  <si>
    <t>1 AM</t>
  </si>
  <si>
    <t>2 AM</t>
  </si>
  <si>
    <t>9-Sep</t>
  </si>
  <si>
    <t>10-Sep</t>
  </si>
  <si>
    <t>10 PM</t>
  </si>
  <si>
    <t>11-Sep</t>
  </si>
  <si>
    <t>7 AM</t>
  </si>
  <si>
    <t>12-Sep</t>
  </si>
  <si>
    <t>4 AM</t>
  </si>
  <si>
    <t>5 AM</t>
  </si>
  <si>
    <t>13-Sep</t>
  </si>
  <si>
    <t>14-Sep</t>
  </si>
  <si>
    <t>15-Sep</t>
  </si>
  <si>
    <t>128, 128, 128</t>
  </si>
  <si>
    <t>G1: #tchat #recruitment #hr #hiring #job #tweetmyjobs #recruiting #business #leadership #jobs</t>
  </si>
  <si>
    <t>G2: #internship #intern #jobs #hiring #hr #tchat #diversity intern spring paid</t>
  </si>
  <si>
    <t>G3: une info europe 1 affaire violences conjugales résolue rapidement grâce</t>
  </si>
  <si>
    <t>G4: les temps voir produits réel avec clients permet répondre aux</t>
  </si>
  <si>
    <t>G5: #tchat managers people daskal #hr 7 reasons frustrated leadership dolly</t>
  </si>
  <si>
    <t>Autofill Workbook Results</t>
  </si>
  <si>
    <t>Edge Weight▓282▓282▓0▓True▓Gray▓Red▓▓Edge Weight▓282▓282▓0▓3▓10▓False▓Edge Weight▓282▓282▓0▓35▓12▓False▓▓0▓0▓0▓True▓Black▓Black▓▓Followers▓11▓126832▓0▓162▓1000▓False▓▓0▓0▓0▓0▓0▓False▓▓0▓0▓0▓0▓0▓False▓▓0▓0▓0▓0▓0▓False</t>
  </si>
  <si>
    <t>GraphSource░GraphServerTwitterSearch▓GraphTerm░#tchat▓ImportDescription░The graph represents a network of 30 Twitter users whose tweets in the requested range contained "#tchat", or who were replied to or mentioned in those tweets.  The network was obtained from the NodeXL Graph Server on Tuesday, 17 September 2019 at 19:18 UTC.
The requested start date was Monday, 16 September 2019 at 00:01 UTC and the maximum number of days (going backward) was 14.
The maximum number of tweets collected was 5,000.
The tweets in the network were tweeted over the 13-day, 17-hour, 40-minute period from Monday, 02 September 2019 at 00:25 UTC to Sunday, 15 September 2019 at 18:05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</si>
</sst>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959219"/>
        <c:axId val="18415244"/>
      </c:barChart>
      <c:catAx>
        <c:axId val="169592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15244"/>
        <c:crosses val="autoZero"/>
        <c:auto val="1"/>
        <c:lblOffset val="100"/>
        <c:noMultiLvlLbl val="0"/>
      </c:catAx>
      <c:valAx>
        <c:axId val="18415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59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98"/>
                <c:pt idx="0">
                  <c:v>12 AM
2-Sep
Sep
2019</c:v>
                </c:pt>
                <c:pt idx="1">
                  <c:v>9 AM</c:v>
                </c:pt>
                <c:pt idx="2">
                  <c:v>12 PM</c:v>
                </c:pt>
                <c:pt idx="3">
                  <c:v>3 PM</c:v>
                </c:pt>
                <c:pt idx="4">
                  <c:v>4 PM</c:v>
                </c:pt>
                <c:pt idx="5">
                  <c:v>11 AM
3-Sep</c:v>
                </c:pt>
                <c:pt idx="6">
                  <c:v>1 PM</c:v>
                </c:pt>
                <c:pt idx="7">
                  <c:v>2 PM</c:v>
                </c:pt>
                <c:pt idx="8">
                  <c:v>3 PM</c:v>
                </c:pt>
                <c:pt idx="9">
                  <c:v>5 PM</c:v>
                </c:pt>
                <c:pt idx="10">
                  <c:v>6 AM
4-Sep</c:v>
                </c:pt>
                <c:pt idx="11">
                  <c:v>11 AM</c:v>
                </c:pt>
                <c:pt idx="12">
                  <c:v>12 PM</c:v>
                </c:pt>
                <c:pt idx="13">
                  <c:v>1 PM</c:v>
                </c:pt>
                <c:pt idx="14">
                  <c:v>2 PM</c:v>
                </c:pt>
                <c:pt idx="15">
                  <c:v>3 PM</c:v>
                </c:pt>
                <c:pt idx="16">
                  <c:v>4 PM</c:v>
                </c:pt>
                <c:pt idx="17">
                  <c:v>6 PM</c:v>
                </c:pt>
                <c:pt idx="18">
                  <c:v>8 AM
5-Sep</c:v>
                </c:pt>
                <c:pt idx="19">
                  <c:v>9 AM</c:v>
                </c:pt>
                <c:pt idx="20">
                  <c:v>10 AM</c:v>
                </c:pt>
                <c:pt idx="21">
                  <c:v>1 PM</c:v>
                </c:pt>
                <c:pt idx="22">
                  <c:v>2 PM</c:v>
                </c:pt>
                <c:pt idx="23">
                  <c:v>3 PM</c:v>
                </c:pt>
                <c:pt idx="24">
                  <c:v>6 PM</c:v>
                </c:pt>
                <c:pt idx="25">
                  <c:v>9 PM</c:v>
                </c:pt>
                <c:pt idx="26">
                  <c:v>8 AM
6-Sep</c:v>
                </c:pt>
                <c:pt idx="27">
                  <c:v>12 PM</c:v>
                </c:pt>
                <c:pt idx="28">
                  <c:v>1 PM</c:v>
                </c:pt>
                <c:pt idx="29">
                  <c:v>4 PM</c:v>
                </c:pt>
                <c:pt idx="30">
                  <c:v>7 PM</c:v>
                </c:pt>
                <c:pt idx="31">
                  <c:v>9 PM</c:v>
                </c:pt>
                <c:pt idx="32">
                  <c:v>11 PM</c:v>
                </c:pt>
                <c:pt idx="33">
                  <c:v>1 PM
7-Sep</c:v>
                </c:pt>
                <c:pt idx="34">
                  <c:v>2 PM</c:v>
                </c:pt>
                <c:pt idx="35">
                  <c:v>3 PM</c:v>
                </c:pt>
                <c:pt idx="36">
                  <c:v>4 PM</c:v>
                </c:pt>
                <c:pt idx="37">
                  <c:v>8 PM</c:v>
                </c:pt>
                <c:pt idx="38">
                  <c:v>9 PM</c:v>
                </c:pt>
                <c:pt idx="39">
                  <c:v>11 PM</c:v>
                </c:pt>
                <c:pt idx="40">
                  <c:v>1 AM
8-Sep</c:v>
                </c:pt>
                <c:pt idx="41">
                  <c:v>2 AM</c:v>
                </c:pt>
                <c:pt idx="42">
                  <c:v>6 AM</c:v>
                </c:pt>
                <c:pt idx="43">
                  <c:v>10 AM</c:v>
                </c:pt>
                <c:pt idx="44">
                  <c:v>1 PM</c:v>
                </c:pt>
                <c:pt idx="45">
                  <c:v>2 PM</c:v>
                </c:pt>
                <c:pt idx="46">
                  <c:v>6 AM
9-Sep</c:v>
                </c:pt>
                <c:pt idx="47">
                  <c:v>3 PM</c:v>
                </c:pt>
                <c:pt idx="48">
                  <c:v>4 PM</c:v>
                </c:pt>
                <c:pt idx="49">
                  <c:v>7 PM</c:v>
                </c:pt>
                <c:pt idx="50">
                  <c:v>8 PM</c:v>
                </c:pt>
                <c:pt idx="51">
                  <c:v>1 PM
10-Sep</c:v>
                </c:pt>
                <c:pt idx="52">
                  <c:v>2 PM</c:v>
                </c:pt>
                <c:pt idx="53">
                  <c:v>4 PM</c:v>
                </c:pt>
                <c:pt idx="54">
                  <c:v>5 PM</c:v>
                </c:pt>
                <c:pt idx="55">
                  <c:v>7 PM</c:v>
                </c:pt>
                <c:pt idx="56">
                  <c:v>10 PM</c:v>
                </c:pt>
                <c:pt idx="57">
                  <c:v>7 AM
11-Sep</c:v>
                </c:pt>
                <c:pt idx="58">
                  <c:v>1 PM</c:v>
                </c:pt>
                <c:pt idx="59">
                  <c:v>2 PM</c:v>
                </c:pt>
                <c:pt idx="60">
                  <c:v>3 PM</c:v>
                </c:pt>
                <c:pt idx="61">
                  <c:v>4 PM</c:v>
                </c:pt>
                <c:pt idx="62">
                  <c:v>6 PM</c:v>
                </c:pt>
                <c:pt idx="63">
                  <c:v>8 PM</c:v>
                </c:pt>
                <c:pt idx="64">
                  <c:v>11 PM</c:v>
                </c:pt>
                <c:pt idx="65">
                  <c:v>4 AM
12-Sep</c:v>
                </c:pt>
                <c:pt idx="66">
                  <c:v>5 AM</c:v>
                </c:pt>
                <c:pt idx="67">
                  <c:v>10 AM</c:v>
                </c:pt>
                <c:pt idx="68">
                  <c:v>11 AM</c:v>
                </c:pt>
                <c:pt idx="69">
                  <c:v>12 PM</c:v>
                </c:pt>
                <c:pt idx="70">
                  <c:v>1 PM</c:v>
                </c:pt>
                <c:pt idx="71">
                  <c:v>2 PM</c:v>
                </c:pt>
                <c:pt idx="72">
                  <c:v>4 PM</c:v>
                </c:pt>
                <c:pt idx="73">
                  <c:v>6 PM</c:v>
                </c:pt>
                <c:pt idx="74">
                  <c:v>10 PM</c:v>
                </c:pt>
                <c:pt idx="75">
                  <c:v>1 AM
13-Sep</c:v>
                </c:pt>
                <c:pt idx="76">
                  <c:v>10 AM</c:v>
                </c:pt>
                <c:pt idx="77">
                  <c:v>12 PM</c:v>
                </c:pt>
                <c:pt idx="78">
                  <c:v>2 PM</c:v>
                </c:pt>
                <c:pt idx="79">
                  <c:v>4 PM</c:v>
                </c:pt>
                <c:pt idx="80">
                  <c:v>5 PM</c:v>
                </c:pt>
                <c:pt idx="81">
                  <c:v>6 PM</c:v>
                </c:pt>
                <c:pt idx="82">
                  <c:v>7 PM</c:v>
                </c:pt>
                <c:pt idx="83">
                  <c:v>9 PM</c:v>
                </c:pt>
                <c:pt idx="84">
                  <c:v>10 PM</c:v>
                </c:pt>
                <c:pt idx="85">
                  <c:v>12 AM
14-Sep</c:v>
                </c:pt>
                <c:pt idx="86">
                  <c:v>1 PM</c:v>
                </c:pt>
                <c:pt idx="87">
                  <c:v>2 PM</c:v>
                </c:pt>
                <c:pt idx="88">
                  <c:v>5 PM</c:v>
                </c:pt>
                <c:pt idx="89">
                  <c:v>6 PM</c:v>
                </c:pt>
                <c:pt idx="90">
                  <c:v>7 PM</c:v>
                </c:pt>
                <c:pt idx="91">
                  <c:v>8 PM</c:v>
                </c:pt>
                <c:pt idx="92">
                  <c:v>9 PM</c:v>
                </c:pt>
                <c:pt idx="93">
                  <c:v>6 AM
15-Sep</c:v>
                </c:pt>
                <c:pt idx="94">
                  <c:v>7 AM</c:v>
                </c:pt>
                <c:pt idx="95">
                  <c:v>12 PM</c:v>
                </c:pt>
                <c:pt idx="96">
                  <c:v>5 PM</c:v>
                </c:pt>
                <c:pt idx="97">
                  <c:v>6 PM</c:v>
                </c:pt>
              </c:strCache>
            </c:strRef>
          </c:cat>
          <c:val>
            <c:numRef>
              <c:f>'Time Series'!$B$26:$B$140</c:f>
              <c:numCache>
                <c:formatCode>General</c:formatCode>
                <c:ptCount val="98"/>
                <c:pt idx="0">
                  <c:v>1</c:v>
                </c:pt>
                <c:pt idx="1">
                  <c:v>1</c:v>
                </c:pt>
                <c:pt idx="2">
                  <c:v>1</c:v>
                </c:pt>
                <c:pt idx="3">
                  <c:v>1</c:v>
                </c:pt>
                <c:pt idx="4">
                  <c:v>3</c:v>
                </c:pt>
                <c:pt idx="5">
                  <c:v>1</c:v>
                </c:pt>
                <c:pt idx="6">
                  <c:v>2</c:v>
                </c:pt>
                <c:pt idx="7">
                  <c:v>2</c:v>
                </c:pt>
                <c:pt idx="8">
                  <c:v>3</c:v>
                </c:pt>
                <c:pt idx="9">
                  <c:v>1</c:v>
                </c:pt>
                <c:pt idx="10">
                  <c:v>2</c:v>
                </c:pt>
                <c:pt idx="11">
                  <c:v>2</c:v>
                </c:pt>
                <c:pt idx="12">
                  <c:v>1</c:v>
                </c:pt>
                <c:pt idx="13">
                  <c:v>2</c:v>
                </c:pt>
                <c:pt idx="14">
                  <c:v>1</c:v>
                </c:pt>
                <c:pt idx="15">
                  <c:v>1</c:v>
                </c:pt>
                <c:pt idx="16">
                  <c:v>6</c:v>
                </c:pt>
                <c:pt idx="17">
                  <c:v>5</c:v>
                </c:pt>
                <c:pt idx="18">
                  <c:v>6</c:v>
                </c:pt>
                <c:pt idx="19">
                  <c:v>2</c:v>
                </c:pt>
                <c:pt idx="20">
                  <c:v>1</c:v>
                </c:pt>
                <c:pt idx="21">
                  <c:v>3</c:v>
                </c:pt>
                <c:pt idx="22">
                  <c:v>12</c:v>
                </c:pt>
                <c:pt idx="23">
                  <c:v>2</c:v>
                </c:pt>
                <c:pt idx="24">
                  <c:v>8</c:v>
                </c:pt>
                <c:pt idx="25">
                  <c:v>3</c:v>
                </c:pt>
                <c:pt idx="26">
                  <c:v>1</c:v>
                </c:pt>
                <c:pt idx="27">
                  <c:v>5</c:v>
                </c:pt>
                <c:pt idx="28">
                  <c:v>1</c:v>
                </c:pt>
                <c:pt idx="29">
                  <c:v>2</c:v>
                </c:pt>
                <c:pt idx="30">
                  <c:v>2</c:v>
                </c:pt>
                <c:pt idx="31">
                  <c:v>1</c:v>
                </c:pt>
                <c:pt idx="32">
                  <c:v>3</c:v>
                </c:pt>
                <c:pt idx="33">
                  <c:v>10</c:v>
                </c:pt>
                <c:pt idx="34">
                  <c:v>3</c:v>
                </c:pt>
                <c:pt idx="35">
                  <c:v>8</c:v>
                </c:pt>
                <c:pt idx="36">
                  <c:v>1</c:v>
                </c:pt>
                <c:pt idx="37">
                  <c:v>4</c:v>
                </c:pt>
                <c:pt idx="38">
                  <c:v>1</c:v>
                </c:pt>
                <c:pt idx="39">
                  <c:v>4</c:v>
                </c:pt>
                <c:pt idx="40">
                  <c:v>5</c:v>
                </c:pt>
                <c:pt idx="41">
                  <c:v>1</c:v>
                </c:pt>
                <c:pt idx="42">
                  <c:v>1</c:v>
                </c:pt>
                <c:pt idx="43">
                  <c:v>1</c:v>
                </c:pt>
                <c:pt idx="44">
                  <c:v>3</c:v>
                </c:pt>
                <c:pt idx="45">
                  <c:v>5</c:v>
                </c:pt>
                <c:pt idx="46">
                  <c:v>1</c:v>
                </c:pt>
                <c:pt idx="47">
                  <c:v>3</c:v>
                </c:pt>
                <c:pt idx="48">
                  <c:v>6</c:v>
                </c:pt>
                <c:pt idx="49">
                  <c:v>1</c:v>
                </c:pt>
                <c:pt idx="50">
                  <c:v>1</c:v>
                </c:pt>
                <c:pt idx="51">
                  <c:v>10</c:v>
                </c:pt>
                <c:pt idx="52">
                  <c:v>7</c:v>
                </c:pt>
                <c:pt idx="53">
                  <c:v>4</c:v>
                </c:pt>
                <c:pt idx="54">
                  <c:v>4</c:v>
                </c:pt>
                <c:pt idx="55">
                  <c:v>9</c:v>
                </c:pt>
                <c:pt idx="56">
                  <c:v>10</c:v>
                </c:pt>
                <c:pt idx="57">
                  <c:v>1</c:v>
                </c:pt>
                <c:pt idx="58">
                  <c:v>15</c:v>
                </c:pt>
                <c:pt idx="59">
                  <c:v>2</c:v>
                </c:pt>
                <c:pt idx="60">
                  <c:v>3</c:v>
                </c:pt>
                <c:pt idx="61">
                  <c:v>9</c:v>
                </c:pt>
                <c:pt idx="62">
                  <c:v>9</c:v>
                </c:pt>
                <c:pt idx="63">
                  <c:v>1</c:v>
                </c:pt>
                <c:pt idx="64">
                  <c:v>2</c:v>
                </c:pt>
                <c:pt idx="65">
                  <c:v>4</c:v>
                </c:pt>
                <c:pt idx="66">
                  <c:v>1</c:v>
                </c:pt>
                <c:pt idx="67">
                  <c:v>1</c:v>
                </c:pt>
                <c:pt idx="68">
                  <c:v>1</c:v>
                </c:pt>
                <c:pt idx="69">
                  <c:v>4</c:v>
                </c:pt>
                <c:pt idx="70">
                  <c:v>1</c:v>
                </c:pt>
                <c:pt idx="71">
                  <c:v>6</c:v>
                </c:pt>
                <c:pt idx="72">
                  <c:v>1</c:v>
                </c:pt>
                <c:pt idx="73">
                  <c:v>4</c:v>
                </c:pt>
                <c:pt idx="74">
                  <c:v>1</c:v>
                </c:pt>
                <c:pt idx="75">
                  <c:v>6</c:v>
                </c:pt>
                <c:pt idx="76">
                  <c:v>1</c:v>
                </c:pt>
                <c:pt idx="77">
                  <c:v>4</c:v>
                </c:pt>
                <c:pt idx="78">
                  <c:v>11</c:v>
                </c:pt>
                <c:pt idx="79">
                  <c:v>3</c:v>
                </c:pt>
                <c:pt idx="80">
                  <c:v>1</c:v>
                </c:pt>
                <c:pt idx="81">
                  <c:v>6</c:v>
                </c:pt>
                <c:pt idx="82">
                  <c:v>1</c:v>
                </c:pt>
                <c:pt idx="83">
                  <c:v>1</c:v>
                </c:pt>
                <c:pt idx="84">
                  <c:v>1</c:v>
                </c:pt>
                <c:pt idx="85">
                  <c:v>6</c:v>
                </c:pt>
                <c:pt idx="86">
                  <c:v>8</c:v>
                </c:pt>
                <c:pt idx="87">
                  <c:v>8</c:v>
                </c:pt>
                <c:pt idx="88">
                  <c:v>2</c:v>
                </c:pt>
                <c:pt idx="89">
                  <c:v>2</c:v>
                </c:pt>
                <c:pt idx="90">
                  <c:v>1</c:v>
                </c:pt>
                <c:pt idx="91">
                  <c:v>9</c:v>
                </c:pt>
                <c:pt idx="92">
                  <c:v>2</c:v>
                </c:pt>
                <c:pt idx="93">
                  <c:v>2</c:v>
                </c:pt>
                <c:pt idx="94">
                  <c:v>1</c:v>
                </c:pt>
                <c:pt idx="95">
                  <c:v>1</c:v>
                </c:pt>
                <c:pt idx="96">
                  <c:v>1</c:v>
                </c:pt>
                <c:pt idx="97">
                  <c:v>10</c:v>
                </c:pt>
              </c:numCache>
            </c:numRef>
          </c:val>
        </c:ser>
        <c:axId val="54105917"/>
        <c:axId val="17191206"/>
      </c:barChart>
      <c:catAx>
        <c:axId val="54105917"/>
        <c:scaling>
          <c:orientation val="minMax"/>
        </c:scaling>
        <c:axPos val="b"/>
        <c:delete val="0"/>
        <c:numFmt formatCode="General" sourceLinked="1"/>
        <c:majorTickMark val="out"/>
        <c:minorTickMark val="none"/>
        <c:tickLblPos val="nextTo"/>
        <c:crossAx val="17191206"/>
        <c:crosses val="autoZero"/>
        <c:auto val="1"/>
        <c:lblOffset val="100"/>
        <c:noMultiLvlLbl val="0"/>
      </c:catAx>
      <c:valAx>
        <c:axId val="17191206"/>
        <c:scaling>
          <c:orientation val="minMax"/>
        </c:scaling>
        <c:axPos val="l"/>
        <c:majorGridlines/>
        <c:delete val="0"/>
        <c:numFmt formatCode="General" sourceLinked="1"/>
        <c:majorTickMark val="out"/>
        <c:minorTickMark val="none"/>
        <c:tickLblPos val="nextTo"/>
        <c:crossAx val="541059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519469"/>
        <c:axId val="15239766"/>
      </c:barChart>
      <c:catAx>
        <c:axId val="315194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239766"/>
        <c:crosses val="autoZero"/>
        <c:auto val="1"/>
        <c:lblOffset val="100"/>
        <c:noMultiLvlLbl val="0"/>
      </c:catAx>
      <c:valAx>
        <c:axId val="15239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9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40167"/>
        <c:axId val="26461504"/>
      </c:barChart>
      <c:catAx>
        <c:axId val="29401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461504"/>
        <c:crosses val="autoZero"/>
        <c:auto val="1"/>
        <c:lblOffset val="100"/>
        <c:noMultiLvlLbl val="0"/>
      </c:catAx>
      <c:valAx>
        <c:axId val="26461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0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826945"/>
        <c:axId val="63007050"/>
      </c:barChart>
      <c:catAx>
        <c:axId val="368269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007050"/>
        <c:crosses val="autoZero"/>
        <c:auto val="1"/>
        <c:lblOffset val="100"/>
        <c:noMultiLvlLbl val="0"/>
      </c:catAx>
      <c:valAx>
        <c:axId val="63007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26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192539"/>
        <c:axId val="3297396"/>
      </c:barChart>
      <c:catAx>
        <c:axId val="301925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97396"/>
        <c:crosses val="autoZero"/>
        <c:auto val="1"/>
        <c:lblOffset val="100"/>
        <c:noMultiLvlLbl val="0"/>
      </c:catAx>
      <c:valAx>
        <c:axId val="3297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92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676565"/>
        <c:axId val="65762494"/>
      </c:barChart>
      <c:catAx>
        <c:axId val="296765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762494"/>
        <c:crosses val="autoZero"/>
        <c:auto val="1"/>
        <c:lblOffset val="100"/>
        <c:noMultiLvlLbl val="0"/>
      </c:catAx>
      <c:valAx>
        <c:axId val="65762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76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991535"/>
        <c:axId val="25161768"/>
      </c:barChart>
      <c:catAx>
        <c:axId val="549915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161768"/>
        <c:crosses val="autoZero"/>
        <c:auto val="1"/>
        <c:lblOffset val="100"/>
        <c:noMultiLvlLbl val="0"/>
      </c:catAx>
      <c:valAx>
        <c:axId val="25161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1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129321"/>
        <c:axId val="24837298"/>
      </c:barChart>
      <c:catAx>
        <c:axId val="251293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837298"/>
        <c:crosses val="autoZero"/>
        <c:auto val="1"/>
        <c:lblOffset val="100"/>
        <c:noMultiLvlLbl val="0"/>
      </c:catAx>
      <c:valAx>
        <c:axId val="24837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29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209091"/>
        <c:axId val="65664092"/>
      </c:barChart>
      <c:catAx>
        <c:axId val="22209091"/>
        <c:scaling>
          <c:orientation val="minMax"/>
        </c:scaling>
        <c:axPos val="b"/>
        <c:delete val="1"/>
        <c:majorTickMark val="out"/>
        <c:minorTickMark val="none"/>
        <c:tickLblPos val="none"/>
        <c:crossAx val="65664092"/>
        <c:crosses val="autoZero"/>
        <c:auto val="1"/>
        <c:lblOffset val="100"/>
        <c:noMultiLvlLbl val="0"/>
      </c:catAx>
      <c:valAx>
        <c:axId val="65664092"/>
        <c:scaling>
          <c:orientation val="minMax"/>
        </c:scaling>
        <c:axPos val="l"/>
        <c:delete val="1"/>
        <c:majorTickMark val="out"/>
        <c:minorTickMark val="none"/>
        <c:tickLblPos val="none"/>
        <c:crossAx val="222090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5" refreshedBy="Marc Smith" refreshedVersion="5">
  <cacheSource type="worksheet">
    <worksheetSource ref="A2:BL3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s v="mondaymotivation hr hiring recruitment tchat business leadership jobs management"/>
        <s v="balanced diet stayfit eathealthy plan hiring job recruitment tchat business tweetmyjobs recruiting leadership jobs management"/>
        <s v="hrtribe tchat nextchat"/>
        <s v="yahoo yahhomail yahoomessenger top commandes follow goto create tchat interface tchat vomir"/>
        <s v="recruitment talent hr tchat"/>
        <s v="internship intern jobs hiring hr"/>
        <s v="rentrée roomco reseausocial tchat app ado messagerie discussion amis rencontre rooms groupe"/>
        <s v="roomco reseauxsociaux app ado tchat rencontre amis discussion"/>
        <s v="tchat violencesintrafamiliales"/>
        <s v="futureofwork tchat mondaythoughts"/>
        <s v="serviceclient covue tchat ecommerce"/>
        <s v="tchat"/>
        <m/>
        <s v="internship intern"/>
        <s v="internship intern jobs hiring hr tchat"/>
        <s v="internship intern jobs hiring"/>
        <s v="internship intern jobs"/>
        <s v="internship intern jobs hiring hr tchat diversity"/>
        <s v="tchat inclusion"/>
        <s v="hiring job recruitment tchat business tweetmyjobs recruiting leadership jobs management"/>
        <s v="twitter jobseekers careerblast hiring job recruitment tchat recruiting tweetmyjobs humanresources hr hrmanager coach coaches personalbranding"/>
        <s v="twitter jobseekers careerblast coaching personalbranding hiring job recruitment tchat recruiting tweetmyjobs humanresources hr hrmanager"/>
        <s v="angy490112 geezlove celibataire fille tchat women love miss"/>
        <s v="lesly680 awesome tchat romance femme fille annonces seductrice romantisme"/>
        <s v="rosinedupon tchat rencontres awesome belle"/>
        <s v="roxaneclerc romance tchat magnifique girl seduction sexy dating femme"/>
        <s v="4675abc boy charmeur tchat homme annonces announce"/>
        <s v="naomie024 celibataire amour tchat belle cute"/>
        <s v="doon098 tchat magnifique announce celibataire sexy romantisme"/>
        <s v="michel968 rencontres cute garcon sexy mignon beau dating tchat"/>
        <s v="parler fille tchat message"/>
        <s v="cipd hr tchat"/>
        <s v="performancereview leadership hr247 tchat"/>
        <s v="tchat employeeengagement femalebusinessowner cipd"/>
        <s v="tchat personaldevelopment hr"/>
        <s v="tchat employeeengagement h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6">
        <d v="2019-09-02T12:38:52.000"/>
        <d v="2019-09-04T06:45:08.000"/>
        <d v="2019-09-04T15:31:56.000"/>
        <d v="2019-09-05T14:15:08.000"/>
        <d v="2019-09-05T21:00:06.000"/>
        <d v="2019-09-06T13:00:05.000"/>
        <d v="2019-09-08T02:11:46.000"/>
        <d v="2019-09-05T13:45:23.000"/>
        <d v="2019-09-08T10:31:21.000"/>
        <d v="2019-09-08T13:15:03.000"/>
        <d v="2019-09-09T06:46:31.000"/>
        <d v="2019-09-09T15:05:00.000"/>
        <d v="2019-09-09T20:16:11.000"/>
        <d v="2019-09-11T07:33:47.000"/>
        <d v="2019-09-05T08:03:31.000"/>
        <d v="2019-09-05T09:03:31.000"/>
        <d v="2019-09-07T23:26:42.000"/>
        <d v="2019-09-08T01:26:42.000"/>
        <d v="2019-09-10T19:37:45.000"/>
        <d v="2019-09-11T13:22:42.000"/>
        <d v="2019-09-11T15:22:43.000"/>
        <d v="2019-09-11T20:41:07.000"/>
        <d v="2019-09-12T05:54:46.000"/>
        <d v="2019-09-13T16:30:03.000"/>
        <d v="2019-09-13T16:30:05.000"/>
        <d v="2019-09-13T16:30:08.000"/>
        <d v="2019-09-10T17:21:29.000"/>
        <d v="2019-09-11T13:21:29.000"/>
        <d v="2019-09-11T15:21:39.000"/>
        <d v="2019-09-12T12:21:36.000"/>
        <d v="2019-09-12T12:21:38.000"/>
        <d v="2019-09-14T13:21:28.000"/>
        <d v="2019-09-14T13:21:31.000"/>
        <d v="2019-09-14T13:21:38.000"/>
        <d v="2019-09-14T13:21:40.000"/>
        <d v="2019-09-14T14:21:32.000"/>
        <d v="2019-09-14T14:21:37.000"/>
        <d v="2019-09-14T14:21:46.000"/>
        <d v="2019-09-14T14:21:48.000"/>
        <d v="2019-09-02T00:25:03.000"/>
        <d v="2019-09-03T11:25:02.000"/>
        <d v="2019-09-03T17:25:02.000"/>
        <d v="2019-09-05T14:25:01.000"/>
        <d v="2019-09-12T22:25:01.000"/>
        <d v="2019-09-13T19:25:01.000"/>
        <d v="2019-09-13T22:25:01.000"/>
        <d v="2019-09-14T19:25:02.000"/>
        <d v="2019-09-15T06:45:05.000"/>
        <d v="2019-09-04T06:55:06.000"/>
        <d v="2019-09-04T13:45:20.000"/>
        <d v="2019-09-08T06:40:05.000"/>
        <d v="2019-09-13T14:15:24.000"/>
        <d v="2019-09-15T06:55:05.000"/>
        <d v="2019-09-15T07:02:32.000"/>
        <d v="2019-09-15T12:00:04.000"/>
        <d v="2019-09-02T09:14:32.000"/>
        <d v="2019-09-02T15:29:37.000"/>
        <d v="2019-09-02T16:04:47.000"/>
        <d v="2019-09-02T16:04:48.000"/>
        <d v="2019-09-02T16:29:10.000"/>
        <d v="2019-09-03T13:29:26.000"/>
        <d v="2019-09-03T13:29:27.000"/>
        <d v="2019-09-03T14:34:38.000"/>
        <d v="2019-09-03T14:34:39.000"/>
        <d v="2019-09-03T15:39:39.000"/>
        <d v="2019-09-03T15:39:40.000"/>
        <d v="2019-09-03T15:39:41.000"/>
        <d v="2019-09-04T11:27:18.000"/>
        <d v="2019-09-04T11:27:19.000"/>
        <d v="2019-09-04T12:27:06.000"/>
        <d v="2019-09-04T13:42:45.000"/>
        <d v="2019-09-04T14:47:47.000"/>
        <d v="2019-09-04T16:52:32.000"/>
        <d v="2019-09-04T16:52:33.000"/>
        <d v="2019-09-04T16:52:34.000"/>
        <d v="2019-09-04T16:52:35.000"/>
        <d v="2019-09-04T18:57:21.000"/>
        <d v="2019-09-04T18:57:23.000"/>
        <d v="2019-09-04T18:57:24.000"/>
        <d v="2019-09-05T08:02:21.000"/>
        <d v="2019-09-05T08:02:22.000"/>
        <d v="2019-09-05T09:02:05.000"/>
        <d v="2019-09-05T10:07:33.000"/>
        <d v="2019-09-05T13:17:51.000"/>
        <d v="2019-09-05T13:17:52.000"/>
        <d v="2019-09-05T14:27:55.000"/>
        <d v="2019-09-05T14:27:56.000"/>
        <d v="2019-09-05T14:27:57.000"/>
        <d v="2019-09-05T14:27:58.000"/>
        <d v="2019-09-05T14:27:59.000"/>
        <d v="2019-09-05T14:28:00.000"/>
        <d v="2019-09-05T14:28:01.000"/>
        <d v="2019-09-05T14:28:02.000"/>
        <d v="2019-09-05T15:32:44.000"/>
        <d v="2019-09-05T15:32:45.000"/>
        <d v="2019-09-05T18:37:38.000"/>
        <d v="2019-09-05T18:37:39.000"/>
        <d v="2019-09-05T18:37:40.000"/>
        <d v="2019-09-05T18:37:41.000"/>
        <d v="2019-09-05T18:37:43.000"/>
        <d v="2019-09-05T18:37:44.000"/>
        <d v="2019-09-05T18:37:45.000"/>
        <d v="2019-09-05T21:47:22.000"/>
        <d v="2019-09-06T08:02:26.000"/>
        <d v="2019-09-06T12:52:53.000"/>
        <d v="2019-09-06T12:52:54.000"/>
        <d v="2019-09-06T12:52:55.000"/>
        <d v="2019-09-06T16:08:14.000"/>
        <d v="2019-09-06T16:08:15.000"/>
        <d v="2019-09-06T19:27:14.000"/>
        <d v="2019-09-06T19:27:15.000"/>
        <d v="2019-09-06T21:37:46.000"/>
        <d v="2019-09-06T23:57:12.000"/>
        <d v="2019-09-06T23:57:13.000"/>
        <d v="2019-09-06T23:57:14.000"/>
        <d v="2019-09-07T13:33:51.000"/>
        <d v="2019-09-07T13:33:52.000"/>
        <d v="2019-09-07T13:33:53.000"/>
        <d v="2019-09-07T13:33:54.000"/>
        <d v="2019-09-07T13:33:55.000"/>
        <d v="2019-09-07T13:33:56.000"/>
        <d v="2019-09-07T13:33:57.000"/>
        <d v="2019-09-07T13:33:58.000"/>
        <d v="2019-09-07T14:43:32.000"/>
        <d v="2019-09-07T14:43:33.000"/>
        <d v="2019-09-07T14:43:34.000"/>
        <d v="2019-09-07T15:43:11.000"/>
        <d v="2019-09-07T15:43:12.000"/>
        <d v="2019-09-07T15:43:13.000"/>
        <d v="2019-09-07T15:43:14.000"/>
        <d v="2019-09-07T15:43:15.000"/>
        <d v="2019-09-07T15:43:16.000"/>
        <d v="2019-09-07T16:48:32.000"/>
        <d v="2019-09-07T20:08:47.000"/>
        <d v="2019-09-07T20:08:48.000"/>
        <d v="2019-09-07T21:08:15.000"/>
        <d v="2019-09-07T23:23:14.000"/>
        <d v="2019-09-07T23:23:15.000"/>
        <d v="2019-09-08T01:23:20.000"/>
        <d v="2019-09-08T01:23:21.000"/>
        <d v="2019-09-08T01:23:22.000"/>
        <d v="2019-09-08T13:03:34.000"/>
        <d v="2019-09-08T13:03:35.000"/>
        <d v="2019-09-08T14:13:27.000"/>
        <d v="2019-09-08T14:13:28.000"/>
        <d v="2019-09-08T14:13:29.000"/>
        <d v="2019-09-09T15:58:33.000"/>
        <d v="2019-09-09T15:58:34.000"/>
        <d v="2019-09-09T16:58:55.000"/>
        <d v="2019-09-09T16:58:56.000"/>
        <d v="2019-09-09T16:58:57.000"/>
        <d v="2019-09-09T16:58:58.000"/>
        <d v="2019-09-09T16:58:59.000"/>
        <d v="2019-09-09T19:18:43.000"/>
        <d v="2019-09-10T13:05:46.000"/>
        <d v="2019-09-10T13:05:47.000"/>
        <d v="2019-09-10T13:05:48.000"/>
        <d v="2019-09-10T13:05:49.000"/>
        <d v="2019-09-10T13:05:50.000"/>
        <d v="2019-09-10T13:05:51.000"/>
        <d v="2019-09-10T13:05:52.000"/>
        <d v="2019-09-10T13:05:53.000"/>
        <d v="2019-09-10T14:05:58.000"/>
        <d v="2019-09-10T14:05:59.000"/>
        <d v="2019-09-10T14:06:00.000"/>
        <d v="2019-09-10T14:06:01.000"/>
        <d v="2019-09-10T14:06:02.000"/>
        <d v="2019-09-10T16:19:47.000"/>
        <d v="2019-09-10T16:19:48.000"/>
        <d v="2019-09-10T16:19:49.000"/>
        <d v="2019-09-10T16:19:50.000"/>
        <d v="2019-09-10T17:20:08.000"/>
        <d v="2019-09-10T17:20:09.000"/>
        <d v="2019-09-10T17:20:10.000"/>
        <d v="2019-09-10T19:35:59.000"/>
        <d v="2019-09-10T19:36:00.000"/>
        <d v="2019-09-10T19:36:01.000"/>
        <d v="2019-09-10T19:36:02.000"/>
        <d v="2019-09-10T19:36:03.000"/>
        <d v="2019-09-10T22:39:12.000"/>
        <d v="2019-09-10T22:39:13.000"/>
        <d v="2019-09-10T22:39:14.000"/>
        <d v="2019-09-10T22:39:15.000"/>
        <d v="2019-09-10T22:39:16.000"/>
        <d v="2019-09-10T22:39:17.000"/>
        <d v="2019-09-10T22:39:18.000"/>
        <d v="2019-09-10T22:39:19.000"/>
        <d v="2019-09-11T13:20:42.000"/>
        <d v="2019-09-11T13:20:43.000"/>
        <d v="2019-09-11T13:20:44.000"/>
        <d v="2019-09-11T13:20:45.000"/>
        <d v="2019-09-11T13:20:46.000"/>
        <d v="2019-09-11T13:20:47.000"/>
        <d v="2019-09-11T13:20:48.000"/>
        <d v="2019-09-11T13:20:49.000"/>
        <d v="2019-09-11T14:18:23.000"/>
        <d v="2019-09-11T14:18:24.000"/>
        <d v="2019-09-11T15:20:49.000"/>
        <d v="2019-09-11T16:25:39.000"/>
        <d v="2019-09-11T16:25:40.000"/>
        <d v="2019-09-11T16:25:41.000"/>
        <d v="2019-09-11T16:25:42.000"/>
        <d v="2019-09-11T16:25:43.000"/>
        <d v="2019-09-11T16:25:44.000"/>
        <d v="2019-09-11T16:25:45.000"/>
        <d v="2019-09-11T18:35:37.000"/>
        <d v="2019-09-11T18:35:38.000"/>
        <d v="2019-09-11T18:35:39.000"/>
        <d v="2019-09-11T18:35:40.000"/>
        <d v="2019-09-11T18:35:41.000"/>
        <d v="2019-09-11T18:35:42.000"/>
        <d v="2019-09-11T18:35:43.000"/>
        <d v="2019-09-11T23:50:16.000"/>
        <d v="2019-09-11T23:50:17.000"/>
        <d v="2019-09-12T04:35:13.000"/>
        <d v="2019-09-12T04:35:14.000"/>
        <d v="2019-09-12T04:35:15.000"/>
        <d v="2019-09-12T10:17:06.000"/>
        <d v="2019-09-12T11:25:57.000"/>
        <d v="2019-09-12T12:21:06.000"/>
        <d v="2019-09-12T12:21:07.000"/>
        <d v="2019-09-12T13:20:58.000"/>
        <d v="2019-09-12T14:35:38.000"/>
        <d v="2019-09-12T14:35:39.000"/>
        <d v="2019-09-12T14:35:40.000"/>
        <d v="2019-09-12T14:35:41.000"/>
        <d v="2019-09-12T14:35:42.000"/>
        <d v="2019-09-12T16:35:41.000"/>
        <d v="2019-09-12T18:50:30.000"/>
        <d v="2019-09-12T18:50:31.000"/>
        <d v="2019-09-12T18:50:32.000"/>
        <d v="2019-09-12T18:50:33.000"/>
        <d v="2019-09-13T01:13:35.000"/>
        <d v="2019-09-13T01:13:36.000"/>
        <d v="2019-09-13T01:13:37.000"/>
        <d v="2019-09-13T01:13:38.000"/>
        <d v="2019-09-13T01:13:39.000"/>
        <d v="2019-09-13T10:40:38.000"/>
        <d v="2019-09-13T12:35:30.000"/>
        <d v="2019-09-13T12:35:31.000"/>
        <d v="2019-09-13T12:35:32.000"/>
        <d v="2019-09-13T14:50:51.000"/>
        <d v="2019-09-13T14:50:52.000"/>
        <d v="2019-09-13T14:50:53.000"/>
        <d v="2019-09-13T14:50:54.000"/>
        <d v="2019-09-13T14:50:55.000"/>
        <d v="2019-09-13T14:50:56.000"/>
        <d v="2019-09-13T14:50:57.000"/>
        <d v="2019-09-13T17:50:34.000"/>
        <d v="2019-09-13T18:50:56.000"/>
        <d v="2019-09-13T18:50:57.000"/>
        <d v="2019-09-13T18:50:58.000"/>
        <d v="2019-09-13T18:50:59.000"/>
        <d v="2019-09-13T21:10:05.000"/>
        <d v="2019-09-14T00:10:53.000"/>
        <d v="2019-09-14T00:10:54.000"/>
        <d v="2019-09-14T00:10:55.000"/>
        <d v="2019-09-14T00:10:56.000"/>
        <d v="2019-09-14T13:20:32.000"/>
        <d v="2019-09-14T13:20:33.000"/>
        <d v="2019-09-14T13:20:34.000"/>
        <d v="2019-09-14T13:20:35.000"/>
        <d v="2019-09-14T14:20:39.000"/>
        <d v="2019-09-14T14:20:40.000"/>
        <d v="2019-09-14T14:20:41.000"/>
        <d v="2019-09-14T14:20:42.000"/>
        <d v="2019-09-14T17:25:37.000"/>
        <d v="2019-09-14T17:25:38.000"/>
        <d v="2019-09-14T18:35:14.000"/>
        <d v="2019-09-14T18:35:15.000"/>
        <d v="2019-09-14T20:35:33.000"/>
        <d v="2019-09-14T20:35:34.000"/>
        <d v="2019-09-14T20:35:35.000"/>
        <d v="2019-09-14T20:35:36.000"/>
        <d v="2019-09-14T20:35:37.000"/>
        <d v="2019-09-14T20:35:38.000"/>
        <d v="2019-09-14T21:40:25.000"/>
        <d v="2019-09-14T21:40:26.000"/>
        <d v="2019-09-15T17:01:38.000"/>
        <d v="2019-09-15T18:05:23.000"/>
        <d v="2019-09-15T18:05:24.000"/>
        <d v="2019-09-15T18:05:25.000"/>
        <d v="2019-09-15T18:05:26.000"/>
        <d v="2019-09-15T18:05:27.000"/>
        <d v="2019-09-15T18:05:28.000"/>
        <d v="2019-09-15T18:05:29.000"/>
      </sharedItems>
      <fieldGroup par="66" base="22">
        <rangePr groupBy="hours" autoEnd="1" autoStart="1" startDate="2019-09-02T00:25:03.000" endDate="2019-09-15T18:05:29.000"/>
        <groupItems count="26">
          <s v="&lt;9/2/2019"/>
          <s v="12 AM"/>
          <s v="1 AM"/>
          <s v="2 AM"/>
          <s v="3 AM"/>
          <s v="4 AM"/>
          <s v="5 AM"/>
          <s v="6 AM"/>
          <s v="7 AM"/>
          <s v="8 AM"/>
          <s v="9 AM"/>
          <s v="10 AM"/>
          <s v="11 AM"/>
          <s v="12 PM"/>
          <s v="1 PM"/>
          <s v="2 PM"/>
          <s v="3 PM"/>
          <s v="4 PM"/>
          <s v="5 PM"/>
          <s v="6 PM"/>
          <s v="7 PM"/>
          <s v="8 PM"/>
          <s v="9 PM"/>
          <s v="10 PM"/>
          <s v="11 PM"/>
          <s v="&gt;9/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2T00:25:03.000" endDate="2019-09-15T18:05:29.000"/>
        <groupItems count="368">
          <s v="&lt;9/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19"/>
        </groupItems>
      </fieldGroup>
    </cacheField>
    <cacheField name="Months" databaseField="0">
      <sharedItems containsMixedTypes="0" count="0"/>
      <fieldGroup base="22">
        <rangePr groupBy="months" autoEnd="1" autoStart="1" startDate="2019-09-02T00:25:03.000" endDate="2019-09-15T18:05:29.000"/>
        <groupItems count="14">
          <s v="&lt;9/2/2019"/>
          <s v="Jan"/>
          <s v="Feb"/>
          <s v="Mar"/>
          <s v="Apr"/>
          <s v="May"/>
          <s v="Jun"/>
          <s v="Jul"/>
          <s v="Aug"/>
          <s v="Sep"/>
          <s v="Oct"/>
          <s v="Nov"/>
          <s v="Dec"/>
          <s v="&gt;9/15/2019"/>
        </groupItems>
      </fieldGroup>
    </cacheField>
    <cacheField name="Years" databaseField="0">
      <sharedItems containsMixedTypes="0" count="0"/>
      <fieldGroup base="22">
        <rangePr groupBy="years" autoEnd="1" autoStart="1" startDate="2019-09-02T00:25:03.000" endDate="2019-09-15T18:05:29.000"/>
        <groupItems count="3">
          <s v="&lt;9/2/2019"/>
          <s v="2019"/>
          <s v="&gt;9/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5">
  <r>
    <s v="peoplehum"/>
    <s v="peoplehum"/>
    <m/>
    <m/>
    <m/>
    <m/>
    <m/>
    <m/>
    <m/>
    <m/>
    <s v="No"/>
    <n v="3"/>
    <m/>
    <m/>
    <x v="0"/>
    <d v="2019-09-02T12:38:52.000"/>
    <s v="What is the importance of employee engagement in the workplace? _x000a_How do you ensure maximum engagement for maximum productivity?_x000a__x000a_https://t.co/AMdJzs9Tya_x000a__x000a_#mondaymotivation #HR #hiring #Recruitment #TChat #Business #Leadership #Jobs #Management https://t.co/qPvCxnHIbn"/>
    <s v="https://blog.peoplehum.com/general/employee-engagement-importance/"/>
    <s v="peoplehum.com"/>
    <x v="0"/>
    <s v="https://pbs.twimg.com/media/EDdbyZQUYAANZBz.jpg"/>
    <s v="https://pbs.twimg.com/media/EDdbyZQUYAANZBz.jpg"/>
    <x v="0"/>
    <s v="https://twitter.com/#!/peoplehum/status/1168503559312142337"/>
    <m/>
    <m/>
    <s v="1168503559312142337"/>
    <m/>
    <b v="0"/>
    <n v="1"/>
    <s v=""/>
    <b v="0"/>
    <s v="en"/>
    <m/>
    <s v=""/>
    <b v="0"/>
    <n v="0"/>
    <s v=""/>
    <s v="Twitter Web App"/>
    <b v="0"/>
    <s v="1168503559312142337"/>
    <s v="Tweet"/>
    <n v="0"/>
    <n v="0"/>
    <m/>
    <m/>
    <m/>
    <m/>
    <m/>
    <m/>
    <m/>
    <m/>
    <n v="1"/>
    <s v="1"/>
    <s v="1"/>
    <n v="0"/>
    <n v="0"/>
    <n v="0"/>
    <n v="0"/>
    <n v="0"/>
    <n v="0"/>
    <n v="28"/>
    <n v="100"/>
    <n v="28"/>
  </r>
  <r>
    <s v="wccinofficial"/>
    <s v="wccinofficial"/>
    <m/>
    <m/>
    <m/>
    <m/>
    <m/>
    <m/>
    <m/>
    <m/>
    <s v="No"/>
    <n v="4"/>
    <m/>
    <m/>
    <x v="0"/>
    <d v="2019-09-04T06:45:08.000"/>
    <s v="Plan your #Balanced #Diet! Eat Healthy, Stay Fit! #stayfit  #eathealthy  #plan #Hiring_x000a_#Job_x000a_#Recruitment_x000a_#TChat_x000a_#Business_x000a_#TweetMyJobs_x000a_#Recruiting_x000a_#Leadership_x000a_#Jobs_x000a_#Management https://t.co/qTzdRxIYCc"/>
    <m/>
    <m/>
    <x v="1"/>
    <s v="https://pbs.twimg.com/media/EDmeAMeXYAAksee.jpg"/>
    <s v="https://pbs.twimg.com/media/EDmeAMeXYAAksee.jpg"/>
    <x v="1"/>
    <s v="https://twitter.com/#!/wccinofficial/status/1169139312652378114"/>
    <m/>
    <m/>
    <s v="1169139312652378114"/>
    <m/>
    <b v="0"/>
    <n v="1"/>
    <s v=""/>
    <b v="0"/>
    <s v="en"/>
    <m/>
    <s v=""/>
    <b v="0"/>
    <n v="0"/>
    <s v=""/>
    <s v="Twitter Web App"/>
    <b v="0"/>
    <s v="1169139312652378114"/>
    <s v="Tweet"/>
    <n v="0"/>
    <n v="0"/>
    <m/>
    <m/>
    <m/>
    <m/>
    <m/>
    <m/>
    <m/>
    <m/>
    <n v="1"/>
    <s v="1"/>
    <s v="1"/>
    <n v="2"/>
    <n v="9.523809523809524"/>
    <n v="0"/>
    <n v="0"/>
    <n v="0"/>
    <n v="0"/>
    <n v="19"/>
    <n v="90.47619047619048"/>
    <n v="21"/>
  </r>
  <r>
    <s v="joeyvpricehr"/>
    <s v="linkedin"/>
    <m/>
    <m/>
    <m/>
    <m/>
    <m/>
    <m/>
    <m/>
    <m/>
    <s v="No"/>
    <n v="5"/>
    <m/>
    <m/>
    <x v="1"/>
    <d v="2019-09-04T15:31:56.000"/>
    <s v="Check out my latest article: Podcast: Are Remote Workers More Productive? https://t.co/Z0xoqUCWbf via @LinkedIn #HRTribe #tchat #nextchat"/>
    <s v="https://www.linkedin.com/pulse/podcast-remote-workers-more-productive-joey-price"/>
    <s v="linkedin.com"/>
    <x v="2"/>
    <m/>
    <s v="http://pbs.twimg.com/profile_images/899669279997644800/wgsgFWbu_normal.jpg"/>
    <x v="2"/>
    <s v="https://twitter.com/#!/joeyvpricehr/status/1169271885374341121"/>
    <m/>
    <m/>
    <s v="1169271885374341121"/>
    <m/>
    <b v="0"/>
    <n v="0"/>
    <s v=""/>
    <b v="0"/>
    <s v="en"/>
    <m/>
    <s v=""/>
    <b v="0"/>
    <n v="0"/>
    <s v=""/>
    <s v="Twitter Web Client"/>
    <b v="0"/>
    <s v="1169271885374341121"/>
    <s v="Tweet"/>
    <n v="0"/>
    <n v="0"/>
    <m/>
    <m/>
    <m/>
    <m/>
    <m/>
    <m/>
    <m/>
    <m/>
    <n v="1"/>
    <s v="6"/>
    <s v="6"/>
    <n v="1"/>
    <n v="6.25"/>
    <n v="0"/>
    <n v="0"/>
    <n v="0"/>
    <n v="0"/>
    <n v="15"/>
    <n v="93.75"/>
    <n v="16"/>
  </r>
  <r>
    <s v="aor___ar3oo0odx"/>
    <s v="aor___ar3oo0odx"/>
    <m/>
    <m/>
    <m/>
    <m/>
    <m/>
    <m/>
    <m/>
    <m/>
    <s v="No"/>
    <n v="6"/>
    <m/>
    <m/>
    <x v="0"/>
    <d v="2019-09-05T14:15:08.000"/>
    <s v="2003 :_x000a__x000a_✅Site #Yahoo nickel_x000a_✅#YahhoMail hyper beau_x000a_✅#YahooMessenger AU #TOP (Salons publics, plein de monde)_x000a__x000a_Puis _x000a_✔️2006 Restrictions de #Commandes (#Follow #Goto #Create) et salons publics fermé_x000a_✔️2012 #Tchat fermé_x000a__x000a_2019 #Interface POURRI_x000a_#Tchat sur invitation_x000a__x000a_#Vomir https://t.co/SjWiKKUxq7"/>
    <s v="https://twitter.com/Damien_Bancal/status/1169564381216149504"/>
    <s v="twitter.com"/>
    <x v="3"/>
    <m/>
    <s v="http://pbs.twimg.com/profile_images/1148065401273798656/Nm8oYpA__normal.png"/>
    <x v="3"/>
    <s v="https://twitter.com/#!/aor___ar3oo0odx/status/1169614946654707713"/>
    <m/>
    <m/>
    <s v="1169614946654707713"/>
    <m/>
    <b v="0"/>
    <n v="0"/>
    <s v=""/>
    <b v="1"/>
    <s v="fr"/>
    <m/>
    <s v="1169564381216149504"/>
    <b v="0"/>
    <n v="0"/>
    <s v=""/>
    <s v="Twitter Web Client"/>
    <b v="0"/>
    <s v="1169614946654707713"/>
    <s v="Tweet"/>
    <n v="0"/>
    <n v="0"/>
    <m/>
    <m/>
    <m/>
    <m/>
    <m/>
    <m/>
    <m/>
    <m/>
    <n v="1"/>
    <s v="1"/>
    <s v="1"/>
    <n v="1"/>
    <n v="2.7027027027027026"/>
    <n v="0"/>
    <n v="0"/>
    <n v="0"/>
    <n v="0"/>
    <n v="36"/>
    <n v="97.29729729729729"/>
    <n v="37"/>
  </r>
  <r>
    <s v="iorusa"/>
    <s v="iorusa"/>
    <m/>
    <m/>
    <m/>
    <m/>
    <m/>
    <m/>
    <m/>
    <m/>
    <s v="No"/>
    <n v="7"/>
    <m/>
    <m/>
    <x v="0"/>
    <d v="2019-09-05T21:00:06.000"/>
    <s v="Complete Recruiter Course - Learn at your desk, 1hr a day #Recruitment #Talent #HR #Tchat https://t.co/1EjFJZQRpl https://t.co/DLjjNc9W4c"/>
    <s v="http://studycourse.org/course-directory/course/the-complete-recruiter-in-28-days-online/14/34"/>
    <s v="studycourse.org"/>
    <x v="4"/>
    <s v="https://pbs.twimg.com/media/EDurSYpXoAIwUha.jpg"/>
    <s v="https://pbs.twimg.com/media/EDurSYpXoAIwUha.jpg"/>
    <x v="4"/>
    <s v="https://twitter.com/#!/iorusa/status/1169716862319566850"/>
    <m/>
    <m/>
    <s v="1169716862319566850"/>
    <m/>
    <b v="0"/>
    <n v="0"/>
    <s v=""/>
    <b v="0"/>
    <s v="en"/>
    <m/>
    <s v=""/>
    <b v="0"/>
    <n v="0"/>
    <s v=""/>
    <s v="FlamePost"/>
    <b v="0"/>
    <s v="1169716862319566850"/>
    <s v="Tweet"/>
    <n v="0"/>
    <n v="0"/>
    <m/>
    <m/>
    <m/>
    <m/>
    <m/>
    <m/>
    <m/>
    <m/>
    <n v="1"/>
    <s v="1"/>
    <s v="1"/>
    <n v="1"/>
    <n v="7.142857142857143"/>
    <n v="0"/>
    <n v="0"/>
    <n v="0"/>
    <n v="0"/>
    <n v="13"/>
    <n v="92.85714285714286"/>
    <n v="14"/>
  </r>
  <r>
    <s v="recruitment"/>
    <s v="recruitment"/>
    <m/>
    <m/>
    <m/>
    <m/>
    <m/>
    <m/>
    <m/>
    <m/>
    <s v="No"/>
    <n v="8"/>
    <m/>
    <m/>
    <x v="0"/>
    <d v="2019-09-06T13:00:05.000"/>
    <s v="Complete Recruiter Course - Learn at your desk, 1hr a day #Recruitment #Talent #HR #Tchat https://t.co/xygGwuxbpc https://t.co/DXbFAQwwij"/>
    <s v="http://studycourse.org/course-directory/course/the-complete-recruiter-in-28-days-online/14/34"/>
    <s v="studycourse.org"/>
    <x v="4"/>
    <s v="https://pbs.twimg.com/media/EDyHAadXYAExa6D.jpg"/>
    <s v="https://pbs.twimg.com/media/EDyHAadXYAExa6D.jpg"/>
    <x v="5"/>
    <s v="https://twitter.com/#!/recruitment/status/1169958446411780097"/>
    <m/>
    <m/>
    <s v="1169958446411780097"/>
    <m/>
    <b v="0"/>
    <n v="0"/>
    <s v=""/>
    <b v="0"/>
    <s v="en"/>
    <m/>
    <s v=""/>
    <b v="0"/>
    <n v="0"/>
    <s v=""/>
    <s v="FlamePost"/>
    <b v="0"/>
    <s v="1169958446411780097"/>
    <s v="Tweet"/>
    <n v="0"/>
    <n v="0"/>
    <m/>
    <m/>
    <m/>
    <m/>
    <m/>
    <m/>
    <m/>
    <m/>
    <n v="1"/>
    <s v="1"/>
    <s v="1"/>
    <n v="1"/>
    <n v="7.142857142857143"/>
    <n v="0"/>
    <n v="0"/>
    <n v="0"/>
    <n v="0"/>
    <n v="13"/>
    <n v="92.85714285714286"/>
    <n v="14"/>
  </r>
  <r>
    <s v="darlenecampbe12"/>
    <s v="jobzel_intern"/>
    <m/>
    <m/>
    <m/>
    <m/>
    <m/>
    <m/>
    <m/>
    <m/>
    <s v="No"/>
    <n v="9"/>
    <m/>
    <m/>
    <x v="1"/>
    <d v="2019-09-08T02:11:46.000"/>
    <s v="RT @jobzel_intern: Spring Paid Intern - Maury Production - NBC Universal https://t.co/9CQj3j7Rdd #internship #intern #jobs #hiring #hr #Tch…"/>
    <s v="http://jobzel.com/item.php?id=49303"/>
    <s v="jobzel.com"/>
    <x v="5"/>
    <m/>
    <s v="http://pbs.twimg.com/profile_images/710961330392580096/NlfnnDZf_normal.jpg"/>
    <x v="6"/>
    <s v="https://twitter.com/#!/darlenecampbe12/status/1170520070063366144"/>
    <m/>
    <m/>
    <s v="1170520070063366144"/>
    <m/>
    <b v="0"/>
    <n v="0"/>
    <s v=""/>
    <b v="0"/>
    <s v="en"/>
    <m/>
    <s v=""/>
    <b v="0"/>
    <n v="2"/>
    <s v="1170507887434698752"/>
    <s v="Twitter for Android"/>
    <b v="0"/>
    <s v="1170507887434698752"/>
    <s v="Tweet"/>
    <n v="0"/>
    <n v="0"/>
    <m/>
    <m/>
    <m/>
    <m/>
    <m/>
    <m/>
    <m/>
    <m/>
    <n v="1"/>
    <s v="2"/>
    <s v="2"/>
    <n v="0"/>
    <n v="0"/>
    <n v="0"/>
    <n v="0"/>
    <n v="0"/>
    <n v="0"/>
    <n v="15"/>
    <n v="100"/>
    <n v="15"/>
  </r>
  <r>
    <s v="roomcoapp"/>
    <s v="roomcoapp"/>
    <m/>
    <m/>
    <m/>
    <m/>
    <m/>
    <m/>
    <m/>
    <m/>
    <s v="No"/>
    <n v="10"/>
    <m/>
    <m/>
    <x v="0"/>
    <d v="2019-09-05T13:45:23.000"/>
    <s v="Alors cette #rentrée 📚❓Première leçon ▶️ On télécharge tous #roomco et on vient tchatter ‼️#reseausocial #tchat #app #ado #messagerie #discussion #amis #rencontre #rooms #groupe https://t.co/OvupoK9mT6"/>
    <m/>
    <m/>
    <x v="6"/>
    <s v="https://pbs.twimg.com/media/EDtHx_oWwAEurSs.jpg"/>
    <s v="https://pbs.twimg.com/media/EDtHx_oWwAEurSs.jpg"/>
    <x v="7"/>
    <s v="https://twitter.com/#!/roomcoapp/status/1169607460182777857"/>
    <m/>
    <m/>
    <s v="1169607460182777857"/>
    <m/>
    <b v="0"/>
    <n v="0"/>
    <s v=""/>
    <b v="0"/>
    <s v="fr"/>
    <m/>
    <s v=""/>
    <b v="0"/>
    <n v="0"/>
    <s v=""/>
    <s v="Twitter for iPhone"/>
    <b v="0"/>
    <s v="1169607460182777857"/>
    <s v="Tweet"/>
    <n v="0"/>
    <n v="0"/>
    <m/>
    <m/>
    <m/>
    <m/>
    <m/>
    <m/>
    <m/>
    <m/>
    <n v="2"/>
    <s v="1"/>
    <s v="1"/>
    <n v="0"/>
    <n v="0"/>
    <n v="0"/>
    <n v="0"/>
    <n v="0"/>
    <n v="0"/>
    <n v="23"/>
    <n v="100"/>
    <n v="23"/>
  </r>
  <r>
    <s v="roomcoapp"/>
    <s v="roomcoapp"/>
    <m/>
    <m/>
    <m/>
    <m/>
    <m/>
    <m/>
    <m/>
    <m/>
    <s v="No"/>
    <n v="11"/>
    <m/>
    <m/>
    <x v="0"/>
    <d v="2019-09-08T10:31:21.000"/>
    <s v="Quoiii 😲 tu n’as pas encore #Roomco ? Télécharge vite l’appli pour tchatter acec les autres roomers sur les sujets de ton choix ! #reseauxsociaux #app #ado #tchat #rencontre #amis #discussion https://t.co/653t1dXCyL"/>
    <m/>
    <m/>
    <x v="7"/>
    <s v="https://pbs.twimg.com/media/ED74JBiXUAAIW-N.jpg"/>
    <s v="https://pbs.twimg.com/media/ED74JBiXUAAIW-N.jpg"/>
    <x v="8"/>
    <s v="https://twitter.com/#!/roomcoapp/status/1170645795210743808"/>
    <m/>
    <m/>
    <s v="1170645795210743808"/>
    <m/>
    <b v="0"/>
    <n v="0"/>
    <s v=""/>
    <b v="0"/>
    <s v="fr"/>
    <m/>
    <s v=""/>
    <b v="0"/>
    <n v="0"/>
    <s v=""/>
    <s v="Twitter for iPhone"/>
    <b v="0"/>
    <s v="1170645795210743808"/>
    <s v="Tweet"/>
    <n v="0"/>
    <n v="0"/>
    <m/>
    <m/>
    <m/>
    <m/>
    <m/>
    <m/>
    <m/>
    <m/>
    <n v="2"/>
    <s v="1"/>
    <s v="1"/>
    <n v="0"/>
    <n v="0"/>
    <n v="0"/>
    <n v="0"/>
    <n v="0"/>
    <n v="0"/>
    <n v="30"/>
    <n v="100"/>
    <n v="30"/>
  </r>
  <r>
    <s v="federationgams"/>
    <s v="marleneschiappa"/>
    <m/>
    <m/>
    <m/>
    <m/>
    <m/>
    <m/>
    <m/>
    <m/>
    <s v="No"/>
    <n v="12"/>
    <m/>
    <m/>
    <x v="1"/>
    <d v="2019-09-08T13:15:03.000"/>
    <s v="INFO EUROPE 1 - Une affaire de violences conjugales résolue rapidement grâce à une plateforme en ligne #tchat @MarleneSchiappa  #violencesintrafamiliales  Cc Collectif @PProteger  https://t.co/JH4fRSedYg"/>
    <s v="https://www.europe1.fr/faits-divers/violences-conjugales-une-affaire-resolue-rapidement-grace-a-une-plateforme-en-ligne-3918361"/>
    <s v="europe1.fr"/>
    <x v="8"/>
    <m/>
    <s v="http://pbs.twimg.com/profile_images/816195135478333440/DcFOZCnu_normal.jpg"/>
    <x v="9"/>
    <s v="https://twitter.com/#!/federationgams/status/1170686991589150720"/>
    <m/>
    <m/>
    <s v="1170686991589150720"/>
    <m/>
    <b v="0"/>
    <n v="2"/>
    <s v=""/>
    <b v="0"/>
    <s v="fr"/>
    <m/>
    <s v=""/>
    <b v="0"/>
    <n v="0"/>
    <s v=""/>
    <s v="Hootsuite Inc."/>
    <b v="0"/>
    <s v="1170686991589150720"/>
    <s v="Tweet"/>
    <n v="0"/>
    <n v="0"/>
    <m/>
    <m/>
    <m/>
    <m/>
    <m/>
    <m/>
    <m/>
    <m/>
    <n v="1"/>
    <s v="3"/>
    <s v="3"/>
    <m/>
    <m/>
    <m/>
    <m/>
    <m/>
    <m/>
    <m/>
    <m/>
    <m/>
  </r>
  <r>
    <s v="ravelworks"/>
    <s v="ravelworks"/>
    <m/>
    <m/>
    <m/>
    <m/>
    <m/>
    <m/>
    <m/>
    <m/>
    <s v="No"/>
    <n v="13"/>
    <m/>
    <m/>
    <x v="0"/>
    <d v="2019-09-09T06:46:31.000"/>
    <s v="https://t.co/OmDJS9Lytd The future of work is here. What world will you be living in? #futureofwork #Tchat #mondaythoughts"/>
    <s v="https://www.youtube.com/watch?time_continue=27&amp;v=8ef2kujFJ_o"/>
    <s v="youtube.com"/>
    <x v="9"/>
    <m/>
    <s v="http://pbs.twimg.com/profile_images/1030445446089596928/dAckmVhn_normal.jpg"/>
    <x v="10"/>
    <s v="https://twitter.com/#!/ravelworks/status/1170951601802137601"/>
    <m/>
    <m/>
    <s v="1170951601802137601"/>
    <m/>
    <b v="0"/>
    <n v="1"/>
    <s v=""/>
    <b v="0"/>
    <s v="en"/>
    <m/>
    <s v=""/>
    <b v="0"/>
    <n v="0"/>
    <s v=""/>
    <s v="Twitter Web App"/>
    <b v="0"/>
    <s v="1170951601802137601"/>
    <s v="Tweet"/>
    <n v="0"/>
    <n v="0"/>
    <m/>
    <m/>
    <m/>
    <m/>
    <m/>
    <m/>
    <m/>
    <m/>
    <n v="1"/>
    <s v="1"/>
    <s v="1"/>
    <n v="1"/>
    <n v="6.25"/>
    <n v="0"/>
    <n v="0"/>
    <n v="0"/>
    <n v="0"/>
    <n v="15"/>
    <n v="93.75"/>
    <n v="16"/>
  </r>
  <r>
    <s v="oct8nefr"/>
    <s v="ecom_nationfr"/>
    <m/>
    <m/>
    <m/>
    <m/>
    <m/>
    <m/>
    <m/>
    <m/>
    <s v="No"/>
    <n v="14"/>
    <m/>
    <m/>
    <x v="1"/>
    <d v="2019-09-09T15:05:00.000"/>
    <s v="Voir les produits en temps réel avec les clients permet de répondre aux questions beaucoup plus rapidement, et ça optimise le temps de chaque employé du service client https://t.co/xvxxGFq2ev #serviceclient #covue #tchat #ecommerce _x000a_@Ecom_NationFR https://t.co/HsajLBB6Uo"/>
    <s v="https://www.ecommerce-nation.fr/service-client-etre-visuel/"/>
    <s v="ecommerce-nation.fr"/>
    <x v="10"/>
    <s v="https://pbs.twimg.com/tweet_video_thumb/EEBxJiBXoAAptpY.jpg"/>
    <s v="https://pbs.twimg.com/tweet_video_thumb/EEBxJiBXoAAptpY.jpg"/>
    <x v="11"/>
    <s v="https://twitter.com/#!/oct8nefr/status/1171077047583535105"/>
    <m/>
    <m/>
    <s v="1171077047583535105"/>
    <m/>
    <b v="0"/>
    <n v="2"/>
    <s v=""/>
    <b v="0"/>
    <s v="fr"/>
    <m/>
    <s v=""/>
    <b v="0"/>
    <n v="0"/>
    <s v=""/>
    <s v="TweetDeck"/>
    <b v="0"/>
    <s v="1171077047583535105"/>
    <s v="Tweet"/>
    <n v="0"/>
    <n v="0"/>
    <m/>
    <m/>
    <m/>
    <m/>
    <m/>
    <m/>
    <m/>
    <m/>
    <n v="1"/>
    <s v="4"/>
    <s v="4"/>
    <n v="0"/>
    <n v="0"/>
    <n v="0"/>
    <n v="0"/>
    <n v="0"/>
    <n v="0"/>
    <n v="33"/>
    <n v="100"/>
    <n v="33"/>
  </r>
  <r>
    <s v="pproteger"/>
    <s v="marlenes"/>
    <m/>
    <m/>
    <m/>
    <m/>
    <m/>
    <m/>
    <m/>
    <m/>
    <s v="No"/>
    <n v="15"/>
    <m/>
    <m/>
    <x v="1"/>
    <d v="2019-09-09T20:16:11.000"/>
    <s v="RT @FederationGAMS: INFO EUROPE 1 - Une affaire de violences conjugales résolue rapidement grâce à une plateforme en ligne #tchat @MarleneS…"/>
    <m/>
    <m/>
    <x v="11"/>
    <m/>
    <s v="http://pbs.twimg.com/profile_images/1138440054660112385/c5qua_GO_normal.jpg"/>
    <x v="12"/>
    <s v="https://twitter.com/#!/pproteger/status/1171155359689584640"/>
    <m/>
    <m/>
    <s v="1171155359689584640"/>
    <m/>
    <b v="0"/>
    <n v="0"/>
    <s v=""/>
    <b v="0"/>
    <s v="fr"/>
    <m/>
    <s v=""/>
    <b v="0"/>
    <n v="1"/>
    <s v="1170686991589150720"/>
    <s v="Twitter for iPhone"/>
    <b v="0"/>
    <s v="1170686991589150720"/>
    <s v="Tweet"/>
    <n v="0"/>
    <n v="0"/>
    <m/>
    <m/>
    <m/>
    <m/>
    <m/>
    <m/>
    <m/>
    <m/>
    <n v="1"/>
    <s v="3"/>
    <s v="3"/>
    <n v="0"/>
    <n v="0"/>
    <n v="0"/>
    <n v="0"/>
    <n v="0"/>
    <n v="0"/>
    <n v="20"/>
    <n v="100"/>
    <n v="20"/>
  </r>
  <r>
    <s v="solidpepper"/>
    <s v="oct8nefr"/>
    <m/>
    <m/>
    <m/>
    <m/>
    <m/>
    <m/>
    <m/>
    <m/>
    <s v="No"/>
    <n v="18"/>
    <m/>
    <m/>
    <x v="1"/>
    <d v="2019-09-11T07:33:47.000"/>
    <s v="RT @Oct8neFR: Voir les produits en temps réel avec les clients permet de répondre aux questions beaucoup plus rapidement, et ça optimise le…"/>
    <m/>
    <m/>
    <x v="12"/>
    <m/>
    <s v="http://pbs.twimg.com/profile_images/524847178938712065/v_Q_BX3N_normal.jpeg"/>
    <x v="13"/>
    <s v="https://twitter.com/#!/solidpepper/status/1171688271119822848"/>
    <m/>
    <m/>
    <s v="1171688271119822848"/>
    <m/>
    <b v="0"/>
    <n v="0"/>
    <s v=""/>
    <b v="0"/>
    <s v="fr"/>
    <m/>
    <s v=""/>
    <b v="0"/>
    <n v="1"/>
    <s v="1171077047583535105"/>
    <s v="Twitter Web App"/>
    <b v="0"/>
    <s v="1171077047583535105"/>
    <s v="Tweet"/>
    <n v="0"/>
    <n v="0"/>
    <m/>
    <m/>
    <m/>
    <m/>
    <m/>
    <m/>
    <m/>
    <m/>
    <n v="1"/>
    <s v="4"/>
    <s v="4"/>
    <n v="0"/>
    <n v="0"/>
    <n v="0"/>
    <n v="0"/>
    <n v="0"/>
    <n v="0"/>
    <n v="23"/>
    <n v="100"/>
    <n v="23"/>
  </r>
  <r>
    <s v="ifindinternship"/>
    <s v="jobzel_intern"/>
    <m/>
    <m/>
    <m/>
    <m/>
    <m/>
    <m/>
    <m/>
    <m/>
    <s v="No"/>
    <n v="19"/>
    <m/>
    <m/>
    <x v="1"/>
    <d v="2019-09-05T08:03:31.000"/>
    <s v="RT @jobzel_intern: Paid Intern - Community and Programming - NBC Universal https://t.co/7R1CzalpyE #internship #intern #jobs #hiring #hr #T…"/>
    <s v="http://jobzel.com/item.php?id=48813"/>
    <s v="jobzel.com"/>
    <x v="5"/>
    <m/>
    <s v="http://abs.twimg.com/sticky/default_profile_images/default_profile_normal.png"/>
    <x v="14"/>
    <s v="https://twitter.com/#!/ifindinternship/status/1169521427554418689"/>
    <m/>
    <m/>
    <s v="1169521427554418689"/>
    <m/>
    <b v="0"/>
    <n v="0"/>
    <s v=""/>
    <b v="0"/>
    <s v="en"/>
    <m/>
    <s v=""/>
    <b v="0"/>
    <n v="1"/>
    <s v="1169521135521804288"/>
    <s v="ifindinternship"/>
    <b v="0"/>
    <s v="1169521135521804288"/>
    <s v="Tweet"/>
    <n v="0"/>
    <n v="0"/>
    <m/>
    <m/>
    <m/>
    <m/>
    <m/>
    <m/>
    <m/>
    <m/>
    <n v="15"/>
    <s v="2"/>
    <s v="2"/>
    <n v="0"/>
    <n v="0"/>
    <n v="0"/>
    <n v="0"/>
    <n v="0"/>
    <n v="0"/>
    <n v="15"/>
    <n v="100"/>
    <n v="15"/>
  </r>
  <r>
    <s v="ifindinternship"/>
    <s v="jobzel_intern"/>
    <m/>
    <m/>
    <m/>
    <m/>
    <m/>
    <m/>
    <m/>
    <m/>
    <s v="No"/>
    <n v="20"/>
    <m/>
    <m/>
    <x v="1"/>
    <d v="2019-09-05T08:03:31.000"/>
    <s v="RT @jobzel_intern: Fall Paid Intern - Learning and Development , Dreamworks TV, - NBC Universal https://t.co/iC2zfG6k4n #internship #intern…"/>
    <s v="http://jobzel.com/item.php?id=48812"/>
    <s v="jobzel.com"/>
    <x v="13"/>
    <m/>
    <s v="http://abs.twimg.com/sticky/default_profile_images/default_profile_normal.png"/>
    <x v="14"/>
    <s v="https://twitter.com/#!/ifindinternship/status/1169521427596402688"/>
    <m/>
    <m/>
    <s v="1169521427596402688"/>
    <m/>
    <b v="0"/>
    <n v="0"/>
    <s v=""/>
    <b v="0"/>
    <s v="en"/>
    <m/>
    <s v=""/>
    <b v="0"/>
    <n v="1"/>
    <s v="1169521133286244353"/>
    <s v="ifindinternship"/>
    <b v="0"/>
    <s v="1169521133286244353"/>
    <s v="Tweet"/>
    <n v="0"/>
    <n v="0"/>
    <m/>
    <m/>
    <m/>
    <m/>
    <m/>
    <m/>
    <m/>
    <m/>
    <n v="15"/>
    <s v="2"/>
    <s v="2"/>
    <n v="0"/>
    <n v="0"/>
    <n v="1"/>
    <n v="7.142857142857143"/>
    <n v="0"/>
    <n v="0"/>
    <n v="13"/>
    <n v="92.85714285714286"/>
    <n v="14"/>
  </r>
  <r>
    <s v="ifindinternship"/>
    <s v="jobzel_intern"/>
    <m/>
    <m/>
    <m/>
    <m/>
    <m/>
    <m/>
    <m/>
    <m/>
    <s v="No"/>
    <n v="21"/>
    <m/>
    <m/>
    <x v="1"/>
    <d v="2019-09-05T08:03:31.000"/>
    <s v="RT @jobzel_intern: Fall Intern - Otv Digital Central Content Team - ABC https://t.co/JtRRHQxrnW #internship #intern #jobs #hiring #hr #Tcha…"/>
    <s v="http://jobzel.com/item.php?id=48814"/>
    <s v="jobzel.com"/>
    <x v="5"/>
    <m/>
    <s v="http://abs.twimg.com/sticky/default_profile_images/default_profile_normal.png"/>
    <x v="14"/>
    <s v="https://twitter.com/#!/ifindinternship/status/1169521427604758528"/>
    <m/>
    <m/>
    <s v="1169521427604758528"/>
    <m/>
    <b v="0"/>
    <n v="0"/>
    <s v=""/>
    <b v="0"/>
    <s v="en"/>
    <m/>
    <s v=""/>
    <b v="0"/>
    <n v="1"/>
    <s v="1169521137480609792"/>
    <s v="ifindinternship"/>
    <b v="0"/>
    <s v="1169521137480609792"/>
    <s v="Tweet"/>
    <n v="0"/>
    <n v="0"/>
    <m/>
    <m/>
    <m/>
    <m/>
    <m/>
    <m/>
    <m/>
    <m/>
    <n v="15"/>
    <s v="2"/>
    <s v="2"/>
    <n v="0"/>
    <n v="0"/>
    <n v="1"/>
    <n v="6.25"/>
    <n v="0"/>
    <n v="0"/>
    <n v="15"/>
    <n v="93.75"/>
    <n v="16"/>
  </r>
  <r>
    <s v="ifindinternship"/>
    <s v="jobzel_intern"/>
    <m/>
    <m/>
    <m/>
    <m/>
    <m/>
    <m/>
    <m/>
    <m/>
    <s v="No"/>
    <n v="22"/>
    <m/>
    <m/>
    <x v="1"/>
    <d v="2019-09-05T09:03:31.000"/>
    <s v="RT @jobzel_intern: Graduate Electrical and Controls Engineer - £27k https://t.co/L4KgolPXWv #internship #intern #jobs #hiring #hr #Tchat #D…"/>
    <s v="http://jobzel.com/item.php?id=48824"/>
    <s v="jobzel.com"/>
    <x v="14"/>
    <m/>
    <s v="http://abs.twimg.com/sticky/default_profile_images/default_profile_normal.png"/>
    <x v="15"/>
    <s v="https://twitter.com/#!/ifindinternship/status/1169536528504238080"/>
    <m/>
    <m/>
    <s v="1169536528504238080"/>
    <m/>
    <b v="0"/>
    <n v="0"/>
    <s v=""/>
    <b v="0"/>
    <s v="en"/>
    <m/>
    <s v=""/>
    <b v="0"/>
    <n v="1"/>
    <s v="1169536165428572161"/>
    <s v="ifindinternship"/>
    <b v="0"/>
    <s v="1169536165428572161"/>
    <s v="Tweet"/>
    <n v="0"/>
    <n v="0"/>
    <m/>
    <m/>
    <m/>
    <m/>
    <m/>
    <m/>
    <m/>
    <m/>
    <n v="15"/>
    <s v="2"/>
    <s v="2"/>
    <n v="0"/>
    <n v="0"/>
    <n v="0"/>
    <n v="0"/>
    <n v="0"/>
    <n v="0"/>
    <n v="15"/>
    <n v="100"/>
    <n v="15"/>
  </r>
  <r>
    <s v="ifindinternship"/>
    <s v="jobzel_intern"/>
    <m/>
    <m/>
    <m/>
    <m/>
    <m/>
    <m/>
    <m/>
    <m/>
    <s v="No"/>
    <n v="23"/>
    <m/>
    <m/>
    <x v="1"/>
    <d v="2019-09-07T23:26:42.000"/>
    <s v="RT @jobzel_intern: Intern - Writer/Researcher/Television - Quinn Media Management https://t.co/DQcGLsDBc0 #internship #intern #jobs #hiring…"/>
    <s v="http://jobzel.com/item.php?id=49292"/>
    <s v="jobzel.com"/>
    <x v="15"/>
    <m/>
    <s v="http://abs.twimg.com/sticky/default_profile_images/default_profile_normal.png"/>
    <x v="16"/>
    <s v="https://twitter.com/#!/ifindinternship/status/1170478528908931072"/>
    <m/>
    <m/>
    <s v="1170478528908931072"/>
    <m/>
    <b v="0"/>
    <n v="0"/>
    <s v=""/>
    <b v="0"/>
    <s v="en"/>
    <m/>
    <s v=""/>
    <b v="0"/>
    <n v="1"/>
    <s v="1170477659576557569"/>
    <s v="ifindinternship"/>
    <b v="0"/>
    <s v="1170477659576557569"/>
    <s v="Tweet"/>
    <n v="0"/>
    <n v="0"/>
    <m/>
    <m/>
    <m/>
    <m/>
    <m/>
    <m/>
    <m/>
    <m/>
    <n v="15"/>
    <s v="2"/>
    <s v="2"/>
    <n v="0"/>
    <n v="0"/>
    <n v="0"/>
    <n v="0"/>
    <n v="0"/>
    <n v="0"/>
    <n v="13"/>
    <n v="100"/>
    <n v="13"/>
  </r>
  <r>
    <s v="ifindinternship"/>
    <s v="jobzel_intern"/>
    <m/>
    <m/>
    <m/>
    <m/>
    <m/>
    <m/>
    <m/>
    <m/>
    <s v="No"/>
    <n v="24"/>
    <m/>
    <m/>
    <x v="1"/>
    <d v="2019-09-07T23:26:42.000"/>
    <s v="RT @jobzel_intern: Intern - Documentary Production - Black Valley Films https://t.co/HmD6SJknSx #internship #intern #jobs #hiring #hr #Tcha…"/>
    <s v="http://jobzel.com/item.php?id=49291"/>
    <s v="jobzel.com"/>
    <x v="5"/>
    <m/>
    <s v="http://abs.twimg.com/sticky/default_profile_images/default_profile_normal.png"/>
    <x v="16"/>
    <s v="https://twitter.com/#!/ifindinternship/status/1170478529005404160"/>
    <m/>
    <m/>
    <s v="1170478529005404160"/>
    <m/>
    <b v="0"/>
    <n v="0"/>
    <s v=""/>
    <b v="0"/>
    <s v="en"/>
    <m/>
    <s v=""/>
    <b v="0"/>
    <n v="1"/>
    <s v="1170477655902302210"/>
    <s v="ifindinternship"/>
    <b v="0"/>
    <s v="1170477655902302210"/>
    <s v="Tweet"/>
    <n v="0"/>
    <n v="0"/>
    <m/>
    <m/>
    <m/>
    <m/>
    <m/>
    <m/>
    <m/>
    <m/>
    <n v="15"/>
    <s v="2"/>
    <s v="2"/>
    <n v="0"/>
    <n v="0"/>
    <n v="0"/>
    <n v="0"/>
    <n v="0"/>
    <n v="0"/>
    <n v="14"/>
    <n v="100"/>
    <n v="14"/>
  </r>
  <r>
    <s v="ifindinternship"/>
    <s v="jobzel_intern"/>
    <m/>
    <m/>
    <m/>
    <m/>
    <m/>
    <m/>
    <m/>
    <m/>
    <s v="No"/>
    <n v="25"/>
    <m/>
    <m/>
    <x v="1"/>
    <d v="2019-09-08T01:26:42.000"/>
    <s v="RT @jobzel_intern: Spring Paid Intern - Maury Production - NBC Universal https://t.co/9CQj3j7Rdd #internship #intern #jobs #hiring #hr #Tch…"/>
    <s v="http://jobzel.com/item.php?id=49303"/>
    <s v="jobzel.com"/>
    <x v="5"/>
    <m/>
    <s v="http://abs.twimg.com/sticky/default_profile_images/default_profile_normal.png"/>
    <x v="17"/>
    <s v="https://twitter.com/#!/ifindinternship/status/1170508730275979264"/>
    <m/>
    <m/>
    <s v="1170508730275979264"/>
    <m/>
    <b v="0"/>
    <n v="0"/>
    <s v=""/>
    <b v="0"/>
    <s v="en"/>
    <m/>
    <s v=""/>
    <b v="0"/>
    <n v="2"/>
    <s v="1170507887434698752"/>
    <s v="ifindinternship"/>
    <b v="0"/>
    <s v="1170507887434698752"/>
    <s v="Tweet"/>
    <n v="0"/>
    <n v="0"/>
    <m/>
    <m/>
    <m/>
    <m/>
    <m/>
    <m/>
    <m/>
    <m/>
    <n v="15"/>
    <s v="2"/>
    <s v="2"/>
    <n v="0"/>
    <n v="0"/>
    <n v="0"/>
    <n v="0"/>
    <n v="0"/>
    <n v="0"/>
    <n v="15"/>
    <n v="100"/>
    <n v="15"/>
  </r>
  <r>
    <s v="ifindinternship"/>
    <s v="jobzel_intern"/>
    <m/>
    <m/>
    <m/>
    <m/>
    <m/>
    <m/>
    <m/>
    <m/>
    <s v="No"/>
    <n v="26"/>
    <m/>
    <m/>
    <x v="1"/>
    <d v="2019-09-10T19:37:45.000"/>
    <s v="RT @jobzel_intern: Intern - Talent Agency - Daniel Hoff Agency https://t.co/H7uPyqEuO9 #internship #intern #jobs #hiring #hr #Tchat #Divers…"/>
    <s v="http://jobzel.com/item.php?id=49638"/>
    <s v="jobzel.com"/>
    <x v="14"/>
    <m/>
    <s v="http://abs.twimg.com/sticky/default_profile_images/default_profile_normal.png"/>
    <x v="18"/>
    <s v="https://twitter.com/#!/ifindinternship/status/1171508074294599681"/>
    <m/>
    <m/>
    <s v="1171508074294599681"/>
    <m/>
    <b v="0"/>
    <n v="0"/>
    <s v=""/>
    <b v="0"/>
    <s v="en"/>
    <m/>
    <s v=""/>
    <b v="0"/>
    <n v="1"/>
    <s v="1171507640062496771"/>
    <s v="ifindinternship"/>
    <b v="0"/>
    <s v="1171507640062496771"/>
    <s v="Tweet"/>
    <n v="0"/>
    <n v="0"/>
    <m/>
    <m/>
    <m/>
    <m/>
    <m/>
    <m/>
    <m/>
    <m/>
    <n v="15"/>
    <s v="2"/>
    <s v="2"/>
    <n v="1"/>
    <n v="6.666666666666667"/>
    <n v="0"/>
    <n v="0"/>
    <n v="0"/>
    <n v="0"/>
    <n v="14"/>
    <n v="93.33333333333333"/>
    <n v="15"/>
  </r>
  <r>
    <s v="ifindinternship"/>
    <s v="jobzel_intern"/>
    <m/>
    <m/>
    <m/>
    <m/>
    <m/>
    <m/>
    <m/>
    <m/>
    <s v="No"/>
    <n v="27"/>
    <m/>
    <m/>
    <x v="1"/>
    <d v="2019-09-10T19:37:45.000"/>
    <s v="RT @jobzel_intern: Intern -  Post Production - Wild Woods Picture &amp;amp; Sound https://t.co/8OZIJgJEv4 #internship #intern #jobs #hiring #hr #Tc…"/>
    <s v="http://jobzel.com/item.php?id=49640"/>
    <s v="jobzel.com"/>
    <x v="5"/>
    <m/>
    <s v="http://abs.twimg.com/sticky/default_profile_images/default_profile_normal.png"/>
    <x v="18"/>
    <s v="https://twitter.com/#!/ifindinternship/status/1171508074412048385"/>
    <m/>
    <m/>
    <s v="1171508074412048385"/>
    <m/>
    <b v="0"/>
    <n v="0"/>
    <s v=""/>
    <b v="0"/>
    <s v="en"/>
    <m/>
    <s v=""/>
    <b v="0"/>
    <n v="1"/>
    <s v="1171507647742267392"/>
    <s v="ifindinternship"/>
    <b v="0"/>
    <s v="1171507647742267392"/>
    <s v="Tweet"/>
    <n v="0"/>
    <n v="0"/>
    <m/>
    <m/>
    <m/>
    <m/>
    <m/>
    <m/>
    <m/>
    <m/>
    <n v="15"/>
    <s v="2"/>
    <s v="2"/>
    <n v="0"/>
    <n v="0"/>
    <n v="1"/>
    <n v="6.25"/>
    <n v="0"/>
    <n v="0"/>
    <n v="15"/>
    <n v="93.75"/>
    <n v="16"/>
  </r>
  <r>
    <s v="ifindinternship"/>
    <s v="jobzel_intern"/>
    <m/>
    <m/>
    <m/>
    <m/>
    <m/>
    <m/>
    <m/>
    <m/>
    <s v="No"/>
    <n v="28"/>
    <m/>
    <m/>
    <x v="1"/>
    <d v="2019-09-10T19:37:45.000"/>
    <s v="RT @jobzel_intern: Intern - Talent Agency - Brady, Brannon and Rich https://t.co/h6AkZp6yn5 #internship #intern #jobs #hiring #hr #Tchat #D…"/>
    <s v="http://jobzel.com/item.php?id=49639"/>
    <s v="jobzel.com"/>
    <x v="14"/>
    <m/>
    <s v="http://abs.twimg.com/sticky/default_profile_images/default_profile_normal.png"/>
    <x v="18"/>
    <s v="https://twitter.com/#!/ifindinternship/status/1171508074546229248"/>
    <m/>
    <m/>
    <s v="1171508074546229248"/>
    <m/>
    <b v="0"/>
    <n v="0"/>
    <s v=""/>
    <b v="0"/>
    <s v="en"/>
    <m/>
    <s v=""/>
    <b v="0"/>
    <n v="1"/>
    <s v="1171507643237589002"/>
    <s v="ifindinternship"/>
    <b v="0"/>
    <s v="1171507643237589002"/>
    <s v="Tweet"/>
    <n v="0"/>
    <n v="0"/>
    <m/>
    <m/>
    <m/>
    <m/>
    <m/>
    <m/>
    <m/>
    <m/>
    <n v="15"/>
    <s v="2"/>
    <s v="2"/>
    <n v="2"/>
    <n v="12.5"/>
    <n v="0"/>
    <n v="0"/>
    <n v="0"/>
    <n v="0"/>
    <n v="14"/>
    <n v="87.5"/>
    <n v="16"/>
  </r>
  <r>
    <s v="ifindinternship"/>
    <s v="jobzel_intern"/>
    <m/>
    <m/>
    <m/>
    <m/>
    <m/>
    <m/>
    <m/>
    <m/>
    <s v="No"/>
    <n v="29"/>
    <m/>
    <m/>
    <x v="1"/>
    <d v="2019-09-11T13:22:42.000"/>
    <s v="RT @jobzel_intern: Fall Intern - Social Media / Content - Imagination At Play https://t.co/PlTwkpJi37 #internship #intern #jobs #hiring #hr…"/>
    <s v="http://jobzel.com/item.php?id=49767"/>
    <s v="jobzel.com"/>
    <x v="5"/>
    <m/>
    <s v="http://abs.twimg.com/sticky/default_profile_images/default_profile_normal.png"/>
    <x v="19"/>
    <s v="https://twitter.com/#!/ifindinternship/status/1171776078538518530"/>
    <m/>
    <m/>
    <s v="1171776078538518530"/>
    <m/>
    <b v="0"/>
    <n v="0"/>
    <s v=""/>
    <b v="0"/>
    <s v="en"/>
    <m/>
    <s v=""/>
    <b v="0"/>
    <n v="3"/>
    <s v="1171775607237222400"/>
    <s v="ifindinternship"/>
    <b v="0"/>
    <s v="1171775607237222400"/>
    <s v="Tweet"/>
    <n v="0"/>
    <n v="0"/>
    <m/>
    <m/>
    <m/>
    <m/>
    <m/>
    <m/>
    <m/>
    <m/>
    <n v="15"/>
    <s v="2"/>
    <s v="2"/>
    <n v="0"/>
    <n v="0"/>
    <n v="1"/>
    <n v="6.666666666666667"/>
    <n v="0"/>
    <n v="0"/>
    <n v="14"/>
    <n v="93.33333333333333"/>
    <n v="15"/>
  </r>
  <r>
    <s v="ifindinternship"/>
    <s v="jobzel_intern"/>
    <m/>
    <m/>
    <m/>
    <m/>
    <m/>
    <m/>
    <m/>
    <m/>
    <s v="No"/>
    <n v="30"/>
    <m/>
    <m/>
    <x v="1"/>
    <d v="2019-09-11T13:22:42.000"/>
    <s v="RT @jobzel_intern: Fall Intern - Social Media / Content - Imagination At Play https://t.co/PlTwkpJi37 #internship #intern #jobs #hiring #hr…"/>
    <s v="http://jobzel.com/item.php?id=49767"/>
    <s v="jobzel.com"/>
    <x v="5"/>
    <m/>
    <s v="http://abs.twimg.com/sticky/default_profile_images/default_profile_normal.png"/>
    <x v="19"/>
    <s v="https://twitter.com/#!/ifindinternship/status/1171776078542753792"/>
    <m/>
    <m/>
    <s v="1171776078542753792"/>
    <m/>
    <b v="0"/>
    <n v="0"/>
    <s v=""/>
    <b v="0"/>
    <s v="en"/>
    <m/>
    <s v=""/>
    <b v="0"/>
    <n v="3"/>
    <s v="1171775607237222400"/>
    <s v="ifindinternship"/>
    <b v="0"/>
    <s v="1171775607237222400"/>
    <s v="Tweet"/>
    <n v="0"/>
    <n v="0"/>
    <m/>
    <m/>
    <m/>
    <m/>
    <m/>
    <m/>
    <m/>
    <m/>
    <n v="15"/>
    <s v="2"/>
    <s v="2"/>
    <n v="0"/>
    <n v="0"/>
    <n v="1"/>
    <n v="6.666666666666667"/>
    <n v="0"/>
    <n v="0"/>
    <n v="14"/>
    <n v="93.33333333333333"/>
    <n v="15"/>
  </r>
  <r>
    <s v="ifindinternship"/>
    <s v="jobzel_intern"/>
    <m/>
    <m/>
    <m/>
    <m/>
    <m/>
    <m/>
    <m/>
    <m/>
    <s v="No"/>
    <n v="31"/>
    <m/>
    <m/>
    <x v="1"/>
    <d v="2019-09-11T13:22:42.000"/>
    <s v="RT @jobzel_intern: Intern - Adult Commercial, Print &amp;amp; Voice Over - DDO Artists Agency https://t.co/XM58kEqGDw #internship #intern #jobs #hi…"/>
    <s v="http://jobzel.com/item.php?id=49765"/>
    <s v="jobzel.com"/>
    <x v="16"/>
    <m/>
    <s v="http://abs.twimg.com/sticky/default_profile_images/default_profile_normal.png"/>
    <x v="19"/>
    <s v="https://twitter.com/#!/ifindinternship/status/1171776078580453377"/>
    <m/>
    <m/>
    <s v="1171776078580453377"/>
    <m/>
    <b v="0"/>
    <n v="0"/>
    <s v=""/>
    <b v="0"/>
    <s v="en"/>
    <m/>
    <s v=""/>
    <b v="0"/>
    <n v="1"/>
    <s v="1171775600270462976"/>
    <s v="ifindinternship"/>
    <b v="0"/>
    <s v="1171775600270462976"/>
    <s v="Tweet"/>
    <n v="0"/>
    <n v="0"/>
    <m/>
    <m/>
    <m/>
    <m/>
    <m/>
    <m/>
    <m/>
    <m/>
    <n v="15"/>
    <s v="2"/>
    <s v="2"/>
    <n v="0"/>
    <n v="0"/>
    <n v="0"/>
    <n v="0"/>
    <n v="0"/>
    <n v="0"/>
    <n v="16"/>
    <n v="100"/>
    <n v="16"/>
  </r>
  <r>
    <s v="ifindinternship"/>
    <s v="jobzel_intern"/>
    <m/>
    <m/>
    <m/>
    <m/>
    <m/>
    <m/>
    <m/>
    <m/>
    <s v="No"/>
    <n v="32"/>
    <m/>
    <m/>
    <x v="1"/>
    <d v="2019-09-11T13:22:42.000"/>
    <s v="RT @jobzel_intern: Paid Intern - Production  / Social Content - Imagination At Play https://t.co/SNwlDgc6oa #internship #intern #jobs #hiri…"/>
    <s v="http://jobzel.com/item.php?id=49766"/>
    <s v="jobzel.com"/>
    <x v="16"/>
    <m/>
    <s v="http://abs.twimg.com/sticky/default_profile_images/default_profile_normal.png"/>
    <x v="19"/>
    <s v="https://twitter.com/#!/ifindinternship/status/1171776078622466049"/>
    <m/>
    <m/>
    <s v="1171776078622466049"/>
    <m/>
    <b v="0"/>
    <n v="0"/>
    <s v=""/>
    <b v="0"/>
    <s v="en"/>
    <m/>
    <s v=""/>
    <b v="0"/>
    <n v="1"/>
    <s v="1171775603827269634"/>
    <s v="ifindinternship"/>
    <b v="0"/>
    <s v="1171775603827269634"/>
    <s v="Tweet"/>
    <n v="0"/>
    <n v="0"/>
    <m/>
    <m/>
    <m/>
    <m/>
    <m/>
    <m/>
    <m/>
    <m/>
    <n v="15"/>
    <s v="2"/>
    <s v="2"/>
    <n v="0"/>
    <n v="0"/>
    <n v="0"/>
    <n v="0"/>
    <n v="0"/>
    <n v="0"/>
    <n v="14"/>
    <n v="100"/>
    <n v="14"/>
  </r>
  <r>
    <s v="ifindinternship"/>
    <s v="jobzel_intern"/>
    <m/>
    <m/>
    <m/>
    <m/>
    <m/>
    <m/>
    <m/>
    <m/>
    <s v="No"/>
    <n v="33"/>
    <m/>
    <m/>
    <x v="1"/>
    <d v="2019-09-11T15:22:43.000"/>
    <s v="RT @jobzel_intern: Graduate Product Manager - £24.5k https://t.co/rAEyWuMtUm #internship #intern #jobs #hiring #hr #Tchat #Diversity"/>
    <s v="http://jobzel.com/item.php?id=49789"/>
    <s v="jobzel.com"/>
    <x v="17"/>
    <m/>
    <s v="http://abs.twimg.com/sticky/default_profile_images/default_profile_normal.png"/>
    <x v="20"/>
    <s v="https://twitter.com/#!/ifindinternship/status/1171806280534638593"/>
    <m/>
    <m/>
    <s v="1171806280534638593"/>
    <m/>
    <b v="0"/>
    <n v="0"/>
    <s v=""/>
    <b v="0"/>
    <s v="en"/>
    <m/>
    <s v=""/>
    <b v="0"/>
    <n v="2"/>
    <s v="1171805805349412864"/>
    <s v="ifindinternship"/>
    <b v="0"/>
    <s v="1171805805349412864"/>
    <s v="Tweet"/>
    <n v="0"/>
    <n v="0"/>
    <m/>
    <m/>
    <m/>
    <m/>
    <m/>
    <m/>
    <m/>
    <m/>
    <n v="15"/>
    <s v="2"/>
    <s v="2"/>
    <n v="0"/>
    <n v="0"/>
    <n v="0"/>
    <n v="0"/>
    <n v="0"/>
    <n v="0"/>
    <n v="14"/>
    <n v="100"/>
    <n v="14"/>
  </r>
  <r>
    <s v="techowlpa"/>
    <s v="techowlpa"/>
    <m/>
    <m/>
    <m/>
    <m/>
    <m/>
    <m/>
    <m/>
    <m/>
    <s v="No"/>
    <n v="34"/>
    <m/>
    <m/>
    <x v="0"/>
    <d v="2019-09-11T20:41:07.000"/>
    <s v="The Franklin Institute has taken sensory inclusion to a new level. With sensory sensitive maps and backpacks with headphones, sunglasses, fidgets and more! This is a great example of a museum taking pride in being inclusive. #Tchat #Inclusion_x000a_https://t.co/q74BIrRPDk"/>
    <s v="https://www.fi.edu/sensory-friendly-everyday?fbclid=IwAR3r-egjTTdRlYOY26MY_nBiFJNu7VkCSA29GTGcjks3JERRf5WMe1w_uGA"/>
    <s v="fi.edu"/>
    <x v="18"/>
    <m/>
    <s v="http://pbs.twimg.com/profile_images/987768230918873088/Nnm0OzKG_normal.jpg"/>
    <x v="21"/>
    <s v="https://twitter.com/#!/techowlpa/status/1171886408337784832"/>
    <m/>
    <m/>
    <s v="1171886408337784832"/>
    <m/>
    <b v="0"/>
    <n v="0"/>
    <s v=""/>
    <b v="0"/>
    <s v="en"/>
    <m/>
    <s v=""/>
    <b v="0"/>
    <n v="0"/>
    <s v=""/>
    <s v="Twitter Web App"/>
    <b v="0"/>
    <s v="1171886408337784832"/>
    <s v="Tweet"/>
    <n v="0"/>
    <n v="0"/>
    <m/>
    <m/>
    <m/>
    <m/>
    <m/>
    <m/>
    <m/>
    <m/>
    <n v="1"/>
    <s v="1"/>
    <s v="1"/>
    <n v="3"/>
    <n v="7.894736842105263"/>
    <n v="0"/>
    <n v="0"/>
    <n v="0"/>
    <n v="0"/>
    <n v="35"/>
    <n v="92.10526315789474"/>
    <n v="38"/>
  </r>
  <r>
    <s v="14connections"/>
    <s v="14connections"/>
    <m/>
    <m/>
    <m/>
    <m/>
    <m/>
    <m/>
    <m/>
    <m/>
    <s v="No"/>
    <n v="35"/>
    <m/>
    <m/>
    <x v="0"/>
    <d v="2019-09-12T05:54:46.000"/>
    <s v="We at Human Connections create solutions that challenge conventional working methods and deliver exceptional results for our clients._x000a__x000a_Visit us: https://t.co/bVqe5vk0wu_x000a__x000a_Hashtags: #Hiring_x000a_#Job_x000a_#Recruitment_x000a_#TChat_x000a_#Business_x000a_#TweetMyJobs_x000a_#Recruiting_x000a_#Leadership_x000a_#Jobs_x000a_#Management https://t.co/probNtZRxY"/>
    <s v="https://www.linkedin.com/slink?code=f8v-feM"/>
    <s v="linkedin.com"/>
    <x v="19"/>
    <s v="https://pbs.twimg.com/media/EEPfMfhUcAAwCaK.jpg"/>
    <s v="https://pbs.twimg.com/media/EEPfMfhUcAAwCaK.jpg"/>
    <x v="22"/>
    <s v="https://twitter.com/#!/14connections/status/1172025742735003648"/>
    <m/>
    <m/>
    <s v="1172025742735003648"/>
    <m/>
    <b v="0"/>
    <n v="0"/>
    <s v=""/>
    <b v="0"/>
    <s v="en"/>
    <m/>
    <s v=""/>
    <b v="0"/>
    <n v="0"/>
    <s v=""/>
    <s v="Twitter Web App"/>
    <b v="0"/>
    <s v="1172025742735003648"/>
    <s v="Tweet"/>
    <n v="0"/>
    <n v="0"/>
    <m/>
    <m/>
    <m/>
    <m/>
    <m/>
    <m/>
    <m/>
    <m/>
    <n v="1"/>
    <s v="1"/>
    <s v="1"/>
    <n v="1"/>
    <n v="3.225806451612903"/>
    <n v="0"/>
    <n v="0"/>
    <n v="0"/>
    <n v="0"/>
    <n v="30"/>
    <n v="96.7741935483871"/>
    <n v="31"/>
  </r>
  <r>
    <s v="williamarruda"/>
    <s v="williamarruda"/>
    <m/>
    <m/>
    <m/>
    <m/>
    <m/>
    <m/>
    <m/>
    <m/>
    <s v="No"/>
    <n v="36"/>
    <m/>
    <m/>
    <x v="0"/>
    <d v="2019-09-13T16:30:03.000"/>
    <s v="I'm so honored to have been included on this list of the 50 best #twitter accounts for #jobseekers. https://t.co/YFTvfa4Hou_x000a_#careerblast #hiring #job #recruitment #tchat #recruiting #tweetmyjobs #humanresources #hr #hrmanager #coach #coaches #personalbranding https://t.co/0TSc9HX70X"/>
    <s v="https://careersherpa.net/best-twitter-accounts-for-job-search-advice-2019/"/>
    <s v="careersherpa.net"/>
    <x v="20"/>
    <s v="https://pbs.twimg.com/media/EEW6MgPX4AAKwrA.jpg"/>
    <s v="https://pbs.twimg.com/media/EEW6MgPX4AAKwrA.jpg"/>
    <x v="23"/>
    <s v="https://twitter.com/#!/williamarruda/status/1172548004097798144"/>
    <m/>
    <m/>
    <s v="1172548004097798144"/>
    <m/>
    <b v="0"/>
    <n v="1"/>
    <s v=""/>
    <b v="0"/>
    <s v="en"/>
    <m/>
    <s v=""/>
    <b v="0"/>
    <n v="0"/>
    <s v=""/>
    <s v="Buffer"/>
    <b v="0"/>
    <s v="1172548004097798144"/>
    <s v="Tweet"/>
    <n v="0"/>
    <n v="0"/>
    <m/>
    <m/>
    <m/>
    <m/>
    <m/>
    <m/>
    <m/>
    <m/>
    <n v="1"/>
    <s v="1"/>
    <s v="1"/>
    <n v="2"/>
    <n v="6.451612903225806"/>
    <n v="0"/>
    <n v="0"/>
    <n v="0"/>
    <n v="0"/>
    <n v="29"/>
    <n v="93.54838709677419"/>
    <n v="31"/>
  </r>
  <r>
    <s v="careerblastme"/>
    <s v="careerblastme"/>
    <m/>
    <m/>
    <m/>
    <m/>
    <m/>
    <m/>
    <m/>
    <m/>
    <s v="No"/>
    <n v="37"/>
    <m/>
    <m/>
    <x v="0"/>
    <d v="2019-09-13T16:30:05.000"/>
    <s v="CareerBlast's co-founder William Arruda was just listed as one of the 50 best #twitter accounts for #jobseekers. https://t.co/Df6FmFIs1P _x000a__x000a_#careerblast #coaching #personalbranding #hiring #job #recruitment #tchat #recruiting #tweetmyjobs #humanresources #hr #hrmanager https://t.co/VlmGRN2VUD"/>
    <s v="https://careersherpa.net/best-twitter-accounts-for-job-search-advice-2019/"/>
    <s v="careersherpa.net"/>
    <x v="21"/>
    <s v="https://pbs.twimg.com/media/EEW6M9tXkAA2mvh.jpg"/>
    <s v="https://pbs.twimg.com/media/EEW6M9tXkAA2mvh.jpg"/>
    <x v="24"/>
    <s v="https://twitter.com/#!/careerblastme/status/1172548011504865281"/>
    <m/>
    <m/>
    <s v="1172548011504865281"/>
    <m/>
    <b v="0"/>
    <n v="0"/>
    <s v=""/>
    <b v="0"/>
    <s v="en"/>
    <m/>
    <s v=""/>
    <b v="0"/>
    <n v="0"/>
    <s v=""/>
    <s v="Buffer"/>
    <b v="0"/>
    <s v="1172548011504865281"/>
    <s v="Tweet"/>
    <n v="0"/>
    <n v="0"/>
    <m/>
    <m/>
    <m/>
    <m/>
    <m/>
    <m/>
    <m/>
    <m/>
    <n v="1"/>
    <s v="1"/>
    <s v="1"/>
    <n v="1"/>
    <n v="3.3333333333333335"/>
    <n v="0"/>
    <n v="0"/>
    <n v="0"/>
    <n v="0"/>
    <n v="29"/>
    <n v="96.66666666666667"/>
    <n v="30"/>
  </r>
  <r>
    <s v="coachora"/>
    <s v="coachora"/>
    <m/>
    <m/>
    <m/>
    <m/>
    <m/>
    <m/>
    <m/>
    <m/>
    <s v="No"/>
    <n v="38"/>
    <m/>
    <m/>
    <x v="0"/>
    <d v="2019-09-13T16:30:08.000"/>
    <s v="CareerBlast's co-founder William Arruda was just listed as one of the 50 best #twitter accounts for #jobseekers. https://t.co/Ee8v1cCNru _x000a__x000a_#careerblast #coaching #personalbranding #hiring #job #recruitment #tchat #recruiting #tweetmyjobs #humanresources #hr #hrmanager https://t.co/hUaadnlTVu"/>
    <s v="https://careersherpa.net/best-twitter-accounts-for-job-search-advice-2019/"/>
    <s v="careersherpa.net"/>
    <x v="21"/>
    <s v="https://pbs.twimg.com/media/EEW6NwjX4AAO8OZ.jpg"/>
    <s v="https://pbs.twimg.com/media/EEW6NwjX4AAO8OZ.jpg"/>
    <x v="25"/>
    <s v="https://twitter.com/#!/coachora/status/1172548025098678273"/>
    <m/>
    <m/>
    <s v="1172548025098678273"/>
    <m/>
    <b v="0"/>
    <n v="0"/>
    <s v=""/>
    <b v="0"/>
    <s v="en"/>
    <m/>
    <s v=""/>
    <b v="0"/>
    <n v="0"/>
    <s v=""/>
    <s v="Buffer"/>
    <b v="0"/>
    <s v="1172548025098678273"/>
    <s v="Tweet"/>
    <n v="0"/>
    <n v="0"/>
    <m/>
    <m/>
    <m/>
    <m/>
    <m/>
    <m/>
    <m/>
    <m/>
    <n v="1"/>
    <s v="1"/>
    <s v="1"/>
    <n v="1"/>
    <n v="3.3333333333333335"/>
    <n v="0"/>
    <n v="0"/>
    <n v="0"/>
    <n v="0"/>
    <n v="29"/>
    <n v="96.66666666666667"/>
    <n v="30"/>
  </r>
  <r>
    <s v="torivojobs"/>
    <s v="jobzel_intern"/>
    <m/>
    <m/>
    <m/>
    <m/>
    <m/>
    <m/>
    <m/>
    <m/>
    <s v="No"/>
    <n v="39"/>
    <m/>
    <m/>
    <x v="1"/>
    <d v="2019-09-10T17:21:29.000"/>
    <s v="RT @jobzel_intern: Intern - Music Artist Management - Villám Artist Management https://t.co/uUO4vnUVvQ #internship #intern #jobs #hiring #h…"/>
    <s v="http://jobzel.com/item.php?id=49622"/>
    <s v="jobzel.com"/>
    <x v="15"/>
    <m/>
    <s v="http://pbs.twimg.com/profile_images/462977067852627969/DqUKL5ru_normal.png"/>
    <x v="26"/>
    <s v="https://twitter.com/#!/torivojobs/status/1171473781333708800"/>
    <m/>
    <m/>
    <s v="1171473781333708800"/>
    <m/>
    <b v="0"/>
    <n v="0"/>
    <s v=""/>
    <b v="0"/>
    <s v="ro"/>
    <m/>
    <s v=""/>
    <b v="0"/>
    <n v="1"/>
    <s v="1171473451116183554"/>
    <s v="TorivoJobsRetweetBot"/>
    <b v="0"/>
    <s v="1171473451116183554"/>
    <s v="Tweet"/>
    <n v="0"/>
    <n v="0"/>
    <m/>
    <m/>
    <m/>
    <m/>
    <m/>
    <m/>
    <m/>
    <m/>
    <n v="13"/>
    <s v="2"/>
    <s v="2"/>
    <n v="0"/>
    <n v="0"/>
    <n v="0"/>
    <n v="0"/>
    <n v="0"/>
    <n v="0"/>
    <n v="14"/>
    <n v="100"/>
    <n v="14"/>
  </r>
  <r>
    <s v="torivojobs"/>
    <s v="jobzel_intern"/>
    <m/>
    <m/>
    <m/>
    <m/>
    <m/>
    <m/>
    <m/>
    <m/>
    <s v="No"/>
    <n v="40"/>
    <m/>
    <m/>
    <x v="1"/>
    <d v="2019-09-11T13:21:29.000"/>
    <s v="RT @jobzel_intern: Fall Intern - Social Media / Content - Imagination At Play https://t.co/PlTwkpJi37 #internship #intern #jobs #hiring #hr…"/>
    <s v="http://jobzel.com/item.php?id=49767"/>
    <s v="jobzel.com"/>
    <x v="5"/>
    <m/>
    <s v="http://pbs.twimg.com/profile_images/462977067852627969/DqUKL5ru_normal.png"/>
    <x v="27"/>
    <s v="https://twitter.com/#!/torivojobs/status/1171775771062525953"/>
    <m/>
    <m/>
    <s v="1171775771062525953"/>
    <m/>
    <b v="0"/>
    <n v="0"/>
    <s v=""/>
    <b v="0"/>
    <s v="en"/>
    <m/>
    <s v=""/>
    <b v="0"/>
    <n v="3"/>
    <s v="1171775607237222400"/>
    <s v="TorivoJobsRetweetBot"/>
    <b v="0"/>
    <s v="1171775607237222400"/>
    <s v="Tweet"/>
    <n v="0"/>
    <n v="0"/>
    <m/>
    <m/>
    <m/>
    <m/>
    <m/>
    <m/>
    <m/>
    <m/>
    <n v="13"/>
    <s v="2"/>
    <s v="2"/>
    <n v="0"/>
    <n v="0"/>
    <n v="1"/>
    <n v="6.666666666666667"/>
    <n v="0"/>
    <n v="0"/>
    <n v="14"/>
    <n v="93.33333333333333"/>
    <n v="15"/>
  </r>
  <r>
    <s v="torivojobs"/>
    <s v="jobzel_intern"/>
    <m/>
    <m/>
    <m/>
    <m/>
    <m/>
    <m/>
    <m/>
    <m/>
    <s v="No"/>
    <n v="41"/>
    <m/>
    <m/>
    <x v="1"/>
    <d v="2019-09-11T15:21:39.000"/>
    <s v="RT @jobzel_intern: Graduate Product Manager - £24.5k https://t.co/rAEyWuMtUm #internship #intern #jobs #hiring #hr #Tchat #Diversity"/>
    <s v="http://jobzel.com/item.php?id=49789"/>
    <s v="jobzel.com"/>
    <x v="17"/>
    <m/>
    <s v="http://pbs.twimg.com/profile_images/462977067852627969/DqUKL5ru_normal.png"/>
    <x v="28"/>
    <s v="https://twitter.com/#!/torivojobs/status/1171806013072297984"/>
    <m/>
    <m/>
    <s v="1171806013072297984"/>
    <m/>
    <b v="0"/>
    <n v="0"/>
    <s v=""/>
    <b v="0"/>
    <s v="en"/>
    <m/>
    <s v=""/>
    <b v="0"/>
    <n v="2"/>
    <s v="1171805805349412864"/>
    <s v="TorivoJobsRetweetBot"/>
    <b v="0"/>
    <s v="1171805805349412864"/>
    <s v="Tweet"/>
    <n v="0"/>
    <n v="0"/>
    <m/>
    <m/>
    <m/>
    <m/>
    <m/>
    <m/>
    <m/>
    <m/>
    <n v="13"/>
    <s v="2"/>
    <s v="2"/>
    <n v="0"/>
    <n v="0"/>
    <n v="0"/>
    <n v="0"/>
    <n v="0"/>
    <n v="0"/>
    <n v="14"/>
    <n v="100"/>
    <n v="14"/>
  </r>
  <r>
    <s v="torivojobs"/>
    <s v="jobzel_intern"/>
    <m/>
    <m/>
    <m/>
    <m/>
    <m/>
    <m/>
    <m/>
    <m/>
    <s v="No"/>
    <n v="42"/>
    <m/>
    <m/>
    <x v="1"/>
    <d v="2019-09-12T12:21:36.000"/>
    <s v="RT @jobzel_intern: Intern - Film Festival - South By Southwest https://t.co/sbLvDy4GqQ #internship #intern #jobs #hiring #hr #Tchat #Divers…"/>
    <s v="http://jobzel.com/item.php?id=49968"/>
    <s v="jobzel.com"/>
    <x v="14"/>
    <m/>
    <s v="http://pbs.twimg.com/profile_images/462977067852627969/DqUKL5ru_normal.png"/>
    <x v="29"/>
    <s v="https://twitter.com/#!/torivojobs/status/1172123088940613639"/>
    <m/>
    <m/>
    <s v="1172123088940613639"/>
    <m/>
    <b v="0"/>
    <n v="0"/>
    <s v=""/>
    <b v="0"/>
    <s v="en"/>
    <m/>
    <s v=""/>
    <b v="0"/>
    <n v="1"/>
    <s v="1172122964583735296"/>
    <s v="TorivoJobsRetweetBot"/>
    <b v="0"/>
    <s v="1172122964583735296"/>
    <s v="Tweet"/>
    <n v="0"/>
    <n v="0"/>
    <m/>
    <m/>
    <m/>
    <m/>
    <m/>
    <m/>
    <m/>
    <m/>
    <n v="13"/>
    <s v="2"/>
    <s v="2"/>
    <n v="0"/>
    <n v="0"/>
    <n v="0"/>
    <n v="0"/>
    <n v="0"/>
    <n v="0"/>
    <n v="15"/>
    <n v="100"/>
    <n v="15"/>
  </r>
  <r>
    <s v="torivojobs"/>
    <s v="jobzel_intern"/>
    <m/>
    <m/>
    <m/>
    <m/>
    <m/>
    <m/>
    <m/>
    <m/>
    <s v="No"/>
    <n v="43"/>
    <m/>
    <m/>
    <x v="1"/>
    <d v="2019-09-12T12:21:38.000"/>
    <s v="RT @jobzel_intern: Intern - Planning Department - South By Southwest https://t.co/oDSC6ujP2j #internship #intern #jobs #hiring #hr #Tchat #…"/>
    <s v="http://jobzel.com/item.php?id=49969"/>
    <s v="jobzel.com"/>
    <x v="14"/>
    <m/>
    <s v="http://pbs.twimg.com/profile_images/462977067852627969/DqUKL5ru_normal.png"/>
    <x v="30"/>
    <s v="https://twitter.com/#!/torivojobs/status/1172123098616946689"/>
    <m/>
    <m/>
    <s v="1172123098616946689"/>
    <m/>
    <b v="0"/>
    <n v="0"/>
    <s v=""/>
    <b v="0"/>
    <s v="en"/>
    <m/>
    <s v=""/>
    <b v="0"/>
    <n v="1"/>
    <s v="1172122967129636866"/>
    <s v="TorivoJobsRetweetBot"/>
    <b v="0"/>
    <s v="1172122967129636866"/>
    <s v="Tweet"/>
    <n v="0"/>
    <n v="0"/>
    <m/>
    <m/>
    <m/>
    <m/>
    <m/>
    <m/>
    <m/>
    <m/>
    <n v="13"/>
    <s v="2"/>
    <s v="2"/>
    <n v="0"/>
    <n v="0"/>
    <n v="0"/>
    <n v="0"/>
    <n v="0"/>
    <n v="0"/>
    <n v="14"/>
    <n v="100"/>
    <n v="14"/>
  </r>
  <r>
    <s v="torivojobs"/>
    <s v="jobzel_intern"/>
    <m/>
    <m/>
    <m/>
    <m/>
    <m/>
    <m/>
    <m/>
    <m/>
    <s v="No"/>
    <n v="44"/>
    <m/>
    <m/>
    <x v="1"/>
    <d v="2019-09-14T13:21:28.000"/>
    <s v="RT @jobzel_intern: Intern - Photography - Fortune Cookie Productions https://t.co/UaGmXKo9U6 #internship #intern #jobs #hiring #hr #Tchat #…"/>
    <s v="http://jobzel.com/item.php?id=50717"/>
    <s v="jobzel.com"/>
    <x v="14"/>
    <m/>
    <s v="http://pbs.twimg.com/profile_images/462977067852627969/DqUKL5ru_normal.png"/>
    <x v="31"/>
    <s v="https://twitter.com/#!/torivojobs/status/1172862934273482754"/>
    <m/>
    <m/>
    <s v="1172862934273482754"/>
    <m/>
    <b v="0"/>
    <n v="0"/>
    <s v=""/>
    <b v="0"/>
    <s v="en"/>
    <m/>
    <s v=""/>
    <b v="0"/>
    <n v="1"/>
    <s v="1172862699392442368"/>
    <s v="TorivoJobsRetweetBot"/>
    <b v="0"/>
    <s v="1172862699392442368"/>
    <s v="Tweet"/>
    <n v="0"/>
    <n v="0"/>
    <m/>
    <m/>
    <m/>
    <m/>
    <m/>
    <m/>
    <m/>
    <m/>
    <n v="13"/>
    <s v="2"/>
    <s v="2"/>
    <n v="1"/>
    <n v="7.6923076923076925"/>
    <n v="0"/>
    <n v="0"/>
    <n v="0"/>
    <n v="0"/>
    <n v="12"/>
    <n v="92.3076923076923"/>
    <n v="13"/>
  </r>
  <r>
    <s v="torivojobs"/>
    <s v="jobzel_intern"/>
    <m/>
    <m/>
    <m/>
    <m/>
    <m/>
    <m/>
    <m/>
    <m/>
    <s v="No"/>
    <n v="45"/>
    <m/>
    <m/>
    <x v="1"/>
    <d v="2019-09-14T13:21:31.000"/>
    <s v="RT @jobzel_intern: Intern - Documentary Film - Odyssey Impact https://t.co/glkotg9Xkf #internship #intern #jobs #hiring #hr #Tchat #Diversi…"/>
    <s v="http://jobzel.com/item.php?id=50718"/>
    <s v="jobzel.com"/>
    <x v="14"/>
    <m/>
    <s v="http://pbs.twimg.com/profile_images/462977067852627969/DqUKL5ru_normal.png"/>
    <x v="32"/>
    <s v="https://twitter.com/#!/torivojobs/status/1172862943458988033"/>
    <m/>
    <m/>
    <s v="1172862943458988033"/>
    <m/>
    <b v="0"/>
    <n v="0"/>
    <s v=""/>
    <b v="0"/>
    <s v="en"/>
    <m/>
    <s v=""/>
    <b v="0"/>
    <n v="1"/>
    <s v="1172862702156431360"/>
    <s v="TorivoJobsRetweetBot"/>
    <b v="0"/>
    <s v="1172862702156431360"/>
    <s v="Tweet"/>
    <n v="0"/>
    <n v="0"/>
    <m/>
    <m/>
    <m/>
    <m/>
    <m/>
    <m/>
    <m/>
    <m/>
    <n v="13"/>
    <s v="2"/>
    <s v="2"/>
    <n v="0"/>
    <n v="0"/>
    <n v="0"/>
    <n v="0"/>
    <n v="0"/>
    <n v="0"/>
    <n v="14"/>
    <n v="100"/>
    <n v="14"/>
  </r>
  <r>
    <s v="torivojobs"/>
    <s v="jobzel_intern"/>
    <m/>
    <m/>
    <m/>
    <m/>
    <m/>
    <m/>
    <m/>
    <m/>
    <s v="No"/>
    <n v="46"/>
    <m/>
    <m/>
    <x v="1"/>
    <d v="2019-09-14T13:21:38.000"/>
    <s v="RT @jobzel_intern: Spring Intern - Stats &amp;amp; Information - ESPN https://t.co/uap3JedYxT #internship #intern #jobs #hiring #hr #Tchat #Diversi…"/>
    <s v="http://jobzel.com/item.php?id=50719"/>
    <s v="jobzel.com"/>
    <x v="14"/>
    <m/>
    <s v="http://pbs.twimg.com/profile_images/462977067852627969/DqUKL5ru_normal.png"/>
    <x v="33"/>
    <s v="https://twitter.com/#!/torivojobs/status/1172862973368504322"/>
    <m/>
    <m/>
    <s v="1172862973368504322"/>
    <m/>
    <b v="0"/>
    <n v="0"/>
    <s v=""/>
    <b v="0"/>
    <s v="en"/>
    <m/>
    <s v=""/>
    <b v="0"/>
    <n v="1"/>
    <s v="1172862705147027457"/>
    <s v="TorivoJobsRetweetBot"/>
    <b v="0"/>
    <s v="1172862705147027457"/>
    <s v="Tweet"/>
    <n v="0"/>
    <n v="0"/>
    <m/>
    <m/>
    <m/>
    <m/>
    <m/>
    <m/>
    <m/>
    <m/>
    <n v="13"/>
    <s v="2"/>
    <s v="2"/>
    <n v="0"/>
    <n v="0"/>
    <n v="0"/>
    <n v="0"/>
    <n v="0"/>
    <n v="0"/>
    <n v="15"/>
    <n v="100"/>
    <n v="15"/>
  </r>
  <r>
    <s v="torivojobs"/>
    <s v="jobzel_intern"/>
    <m/>
    <m/>
    <m/>
    <m/>
    <m/>
    <m/>
    <m/>
    <m/>
    <s v="No"/>
    <n v="47"/>
    <m/>
    <m/>
    <x v="1"/>
    <d v="2019-09-14T13:21:40.000"/>
    <s v="RT @jobzel_intern: Spring Intern - Casting - Freeform https://t.co/oWRCFwxNaa #internship #intern #jobs #hiring #hr #Tchat #Diversity"/>
    <s v="http://jobzel.com/item.php?id=50720"/>
    <s v="jobzel.com"/>
    <x v="17"/>
    <m/>
    <s v="http://pbs.twimg.com/profile_images/462977067852627969/DqUKL5ru_normal.png"/>
    <x v="34"/>
    <s v="https://twitter.com/#!/torivojobs/status/1172862982340128768"/>
    <m/>
    <m/>
    <s v="1172862982340128768"/>
    <m/>
    <b v="0"/>
    <n v="0"/>
    <s v=""/>
    <b v="0"/>
    <s v="en"/>
    <m/>
    <s v=""/>
    <b v="0"/>
    <n v="1"/>
    <s v="1172862709546795009"/>
    <s v="TorivoJobsRetweetBot"/>
    <b v="0"/>
    <s v="1172862709546795009"/>
    <s v="Tweet"/>
    <n v="0"/>
    <n v="0"/>
    <m/>
    <m/>
    <m/>
    <m/>
    <m/>
    <m/>
    <m/>
    <m/>
    <n v="13"/>
    <s v="2"/>
    <s v="2"/>
    <n v="0"/>
    <n v="0"/>
    <n v="0"/>
    <n v="0"/>
    <n v="0"/>
    <n v="0"/>
    <n v="13"/>
    <n v="100"/>
    <n v="13"/>
  </r>
  <r>
    <s v="torivojobs"/>
    <s v="jobzel_intern"/>
    <m/>
    <m/>
    <m/>
    <m/>
    <m/>
    <m/>
    <m/>
    <m/>
    <s v="No"/>
    <n v="48"/>
    <m/>
    <m/>
    <x v="1"/>
    <d v="2019-09-14T14:21:32.000"/>
    <s v="RT @jobzel_intern: Spring Intern - Social Media - ESPN https://t.co/k3uZNW2PPy #internship #intern #jobs #hiring #hr #Tchat #Diversity"/>
    <s v="http://jobzel.com/item.php?id=50740"/>
    <s v="jobzel.com"/>
    <x v="17"/>
    <m/>
    <s v="http://pbs.twimg.com/profile_images/462977067852627969/DqUKL5ru_normal.png"/>
    <x v="35"/>
    <s v="https://twitter.com/#!/torivojobs/status/1172878047256678402"/>
    <m/>
    <m/>
    <s v="1172878047256678402"/>
    <m/>
    <b v="0"/>
    <n v="0"/>
    <s v=""/>
    <b v="0"/>
    <s v="da"/>
    <m/>
    <s v=""/>
    <b v="0"/>
    <n v="1"/>
    <s v="1172877827336802304"/>
    <s v="TorivoJobsRetweetBot"/>
    <b v="0"/>
    <s v="1172877827336802304"/>
    <s v="Tweet"/>
    <n v="0"/>
    <n v="0"/>
    <m/>
    <m/>
    <m/>
    <m/>
    <m/>
    <m/>
    <m/>
    <m/>
    <n v="13"/>
    <s v="2"/>
    <s v="2"/>
    <n v="0"/>
    <n v="0"/>
    <n v="0"/>
    <n v="0"/>
    <n v="0"/>
    <n v="0"/>
    <n v="14"/>
    <n v="100"/>
    <n v="14"/>
  </r>
  <r>
    <s v="torivojobs"/>
    <s v="jobzel_intern"/>
    <m/>
    <m/>
    <m/>
    <m/>
    <m/>
    <m/>
    <m/>
    <m/>
    <s v="No"/>
    <n v="49"/>
    <m/>
    <m/>
    <x v="1"/>
    <d v="2019-09-14T14:21:37.000"/>
    <s v="RT @jobzel_intern: Spring Intern - Production - ESPN https://t.co/MsvLQyRDGN #internship #intern #jobs #hiring #hr #Tchat #Diversity"/>
    <s v="http://jobzel.com/item.php?id=50741"/>
    <s v="jobzel.com"/>
    <x v="17"/>
    <m/>
    <s v="http://pbs.twimg.com/profile_images/462977067852627969/DqUKL5ru_normal.png"/>
    <x v="36"/>
    <s v="https://twitter.com/#!/torivojobs/status/1172878068672864256"/>
    <m/>
    <m/>
    <s v="1172878068672864256"/>
    <m/>
    <b v="0"/>
    <n v="0"/>
    <s v=""/>
    <b v="0"/>
    <s v="en"/>
    <m/>
    <s v=""/>
    <b v="0"/>
    <n v="1"/>
    <s v="1172877831476584448"/>
    <s v="TorivoJobsRetweetBot"/>
    <b v="0"/>
    <s v="1172877831476584448"/>
    <s v="Tweet"/>
    <n v="0"/>
    <n v="0"/>
    <m/>
    <m/>
    <m/>
    <m/>
    <m/>
    <m/>
    <m/>
    <m/>
    <n v="13"/>
    <s v="2"/>
    <s v="2"/>
    <n v="0"/>
    <n v="0"/>
    <n v="0"/>
    <n v="0"/>
    <n v="0"/>
    <n v="0"/>
    <n v="13"/>
    <n v="100"/>
    <n v="13"/>
  </r>
  <r>
    <s v="torivojobs"/>
    <s v="jobzel_intern"/>
    <m/>
    <m/>
    <m/>
    <m/>
    <m/>
    <m/>
    <m/>
    <m/>
    <s v="No"/>
    <n v="50"/>
    <m/>
    <m/>
    <x v="1"/>
    <d v="2019-09-14T14:21:46.000"/>
    <s v="RT @jobzel_intern: Spring Intern - Production Operations - ESPN https://t.co/iqojgt67T3 #internship #intern #jobs #hiring #hr #Tchat #Diver…"/>
    <s v="http://jobzel.com/item.php?id=50742"/>
    <s v="jobzel.com"/>
    <x v="14"/>
    <m/>
    <s v="http://pbs.twimg.com/profile_images/462977067852627969/DqUKL5ru_normal.png"/>
    <x v="37"/>
    <s v="https://twitter.com/#!/torivojobs/status/1172878107356868614"/>
    <m/>
    <m/>
    <s v="1172878107356868614"/>
    <m/>
    <b v="0"/>
    <n v="0"/>
    <s v=""/>
    <b v="0"/>
    <s v="en"/>
    <m/>
    <s v=""/>
    <b v="0"/>
    <n v="1"/>
    <s v="1172877833816985602"/>
    <s v="TorivoJobsRetweetBot"/>
    <b v="0"/>
    <s v="1172877833816985602"/>
    <s v="Tweet"/>
    <n v="0"/>
    <n v="0"/>
    <m/>
    <m/>
    <m/>
    <m/>
    <m/>
    <m/>
    <m/>
    <m/>
    <n v="13"/>
    <s v="2"/>
    <s v="2"/>
    <n v="0"/>
    <n v="0"/>
    <n v="0"/>
    <n v="0"/>
    <n v="0"/>
    <n v="0"/>
    <n v="14"/>
    <n v="100"/>
    <n v="14"/>
  </r>
  <r>
    <s v="torivojobs"/>
    <s v="jobzel_intern"/>
    <m/>
    <m/>
    <m/>
    <m/>
    <m/>
    <m/>
    <m/>
    <m/>
    <s v="No"/>
    <n v="51"/>
    <m/>
    <m/>
    <x v="1"/>
    <d v="2019-09-14T14:21:48.000"/>
    <s v="RT @jobzel_intern: Spring Intern - Freeform Media Relations / PR - Walt Disney Television https://t.co/4pz88zm8DA #internship #intern #jobs…"/>
    <s v="http://jobzel.com/item.php?id=50743"/>
    <s v="jobzel.com"/>
    <x v="16"/>
    <m/>
    <s v="http://pbs.twimg.com/profile_images/462977067852627969/DqUKL5ru_normal.png"/>
    <x v="38"/>
    <s v="https://twitter.com/#!/torivojobs/status/1172878116458565632"/>
    <m/>
    <m/>
    <s v="1172878116458565632"/>
    <m/>
    <b v="0"/>
    <n v="0"/>
    <s v=""/>
    <b v="0"/>
    <s v="en"/>
    <m/>
    <s v=""/>
    <b v="0"/>
    <n v="1"/>
    <s v="1172877837235347456"/>
    <s v="TorivoJobsRetweetBot"/>
    <b v="0"/>
    <s v="1172877837235347456"/>
    <s v="Tweet"/>
    <n v="0"/>
    <n v="0"/>
    <m/>
    <m/>
    <m/>
    <m/>
    <m/>
    <m/>
    <m/>
    <m/>
    <n v="13"/>
    <s v="2"/>
    <s v="2"/>
    <n v="0"/>
    <n v="0"/>
    <n v="0"/>
    <n v="0"/>
    <n v="0"/>
    <n v="0"/>
    <n v="14"/>
    <n v="100"/>
    <n v="14"/>
  </r>
  <r>
    <s v="geezlove"/>
    <s v="geezlove"/>
    <m/>
    <m/>
    <m/>
    <m/>
    <m/>
    <m/>
    <m/>
    <m/>
    <s v="No"/>
    <n v="52"/>
    <m/>
    <m/>
    <x v="0"/>
    <d v="2019-09-02T00:25:03.000"/>
    <s v="https://t.co/HitbXoe3I7 #Angy490112 #geezlove #celibataire #fille #tchat #women #love #miss"/>
    <s v="https://www.geezlove.com/Angy490112"/>
    <s v="geezlove.com"/>
    <x v="22"/>
    <m/>
    <s v="http://pbs.twimg.com/profile_images/1125070148761784320/WcE2wsg9_normal.png"/>
    <x v="39"/>
    <s v="https://twitter.com/#!/geezlove/status/1168318886476963840"/>
    <m/>
    <m/>
    <s v="1168318886476963840"/>
    <m/>
    <b v="0"/>
    <n v="0"/>
    <s v=""/>
    <b v="0"/>
    <s v="und"/>
    <m/>
    <s v=""/>
    <b v="0"/>
    <n v="0"/>
    <s v=""/>
    <s v="Geezlove - Backend"/>
    <b v="0"/>
    <s v="1168318886476963840"/>
    <s v="Tweet"/>
    <n v="0"/>
    <n v="0"/>
    <m/>
    <m/>
    <m/>
    <m/>
    <m/>
    <m/>
    <m/>
    <m/>
    <n v="8"/>
    <s v="1"/>
    <s v="1"/>
    <n v="1"/>
    <n v="12.5"/>
    <n v="1"/>
    <n v="12.5"/>
    <n v="0"/>
    <n v="0"/>
    <n v="6"/>
    <n v="75"/>
    <n v="8"/>
  </r>
  <r>
    <s v="geezlove"/>
    <s v="geezlove"/>
    <m/>
    <m/>
    <m/>
    <m/>
    <m/>
    <m/>
    <m/>
    <m/>
    <s v="No"/>
    <n v="53"/>
    <m/>
    <m/>
    <x v="0"/>
    <d v="2019-09-03T11:25:02.000"/>
    <s v="https://t.co/5754GuOwDy #lesly680 #awesome #tchat #romance #femme #fille #annonces #seductrice #romantisme"/>
    <s v="https://www.geezlove.com/lesly680"/>
    <s v="geezlove.com"/>
    <x v="23"/>
    <m/>
    <s v="http://pbs.twimg.com/profile_images/1125070148761784320/WcE2wsg9_normal.png"/>
    <x v="40"/>
    <s v="https://twitter.com/#!/geezlove/status/1168847365710766080"/>
    <m/>
    <m/>
    <s v="1168847365710766080"/>
    <m/>
    <b v="0"/>
    <n v="0"/>
    <s v=""/>
    <b v="0"/>
    <s v="und"/>
    <m/>
    <s v=""/>
    <b v="0"/>
    <n v="0"/>
    <s v=""/>
    <s v="Geezlove - Backend"/>
    <b v="0"/>
    <s v="1168847365710766080"/>
    <s v="Tweet"/>
    <n v="0"/>
    <n v="0"/>
    <m/>
    <m/>
    <m/>
    <m/>
    <m/>
    <m/>
    <m/>
    <m/>
    <n v="8"/>
    <s v="1"/>
    <s v="1"/>
    <n v="1"/>
    <n v="11.11111111111111"/>
    <n v="0"/>
    <n v="0"/>
    <n v="0"/>
    <n v="0"/>
    <n v="8"/>
    <n v="88.88888888888889"/>
    <n v="9"/>
  </r>
  <r>
    <s v="geezlove"/>
    <s v="geezlove"/>
    <m/>
    <m/>
    <m/>
    <m/>
    <m/>
    <m/>
    <m/>
    <m/>
    <s v="No"/>
    <n v="54"/>
    <m/>
    <m/>
    <x v="0"/>
    <d v="2019-09-03T17:25:02.000"/>
    <s v="https://t.co/ExpO7B0x4E #rosinedupon #tchat #rencontres #awesome #belle"/>
    <s v="https://www.geezlove.com/rosinedupon"/>
    <s v="geezlove.com"/>
    <x v="24"/>
    <m/>
    <s v="http://pbs.twimg.com/profile_images/1125070148761784320/WcE2wsg9_normal.png"/>
    <x v="41"/>
    <s v="https://twitter.com/#!/geezlove/status/1168937961578278912"/>
    <m/>
    <m/>
    <s v="1168937961578278912"/>
    <m/>
    <b v="0"/>
    <n v="0"/>
    <s v=""/>
    <b v="0"/>
    <s v="und"/>
    <m/>
    <s v=""/>
    <b v="0"/>
    <n v="0"/>
    <s v=""/>
    <s v="Geezlove - Backend"/>
    <b v="0"/>
    <s v="1168937961578278912"/>
    <s v="Tweet"/>
    <n v="0"/>
    <n v="0"/>
    <m/>
    <m/>
    <m/>
    <m/>
    <m/>
    <m/>
    <m/>
    <m/>
    <n v="8"/>
    <s v="1"/>
    <s v="1"/>
    <n v="1"/>
    <n v="20"/>
    <n v="0"/>
    <n v="0"/>
    <n v="0"/>
    <n v="0"/>
    <n v="4"/>
    <n v="80"/>
    <n v="5"/>
  </r>
  <r>
    <s v="geezlove"/>
    <s v="geezlove"/>
    <m/>
    <m/>
    <m/>
    <m/>
    <m/>
    <m/>
    <m/>
    <m/>
    <s v="No"/>
    <n v="55"/>
    <m/>
    <m/>
    <x v="0"/>
    <d v="2019-09-05T14:25:01.000"/>
    <s v="https://t.co/9pRkUBXK2D #roxaneclerc #romance #tchat #magnifique #girl #seduction #sexy #dating #femme"/>
    <s v="https://www.geezlove.com/roxaneclerc"/>
    <s v="geezlove.com"/>
    <x v="25"/>
    <m/>
    <s v="http://pbs.twimg.com/profile_images/1125070148761784320/WcE2wsg9_normal.png"/>
    <x v="42"/>
    <s v="https://twitter.com/#!/geezlove/status/1169617434921320448"/>
    <m/>
    <m/>
    <s v="1169617434921320448"/>
    <m/>
    <b v="0"/>
    <n v="0"/>
    <s v=""/>
    <b v="0"/>
    <s v="und"/>
    <m/>
    <s v=""/>
    <b v="0"/>
    <n v="0"/>
    <s v=""/>
    <s v="Geezlove - Backend"/>
    <b v="0"/>
    <s v="1169617434921320448"/>
    <s v="Tweet"/>
    <n v="0"/>
    <n v="0"/>
    <m/>
    <m/>
    <m/>
    <m/>
    <m/>
    <m/>
    <m/>
    <m/>
    <n v="8"/>
    <s v="1"/>
    <s v="1"/>
    <n v="1"/>
    <n v="11.11111111111111"/>
    <n v="0"/>
    <n v="0"/>
    <n v="0"/>
    <n v="0"/>
    <n v="8"/>
    <n v="88.88888888888889"/>
    <n v="9"/>
  </r>
  <r>
    <s v="geezlove"/>
    <s v="geezlove"/>
    <m/>
    <m/>
    <m/>
    <m/>
    <m/>
    <m/>
    <m/>
    <m/>
    <s v="No"/>
    <n v="56"/>
    <m/>
    <m/>
    <x v="0"/>
    <d v="2019-09-12T22:25:01.000"/>
    <s v="https://t.co/7cCnhaFWBU #4675abc #boy #charmeur #tchat #homme #annonces #announce"/>
    <s v="https://www.geezlove.com/4675abc"/>
    <s v="geezlove.com"/>
    <x v="26"/>
    <m/>
    <s v="http://pbs.twimg.com/profile_images/1125070148761784320/WcE2wsg9_normal.png"/>
    <x v="43"/>
    <s v="https://twitter.com/#!/geezlove/status/1172274946053222400"/>
    <m/>
    <m/>
    <s v="1172274946053222400"/>
    <m/>
    <b v="0"/>
    <n v="0"/>
    <s v=""/>
    <b v="0"/>
    <s v="und"/>
    <m/>
    <s v=""/>
    <b v="0"/>
    <n v="0"/>
    <s v=""/>
    <s v="Geezlove - Backend"/>
    <b v="0"/>
    <s v="1172274946053222400"/>
    <s v="Tweet"/>
    <n v="0"/>
    <n v="0"/>
    <m/>
    <m/>
    <m/>
    <m/>
    <m/>
    <m/>
    <m/>
    <m/>
    <n v="8"/>
    <s v="1"/>
    <s v="1"/>
    <n v="0"/>
    <n v="0"/>
    <n v="0"/>
    <n v="0"/>
    <n v="0"/>
    <n v="0"/>
    <n v="7"/>
    <n v="100"/>
    <n v="7"/>
  </r>
  <r>
    <s v="geezlove"/>
    <s v="geezlove"/>
    <m/>
    <m/>
    <m/>
    <m/>
    <m/>
    <m/>
    <m/>
    <m/>
    <s v="No"/>
    <n v="57"/>
    <m/>
    <m/>
    <x v="0"/>
    <d v="2019-09-13T19:25:01.000"/>
    <s v="https://t.co/hI2K5SToue #Naomie024 #celibataire #amour #tchat #belle #cute"/>
    <s v="https://www.geezlove.com/Naomie024"/>
    <s v="geezlove.com"/>
    <x v="27"/>
    <m/>
    <s v="http://pbs.twimg.com/profile_images/1125070148761784320/WcE2wsg9_normal.png"/>
    <x v="44"/>
    <s v="https://twitter.com/#!/geezlove/status/1172592035825639429"/>
    <m/>
    <m/>
    <s v="1172592035825639429"/>
    <m/>
    <b v="0"/>
    <n v="0"/>
    <s v=""/>
    <b v="0"/>
    <s v="und"/>
    <m/>
    <s v=""/>
    <b v="0"/>
    <n v="0"/>
    <s v=""/>
    <s v="Geezlove - Backend"/>
    <b v="0"/>
    <s v="1172592035825639429"/>
    <s v="Tweet"/>
    <n v="0"/>
    <n v="0"/>
    <m/>
    <m/>
    <m/>
    <m/>
    <m/>
    <m/>
    <m/>
    <m/>
    <n v="8"/>
    <s v="1"/>
    <s v="1"/>
    <n v="1"/>
    <n v="16.666666666666668"/>
    <n v="0"/>
    <n v="0"/>
    <n v="0"/>
    <n v="0"/>
    <n v="5"/>
    <n v="83.33333333333333"/>
    <n v="6"/>
  </r>
  <r>
    <s v="geezlove"/>
    <s v="geezlove"/>
    <m/>
    <m/>
    <m/>
    <m/>
    <m/>
    <m/>
    <m/>
    <m/>
    <s v="No"/>
    <n v="58"/>
    <m/>
    <m/>
    <x v="0"/>
    <d v="2019-09-13T22:25:01.000"/>
    <s v="https://t.co/fRgelTA9Mo #Doon098 #tchat #magnifique #announce #celibataire #sexy #romantisme"/>
    <s v="https://www.geezlove.com/Doon098"/>
    <s v="geezlove.com"/>
    <x v="28"/>
    <m/>
    <s v="http://pbs.twimg.com/profile_images/1125070148761784320/WcE2wsg9_normal.png"/>
    <x v="45"/>
    <s v="https://twitter.com/#!/geezlove/status/1172637333990100995"/>
    <m/>
    <m/>
    <s v="1172637333990100995"/>
    <m/>
    <b v="0"/>
    <n v="0"/>
    <s v=""/>
    <b v="0"/>
    <s v="und"/>
    <m/>
    <s v=""/>
    <b v="0"/>
    <n v="0"/>
    <s v=""/>
    <s v="Geezlove - Backend"/>
    <b v="0"/>
    <s v="1172637333990100995"/>
    <s v="Tweet"/>
    <n v="0"/>
    <n v="0"/>
    <m/>
    <m/>
    <m/>
    <m/>
    <m/>
    <m/>
    <m/>
    <m/>
    <n v="8"/>
    <s v="1"/>
    <s v="1"/>
    <n v="1"/>
    <n v="14.285714285714286"/>
    <n v="0"/>
    <n v="0"/>
    <n v="0"/>
    <n v="0"/>
    <n v="6"/>
    <n v="85.71428571428571"/>
    <n v="7"/>
  </r>
  <r>
    <s v="geezlove"/>
    <s v="geezlove"/>
    <m/>
    <m/>
    <m/>
    <m/>
    <m/>
    <m/>
    <m/>
    <m/>
    <s v="No"/>
    <n v="59"/>
    <m/>
    <m/>
    <x v="0"/>
    <d v="2019-09-14T19:25:02.000"/>
    <s v="https://t.co/GMG2MoebHD #Michel968 #rencontres #cute #garcon #sexy #mignon #beau #dating #tchat"/>
    <s v="https://www.geezlove.com/Michel968"/>
    <s v="geezlove.com"/>
    <x v="29"/>
    <m/>
    <s v="http://pbs.twimg.com/profile_images/1125070148761784320/WcE2wsg9_normal.png"/>
    <x v="46"/>
    <s v="https://twitter.com/#!/geezlove/status/1172954426480451589"/>
    <m/>
    <m/>
    <s v="1172954426480451589"/>
    <m/>
    <b v="0"/>
    <n v="0"/>
    <s v=""/>
    <b v="0"/>
    <s v="und"/>
    <m/>
    <s v=""/>
    <b v="0"/>
    <n v="0"/>
    <s v=""/>
    <s v="Geezlove - Backend"/>
    <b v="0"/>
    <s v="1172954426480451589"/>
    <s v="Tweet"/>
    <n v="0"/>
    <n v="0"/>
    <m/>
    <m/>
    <m/>
    <m/>
    <m/>
    <m/>
    <m/>
    <m/>
    <n v="8"/>
    <s v="1"/>
    <s v="1"/>
    <n v="2"/>
    <n v="22.22222222222222"/>
    <n v="0"/>
    <n v="0"/>
    <n v="0"/>
    <n v="0"/>
    <n v="7"/>
    <n v="77.77777777777777"/>
    <n v="9"/>
  </r>
  <r>
    <s v="xx_me_tsgirls"/>
    <s v="xx_me_tsgirls"/>
    <m/>
    <m/>
    <m/>
    <m/>
    <m/>
    <m/>
    <m/>
    <m/>
    <s v="No"/>
    <n v="60"/>
    <m/>
    <m/>
    <x v="0"/>
    <d v="2019-09-15T06:45:05.000"/>
    <s v="Y a t’il une fille pour parler?_x000a_#Parler #fille #tchat #message"/>
    <m/>
    <m/>
    <x v="30"/>
    <m/>
    <s v="http://pbs.twimg.com/profile_images/1165864599041839104/StCK7pOi_normal.jpg"/>
    <x v="47"/>
    <s v="https://twitter.com/#!/xx_me_tsgirls/status/1173125568155570178"/>
    <m/>
    <m/>
    <s v="1173125568155570178"/>
    <m/>
    <b v="0"/>
    <n v="0"/>
    <s v=""/>
    <b v="0"/>
    <s v="fr"/>
    <m/>
    <s v=""/>
    <b v="0"/>
    <n v="0"/>
    <s v=""/>
    <s v="Twitter for iPhone"/>
    <b v="0"/>
    <s v="1173125568155570178"/>
    <s v="Tweet"/>
    <n v="0"/>
    <n v="0"/>
    <m/>
    <m/>
    <m/>
    <m/>
    <m/>
    <m/>
    <m/>
    <m/>
    <n v="1"/>
    <s v="1"/>
    <s v="1"/>
    <n v="0"/>
    <n v="0"/>
    <n v="0"/>
    <n v="0"/>
    <n v="0"/>
    <n v="0"/>
    <n v="12"/>
    <n v="100"/>
    <n v="12"/>
  </r>
  <r>
    <s v="broxburndrive"/>
    <s v="broxburndrive"/>
    <m/>
    <m/>
    <m/>
    <m/>
    <m/>
    <m/>
    <m/>
    <m/>
    <s v="No"/>
    <n v="61"/>
    <m/>
    <m/>
    <x v="0"/>
    <d v="2019-09-04T06:55:06.000"/>
    <s v="HR? Employee Retention hopeless. How about..? &quot;56% think managers are promoted prematurely, and 60% think managers need managerial training&quot;. Ring any bells? It is unacceptable to employ managers that are just OK. Here’s why..|Tinypulse | https://t.co/wRywSTVz0q #CIPD #HR #TChat https://t.co/yPR4QfR3cO"/>
    <s v="https://www.tinypulse.com/blog/13-surprising-statistics-about-employee-retention?utm_source=twitter_afb09c20-a687-4542-b631-2a172a0d904b&amp;utm_medium=broxburndrive&amp;utm_term=&amp;utm_content=&amp;utm_campaign="/>
    <s v="tinypulse.com"/>
    <x v="31"/>
    <s v="https://pbs.twimg.com/media/EDmgSr5WsAADcVj.jpg"/>
    <s v="https://pbs.twimg.com/media/EDmgSr5WsAADcVj.jpg"/>
    <x v="48"/>
    <s v="https://twitter.com/#!/broxburndrive/status/1169141822515531776"/>
    <m/>
    <m/>
    <s v="1169141822515531776"/>
    <m/>
    <b v="0"/>
    <n v="0"/>
    <s v=""/>
    <b v="0"/>
    <s v="en"/>
    <m/>
    <s v=""/>
    <b v="0"/>
    <n v="0"/>
    <s v=""/>
    <s v="Hootsuite Inc."/>
    <b v="0"/>
    <s v="1169141822515531776"/>
    <s v="Tweet"/>
    <n v="0"/>
    <n v="0"/>
    <m/>
    <m/>
    <m/>
    <m/>
    <m/>
    <m/>
    <m/>
    <m/>
    <n v="5"/>
    <s v="5"/>
    <s v="5"/>
    <n v="0"/>
    <n v="0"/>
    <n v="2"/>
    <n v="5.128205128205129"/>
    <n v="0"/>
    <n v="0"/>
    <n v="37"/>
    <n v="94.87179487179488"/>
    <n v="39"/>
  </r>
  <r>
    <s v="broxburndrive"/>
    <s v="broxburndrive"/>
    <m/>
    <m/>
    <m/>
    <m/>
    <m/>
    <m/>
    <m/>
    <m/>
    <s v="No"/>
    <n v="62"/>
    <m/>
    <m/>
    <x v="0"/>
    <d v="2019-09-04T13:45:20.000"/>
    <s v="#PerformanceReview! Dark Dangerous Words. 'What have I done wrong' We coach managers to be much better at giving difficult reviews, try us? https://t.co/dNCPJpxnKd #Leadership #HR247 #Tchat https://t.co/MHo5bzIoYT"/>
    <s v="http://ow.ly/2ReB30nHmjh"/>
    <s v="ow.ly"/>
    <x v="32"/>
    <s v="https://pbs.twimg.com/media/EDn-Lx4WsAIOS5u.jpg"/>
    <s v="https://pbs.twimg.com/media/EDn-Lx4WsAIOS5u.jpg"/>
    <x v="49"/>
    <s v="https://twitter.com/#!/broxburndrive/status/1169245058245287937"/>
    <m/>
    <m/>
    <s v="1169245058245287937"/>
    <m/>
    <b v="0"/>
    <n v="0"/>
    <s v=""/>
    <b v="0"/>
    <s v="en"/>
    <m/>
    <s v=""/>
    <b v="0"/>
    <n v="0"/>
    <s v=""/>
    <s v="Hootsuite Inc."/>
    <b v="0"/>
    <s v="1169245058245287937"/>
    <s v="Tweet"/>
    <n v="0"/>
    <n v="0"/>
    <m/>
    <m/>
    <m/>
    <m/>
    <m/>
    <m/>
    <m/>
    <m/>
    <n v="5"/>
    <s v="5"/>
    <s v="5"/>
    <n v="1"/>
    <n v="4"/>
    <n v="3"/>
    <n v="12"/>
    <n v="0"/>
    <n v="0"/>
    <n v="21"/>
    <n v="84"/>
    <n v="25"/>
  </r>
  <r>
    <s v="broxburndrive"/>
    <s v="broxburndrive"/>
    <m/>
    <m/>
    <m/>
    <m/>
    <m/>
    <m/>
    <m/>
    <m/>
    <s v="No"/>
    <n v="63"/>
    <m/>
    <m/>
    <x v="0"/>
    <d v="2019-09-08T06:40:05.000"/>
    <s v="5 Ways Smart People Sabotage Their Success  Lolly Daskal _x000a_https://t.co/RyTSBNK7sP #Tchat #EmployeeEngagement  #femalebusinessowner #CIPD https://t.co/lFlNhk6tWR"/>
    <s v="https://www.lollydaskal.com/leadership/5-ways-smart-people-sabotage-their-success/?utm_source=twitter_44bab3c8-587c-493c-968d-f745a0a87dba&amp;utm_medium=broxburndrive&amp;utm_term=&amp;utm_content=&amp;utm_campaign="/>
    <s v="lollydaskal.com"/>
    <x v="33"/>
    <s v="https://pbs.twimg.com/media/ED7DNmSWkAAJdse.jpg"/>
    <s v="https://pbs.twimg.com/media/ED7DNmSWkAAJdse.jpg"/>
    <x v="50"/>
    <s v="https://twitter.com/#!/broxburndrive/status/1170587592955432960"/>
    <m/>
    <m/>
    <s v="1170587592955432960"/>
    <m/>
    <b v="0"/>
    <n v="0"/>
    <s v=""/>
    <b v="0"/>
    <s v="en"/>
    <m/>
    <s v=""/>
    <b v="0"/>
    <n v="0"/>
    <s v=""/>
    <s v="Hootsuite Inc."/>
    <b v="0"/>
    <s v="1170587592955432960"/>
    <s v="Tweet"/>
    <n v="0"/>
    <n v="0"/>
    <m/>
    <m/>
    <m/>
    <m/>
    <m/>
    <m/>
    <m/>
    <m/>
    <n v="5"/>
    <s v="5"/>
    <s v="5"/>
    <n v="2"/>
    <n v="15.384615384615385"/>
    <n v="1"/>
    <n v="7.6923076923076925"/>
    <n v="0"/>
    <n v="0"/>
    <n v="10"/>
    <n v="76.92307692307692"/>
    <n v="13"/>
  </r>
  <r>
    <s v="broxburndrive"/>
    <s v="broxburndrive"/>
    <m/>
    <m/>
    <m/>
    <m/>
    <m/>
    <m/>
    <m/>
    <m/>
    <s v="No"/>
    <n v="64"/>
    <m/>
    <m/>
    <x v="0"/>
    <d v="2019-09-13T14:15:24.000"/>
    <s v="7#Performance Measurement: Flying in formation; Do your teams do this? https://t.co/o0wJg1ISXf #TChat #PersonalDevelopment #HR https://t.co/5wTvlTdNCd"/>
    <s v="http://ow.ly/UYzH30nHmdK"/>
    <s v="ow.ly"/>
    <x v="34"/>
    <s v="https://pbs.twimg.com/media/EEWbYIdXYAEUkUM.jpg"/>
    <s v="https://pbs.twimg.com/media/EEWbYIdXYAEUkUM.jpg"/>
    <x v="51"/>
    <s v="https://twitter.com/#!/broxburndrive/status/1172514119255306241"/>
    <m/>
    <m/>
    <s v="1172514119255306241"/>
    <m/>
    <b v="0"/>
    <n v="1"/>
    <s v=""/>
    <b v="0"/>
    <s v="en"/>
    <m/>
    <s v=""/>
    <b v="0"/>
    <n v="0"/>
    <s v=""/>
    <s v="Hootsuite Inc."/>
    <b v="0"/>
    <s v="1172514119255306241"/>
    <s v="Tweet"/>
    <n v="0"/>
    <n v="0"/>
    <m/>
    <m/>
    <m/>
    <m/>
    <m/>
    <m/>
    <m/>
    <m/>
    <n v="5"/>
    <s v="5"/>
    <s v="5"/>
    <n v="0"/>
    <n v="0"/>
    <n v="0"/>
    <n v="0"/>
    <n v="0"/>
    <n v="0"/>
    <n v="14"/>
    <n v="100"/>
    <n v="14"/>
  </r>
  <r>
    <s v="broxburndrive"/>
    <s v="broxburndrive"/>
    <m/>
    <m/>
    <m/>
    <m/>
    <m/>
    <m/>
    <m/>
    <m/>
    <s v="No"/>
    <n v="65"/>
    <m/>
    <m/>
    <x v="0"/>
    <d v="2019-09-15T06:55:05.000"/>
    <s v="7 Reasons Your People Are Frustrated with Your Leadership | Dolly Daskal | https://t.co/R8gNhbom5M #Tchat #EmployeeEngagement #HR https://t.co/cyImu2TJ5D"/>
    <s v="https://www.lollydaskal.com/leadership/7-reasons-your-people-are-frustrated-with-your-leadership/?utm_source=twitter_c70154b2-41bc-4ac9-948d-7fe36fb2ccf1&amp;utm_medium=broxburndrive&amp;utm_term=&amp;utm_content=&amp;utm_campaign="/>
    <s v="lollydaskal.com"/>
    <x v="35"/>
    <s v="https://pbs.twimg.com/media/EEfJxlDWkAEeD6U.png"/>
    <s v="https://pbs.twimg.com/media/EEfJxlDWkAEeD6U.png"/>
    <x v="52"/>
    <s v="https://twitter.com/#!/broxburndrive/status/1173128083613900800"/>
    <m/>
    <m/>
    <s v="1173128083613900800"/>
    <m/>
    <b v="0"/>
    <n v="0"/>
    <s v=""/>
    <b v="0"/>
    <s v="en"/>
    <m/>
    <s v=""/>
    <b v="0"/>
    <n v="1"/>
    <s v=""/>
    <s v="Hootsuite Inc."/>
    <b v="0"/>
    <s v="1173128083613900800"/>
    <s v="Tweet"/>
    <n v="0"/>
    <n v="0"/>
    <m/>
    <m/>
    <m/>
    <m/>
    <m/>
    <m/>
    <m/>
    <m/>
    <n v="5"/>
    <s v="5"/>
    <s v="5"/>
    <n v="0"/>
    <n v="0"/>
    <n v="1"/>
    <n v="7.142857142857143"/>
    <n v="0"/>
    <n v="0"/>
    <n v="13"/>
    <n v="92.85714285714286"/>
    <n v="14"/>
  </r>
  <r>
    <s v="hr_trends_bot"/>
    <s v="broxburndrive"/>
    <m/>
    <m/>
    <m/>
    <m/>
    <m/>
    <m/>
    <m/>
    <m/>
    <s v="No"/>
    <n v="66"/>
    <m/>
    <m/>
    <x v="1"/>
    <d v="2019-09-15T07:02:32.000"/>
    <s v="RT @BroxburnDrive: 7 Reasons Your People Are Frustrated with Your Leadership | Dolly Daskal | https://t.co/R8gNhbom5M #Tchat #EmployeeEngag…"/>
    <s v="https://www.lollydaskal.com/leadership/7-reasons-your-people-are-frustrated-with-your-leadership/?utm_source=twitter_c70154b2-41bc-4ac9-948d-7fe36fb2ccf1&amp;utm_medium=broxburndrive&amp;utm_term=&amp;utm_content=&amp;utm_campaign="/>
    <s v="lollydaskal.com"/>
    <x v="11"/>
    <m/>
    <s v="http://pbs.twimg.com/profile_images/1159482067031416832/oIQ9Msdt_normal.jpg"/>
    <x v="53"/>
    <s v="https://twitter.com/#!/hr_trends_bot/status/1173129956655808513"/>
    <m/>
    <m/>
    <s v="1173129956655808513"/>
    <m/>
    <b v="0"/>
    <n v="0"/>
    <s v=""/>
    <b v="0"/>
    <s v="en"/>
    <m/>
    <s v=""/>
    <b v="0"/>
    <n v="1"/>
    <s v="1173128083613900800"/>
    <s v="HR Trends Bot"/>
    <b v="0"/>
    <s v="1173128083613900800"/>
    <s v="Tweet"/>
    <n v="0"/>
    <n v="0"/>
    <m/>
    <m/>
    <m/>
    <m/>
    <m/>
    <m/>
    <m/>
    <m/>
    <n v="1"/>
    <s v="5"/>
    <s v="5"/>
    <n v="0"/>
    <n v="0"/>
    <n v="1"/>
    <n v="6.666666666666667"/>
    <n v="0"/>
    <n v="0"/>
    <n v="14"/>
    <n v="93.33333333333333"/>
    <n v="15"/>
  </r>
  <r>
    <s v="ior_joinus"/>
    <s v="ior_joinus"/>
    <m/>
    <m/>
    <m/>
    <m/>
    <m/>
    <m/>
    <m/>
    <m/>
    <s v="No"/>
    <n v="67"/>
    <m/>
    <m/>
    <x v="0"/>
    <d v="2019-09-15T12:00:04.000"/>
    <s v="Complete Recruiter Course - Learn at your desk, 1hr a day #Recruitment #Talent #HR #Tchat https://t.co/3hpjo73uLS https://t.co/MILSLOuNwL"/>
    <s v="http://studycourse.org/course-directory/course/the-complete-recruiter-in-28-days-online/14/34"/>
    <s v="studycourse.org"/>
    <x v="4"/>
    <s v="https://pbs.twimg.com/media/EEgPlG2XYAAiVEV.jpg"/>
    <s v="https://pbs.twimg.com/media/EEgPlG2XYAAiVEV.jpg"/>
    <x v="54"/>
    <s v="https://twitter.com/#!/ior_joinus/status/1173204835308658690"/>
    <m/>
    <m/>
    <s v="1173204835308658690"/>
    <m/>
    <b v="0"/>
    <n v="0"/>
    <s v=""/>
    <b v="0"/>
    <s v="en"/>
    <m/>
    <s v=""/>
    <b v="0"/>
    <n v="0"/>
    <s v=""/>
    <s v="FlamePost"/>
    <b v="0"/>
    <s v="1173204835308658690"/>
    <s v="Tweet"/>
    <n v="0"/>
    <n v="0"/>
    <m/>
    <m/>
    <m/>
    <m/>
    <m/>
    <m/>
    <m/>
    <m/>
    <n v="1"/>
    <s v="1"/>
    <s v="1"/>
    <n v="1"/>
    <n v="7.142857142857143"/>
    <n v="0"/>
    <n v="0"/>
    <n v="0"/>
    <n v="0"/>
    <n v="13"/>
    <n v="92.85714285714286"/>
    <n v="14"/>
  </r>
  <r>
    <s v="jobzel_intern"/>
    <s v="jobzel_intern"/>
    <m/>
    <m/>
    <m/>
    <m/>
    <m/>
    <m/>
    <m/>
    <m/>
    <s v="No"/>
    <n v="68"/>
    <m/>
    <m/>
    <x v="0"/>
    <d v="2019-09-02T09:14:32.000"/>
    <s v="Frontline - Leadership Development Programme - £25k to £34k https://t.co/njGujC8qOV #internship #intern #jobs #hiring #hr #Tchat #Diversity"/>
    <s v="http://jobzel.com/item.php?id=48194"/>
    <s v="jobzel.com"/>
    <x v="17"/>
    <m/>
    <s v="http://pbs.twimg.com/profile_images/678811341226770432/LS-bwLsN_normal.png"/>
    <x v="55"/>
    <s v="https://twitter.com/#!/jobzel_intern/status/1168452133928230913"/>
    <m/>
    <m/>
    <s v="1168452133928230913"/>
    <m/>
    <b v="0"/>
    <n v="0"/>
    <s v=""/>
    <b v="0"/>
    <s v="en"/>
    <m/>
    <s v=""/>
    <b v="0"/>
    <n v="0"/>
    <s v=""/>
    <s v="IFTTT"/>
    <b v="0"/>
    <s v="1168452133928230913"/>
    <s v="Tweet"/>
    <n v="0"/>
    <n v="0"/>
    <m/>
    <m/>
    <m/>
    <m/>
    <m/>
    <m/>
    <m/>
    <m/>
    <n v="282"/>
    <s v="2"/>
    <s v="2"/>
    <n v="0"/>
    <n v="0"/>
    <n v="0"/>
    <n v="0"/>
    <n v="0"/>
    <n v="0"/>
    <n v="14"/>
    <n v="100"/>
    <n v="14"/>
  </r>
  <r>
    <s v="jobzel_intern"/>
    <s v="jobzel_intern"/>
    <m/>
    <m/>
    <m/>
    <m/>
    <m/>
    <m/>
    <m/>
    <m/>
    <s v="No"/>
    <n v="69"/>
    <m/>
    <m/>
    <x v="0"/>
    <d v="2019-09-02T15:29:37.000"/>
    <s v="Graduate Project Engineer - £25K https://t.co/7kgWt5yAWR #internship #intern #jobs #hiring #hr #Tchat #Diversity"/>
    <s v="http://jobzel.com/item.php?id=48276"/>
    <s v="jobzel.com"/>
    <x v="17"/>
    <m/>
    <s v="http://pbs.twimg.com/profile_images/678811341226770432/LS-bwLsN_normal.png"/>
    <x v="56"/>
    <s v="https://twitter.com/#!/jobzel_intern/status/1168546529164038145"/>
    <m/>
    <m/>
    <s v="1168546529164038145"/>
    <m/>
    <b v="0"/>
    <n v="0"/>
    <s v=""/>
    <b v="0"/>
    <s v="en"/>
    <m/>
    <s v=""/>
    <b v="0"/>
    <n v="0"/>
    <s v=""/>
    <s v="IFTTT"/>
    <b v="0"/>
    <s v="1168546529164038145"/>
    <s v="Tweet"/>
    <n v="0"/>
    <n v="0"/>
    <m/>
    <m/>
    <m/>
    <m/>
    <m/>
    <m/>
    <m/>
    <m/>
    <n v="282"/>
    <s v="2"/>
    <s v="2"/>
    <n v="0"/>
    <n v="0"/>
    <n v="0"/>
    <n v="0"/>
    <n v="0"/>
    <n v="0"/>
    <n v="11"/>
    <n v="100"/>
    <n v="11"/>
  </r>
  <r>
    <s v="jobzel_intern"/>
    <s v="jobzel_intern"/>
    <m/>
    <m/>
    <m/>
    <m/>
    <m/>
    <m/>
    <m/>
    <m/>
    <s v="No"/>
    <n v="70"/>
    <m/>
    <m/>
    <x v="0"/>
    <d v="2019-09-02T16:04:47.000"/>
    <s v="Intern - A&amp;amp;R - Jarjour Co https://t.co/ZkB83ukjuJ #internship #intern #jobs #hiring #hr #Tchat #Diversity"/>
    <s v="http://jobzel.com/item.php?id=48279"/>
    <s v="jobzel.com"/>
    <x v="17"/>
    <m/>
    <s v="http://pbs.twimg.com/profile_images/678811341226770432/LS-bwLsN_normal.png"/>
    <x v="57"/>
    <s v="https://twitter.com/#!/jobzel_intern/status/1168555376394067969"/>
    <m/>
    <m/>
    <s v="1168555376394067969"/>
    <m/>
    <b v="0"/>
    <n v="0"/>
    <s v=""/>
    <b v="0"/>
    <s v="sv"/>
    <m/>
    <s v=""/>
    <b v="0"/>
    <n v="0"/>
    <s v=""/>
    <s v="IFTTT"/>
    <b v="0"/>
    <s v="1168555376394067969"/>
    <s v="Tweet"/>
    <n v="0"/>
    <n v="0"/>
    <m/>
    <m/>
    <m/>
    <m/>
    <m/>
    <m/>
    <m/>
    <m/>
    <n v="282"/>
    <s v="2"/>
    <s v="2"/>
    <n v="0"/>
    <n v="0"/>
    <n v="0"/>
    <n v="0"/>
    <n v="0"/>
    <n v="0"/>
    <n v="13"/>
    <n v="100"/>
    <n v="13"/>
  </r>
  <r>
    <s v="jobzel_intern"/>
    <s v="jobzel_intern"/>
    <m/>
    <m/>
    <m/>
    <m/>
    <m/>
    <m/>
    <m/>
    <m/>
    <s v="No"/>
    <n v="71"/>
    <m/>
    <m/>
    <x v="0"/>
    <d v="2019-09-02T16:04:48.000"/>
    <s v="Intern - Music PR - Jarjour Co https://t.co/NowdLbinql #internship #intern #jobs #hiring #hr #Tchat #Diversity"/>
    <s v="http://jobzel.com/item.php?id=48280"/>
    <s v="jobzel.com"/>
    <x v="17"/>
    <m/>
    <s v="http://pbs.twimg.com/profile_images/678811341226770432/LS-bwLsN_normal.png"/>
    <x v="58"/>
    <s v="https://twitter.com/#!/jobzel_intern/status/1168555381372727298"/>
    <m/>
    <m/>
    <s v="1168555381372727298"/>
    <m/>
    <b v="0"/>
    <n v="0"/>
    <s v=""/>
    <b v="0"/>
    <s v="in"/>
    <m/>
    <s v=""/>
    <b v="0"/>
    <n v="0"/>
    <s v=""/>
    <s v="IFTTT"/>
    <b v="0"/>
    <s v="1168555381372727298"/>
    <s v="Tweet"/>
    <n v="0"/>
    <n v="0"/>
    <m/>
    <m/>
    <m/>
    <m/>
    <m/>
    <m/>
    <m/>
    <m/>
    <n v="282"/>
    <s v="2"/>
    <s v="2"/>
    <n v="0"/>
    <n v="0"/>
    <n v="0"/>
    <n v="0"/>
    <n v="0"/>
    <n v="0"/>
    <n v="12"/>
    <n v="100"/>
    <n v="12"/>
  </r>
  <r>
    <s v="jobzel_intern"/>
    <s v="jobzel_intern"/>
    <m/>
    <m/>
    <m/>
    <m/>
    <m/>
    <m/>
    <m/>
    <m/>
    <s v="No"/>
    <n v="72"/>
    <m/>
    <m/>
    <x v="0"/>
    <d v="2019-09-02T16:29:10.000"/>
    <s v="Professional Sales Graduate Programme - £30K + bonus https://t.co/uE9E5I1Glu #internship #intern #jobs #hiring #hr #Tchat #Diversity"/>
    <s v="http://jobzel.com/item.php?id=48286"/>
    <s v="jobzel.com"/>
    <x v="17"/>
    <m/>
    <s v="http://pbs.twimg.com/profile_images/678811341226770432/LS-bwLsN_normal.png"/>
    <x v="59"/>
    <s v="https://twitter.com/#!/jobzel_intern/status/1168561513264832512"/>
    <m/>
    <m/>
    <s v="1168561513264832512"/>
    <m/>
    <b v="0"/>
    <n v="0"/>
    <s v=""/>
    <b v="0"/>
    <s v="ca"/>
    <m/>
    <s v=""/>
    <b v="0"/>
    <n v="0"/>
    <s v=""/>
    <s v="IFTTT"/>
    <b v="0"/>
    <s v="1168561513264832512"/>
    <s v="Tweet"/>
    <n v="0"/>
    <n v="0"/>
    <m/>
    <m/>
    <m/>
    <m/>
    <m/>
    <m/>
    <m/>
    <m/>
    <n v="282"/>
    <s v="2"/>
    <s v="2"/>
    <n v="1"/>
    <n v="7.6923076923076925"/>
    <n v="0"/>
    <n v="0"/>
    <n v="0"/>
    <n v="0"/>
    <n v="12"/>
    <n v="92.3076923076923"/>
    <n v="13"/>
  </r>
  <r>
    <s v="jobzel_intern"/>
    <s v="jobzel_intern"/>
    <m/>
    <m/>
    <m/>
    <m/>
    <m/>
    <m/>
    <m/>
    <m/>
    <s v="No"/>
    <n v="73"/>
    <m/>
    <m/>
    <x v="0"/>
    <d v="2019-09-03T13:29:26.000"/>
    <s v="Graduate Market Research Assistant - £20K https://t.co/QVYiMfQq9r #internship #intern #jobs #hiring #hr #Tchat #Diversity"/>
    <s v="http://jobzel.com/item.php?id=48450"/>
    <s v="jobzel.com"/>
    <x v="17"/>
    <m/>
    <s v="http://pbs.twimg.com/profile_images/678811341226770432/LS-bwLsN_normal.png"/>
    <x v="60"/>
    <s v="https://twitter.com/#!/jobzel_intern/status/1168878669005299712"/>
    <m/>
    <m/>
    <s v="1168878669005299712"/>
    <m/>
    <b v="0"/>
    <n v="0"/>
    <s v=""/>
    <b v="0"/>
    <s v="en"/>
    <m/>
    <s v=""/>
    <b v="0"/>
    <n v="0"/>
    <s v=""/>
    <s v="IFTTT"/>
    <b v="0"/>
    <s v="1168878669005299712"/>
    <s v="Tweet"/>
    <n v="0"/>
    <n v="0"/>
    <m/>
    <m/>
    <m/>
    <m/>
    <m/>
    <m/>
    <m/>
    <m/>
    <n v="282"/>
    <s v="2"/>
    <s v="2"/>
    <n v="0"/>
    <n v="0"/>
    <n v="0"/>
    <n v="0"/>
    <n v="0"/>
    <n v="0"/>
    <n v="12"/>
    <n v="100"/>
    <n v="12"/>
  </r>
  <r>
    <s v="jobzel_intern"/>
    <s v="jobzel_intern"/>
    <m/>
    <m/>
    <m/>
    <m/>
    <m/>
    <m/>
    <m/>
    <m/>
    <s v="No"/>
    <n v="74"/>
    <m/>
    <m/>
    <x v="0"/>
    <d v="2019-09-03T13:29:27.000"/>
    <s v="Market Research Executive - £22-25K https://t.co/NCELOPxtrt #internship #intern #jobs #hiring #hr #Tchat #Diversity"/>
    <s v="http://jobzel.com/item.php?id=48451"/>
    <s v="jobzel.com"/>
    <x v="17"/>
    <m/>
    <s v="http://pbs.twimg.com/profile_images/678811341226770432/LS-bwLsN_normal.png"/>
    <x v="61"/>
    <s v="https://twitter.com/#!/jobzel_intern/status/1168878673136685056"/>
    <m/>
    <m/>
    <s v="1168878673136685056"/>
    <m/>
    <b v="0"/>
    <n v="0"/>
    <s v=""/>
    <b v="0"/>
    <s v="en"/>
    <m/>
    <s v=""/>
    <b v="0"/>
    <n v="0"/>
    <s v=""/>
    <s v="IFTTT"/>
    <b v="0"/>
    <s v="1168878673136685056"/>
    <s v="Tweet"/>
    <n v="0"/>
    <n v="0"/>
    <m/>
    <m/>
    <m/>
    <m/>
    <m/>
    <m/>
    <m/>
    <m/>
    <n v="282"/>
    <s v="2"/>
    <s v="2"/>
    <n v="0"/>
    <n v="0"/>
    <n v="0"/>
    <n v="0"/>
    <n v="0"/>
    <n v="0"/>
    <n v="12"/>
    <n v="100"/>
    <n v="12"/>
  </r>
  <r>
    <s v="jobzel_intern"/>
    <s v="jobzel_intern"/>
    <m/>
    <m/>
    <m/>
    <m/>
    <m/>
    <m/>
    <m/>
    <m/>
    <s v="No"/>
    <n v="75"/>
    <m/>
    <m/>
    <x v="0"/>
    <d v="2019-09-03T14:34:38.000"/>
    <s v="Fall Internship, Creative - Universal Music Group https://t.co/WQp2k8Gxx5 #internship #intern #jobs #hiring #hr #Tchat #Diversity"/>
    <s v="http://jobzel.com/item.php?id=48464"/>
    <s v="jobzel.com"/>
    <x v="17"/>
    <m/>
    <s v="http://pbs.twimg.com/profile_images/678811341226770432/LS-bwLsN_normal.png"/>
    <x v="62"/>
    <s v="https://twitter.com/#!/jobzel_intern/status/1168895079479689217"/>
    <m/>
    <m/>
    <s v="1168895079479689217"/>
    <m/>
    <b v="0"/>
    <n v="0"/>
    <s v=""/>
    <b v="0"/>
    <s v="en"/>
    <m/>
    <s v=""/>
    <b v="0"/>
    <n v="0"/>
    <s v=""/>
    <s v="IFTTT"/>
    <b v="0"/>
    <s v="1168895079479689217"/>
    <s v="Tweet"/>
    <n v="0"/>
    <n v="0"/>
    <m/>
    <m/>
    <m/>
    <m/>
    <m/>
    <m/>
    <m/>
    <m/>
    <n v="282"/>
    <s v="2"/>
    <s v="2"/>
    <n v="1"/>
    <n v="7.6923076923076925"/>
    <n v="1"/>
    <n v="7.6923076923076925"/>
    <n v="0"/>
    <n v="0"/>
    <n v="11"/>
    <n v="84.61538461538461"/>
    <n v="13"/>
  </r>
  <r>
    <s v="jobzel_intern"/>
    <s v="jobzel_intern"/>
    <m/>
    <m/>
    <m/>
    <m/>
    <m/>
    <m/>
    <m/>
    <m/>
    <s v="No"/>
    <n v="76"/>
    <m/>
    <m/>
    <x v="0"/>
    <d v="2019-09-03T14:34:39.000"/>
    <s v="Fall Paid Intern - Streaming Marketing - Universal Music Group https://t.co/xNXFZyFjXr #internship #intern #jobs #hiring #hr #Tchat #Diversity"/>
    <s v="http://jobzel.com/item.php?id=48465"/>
    <s v="jobzel.com"/>
    <x v="17"/>
    <m/>
    <s v="http://pbs.twimg.com/profile_images/678811341226770432/LS-bwLsN_normal.png"/>
    <x v="63"/>
    <s v="https://twitter.com/#!/jobzel_intern/status/1168895084814917635"/>
    <m/>
    <m/>
    <s v="1168895084814917635"/>
    <m/>
    <b v="0"/>
    <n v="0"/>
    <s v=""/>
    <b v="0"/>
    <s v="en"/>
    <m/>
    <s v=""/>
    <b v="0"/>
    <n v="0"/>
    <s v=""/>
    <s v="IFTTT"/>
    <b v="0"/>
    <s v="1168895084814917635"/>
    <s v="Tweet"/>
    <n v="0"/>
    <n v="0"/>
    <m/>
    <m/>
    <m/>
    <m/>
    <m/>
    <m/>
    <m/>
    <m/>
    <n v="282"/>
    <s v="2"/>
    <s v="2"/>
    <n v="0"/>
    <n v="0"/>
    <n v="1"/>
    <n v="6.666666666666667"/>
    <n v="0"/>
    <n v="0"/>
    <n v="14"/>
    <n v="93.33333333333333"/>
    <n v="15"/>
  </r>
  <r>
    <s v="jobzel_intern"/>
    <s v="jobzel_intern"/>
    <m/>
    <m/>
    <m/>
    <m/>
    <m/>
    <m/>
    <m/>
    <m/>
    <s v="No"/>
    <n v="77"/>
    <m/>
    <m/>
    <x v="0"/>
    <d v="2019-09-03T15:39:39.000"/>
    <s v="Fall Internship, General Application - Universal Music Group https://t.co/jKzSeHCsMJ #internship #intern #jobs #hiring #hr #Tchat #Diversity"/>
    <s v="http://jobzel.com/item.php?id=48477"/>
    <s v="jobzel.com"/>
    <x v="17"/>
    <m/>
    <s v="http://pbs.twimg.com/profile_images/678811341226770432/LS-bwLsN_normal.png"/>
    <x v="64"/>
    <s v="https://twitter.com/#!/jobzel_intern/status/1168911441275043841"/>
    <m/>
    <m/>
    <s v="1168911441275043841"/>
    <m/>
    <b v="0"/>
    <n v="1"/>
    <s v=""/>
    <b v="0"/>
    <s v="en"/>
    <m/>
    <s v=""/>
    <b v="0"/>
    <n v="0"/>
    <s v=""/>
    <s v="IFTTT"/>
    <b v="0"/>
    <s v="1168911441275043841"/>
    <s v="Tweet"/>
    <n v="0"/>
    <n v="0"/>
    <m/>
    <m/>
    <m/>
    <m/>
    <m/>
    <m/>
    <m/>
    <m/>
    <n v="282"/>
    <s v="2"/>
    <s v="2"/>
    <n v="0"/>
    <n v="0"/>
    <n v="1"/>
    <n v="7.142857142857143"/>
    <n v="0"/>
    <n v="0"/>
    <n v="13"/>
    <n v="92.85714285714286"/>
    <n v="14"/>
  </r>
  <r>
    <s v="jobzel_intern"/>
    <s v="jobzel_intern"/>
    <m/>
    <m/>
    <m/>
    <m/>
    <m/>
    <m/>
    <m/>
    <m/>
    <s v="No"/>
    <n v="78"/>
    <m/>
    <m/>
    <x v="0"/>
    <d v="2019-09-03T15:39:40.000"/>
    <s v="Intern - Script Competition Reader - Los Angeles International Screenplay Awards https://t.co/vhJTj5msVi #internship #intern #jobs #hiring #hr #Tchat #Diversity"/>
    <s v="http://jobzel.com/item.php?id=48478"/>
    <s v="jobzel.com"/>
    <x v="17"/>
    <m/>
    <s v="http://pbs.twimg.com/profile_images/678811341226770432/LS-bwLsN_normal.png"/>
    <x v="65"/>
    <s v="https://twitter.com/#!/jobzel_intern/status/1168911444458520576"/>
    <m/>
    <m/>
    <s v="1168911444458520576"/>
    <m/>
    <b v="0"/>
    <n v="0"/>
    <s v=""/>
    <b v="0"/>
    <s v="en"/>
    <m/>
    <s v=""/>
    <b v="0"/>
    <n v="0"/>
    <s v=""/>
    <s v="IFTTT"/>
    <b v="0"/>
    <s v="1168911444458520576"/>
    <s v="Tweet"/>
    <n v="0"/>
    <n v="0"/>
    <m/>
    <m/>
    <m/>
    <m/>
    <m/>
    <m/>
    <m/>
    <m/>
    <n v="282"/>
    <s v="2"/>
    <s v="2"/>
    <n v="1"/>
    <n v="6.25"/>
    <n v="0"/>
    <n v="0"/>
    <n v="0"/>
    <n v="0"/>
    <n v="15"/>
    <n v="93.75"/>
    <n v="16"/>
  </r>
  <r>
    <s v="jobzel_intern"/>
    <s v="jobzel_intern"/>
    <m/>
    <m/>
    <m/>
    <m/>
    <m/>
    <m/>
    <m/>
    <m/>
    <s v="No"/>
    <n v="79"/>
    <m/>
    <m/>
    <x v="0"/>
    <d v="2019-09-03T15:39:41.000"/>
    <s v="Intern - Graphic Design - Acentric Magazine https://t.co/4g7QKq6LQu #internship #intern #jobs #hiring #hr #Tchat #Diversity"/>
    <s v="http://jobzel.com/item.php?id=48479"/>
    <s v="jobzel.com"/>
    <x v="17"/>
    <m/>
    <s v="http://pbs.twimg.com/profile_images/678811341226770432/LS-bwLsN_normal.png"/>
    <x v="66"/>
    <s v="https://twitter.com/#!/jobzel_intern/status/1168911448111816704"/>
    <m/>
    <m/>
    <s v="1168911448111816704"/>
    <m/>
    <b v="0"/>
    <n v="0"/>
    <s v=""/>
    <b v="0"/>
    <s v="en"/>
    <m/>
    <s v=""/>
    <b v="0"/>
    <n v="0"/>
    <s v=""/>
    <s v="IFTTT"/>
    <b v="0"/>
    <s v="1168911448111816704"/>
    <s v="Tweet"/>
    <n v="0"/>
    <n v="0"/>
    <m/>
    <m/>
    <m/>
    <m/>
    <m/>
    <m/>
    <m/>
    <m/>
    <n v="282"/>
    <s v="2"/>
    <s v="2"/>
    <n v="0"/>
    <n v="0"/>
    <n v="0"/>
    <n v="0"/>
    <n v="0"/>
    <n v="0"/>
    <n v="12"/>
    <n v="100"/>
    <n v="12"/>
  </r>
  <r>
    <s v="jobzel_intern"/>
    <s v="jobzel_intern"/>
    <m/>
    <m/>
    <m/>
    <m/>
    <m/>
    <m/>
    <m/>
    <m/>
    <s v="No"/>
    <n v="80"/>
    <m/>
    <m/>
    <x v="0"/>
    <d v="2019-09-04T11:27:18.000"/>
    <s v="Graduate Operations Management Development Programme - £25-27K https://t.co/yPupSAYF48 #internship #intern #jobs #hiring #hr #Tchat #Diversity"/>
    <s v="http://jobzel.com/item.php?id=48612"/>
    <s v="jobzel.com"/>
    <x v="17"/>
    <m/>
    <s v="http://pbs.twimg.com/profile_images/678811341226770432/LS-bwLsN_normal.png"/>
    <x v="67"/>
    <s v="https://twitter.com/#!/jobzel_intern/status/1169210323280302081"/>
    <m/>
    <m/>
    <s v="1169210323280302081"/>
    <m/>
    <b v="0"/>
    <n v="0"/>
    <s v=""/>
    <b v="0"/>
    <s v="en"/>
    <m/>
    <s v=""/>
    <b v="0"/>
    <n v="0"/>
    <s v=""/>
    <s v="IFTTT"/>
    <b v="0"/>
    <s v="1169210323280302081"/>
    <s v="Tweet"/>
    <n v="0"/>
    <n v="0"/>
    <m/>
    <m/>
    <m/>
    <m/>
    <m/>
    <m/>
    <m/>
    <m/>
    <n v="282"/>
    <s v="2"/>
    <s v="2"/>
    <n v="0"/>
    <n v="0"/>
    <n v="0"/>
    <n v="0"/>
    <n v="0"/>
    <n v="0"/>
    <n v="14"/>
    <n v="100"/>
    <n v="14"/>
  </r>
  <r>
    <s v="jobzel_intern"/>
    <s v="jobzel_intern"/>
    <m/>
    <m/>
    <m/>
    <m/>
    <m/>
    <m/>
    <m/>
    <m/>
    <s v="No"/>
    <n v="81"/>
    <m/>
    <m/>
    <x v="0"/>
    <d v="2019-09-04T11:27:19.000"/>
    <s v="Intern - Development - Solar Films https://t.co/hp61X9SR2d #internship #intern #jobs #hiring #hr #Tchat #Diversity"/>
    <s v="http://jobzel.com/item.php?id=48618"/>
    <s v="jobzel.com"/>
    <x v="17"/>
    <m/>
    <s v="http://pbs.twimg.com/profile_images/678811341226770432/LS-bwLsN_normal.png"/>
    <x v="68"/>
    <s v="https://twitter.com/#!/jobzel_intern/status/1169210325377441792"/>
    <m/>
    <m/>
    <s v="1169210325377441792"/>
    <m/>
    <b v="0"/>
    <n v="0"/>
    <s v=""/>
    <b v="0"/>
    <s v="en"/>
    <m/>
    <s v=""/>
    <b v="0"/>
    <n v="0"/>
    <s v=""/>
    <s v="IFTTT"/>
    <b v="0"/>
    <s v="1169210325377441792"/>
    <s v="Tweet"/>
    <n v="0"/>
    <n v="0"/>
    <m/>
    <m/>
    <m/>
    <m/>
    <m/>
    <m/>
    <m/>
    <m/>
    <n v="282"/>
    <s v="2"/>
    <s v="2"/>
    <n v="0"/>
    <n v="0"/>
    <n v="0"/>
    <n v="0"/>
    <n v="0"/>
    <n v="0"/>
    <n v="11"/>
    <n v="100"/>
    <n v="11"/>
  </r>
  <r>
    <s v="jobzel_intern"/>
    <s v="jobzel_intern"/>
    <m/>
    <m/>
    <m/>
    <m/>
    <m/>
    <m/>
    <m/>
    <m/>
    <s v="No"/>
    <n v="82"/>
    <m/>
    <m/>
    <x v="0"/>
    <d v="2019-09-04T12:27:06.000"/>
    <s v="Graduate Delegate Sales Executive - £23-24K https://t.co/f3HfJb3v1X #internship #intern #jobs #hiring #hr #Tchat #Diversity"/>
    <s v="http://jobzel.com/item.php?id=48624"/>
    <s v="jobzel.com"/>
    <x v="17"/>
    <m/>
    <s v="http://pbs.twimg.com/profile_images/678811341226770432/LS-bwLsN_normal.png"/>
    <x v="69"/>
    <s v="https://twitter.com/#!/jobzel_intern/status/1169225370522071040"/>
    <m/>
    <m/>
    <s v="1169225370522071040"/>
    <m/>
    <b v="0"/>
    <n v="0"/>
    <s v=""/>
    <b v="0"/>
    <s v="ro"/>
    <m/>
    <s v=""/>
    <b v="0"/>
    <n v="0"/>
    <s v=""/>
    <s v="IFTTT"/>
    <b v="0"/>
    <s v="1169225370522071040"/>
    <s v="Tweet"/>
    <n v="0"/>
    <n v="0"/>
    <m/>
    <m/>
    <m/>
    <m/>
    <m/>
    <m/>
    <m/>
    <m/>
    <n v="282"/>
    <s v="2"/>
    <s v="2"/>
    <n v="0"/>
    <n v="0"/>
    <n v="0"/>
    <n v="0"/>
    <n v="0"/>
    <n v="0"/>
    <n v="13"/>
    <n v="100"/>
    <n v="13"/>
  </r>
  <r>
    <s v="jobzel_intern"/>
    <s v="jobzel_intern"/>
    <m/>
    <m/>
    <m/>
    <m/>
    <m/>
    <m/>
    <m/>
    <m/>
    <s v="No"/>
    <n v="83"/>
    <m/>
    <m/>
    <x v="0"/>
    <d v="2019-09-04T13:42:45.000"/>
    <s v="Intern - Online Marketing - South By Southwest https://t.co/btSRx9Iqgs #internship #intern #jobs #hiring #hr #Tchat #Diversity"/>
    <s v="http://jobzel.com/item.php?id=48642"/>
    <s v="jobzel.com"/>
    <x v="17"/>
    <m/>
    <s v="http://pbs.twimg.com/profile_images/678811341226770432/LS-bwLsN_normal.png"/>
    <x v="70"/>
    <s v="https://twitter.com/#!/jobzel_intern/status/1169244408442773505"/>
    <m/>
    <m/>
    <s v="1169244408442773505"/>
    <m/>
    <b v="0"/>
    <n v="0"/>
    <s v=""/>
    <b v="0"/>
    <s v="en"/>
    <m/>
    <s v=""/>
    <b v="0"/>
    <n v="0"/>
    <s v=""/>
    <s v="IFTTT"/>
    <b v="0"/>
    <s v="1169244408442773505"/>
    <s v="Tweet"/>
    <n v="0"/>
    <n v="0"/>
    <m/>
    <m/>
    <m/>
    <m/>
    <m/>
    <m/>
    <m/>
    <m/>
    <n v="282"/>
    <s v="2"/>
    <s v="2"/>
    <n v="0"/>
    <n v="0"/>
    <n v="0"/>
    <n v="0"/>
    <n v="0"/>
    <n v="0"/>
    <n v="13"/>
    <n v="100"/>
    <n v="13"/>
  </r>
  <r>
    <s v="jobzel_intern"/>
    <s v="jobzel_intern"/>
    <m/>
    <m/>
    <m/>
    <m/>
    <m/>
    <m/>
    <m/>
    <m/>
    <s v="No"/>
    <n v="84"/>
    <m/>
    <m/>
    <x v="0"/>
    <d v="2019-09-04T14:47:47.000"/>
    <s v="Intern - Film Distribution - 123 Go FIlms https://t.co/qZ6EgaMpBg #internship #intern #jobs #hiring #hr #Tchat #Diversity"/>
    <s v="http://jobzel.com/item.php?id=48658"/>
    <s v="jobzel.com"/>
    <x v="17"/>
    <m/>
    <s v="http://pbs.twimg.com/profile_images/678811341226770432/LS-bwLsN_normal.png"/>
    <x v="71"/>
    <s v="https://twitter.com/#!/jobzel_intern/status/1169260776600854528"/>
    <m/>
    <m/>
    <s v="1169260776600854528"/>
    <m/>
    <b v="0"/>
    <n v="0"/>
    <s v=""/>
    <b v="0"/>
    <s v="en"/>
    <m/>
    <s v=""/>
    <b v="0"/>
    <n v="0"/>
    <s v=""/>
    <s v="IFTTT"/>
    <b v="0"/>
    <s v="1169260776600854528"/>
    <s v="Tweet"/>
    <n v="0"/>
    <n v="0"/>
    <m/>
    <m/>
    <m/>
    <m/>
    <m/>
    <m/>
    <m/>
    <m/>
    <n v="282"/>
    <s v="2"/>
    <s v="2"/>
    <n v="0"/>
    <n v="0"/>
    <n v="0"/>
    <n v="0"/>
    <n v="0"/>
    <n v="0"/>
    <n v="13"/>
    <n v="100"/>
    <n v="13"/>
  </r>
  <r>
    <s v="jobzel_intern"/>
    <s v="jobzel_intern"/>
    <m/>
    <m/>
    <m/>
    <m/>
    <m/>
    <m/>
    <m/>
    <m/>
    <s v="No"/>
    <n v="85"/>
    <m/>
    <m/>
    <x v="0"/>
    <d v="2019-09-04T16:52:32.000"/>
    <s v="Intern - A&amp;amp;R - The Darkroom https://t.co/qAxkS0CnRv #internship #intern #jobs #hiring #hr #Tchat #Diversity"/>
    <s v="http://jobzel.com/item.php?id=48672"/>
    <s v="jobzel.com"/>
    <x v="17"/>
    <m/>
    <s v="http://pbs.twimg.com/profile_images/678811341226770432/LS-bwLsN_normal.png"/>
    <x v="72"/>
    <s v="https://twitter.com/#!/jobzel_intern/status/1169292170542616584"/>
    <m/>
    <m/>
    <s v="1169292170542616584"/>
    <m/>
    <b v="0"/>
    <n v="0"/>
    <s v=""/>
    <b v="0"/>
    <s v="en"/>
    <m/>
    <s v=""/>
    <b v="0"/>
    <n v="0"/>
    <s v=""/>
    <s v="IFTTT"/>
    <b v="0"/>
    <s v="1169292170542616584"/>
    <s v="Tweet"/>
    <n v="0"/>
    <n v="0"/>
    <m/>
    <m/>
    <m/>
    <m/>
    <m/>
    <m/>
    <m/>
    <m/>
    <n v="282"/>
    <s v="2"/>
    <s v="2"/>
    <n v="0"/>
    <n v="0"/>
    <n v="0"/>
    <n v="0"/>
    <n v="0"/>
    <n v="0"/>
    <n v="13"/>
    <n v="100"/>
    <n v="13"/>
  </r>
  <r>
    <s v="jobzel_intern"/>
    <s v="jobzel_intern"/>
    <m/>
    <m/>
    <m/>
    <m/>
    <m/>
    <m/>
    <m/>
    <m/>
    <s v="No"/>
    <n v="86"/>
    <m/>
    <m/>
    <x v="0"/>
    <d v="2019-09-04T16:52:33.000"/>
    <s v="Intern - Development - Pantheon Entertainment https://t.co/uBqSZjGAXM #internship #intern #jobs #hiring #hr #Tchat #Diversity"/>
    <s v="http://jobzel.com/item.php?id=48673"/>
    <s v="jobzel.com"/>
    <x v="17"/>
    <m/>
    <s v="http://pbs.twimg.com/profile_images/678811341226770432/LS-bwLsN_normal.png"/>
    <x v="73"/>
    <s v="https://twitter.com/#!/jobzel_intern/status/1169292174757957635"/>
    <m/>
    <m/>
    <s v="1169292174757957635"/>
    <m/>
    <b v="0"/>
    <n v="0"/>
    <s v=""/>
    <b v="0"/>
    <s v="en"/>
    <m/>
    <s v=""/>
    <b v="0"/>
    <n v="0"/>
    <s v=""/>
    <s v="IFTTT"/>
    <b v="0"/>
    <s v="1169292174757957635"/>
    <s v="Tweet"/>
    <n v="0"/>
    <n v="0"/>
    <m/>
    <m/>
    <m/>
    <m/>
    <m/>
    <m/>
    <m/>
    <m/>
    <n v="282"/>
    <s v="2"/>
    <s v="2"/>
    <n v="0"/>
    <n v="0"/>
    <n v="0"/>
    <n v="0"/>
    <n v="0"/>
    <n v="0"/>
    <n v="11"/>
    <n v="100"/>
    <n v="11"/>
  </r>
  <r>
    <s v="jobzel_intern"/>
    <s v="jobzel_intern"/>
    <m/>
    <m/>
    <m/>
    <m/>
    <m/>
    <m/>
    <m/>
    <m/>
    <s v="No"/>
    <n v="87"/>
    <m/>
    <m/>
    <x v="0"/>
    <d v="2019-09-04T16:52:34.000"/>
    <s v="Fall Paid Intern - Universal Music Publishing Group - Universal Music Group https://t.co/SO2zTq4WyR #internship #intern #jobs #hiring #hr #Tchat #Diversity"/>
    <s v="http://jobzel.com/item.php?id=48674"/>
    <s v="jobzel.com"/>
    <x v="17"/>
    <m/>
    <s v="http://pbs.twimg.com/profile_images/678811341226770432/LS-bwLsN_normal.png"/>
    <x v="74"/>
    <s v="https://twitter.com/#!/jobzel_intern/status/1169292176787984385"/>
    <m/>
    <m/>
    <s v="1169292176787984385"/>
    <m/>
    <b v="0"/>
    <n v="0"/>
    <s v=""/>
    <b v="0"/>
    <s v="en"/>
    <m/>
    <s v=""/>
    <b v="0"/>
    <n v="0"/>
    <s v=""/>
    <s v="IFTTT"/>
    <b v="0"/>
    <s v="1169292176787984385"/>
    <s v="Tweet"/>
    <n v="0"/>
    <n v="0"/>
    <m/>
    <m/>
    <m/>
    <m/>
    <m/>
    <m/>
    <m/>
    <m/>
    <n v="282"/>
    <s v="2"/>
    <s v="2"/>
    <n v="0"/>
    <n v="0"/>
    <n v="1"/>
    <n v="5.882352941176471"/>
    <n v="0"/>
    <n v="0"/>
    <n v="16"/>
    <n v="94.11764705882354"/>
    <n v="17"/>
  </r>
  <r>
    <s v="jobzel_intern"/>
    <s v="jobzel_intern"/>
    <m/>
    <m/>
    <m/>
    <m/>
    <m/>
    <m/>
    <m/>
    <m/>
    <s v="No"/>
    <n v="88"/>
    <m/>
    <m/>
    <x v="0"/>
    <d v="2019-09-04T16:52:34.000"/>
    <s v="Fall Intern - Creative Content - Confidential https://t.co/4iFVv2yXBD #internship #intern #jobs #hiring #hr #Tchat #Diversity"/>
    <s v="http://jobzel.com/item.php?id=48675"/>
    <s v="jobzel.com"/>
    <x v="17"/>
    <m/>
    <s v="http://pbs.twimg.com/profile_images/678811341226770432/LS-bwLsN_normal.png"/>
    <x v="74"/>
    <s v="https://twitter.com/#!/jobzel_intern/status/1169292178566393856"/>
    <m/>
    <m/>
    <s v="1169292178566393856"/>
    <m/>
    <b v="0"/>
    <n v="0"/>
    <s v=""/>
    <b v="0"/>
    <s v="en"/>
    <m/>
    <s v=""/>
    <b v="0"/>
    <n v="0"/>
    <s v=""/>
    <s v="IFTTT"/>
    <b v="0"/>
    <s v="1169292178566393856"/>
    <s v="Tweet"/>
    <n v="0"/>
    <n v="0"/>
    <m/>
    <m/>
    <m/>
    <m/>
    <m/>
    <m/>
    <m/>
    <m/>
    <n v="282"/>
    <s v="2"/>
    <s v="2"/>
    <n v="1"/>
    <n v="8.333333333333334"/>
    <n v="1"/>
    <n v="8.333333333333334"/>
    <n v="0"/>
    <n v="0"/>
    <n v="10"/>
    <n v="83.33333333333333"/>
    <n v="12"/>
  </r>
  <r>
    <s v="jobzel_intern"/>
    <s v="jobzel_intern"/>
    <m/>
    <m/>
    <m/>
    <m/>
    <m/>
    <m/>
    <m/>
    <m/>
    <s v="No"/>
    <n v="89"/>
    <m/>
    <m/>
    <x v="0"/>
    <d v="2019-09-04T16:52:35.000"/>
    <s v="Intern - Casting - House Casting https://t.co/Uj6F7Mz4KQ #internship #intern #jobs #hiring #hr #Tchat #Diversity"/>
    <s v="http://jobzel.com/item.php?id=48676"/>
    <s v="jobzel.com"/>
    <x v="17"/>
    <m/>
    <s v="http://pbs.twimg.com/profile_images/678811341226770432/LS-bwLsN_normal.png"/>
    <x v="75"/>
    <s v="https://twitter.com/#!/jobzel_intern/status/1169292181661802496"/>
    <m/>
    <m/>
    <s v="1169292181661802496"/>
    <m/>
    <b v="0"/>
    <n v="0"/>
    <s v=""/>
    <b v="0"/>
    <s v="en"/>
    <m/>
    <s v=""/>
    <b v="0"/>
    <n v="0"/>
    <s v=""/>
    <s v="IFTTT"/>
    <b v="0"/>
    <s v="1169292181661802496"/>
    <s v="Tweet"/>
    <n v="0"/>
    <n v="0"/>
    <m/>
    <m/>
    <m/>
    <m/>
    <m/>
    <m/>
    <m/>
    <m/>
    <n v="282"/>
    <s v="2"/>
    <s v="2"/>
    <n v="0"/>
    <n v="0"/>
    <n v="0"/>
    <n v="0"/>
    <n v="0"/>
    <n v="0"/>
    <n v="11"/>
    <n v="100"/>
    <n v="11"/>
  </r>
  <r>
    <s v="jobzel_intern"/>
    <s v="jobzel_intern"/>
    <m/>
    <m/>
    <m/>
    <m/>
    <m/>
    <m/>
    <m/>
    <m/>
    <s v="No"/>
    <n v="90"/>
    <m/>
    <m/>
    <x v="0"/>
    <d v="2019-09-04T16:52:35.000"/>
    <s v="Fall Intern - PR - Entertainment Fusion Group https://t.co/mDO9lu7hMg #internship #intern #jobs #hiring #hr #Tchat #Diversity"/>
    <s v="http://jobzel.com/item.php?id=48677"/>
    <s v="jobzel.com"/>
    <x v="17"/>
    <m/>
    <s v="http://pbs.twimg.com/profile_images/678811341226770432/LS-bwLsN_normal.png"/>
    <x v="75"/>
    <s v="https://twitter.com/#!/jobzel_intern/status/1169292184887189510"/>
    <m/>
    <m/>
    <s v="1169292184887189510"/>
    <m/>
    <b v="0"/>
    <n v="0"/>
    <s v=""/>
    <b v="0"/>
    <s v="en"/>
    <m/>
    <s v=""/>
    <b v="0"/>
    <n v="0"/>
    <s v=""/>
    <s v="IFTTT"/>
    <b v="0"/>
    <s v="1169292184887189510"/>
    <s v="Tweet"/>
    <n v="0"/>
    <n v="0"/>
    <m/>
    <m/>
    <m/>
    <m/>
    <m/>
    <m/>
    <m/>
    <m/>
    <n v="282"/>
    <s v="2"/>
    <s v="2"/>
    <n v="0"/>
    <n v="0"/>
    <n v="1"/>
    <n v="7.6923076923076925"/>
    <n v="0"/>
    <n v="0"/>
    <n v="12"/>
    <n v="92.3076923076923"/>
    <n v="13"/>
  </r>
  <r>
    <s v="jobzel_intern"/>
    <s v="jobzel_intern"/>
    <m/>
    <m/>
    <m/>
    <m/>
    <m/>
    <m/>
    <m/>
    <m/>
    <s v="No"/>
    <n v="91"/>
    <m/>
    <m/>
    <x v="0"/>
    <d v="2019-09-04T18:57:21.000"/>
    <s v="Intern - Festival Volunteer - NewFilmmakers Los Angeles https://t.co/hxRJOHvnPo #internship #intern #jobs #hiring #hr #Tchat #Diversity"/>
    <s v="http://jobzel.com/item.php?id=48702"/>
    <s v="jobzel.com"/>
    <x v="17"/>
    <m/>
    <s v="http://pbs.twimg.com/profile_images/678811341226770432/LS-bwLsN_normal.png"/>
    <x v="76"/>
    <s v="https://twitter.com/#!/jobzel_intern/status/1169323580544421888"/>
    <m/>
    <m/>
    <s v="1169323580544421888"/>
    <m/>
    <b v="0"/>
    <n v="0"/>
    <s v=""/>
    <b v="0"/>
    <s v="en"/>
    <m/>
    <s v=""/>
    <b v="0"/>
    <n v="0"/>
    <s v=""/>
    <s v="IFTTT"/>
    <b v="0"/>
    <s v="1169323580544421888"/>
    <s v="Tweet"/>
    <n v="0"/>
    <n v="0"/>
    <m/>
    <m/>
    <m/>
    <m/>
    <m/>
    <m/>
    <m/>
    <m/>
    <n v="282"/>
    <s v="2"/>
    <s v="2"/>
    <n v="0"/>
    <n v="0"/>
    <n v="0"/>
    <n v="0"/>
    <n v="0"/>
    <n v="0"/>
    <n v="13"/>
    <n v="100"/>
    <n v="13"/>
  </r>
  <r>
    <s v="jobzel_intern"/>
    <s v="jobzel_intern"/>
    <m/>
    <m/>
    <m/>
    <m/>
    <m/>
    <m/>
    <m/>
    <m/>
    <s v="No"/>
    <n v="92"/>
    <m/>
    <m/>
    <x v="0"/>
    <d v="2019-09-04T18:57:21.000"/>
    <s v="Intern - Production Company - Michael Mailer Films https://t.co/bHPVSRLLSJ #internship #intern #jobs #hiring #hr #Tchat #Diversity"/>
    <s v="http://jobzel.com/item.php?id=48703"/>
    <s v="jobzel.com"/>
    <x v="17"/>
    <m/>
    <s v="http://pbs.twimg.com/profile_images/678811341226770432/LS-bwLsN_normal.png"/>
    <x v="76"/>
    <s v="https://twitter.com/#!/jobzel_intern/status/1169323583513870336"/>
    <m/>
    <m/>
    <s v="1169323583513870336"/>
    <m/>
    <b v="0"/>
    <n v="0"/>
    <s v=""/>
    <b v="0"/>
    <s v="en"/>
    <m/>
    <s v=""/>
    <b v="0"/>
    <n v="0"/>
    <s v=""/>
    <s v="IFTTT"/>
    <b v="0"/>
    <s v="1169323583513870336"/>
    <s v="Tweet"/>
    <n v="0"/>
    <n v="0"/>
    <m/>
    <m/>
    <m/>
    <m/>
    <m/>
    <m/>
    <m/>
    <m/>
    <n v="282"/>
    <s v="2"/>
    <s v="2"/>
    <n v="0"/>
    <n v="0"/>
    <n v="0"/>
    <n v="0"/>
    <n v="0"/>
    <n v="0"/>
    <n v="13"/>
    <n v="100"/>
    <n v="13"/>
  </r>
  <r>
    <s v="jobzel_intern"/>
    <s v="jobzel_intern"/>
    <m/>
    <m/>
    <m/>
    <m/>
    <m/>
    <m/>
    <m/>
    <m/>
    <s v="No"/>
    <n v="93"/>
    <m/>
    <m/>
    <x v="0"/>
    <d v="2019-09-04T18:57:23.000"/>
    <s v="Fall Intern - Entertainment PR - FYI Brand Group https://t.co/OL9ZOCuS7e #internship #intern #jobs #hiring #hr #Tchat #Diversity"/>
    <s v="http://jobzel.com/item.php?id=48704"/>
    <s v="jobzel.com"/>
    <x v="17"/>
    <m/>
    <s v="http://pbs.twimg.com/profile_images/678811341226770432/LS-bwLsN_normal.png"/>
    <x v="77"/>
    <s v="https://twitter.com/#!/jobzel_intern/status/1169323587997712385"/>
    <m/>
    <m/>
    <s v="1169323587997712385"/>
    <m/>
    <b v="0"/>
    <n v="0"/>
    <s v=""/>
    <b v="0"/>
    <s v="en"/>
    <m/>
    <s v=""/>
    <b v="0"/>
    <n v="0"/>
    <s v=""/>
    <s v="IFTTT"/>
    <b v="0"/>
    <s v="1169323587997712385"/>
    <s v="Tweet"/>
    <n v="0"/>
    <n v="0"/>
    <m/>
    <m/>
    <m/>
    <m/>
    <m/>
    <m/>
    <m/>
    <m/>
    <n v="282"/>
    <s v="2"/>
    <s v="2"/>
    <n v="0"/>
    <n v="0"/>
    <n v="1"/>
    <n v="7.142857142857143"/>
    <n v="0"/>
    <n v="0"/>
    <n v="13"/>
    <n v="92.85714285714286"/>
    <n v="14"/>
  </r>
  <r>
    <s v="jobzel_intern"/>
    <s v="jobzel_intern"/>
    <m/>
    <m/>
    <m/>
    <m/>
    <m/>
    <m/>
    <m/>
    <m/>
    <s v="No"/>
    <n v="94"/>
    <m/>
    <m/>
    <x v="0"/>
    <d v="2019-09-04T18:57:23.000"/>
    <s v="Fall Intern - Video Production - The Script Lab https://t.co/O2e0j8tfnG #internship #intern #jobs #hiring #hr #Tchat #Diversity"/>
    <s v="http://jobzel.com/item.php?id=48705"/>
    <s v="jobzel.com"/>
    <x v="17"/>
    <m/>
    <s v="http://pbs.twimg.com/profile_images/678811341226770432/LS-bwLsN_normal.png"/>
    <x v="77"/>
    <s v="https://twitter.com/#!/jobzel_intern/status/1169323590887596034"/>
    <m/>
    <m/>
    <s v="1169323590887596034"/>
    <m/>
    <b v="0"/>
    <n v="0"/>
    <s v=""/>
    <b v="0"/>
    <s v="en"/>
    <m/>
    <s v=""/>
    <b v="0"/>
    <n v="0"/>
    <s v=""/>
    <s v="IFTTT"/>
    <b v="0"/>
    <s v="1169323590887596034"/>
    <s v="Tweet"/>
    <n v="0"/>
    <n v="0"/>
    <m/>
    <m/>
    <m/>
    <m/>
    <m/>
    <m/>
    <m/>
    <m/>
    <n v="282"/>
    <s v="2"/>
    <s v="2"/>
    <n v="0"/>
    <n v="0"/>
    <n v="1"/>
    <n v="7.142857142857143"/>
    <n v="0"/>
    <n v="0"/>
    <n v="13"/>
    <n v="92.85714285714286"/>
    <n v="14"/>
  </r>
  <r>
    <s v="jobzel_intern"/>
    <s v="jobzel_intern"/>
    <m/>
    <m/>
    <m/>
    <m/>
    <m/>
    <m/>
    <m/>
    <m/>
    <s v="No"/>
    <n v="95"/>
    <m/>
    <m/>
    <x v="0"/>
    <d v="2019-09-04T18:57:24.000"/>
    <s v="Fall Intern - General Office - Mandalay Entertainment https://t.co/vKiD9ki8Gc #internship #intern #jobs #hiring #hr #Tchat #Diversity"/>
    <s v="http://jobzel.com/item.php?id=48706"/>
    <s v="jobzel.com"/>
    <x v="17"/>
    <m/>
    <s v="http://pbs.twimg.com/profile_images/678811341226770432/LS-bwLsN_normal.png"/>
    <x v="78"/>
    <s v="https://twitter.com/#!/jobzel_intern/status/1169323594960257024"/>
    <m/>
    <m/>
    <s v="1169323594960257024"/>
    <m/>
    <b v="0"/>
    <n v="0"/>
    <s v=""/>
    <b v="0"/>
    <s v="en"/>
    <m/>
    <s v=""/>
    <b v="0"/>
    <n v="0"/>
    <s v=""/>
    <s v="IFTTT"/>
    <b v="0"/>
    <s v="1169323594960257024"/>
    <s v="Tweet"/>
    <n v="0"/>
    <n v="0"/>
    <m/>
    <m/>
    <m/>
    <m/>
    <m/>
    <m/>
    <m/>
    <m/>
    <n v="282"/>
    <s v="2"/>
    <s v="2"/>
    <n v="0"/>
    <n v="0"/>
    <n v="1"/>
    <n v="7.6923076923076925"/>
    <n v="0"/>
    <n v="0"/>
    <n v="12"/>
    <n v="92.3076923076923"/>
    <n v="13"/>
  </r>
  <r>
    <s v="jobzel_intern"/>
    <s v="jobzel_intern"/>
    <m/>
    <m/>
    <m/>
    <m/>
    <m/>
    <m/>
    <m/>
    <m/>
    <s v="No"/>
    <n v="96"/>
    <m/>
    <m/>
    <x v="0"/>
    <d v="2019-09-05T08:02:21.000"/>
    <s v="Fall Paid Intern - Learning and Development , Dreamworks TV, - NBC Universal https://t.co/iC2zfG6k4n #internship #intern #jobs #hiring #hr #Tchat #Diversity"/>
    <s v="http://jobzel.com/item.php?id=48812"/>
    <s v="jobzel.com"/>
    <x v="17"/>
    <m/>
    <s v="http://pbs.twimg.com/profile_images/678811341226770432/LS-bwLsN_normal.png"/>
    <x v="79"/>
    <s v="https://twitter.com/#!/jobzel_intern/status/1169521133286244353"/>
    <m/>
    <m/>
    <s v="1169521133286244353"/>
    <m/>
    <b v="0"/>
    <n v="0"/>
    <s v=""/>
    <b v="0"/>
    <s v="en"/>
    <m/>
    <s v=""/>
    <b v="0"/>
    <n v="1"/>
    <s v=""/>
    <s v="IFTTT"/>
    <b v="0"/>
    <s v="1169521133286244353"/>
    <s v="Tweet"/>
    <n v="0"/>
    <n v="0"/>
    <m/>
    <m/>
    <m/>
    <m/>
    <m/>
    <m/>
    <m/>
    <m/>
    <n v="282"/>
    <s v="2"/>
    <s v="2"/>
    <n v="0"/>
    <n v="0"/>
    <n v="1"/>
    <n v="5.882352941176471"/>
    <n v="0"/>
    <n v="0"/>
    <n v="16"/>
    <n v="94.11764705882354"/>
    <n v="17"/>
  </r>
  <r>
    <s v="jobzel_intern"/>
    <s v="jobzel_intern"/>
    <m/>
    <m/>
    <m/>
    <m/>
    <m/>
    <m/>
    <m/>
    <m/>
    <s v="No"/>
    <n v="97"/>
    <m/>
    <m/>
    <x v="0"/>
    <d v="2019-09-05T08:02:22.000"/>
    <s v="Paid Intern - Community and Programming - NBC Universal https://t.co/7R1CzalpyE #internship #intern #jobs #hiring #hr #Tchat #Diversity"/>
    <s v="http://jobzel.com/item.php?id=48813"/>
    <s v="jobzel.com"/>
    <x v="17"/>
    <m/>
    <s v="http://pbs.twimg.com/profile_images/678811341226770432/LS-bwLsN_normal.png"/>
    <x v="80"/>
    <s v="https://twitter.com/#!/jobzel_intern/status/1169521135521804288"/>
    <m/>
    <m/>
    <s v="1169521135521804288"/>
    <m/>
    <b v="0"/>
    <n v="0"/>
    <s v=""/>
    <b v="0"/>
    <s v="en"/>
    <m/>
    <s v=""/>
    <b v="0"/>
    <n v="1"/>
    <s v=""/>
    <s v="IFTTT"/>
    <b v="0"/>
    <s v="1169521135521804288"/>
    <s v="Tweet"/>
    <n v="0"/>
    <n v="0"/>
    <m/>
    <m/>
    <m/>
    <m/>
    <m/>
    <m/>
    <m/>
    <m/>
    <n v="282"/>
    <s v="2"/>
    <s v="2"/>
    <n v="0"/>
    <n v="0"/>
    <n v="0"/>
    <n v="0"/>
    <n v="0"/>
    <n v="0"/>
    <n v="14"/>
    <n v="100"/>
    <n v="14"/>
  </r>
  <r>
    <s v="jobzel_intern"/>
    <s v="jobzel_intern"/>
    <m/>
    <m/>
    <m/>
    <m/>
    <m/>
    <m/>
    <m/>
    <m/>
    <s v="No"/>
    <n v="98"/>
    <m/>
    <m/>
    <x v="0"/>
    <d v="2019-09-05T08:02:22.000"/>
    <s v="Fall Intern - Otv Digital Central Content Team - ABC https://t.co/JtRRHQxrnW #internship #intern #jobs #hiring #hr #Tchat #Diversity"/>
    <s v="http://jobzel.com/item.php?id=48814"/>
    <s v="jobzel.com"/>
    <x v="17"/>
    <m/>
    <s v="http://pbs.twimg.com/profile_images/678811341226770432/LS-bwLsN_normal.png"/>
    <x v="80"/>
    <s v="https://twitter.com/#!/jobzel_intern/status/1169521137480609792"/>
    <m/>
    <m/>
    <s v="1169521137480609792"/>
    <m/>
    <b v="0"/>
    <n v="0"/>
    <s v=""/>
    <b v="0"/>
    <s v="en"/>
    <m/>
    <s v=""/>
    <b v="0"/>
    <n v="1"/>
    <s v=""/>
    <s v="IFTTT"/>
    <b v="0"/>
    <s v="1169521137480609792"/>
    <s v="Tweet"/>
    <n v="0"/>
    <n v="0"/>
    <m/>
    <m/>
    <m/>
    <m/>
    <m/>
    <m/>
    <m/>
    <m/>
    <n v="282"/>
    <s v="2"/>
    <s v="2"/>
    <n v="0"/>
    <n v="0"/>
    <n v="1"/>
    <n v="6.666666666666667"/>
    <n v="0"/>
    <n v="0"/>
    <n v="14"/>
    <n v="93.33333333333333"/>
    <n v="15"/>
  </r>
  <r>
    <s v="jobzel_intern"/>
    <s v="jobzel_intern"/>
    <m/>
    <m/>
    <m/>
    <m/>
    <m/>
    <m/>
    <m/>
    <m/>
    <s v="No"/>
    <n v="99"/>
    <m/>
    <m/>
    <x v="0"/>
    <d v="2019-09-05T09:02:05.000"/>
    <s v="Graduate Electrical and Controls Engineer - £27k https://t.co/L4KgolPXWv #internship #intern #jobs #hiring #hr #Tchat #Diversity"/>
    <s v="http://jobzel.com/item.php?id=48824"/>
    <s v="jobzel.com"/>
    <x v="17"/>
    <m/>
    <s v="http://pbs.twimg.com/profile_images/678811341226770432/LS-bwLsN_normal.png"/>
    <x v="81"/>
    <s v="https://twitter.com/#!/jobzel_intern/status/1169536165428572161"/>
    <m/>
    <m/>
    <s v="1169536165428572161"/>
    <m/>
    <b v="0"/>
    <n v="0"/>
    <s v=""/>
    <b v="0"/>
    <s v="en"/>
    <m/>
    <s v=""/>
    <b v="0"/>
    <n v="1"/>
    <s v=""/>
    <s v="IFTTT"/>
    <b v="0"/>
    <s v="1169536165428572161"/>
    <s v="Tweet"/>
    <n v="0"/>
    <n v="0"/>
    <m/>
    <m/>
    <m/>
    <m/>
    <m/>
    <m/>
    <m/>
    <m/>
    <n v="282"/>
    <s v="2"/>
    <s v="2"/>
    <n v="0"/>
    <n v="0"/>
    <n v="0"/>
    <n v="0"/>
    <n v="0"/>
    <n v="0"/>
    <n v="13"/>
    <n v="100"/>
    <n v="13"/>
  </r>
  <r>
    <s v="jobzel_intern"/>
    <s v="jobzel_intern"/>
    <m/>
    <m/>
    <m/>
    <m/>
    <m/>
    <m/>
    <m/>
    <m/>
    <s v="No"/>
    <n v="100"/>
    <m/>
    <m/>
    <x v="0"/>
    <d v="2019-09-05T10:07:33.000"/>
    <s v="Graduates Sales - Fintech Startup - £25K + commission https://t.co/lBJM7AoZpR #internship #intern #jobs #hiring #hr #Tchat #Diversity"/>
    <s v="http://jobzel.com/item.php?id=48835"/>
    <s v="jobzel.com"/>
    <x v="17"/>
    <m/>
    <s v="http://pbs.twimg.com/profile_images/678811341226770432/LS-bwLsN_normal.png"/>
    <x v="82"/>
    <s v="https://twitter.com/#!/jobzel_intern/status/1169552638960197632"/>
    <m/>
    <m/>
    <s v="1169552638960197632"/>
    <m/>
    <b v="0"/>
    <n v="1"/>
    <s v=""/>
    <b v="0"/>
    <s v="en"/>
    <m/>
    <s v=""/>
    <b v="0"/>
    <n v="0"/>
    <s v=""/>
    <s v="IFTTT"/>
    <b v="0"/>
    <s v="1169552638960197632"/>
    <s v="Tweet"/>
    <n v="0"/>
    <n v="0"/>
    <m/>
    <m/>
    <m/>
    <m/>
    <m/>
    <m/>
    <m/>
    <m/>
    <n v="282"/>
    <s v="2"/>
    <s v="2"/>
    <n v="0"/>
    <n v="0"/>
    <n v="0"/>
    <n v="0"/>
    <n v="0"/>
    <n v="0"/>
    <n v="13"/>
    <n v="100"/>
    <n v="13"/>
  </r>
  <r>
    <s v="jobzel_intern"/>
    <s v="jobzel_intern"/>
    <m/>
    <m/>
    <m/>
    <m/>
    <m/>
    <m/>
    <m/>
    <m/>
    <s v="No"/>
    <n v="101"/>
    <m/>
    <m/>
    <x v="0"/>
    <d v="2019-09-05T13:17:51.000"/>
    <s v="Ark Teacher Training - £26,000 https://t.co/Gp1hvodU92 #internship #intern #jobs #hiring #hr #Tchat #Diversity"/>
    <s v="http://jobzel.com/item.php?id=48877"/>
    <s v="jobzel.com"/>
    <x v="17"/>
    <m/>
    <s v="http://pbs.twimg.com/profile_images/678811341226770432/LS-bwLsN_normal.png"/>
    <x v="83"/>
    <s v="https://twitter.com/#!/jobzel_intern/status/1169600533201674240"/>
    <m/>
    <m/>
    <s v="1169600533201674240"/>
    <m/>
    <b v="0"/>
    <n v="0"/>
    <s v=""/>
    <b v="0"/>
    <s v="en"/>
    <m/>
    <s v=""/>
    <b v="0"/>
    <n v="0"/>
    <s v=""/>
    <s v="IFTTT"/>
    <b v="0"/>
    <s v="1169600533201674240"/>
    <s v="Tweet"/>
    <n v="0"/>
    <n v="0"/>
    <m/>
    <m/>
    <m/>
    <m/>
    <m/>
    <m/>
    <m/>
    <m/>
    <n v="282"/>
    <s v="2"/>
    <s v="2"/>
    <n v="0"/>
    <n v="0"/>
    <n v="0"/>
    <n v="0"/>
    <n v="0"/>
    <n v="0"/>
    <n v="12"/>
    <n v="100"/>
    <n v="12"/>
  </r>
  <r>
    <s v="jobzel_intern"/>
    <s v="jobzel_intern"/>
    <m/>
    <m/>
    <m/>
    <m/>
    <m/>
    <m/>
    <m/>
    <m/>
    <s v="No"/>
    <n v="102"/>
    <m/>
    <m/>
    <x v="0"/>
    <d v="2019-09-05T13:17:52.000"/>
    <s v="Intern - Production Company - Confidential https://t.co/wuoCBtNLrt #internship #intern #jobs #hiring #hr #Tchat #Diversity"/>
    <s v="http://jobzel.com/item.php?id=48878"/>
    <s v="jobzel.com"/>
    <x v="17"/>
    <m/>
    <s v="http://pbs.twimg.com/profile_images/678811341226770432/LS-bwLsN_normal.png"/>
    <x v="84"/>
    <s v="https://twitter.com/#!/jobzel_intern/status/1169600535567261697"/>
    <m/>
    <m/>
    <s v="1169600535567261697"/>
    <m/>
    <b v="0"/>
    <n v="0"/>
    <s v=""/>
    <b v="0"/>
    <s v="en"/>
    <m/>
    <s v=""/>
    <b v="0"/>
    <n v="0"/>
    <s v=""/>
    <s v="IFTTT"/>
    <b v="0"/>
    <s v="1169600535567261697"/>
    <s v="Tweet"/>
    <n v="0"/>
    <n v="0"/>
    <m/>
    <m/>
    <m/>
    <m/>
    <m/>
    <m/>
    <m/>
    <m/>
    <n v="282"/>
    <s v="2"/>
    <s v="2"/>
    <n v="0"/>
    <n v="0"/>
    <n v="0"/>
    <n v="0"/>
    <n v="0"/>
    <n v="0"/>
    <n v="11"/>
    <n v="100"/>
    <n v="11"/>
  </r>
  <r>
    <s v="jobzel_intern"/>
    <s v="jobzel_intern"/>
    <m/>
    <m/>
    <m/>
    <m/>
    <m/>
    <m/>
    <m/>
    <m/>
    <s v="No"/>
    <n v="103"/>
    <m/>
    <m/>
    <x v="0"/>
    <d v="2019-09-05T14:27:55.000"/>
    <s v="Fall Intern - Music and Social Media - ClaraTone Records https://t.co/yoRUjyNLnN #internship #intern #jobs #hiring #hr #Tchat #Diversity"/>
    <s v="http://jobzel.com/item.php?id=48888"/>
    <s v="jobzel.com"/>
    <x v="17"/>
    <m/>
    <s v="http://pbs.twimg.com/profile_images/678811341226770432/LS-bwLsN_normal.png"/>
    <x v="85"/>
    <s v="https://twitter.com/#!/jobzel_intern/status/1169618163144810496"/>
    <m/>
    <m/>
    <s v="1169618163144810496"/>
    <m/>
    <b v="0"/>
    <n v="0"/>
    <s v=""/>
    <b v="0"/>
    <s v="en"/>
    <m/>
    <s v=""/>
    <b v="0"/>
    <n v="0"/>
    <s v=""/>
    <s v="IFTTT"/>
    <b v="0"/>
    <s v="1169618163144810496"/>
    <s v="Tweet"/>
    <n v="0"/>
    <n v="0"/>
    <m/>
    <m/>
    <m/>
    <m/>
    <m/>
    <m/>
    <m/>
    <m/>
    <n v="282"/>
    <s v="2"/>
    <s v="2"/>
    <n v="0"/>
    <n v="0"/>
    <n v="1"/>
    <n v="6.666666666666667"/>
    <n v="0"/>
    <n v="0"/>
    <n v="14"/>
    <n v="93.33333333333333"/>
    <n v="15"/>
  </r>
  <r>
    <s v="jobzel_intern"/>
    <s v="jobzel_intern"/>
    <m/>
    <m/>
    <m/>
    <m/>
    <m/>
    <m/>
    <m/>
    <m/>
    <s v="No"/>
    <n v="104"/>
    <m/>
    <m/>
    <x v="0"/>
    <d v="2019-09-05T14:27:56.000"/>
    <s v="Intern - Artist Management - Magus Entertainment, Inc. https://t.co/YmYmwb74jS #internship #intern #jobs #hiring #hr #Tchat #Diversity"/>
    <s v="http://jobzel.com/item.php?id=48889"/>
    <s v="jobzel.com"/>
    <x v="17"/>
    <m/>
    <s v="http://pbs.twimg.com/profile_images/678811341226770432/LS-bwLsN_normal.png"/>
    <x v="86"/>
    <s v="https://twitter.com/#!/jobzel_intern/status/1169618166554738689"/>
    <m/>
    <m/>
    <s v="1169618166554738689"/>
    <m/>
    <b v="0"/>
    <n v="0"/>
    <s v=""/>
    <b v="0"/>
    <s v="fr"/>
    <m/>
    <s v=""/>
    <b v="0"/>
    <n v="0"/>
    <s v=""/>
    <s v="IFTTT"/>
    <b v="0"/>
    <s v="1169618166554738689"/>
    <s v="Tweet"/>
    <n v="0"/>
    <n v="0"/>
    <m/>
    <m/>
    <m/>
    <m/>
    <m/>
    <m/>
    <m/>
    <m/>
    <n v="282"/>
    <s v="2"/>
    <s v="2"/>
    <n v="0"/>
    <n v="0"/>
    <n v="0"/>
    <n v="0"/>
    <n v="0"/>
    <n v="0"/>
    <n v="13"/>
    <n v="100"/>
    <n v="13"/>
  </r>
  <r>
    <s v="jobzel_intern"/>
    <s v="jobzel_intern"/>
    <m/>
    <m/>
    <m/>
    <m/>
    <m/>
    <m/>
    <m/>
    <m/>
    <s v="No"/>
    <n v="105"/>
    <m/>
    <m/>
    <x v="0"/>
    <d v="2019-09-05T14:27:56.000"/>
    <s v="Fall Intern - Unscripted TV Development - MY Entertainment https://t.co/Fzj4RgvD9W #internship #intern #jobs #hiring #hr #Tchat #Diversity"/>
    <s v="http://jobzel.com/item.php?id=48890"/>
    <s v="jobzel.com"/>
    <x v="17"/>
    <m/>
    <s v="http://pbs.twimg.com/profile_images/678811341226770432/LS-bwLsN_normal.png"/>
    <x v="86"/>
    <s v="https://twitter.com/#!/jobzel_intern/status/1169618169574633472"/>
    <m/>
    <m/>
    <s v="1169618169574633472"/>
    <m/>
    <b v="0"/>
    <n v="0"/>
    <s v=""/>
    <b v="0"/>
    <s v="en"/>
    <m/>
    <s v=""/>
    <b v="0"/>
    <n v="0"/>
    <s v=""/>
    <s v="IFTTT"/>
    <b v="0"/>
    <s v="1169618169574633472"/>
    <s v="Tweet"/>
    <n v="0"/>
    <n v="0"/>
    <m/>
    <m/>
    <m/>
    <m/>
    <m/>
    <m/>
    <m/>
    <m/>
    <n v="282"/>
    <s v="2"/>
    <s v="2"/>
    <n v="0"/>
    <n v="0"/>
    <n v="1"/>
    <n v="7.142857142857143"/>
    <n v="0"/>
    <n v="0"/>
    <n v="13"/>
    <n v="92.85714285714286"/>
    <n v="14"/>
  </r>
  <r>
    <s v="jobzel_intern"/>
    <s v="jobzel_intern"/>
    <m/>
    <m/>
    <m/>
    <m/>
    <m/>
    <m/>
    <m/>
    <m/>
    <s v="No"/>
    <n v="106"/>
    <m/>
    <m/>
    <x v="0"/>
    <d v="2019-09-05T14:27:57.000"/>
    <s v="Spring Paid Intern - NBC Sports - NBC Sports https://t.co/m4DSlssgNJ #internship #intern #jobs #hiring #hr #Tchat #Diversity"/>
    <s v="http://jobzel.com/item.php?id=48891"/>
    <s v="jobzel.com"/>
    <x v="17"/>
    <m/>
    <s v="http://pbs.twimg.com/profile_images/678811341226770432/LS-bwLsN_normal.png"/>
    <x v="87"/>
    <s v="https://twitter.com/#!/jobzel_intern/status/1169618172514902017"/>
    <m/>
    <m/>
    <s v="1169618172514902017"/>
    <m/>
    <b v="0"/>
    <n v="0"/>
    <s v=""/>
    <b v="0"/>
    <s v="en"/>
    <m/>
    <s v=""/>
    <b v="0"/>
    <n v="0"/>
    <s v=""/>
    <s v="IFTTT"/>
    <b v="0"/>
    <s v="1169618172514902017"/>
    <s v="Tweet"/>
    <n v="0"/>
    <n v="0"/>
    <m/>
    <m/>
    <m/>
    <m/>
    <m/>
    <m/>
    <m/>
    <m/>
    <n v="282"/>
    <s v="2"/>
    <s v="2"/>
    <n v="0"/>
    <n v="0"/>
    <n v="0"/>
    <n v="0"/>
    <n v="0"/>
    <n v="0"/>
    <n v="14"/>
    <n v="100"/>
    <n v="14"/>
  </r>
  <r>
    <s v="jobzel_intern"/>
    <s v="jobzel_intern"/>
    <m/>
    <m/>
    <m/>
    <m/>
    <m/>
    <m/>
    <m/>
    <m/>
    <s v="No"/>
    <n v="107"/>
    <m/>
    <m/>
    <x v="0"/>
    <d v="2019-09-05T14:27:58.000"/>
    <s v="Spring Paid Intern - NBC Sports - NBC Sports https://t.co/gbJOnjxQkl #internship #intern #jobs #hiring #hr #Tchat #Diversity"/>
    <s v="http://jobzel.com/item.php?id=48892"/>
    <s v="jobzel.com"/>
    <x v="17"/>
    <m/>
    <s v="http://pbs.twimg.com/profile_images/678811341226770432/LS-bwLsN_normal.png"/>
    <x v="88"/>
    <s v="https://twitter.com/#!/jobzel_intern/status/1169618175832592384"/>
    <m/>
    <m/>
    <s v="1169618175832592384"/>
    <m/>
    <b v="0"/>
    <n v="0"/>
    <s v=""/>
    <b v="0"/>
    <s v="en"/>
    <m/>
    <s v=""/>
    <b v="0"/>
    <n v="0"/>
    <s v=""/>
    <s v="IFTTT"/>
    <b v="0"/>
    <s v="1169618175832592384"/>
    <s v="Tweet"/>
    <n v="0"/>
    <n v="0"/>
    <m/>
    <m/>
    <m/>
    <m/>
    <m/>
    <m/>
    <m/>
    <m/>
    <n v="282"/>
    <s v="2"/>
    <s v="2"/>
    <n v="0"/>
    <n v="0"/>
    <n v="0"/>
    <n v="0"/>
    <n v="0"/>
    <n v="0"/>
    <n v="14"/>
    <n v="100"/>
    <n v="14"/>
  </r>
  <r>
    <s v="jobzel_intern"/>
    <s v="jobzel_intern"/>
    <m/>
    <m/>
    <m/>
    <m/>
    <m/>
    <m/>
    <m/>
    <m/>
    <s v="No"/>
    <n v="108"/>
    <m/>
    <m/>
    <x v="0"/>
    <d v="2019-09-05T14:27:59.000"/>
    <s v="Spring Paid Intern - NBC Sports - NBC Sports https://t.co/wuJlBISJka #internship #intern #jobs #hiring #hr #Tchat #Diversity"/>
    <s v="http://jobzel.com/item.php?id=48893"/>
    <s v="jobzel.com"/>
    <x v="17"/>
    <m/>
    <s v="http://pbs.twimg.com/profile_images/678811341226770432/LS-bwLsN_normal.png"/>
    <x v="89"/>
    <s v="https://twitter.com/#!/jobzel_intern/status/1169618179250950145"/>
    <m/>
    <m/>
    <s v="1169618179250950145"/>
    <m/>
    <b v="0"/>
    <n v="0"/>
    <s v=""/>
    <b v="0"/>
    <s v="en"/>
    <m/>
    <s v=""/>
    <b v="0"/>
    <n v="0"/>
    <s v=""/>
    <s v="IFTTT"/>
    <b v="0"/>
    <s v="1169618179250950145"/>
    <s v="Tweet"/>
    <n v="0"/>
    <n v="0"/>
    <m/>
    <m/>
    <m/>
    <m/>
    <m/>
    <m/>
    <m/>
    <m/>
    <n v="282"/>
    <s v="2"/>
    <s v="2"/>
    <n v="0"/>
    <n v="0"/>
    <n v="0"/>
    <n v="0"/>
    <n v="0"/>
    <n v="0"/>
    <n v="14"/>
    <n v="100"/>
    <n v="14"/>
  </r>
  <r>
    <s v="jobzel_intern"/>
    <s v="jobzel_intern"/>
    <m/>
    <m/>
    <m/>
    <m/>
    <m/>
    <m/>
    <m/>
    <m/>
    <s v="No"/>
    <n v="109"/>
    <m/>
    <m/>
    <x v="0"/>
    <d v="2019-09-05T14:27:59.000"/>
    <s v="Spring Paid Intern - NBC Sports - NBC Sports https://t.co/1i384qXqTm #internship #intern #jobs #hiring #hr #Tchat #Diversity"/>
    <s v="http://jobzel.com/item.php?id=48894"/>
    <s v="jobzel.com"/>
    <x v="17"/>
    <m/>
    <s v="http://pbs.twimg.com/profile_images/678811341226770432/LS-bwLsN_normal.png"/>
    <x v="89"/>
    <s v="https://twitter.com/#!/jobzel_intern/status/1169618182677696518"/>
    <m/>
    <m/>
    <s v="1169618182677696518"/>
    <m/>
    <b v="0"/>
    <n v="0"/>
    <s v=""/>
    <b v="0"/>
    <s v="en"/>
    <m/>
    <s v=""/>
    <b v="0"/>
    <n v="0"/>
    <s v=""/>
    <s v="IFTTT"/>
    <b v="0"/>
    <s v="1169618182677696518"/>
    <s v="Tweet"/>
    <n v="0"/>
    <n v="0"/>
    <m/>
    <m/>
    <m/>
    <m/>
    <m/>
    <m/>
    <m/>
    <m/>
    <n v="282"/>
    <s v="2"/>
    <s v="2"/>
    <n v="0"/>
    <n v="0"/>
    <n v="0"/>
    <n v="0"/>
    <n v="0"/>
    <n v="0"/>
    <n v="14"/>
    <n v="100"/>
    <n v="14"/>
  </r>
  <r>
    <s v="jobzel_intern"/>
    <s v="jobzel_intern"/>
    <m/>
    <m/>
    <m/>
    <m/>
    <m/>
    <m/>
    <m/>
    <m/>
    <s v="No"/>
    <n v="110"/>
    <m/>
    <m/>
    <x v="0"/>
    <d v="2019-09-05T14:28:00.000"/>
    <s v="Spring Paid Intern - Marketing - NBC Sports https://t.co/tQxVPtjBAE #internship #intern #jobs #hiring #hr #Tchat #Diversity"/>
    <s v="http://jobzel.com/item.php?id=48895"/>
    <s v="jobzel.com"/>
    <x v="17"/>
    <m/>
    <s v="http://pbs.twimg.com/profile_images/678811341226770432/LS-bwLsN_normal.png"/>
    <x v="90"/>
    <s v="https://twitter.com/#!/jobzel_intern/status/1169618186599313409"/>
    <m/>
    <m/>
    <s v="1169618186599313409"/>
    <m/>
    <b v="0"/>
    <n v="0"/>
    <s v=""/>
    <b v="0"/>
    <s v="en"/>
    <m/>
    <s v=""/>
    <b v="0"/>
    <n v="0"/>
    <s v=""/>
    <s v="IFTTT"/>
    <b v="0"/>
    <s v="1169618186599313409"/>
    <s v="Tweet"/>
    <n v="0"/>
    <n v="0"/>
    <m/>
    <m/>
    <m/>
    <m/>
    <m/>
    <m/>
    <m/>
    <m/>
    <n v="282"/>
    <s v="2"/>
    <s v="2"/>
    <n v="0"/>
    <n v="0"/>
    <n v="0"/>
    <n v="0"/>
    <n v="0"/>
    <n v="0"/>
    <n v="13"/>
    <n v="100"/>
    <n v="13"/>
  </r>
  <r>
    <s v="jobzel_intern"/>
    <s v="jobzel_intern"/>
    <m/>
    <m/>
    <m/>
    <m/>
    <m/>
    <m/>
    <m/>
    <m/>
    <s v="No"/>
    <n v="111"/>
    <m/>
    <m/>
    <x v="0"/>
    <d v="2019-09-05T14:28:01.000"/>
    <s v="Spring Paid Intern - NBC Sports - NBC Sports https://t.co/HE0iN3kgZ2 #internship #intern #jobs #hiring #hr #Tchat #Diversity"/>
    <s v="http://jobzel.com/item.php?id=48896"/>
    <s v="jobzel.com"/>
    <x v="17"/>
    <m/>
    <s v="http://pbs.twimg.com/profile_images/678811341226770432/LS-bwLsN_normal.png"/>
    <x v="91"/>
    <s v="https://twitter.com/#!/jobzel_intern/status/1169618190395236352"/>
    <m/>
    <m/>
    <s v="1169618190395236352"/>
    <m/>
    <b v="0"/>
    <n v="0"/>
    <s v=""/>
    <b v="0"/>
    <s v="en"/>
    <m/>
    <s v=""/>
    <b v="0"/>
    <n v="0"/>
    <s v=""/>
    <s v="IFTTT"/>
    <b v="0"/>
    <s v="1169618190395236352"/>
    <s v="Tweet"/>
    <n v="0"/>
    <n v="0"/>
    <m/>
    <m/>
    <m/>
    <m/>
    <m/>
    <m/>
    <m/>
    <m/>
    <n v="282"/>
    <s v="2"/>
    <s v="2"/>
    <n v="0"/>
    <n v="0"/>
    <n v="0"/>
    <n v="0"/>
    <n v="0"/>
    <n v="0"/>
    <n v="14"/>
    <n v="100"/>
    <n v="14"/>
  </r>
  <r>
    <s v="jobzel_intern"/>
    <s v="jobzel_intern"/>
    <m/>
    <m/>
    <m/>
    <m/>
    <m/>
    <m/>
    <m/>
    <m/>
    <s v="No"/>
    <n v="112"/>
    <m/>
    <m/>
    <x v="0"/>
    <d v="2019-09-05T14:28:02.000"/>
    <s v="Intern - Production Company - Emmett/Furla/Oasis Films https://t.co/qcUcqiUzTf #internship #intern #jobs #hiring #hr #Tchat #Diversity"/>
    <s v="http://jobzel.com/item.php?id=48897"/>
    <s v="jobzel.com"/>
    <x v="17"/>
    <m/>
    <s v="http://pbs.twimg.com/profile_images/678811341226770432/LS-bwLsN_normal.png"/>
    <x v="92"/>
    <s v="https://twitter.com/#!/jobzel_intern/status/1169618193545084928"/>
    <m/>
    <m/>
    <s v="1169618193545084928"/>
    <m/>
    <b v="0"/>
    <n v="0"/>
    <s v=""/>
    <b v="0"/>
    <s v="en"/>
    <m/>
    <s v=""/>
    <b v="0"/>
    <n v="0"/>
    <s v=""/>
    <s v="IFTTT"/>
    <b v="0"/>
    <s v="1169618193545084928"/>
    <s v="Tweet"/>
    <n v="0"/>
    <n v="0"/>
    <m/>
    <m/>
    <m/>
    <m/>
    <m/>
    <m/>
    <m/>
    <m/>
    <n v="282"/>
    <s v="2"/>
    <s v="2"/>
    <n v="1"/>
    <n v="7.142857142857143"/>
    <n v="0"/>
    <n v="0"/>
    <n v="0"/>
    <n v="0"/>
    <n v="13"/>
    <n v="92.85714285714286"/>
    <n v="14"/>
  </r>
  <r>
    <s v="jobzel_intern"/>
    <s v="jobzel_intern"/>
    <m/>
    <m/>
    <m/>
    <m/>
    <m/>
    <m/>
    <m/>
    <m/>
    <s v="No"/>
    <n v="113"/>
    <m/>
    <m/>
    <x v="0"/>
    <d v="2019-09-05T15:32:44.000"/>
    <s v="Graduate Applications Engineer - German Speaking - Competitive https://t.co/Djrqz5N36K #internship #intern #jobs #hiring #hr #Tchat #Diversity"/>
    <s v="http://jobzel.com/item.php?id=48920"/>
    <s v="jobzel.com"/>
    <x v="17"/>
    <m/>
    <s v="http://pbs.twimg.com/profile_images/678811341226770432/LS-bwLsN_normal.png"/>
    <x v="93"/>
    <s v="https://twitter.com/#!/jobzel_intern/status/1169634475011190789"/>
    <m/>
    <m/>
    <s v="1169634475011190789"/>
    <m/>
    <b v="0"/>
    <n v="0"/>
    <s v=""/>
    <b v="0"/>
    <s v="en"/>
    <m/>
    <s v=""/>
    <b v="0"/>
    <n v="0"/>
    <s v=""/>
    <s v="IFTTT"/>
    <b v="0"/>
    <s v="1169634475011190789"/>
    <s v="Tweet"/>
    <n v="0"/>
    <n v="0"/>
    <m/>
    <m/>
    <m/>
    <m/>
    <m/>
    <m/>
    <m/>
    <m/>
    <n v="282"/>
    <s v="2"/>
    <s v="2"/>
    <n v="1"/>
    <n v="7.6923076923076925"/>
    <n v="0"/>
    <n v="0"/>
    <n v="0"/>
    <n v="0"/>
    <n v="12"/>
    <n v="92.3076923076923"/>
    <n v="13"/>
  </r>
  <r>
    <s v="jobzel_intern"/>
    <s v="jobzel_intern"/>
    <m/>
    <m/>
    <m/>
    <m/>
    <m/>
    <m/>
    <m/>
    <m/>
    <s v="No"/>
    <n v="114"/>
    <m/>
    <m/>
    <x v="0"/>
    <d v="2019-09-05T15:32:45.000"/>
    <s v="Graduate Electronic Engineer - £27K https://t.co/fwHz5iIv4V #internship #intern #jobs #hiring #hr #Tchat #Diversity"/>
    <s v="http://jobzel.com/item.php?id=48921"/>
    <s v="jobzel.com"/>
    <x v="17"/>
    <m/>
    <s v="http://pbs.twimg.com/profile_images/678811341226770432/LS-bwLsN_normal.png"/>
    <x v="94"/>
    <s v="https://twitter.com/#!/jobzel_intern/status/1169634478513426432"/>
    <m/>
    <m/>
    <s v="1169634478513426432"/>
    <m/>
    <b v="0"/>
    <n v="0"/>
    <s v=""/>
    <b v="0"/>
    <s v="en"/>
    <m/>
    <s v=""/>
    <b v="0"/>
    <n v="0"/>
    <s v=""/>
    <s v="IFTTT"/>
    <b v="0"/>
    <s v="1169634478513426432"/>
    <s v="Tweet"/>
    <n v="0"/>
    <n v="0"/>
    <m/>
    <m/>
    <m/>
    <m/>
    <m/>
    <m/>
    <m/>
    <m/>
    <n v="282"/>
    <s v="2"/>
    <s v="2"/>
    <n v="0"/>
    <n v="0"/>
    <n v="0"/>
    <n v="0"/>
    <n v="0"/>
    <n v="0"/>
    <n v="11"/>
    <n v="100"/>
    <n v="11"/>
  </r>
  <r>
    <s v="jobzel_intern"/>
    <s v="jobzel_intern"/>
    <m/>
    <m/>
    <m/>
    <m/>
    <m/>
    <m/>
    <m/>
    <m/>
    <s v="No"/>
    <n v="115"/>
    <m/>
    <m/>
    <x v="0"/>
    <d v="2019-09-05T18:37:38.000"/>
    <s v="Intern - Music Management - Matrix Artists https://t.co/pHuc3mZnt9 #internship #intern #jobs #hiring #hr #Tchat #Diversity"/>
    <s v="http://jobzel.com/item.php?id=48958"/>
    <s v="jobzel.com"/>
    <x v="17"/>
    <m/>
    <s v="http://pbs.twimg.com/profile_images/678811341226770432/LS-bwLsN_normal.png"/>
    <x v="95"/>
    <s v="https://twitter.com/#!/jobzel_intern/status/1169681008557510656"/>
    <m/>
    <m/>
    <s v="1169681008557510656"/>
    <m/>
    <b v="0"/>
    <n v="0"/>
    <s v=""/>
    <b v="0"/>
    <s v="en"/>
    <m/>
    <s v=""/>
    <b v="0"/>
    <n v="0"/>
    <s v=""/>
    <s v="IFTTT"/>
    <b v="0"/>
    <s v="1169681008557510656"/>
    <s v="Tweet"/>
    <n v="0"/>
    <n v="0"/>
    <m/>
    <m/>
    <m/>
    <m/>
    <m/>
    <m/>
    <m/>
    <m/>
    <n v="282"/>
    <s v="2"/>
    <s v="2"/>
    <n v="0"/>
    <n v="0"/>
    <n v="0"/>
    <n v="0"/>
    <n v="0"/>
    <n v="0"/>
    <n v="12"/>
    <n v="100"/>
    <n v="12"/>
  </r>
  <r>
    <s v="jobzel_intern"/>
    <s v="jobzel_intern"/>
    <m/>
    <m/>
    <m/>
    <m/>
    <m/>
    <m/>
    <m/>
    <m/>
    <s v="No"/>
    <n v="116"/>
    <m/>
    <m/>
    <x v="0"/>
    <d v="2019-09-05T18:37:39.000"/>
    <s v="Intern - Story Production - Viwwr https://t.co/9Wsr1TTyKx #internship #intern #jobs #hiring #hr #Tchat #Diversity"/>
    <s v="http://jobzel.com/item.php?id=48959"/>
    <s v="jobzel.com"/>
    <x v="17"/>
    <m/>
    <s v="http://pbs.twimg.com/profile_images/678811341226770432/LS-bwLsN_normal.png"/>
    <x v="96"/>
    <s v="https://twitter.com/#!/jobzel_intern/status/1169681012999315460"/>
    <m/>
    <m/>
    <s v="1169681012999315460"/>
    <m/>
    <b v="0"/>
    <n v="0"/>
    <s v=""/>
    <b v="0"/>
    <s v="en"/>
    <m/>
    <s v=""/>
    <b v="0"/>
    <n v="0"/>
    <s v=""/>
    <s v="IFTTT"/>
    <b v="0"/>
    <s v="1169681012999315460"/>
    <s v="Tweet"/>
    <n v="0"/>
    <n v="0"/>
    <m/>
    <m/>
    <m/>
    <m/>
    <m/>
    <m/>
    <m/>
    <m/>
    <n v="282"/>
    <s v="2"/>
    <s v="2"/>
    <n v="0"/>
    <n v="0"/>
    <n v="0"/>
    <n v="0"/>
    <n v="0"/>
    <n v="0"/>
    <n v="11"/>
    <n v="100"/>
    <n v="11"/>
  </r>
  <r>
    <s v="jobzel_intern"/>
    <s v="jobzel_intern"/>
    <m/>
    <m/>
    <m/>
    <m/>
    <m/>
    <m/>
    <m/>
    <m/>
    <s v="No"/>
    <n v="117"/>
    <m/>
    <m/>
    <x v="0"/>
    <d v="2019-09-05T18:37:40.000"/>
    <s v="Intern - Casting - Viwwr https://t.co/L1IzdSwTG9 #internship #intern #jobs #hiring #hr #Tchat #Diversity"/>
    <s v="http://jobzel.com/item.php?id=48960"/>
    <s v="jobzel.com"/>
    <x v="17"/>
    <m/>
    <s v="http://pbs.twimg.com/profile_images/678811341226770432/LS-bwLsN_normal.png"/>
    <x v="97"/>
    <s v="https://twitter.com/#!/jobzel_intern/status/1169681015431946242"/>
    <m/>
    <m/>
    <s v="1169681015431946242"/>
    <m/>
    <b v="0"/>
    <n v="0"/>
    <s v=""/>
    <b v="0"/>
    <s v="en"/>
    <m/>
    <s v=""/>
    <b v="0"/>
    <n v="0"/>
    <s v=""/>
    <s v="IFTTT"/>
    <b v="0"/>
    <s v="1169681015431946242"/>
    <s v="Tweet"/>
    <n v="0"/>
    <n v="0"/>
    <m/>
    <m/>
    <m/>
    <m/>
    <m/>
    <m/>
    <m/>
    <m/>
    <n v="282"/>
    <s v="2"/>
    <s v="2"/>
    <n v="0"/>
    <n v="0"/>
    <n v="0"/>
    <n v="0"/>
    <n v="0"/>
    <n v="0"/>
    <n v="10"/>
    <n v="100"/>
    <n v="10"/>
  </r>
  <r>
    <s v="jobzel_intern"/>
    <s v="jobzel_intern"/>
    <m/>
    <m/>
    <m/>
    <m/>
    <m/>
    <m/>
    <m/>
    <m/>
    <s v="No"/>
    <n v="118"/>
    <m/>
    <m/>
    <x v="0"/>
    <d v="2019-09-05T18:37:41.000"/>
    <s v="Intern - Marketing - Viwwr https://t.co/XOLnnb8Ktc #internship #intern #jobs #hiring #hr #Tchat #Diversity"/>
    <s v="http://jobzel.com/item.php?id=48961"/>
    <s v="jobzel.com"/>
    <x v="17"/>
    <m/>
    <s v="http://pbs.twimg.com/profile_images/678811341226770432/LS-bwLsN_normal.png"/>
    <x v="98"/>
    <s v="https://twitter.com/#!/jobzel_intern/status/1169681019085217794"/>
    <m/>
    <m/>
    <s v="1169681019085217794"/>
    <m/>
    <b v="0"/>
    <n v="0"/>
    <s v=""/>
    <b v="0"/>
    <s v="en"/>
    <m/>
    <s v=""/>
    <b v="0"/>
    <n v="0"/>
    <s v=""/>
    <s v="IFTTT"/>
    <b v="0"/>
    <s v="1169681019085217794"/>
    <s v="Tweet"/>
    <n v="0"/>
    <n v="0"/>
    <m/>
    <m/>
    <m/>
    <m/>
    <m/>
    <m/>
    <m/>
    <m/>
    <n v="282"/>
    <s v="2"/>
    <s v="2"/>
    <n v="0"/>
    <n v="0"/>
    <n v="0"/>
    <n v="0"/>
    <n v="0"/>
    <n v="0"/>
    <n v="10"/>
    <n v="100"/>
    <n v="10"/>
  </r>
  <r>
    <s v="jobzel_intern"/>
    <s v="jobzel_intern"/>
    <m/>
    <m/>
    <m/>
    <m/>
    <m/>
    <m/>
    <m/>
    <m/>
    <s v="No"/>
    <n v="119"/>
    <m/>
    <m/>
    <x v="0"/>
    <d v="2019-09-05T18:37:43.000"/>
    <s v="Intern - Video Editing - Viwwr https://t.co/6oyDdEWeik #internship #intern #jobs #hiring #hr #Tchat #Diversity"/>
    <s v="http://jobzel.com/item.php?id=48962"/>
    <s v="jobzel.com"/>
    <x v="17"/>
    <m/>
    <s v="http://pbs.twimg.com/profile_images/678811341226770432/LS-bwLsN_normal.png"/>
    <x v="99"/>
    <s v="https://twitter.com/#!/jobzel_intern/status/1169681027696144390"/>
    <m/>
    <m/>
    <s v="1169681027696144390"/>
    <m/>
    <b v="0"/>
    <n v="0"/>
    <s v=""/>
    <b v="0"/>
    <s v="en"/>
    <m/>
    <s v=""/>
    <b v="0"/>
    <n v="0"/>
    <s v=""/>
    <s v="IFTTT"/>
    <b v="0"/>
    <s v="1169681027696144390"/>
    <s v="Tweet"/>
    <n v="0"/>
    <n v="0"/>
    <m/>
    <m/>
    <m/>
    <m/>
    <m/>
    <m/>
    <m/>
    <m/>
    <n v="282"/>
    <s v="2"/>
    <s v="2"/>
    <n v="0"/>
    <n v="0"/>
    <n v="0"/>
    <n v="0"/>
    <n v="0"/>
    <n v="0"/>
    <n v="11"/>
    <n v="100"/>
    <n v="11"/>
  </r>
  <r>
    <s v="jobzel_intern"/>
    <s v="jobzel_intern"/>
    <m/>
    <m/>
    <m/>
    <m/>
    <m/>
    <m/>
    <m/>
    <m/>
    <s v="No"/>
    <n v="120"/>
    <m/>
    <m/>
    <x v="0"/>
    <d v="2019-09-05T18:37:43.000"/>
    <s v="Intern - Production - Viwwr https://t.co/nvONnl69xO #internship #intern #jobs #hiring #hr #Tchat #Diversity"/>
    <s v="http://jobzel.com/item.php?id=48963"/>
    <s v="jobzel.com"/>
    <x v="17"/>
    <m/>
    <s v="http://pbs.twimg.com/profile_images/678811341226770432/LS-bwLsN_normal.png"/>
    <x v="99"/>
    <s v="https://twitter.com/#!/jobzel_intern/status/1169681030074290176"/>
    <m/>
    <m/>
    <s v="1169681030074290176"/>
    <m/>
    <b v="0"/>
    <n v="0"/>
    <s v=""/>
    <b v="0"/>
    <s v="en"/>
    <m/>
    <s v=""/>
    <b v="0"/>
    <n v="0"/>
    <s v=""/>
    <s v="IFTTT"/>
    <b v="0"/>
    <s v="1169681030074290176"/>
    <s v="Tweet"/>
    <n v="0"/>
    <n v="0"/>
    <m/>
    <m/>
    <m/>
    <m/>
    <m/>
    <m/>
    <m/>
    <m/>
    <n v="282"/>
    <s v="2"/>
    <s v="2"/>
    <n v="0"/>
    <n v="0"/>
    <n v="0"/>
    <n v="0"/>
    <n v="0"/>
    <n v="0"/>
    <n v="10"/>
    <n v="100"/>
    <n v="10"/>
  </r>
  <r>
    <s v="jobzel_intern"/>
    <s v="jobzel_intern"/>
    <m/>
    <m/>
    <m/>
    <m/>
    <m/>
    <m/>
    <m/>
    <m/>
    <s v="No"/>
    <n v="121"/>
    <m/>
    <m/>
    <x v="0"/>
    <d v="2019-09-05T18:37:44.000"/>
    <s v="Intern - Music Digital Media Production - Matrix Productions https://t.co/QMXldFdtwG #internship #intern #jobs #hiring #hr #Tchat #Diversity"/>
    <s v="http://jobzel.com/item.php?id=48964"/>
    <s v="jobzel.com"/>
    <x v="17"/>
    <m/>
    <s v="http://pbs.twimg.com/profile_images/678811341226770432/LS-bwLsN_normal.png"/>
    <x v="100"/>
    <s v="https://twitter.com/#!/jobzel_intern/status/1169681033119326209"/>
    <m/>
    <m/>
    <s v="1169681033119326209"/>
    <m/>
    <b v="0"/>
    <n v="0"/>
    <s v=""/>
    <b v="0"/>
    <s v="ca"/>
    <m/>
    <s v=""/>
    <b v="0"/>
    <n v="0"/>
    <s v=""/>
    <s v="IFTTT"/>
    <b v="0"/>
    <s v="1169681033119326209"/>
    <s v="Tweet"/>
    <n v="0"/>
    <n v="0"/>
    <m/>
    <m/>
    <m/>
    <m/>
    <m/>
    <m/>
    <m/>
    <m/>
    <n v="282"/>
    <s v="2"/>
    <s v="2"/>
    <n v="0"/>
    <n v="0"/>
    <n v="0"/>
    <n v="0"/>
    <n v="0"/>
    <n v="0"/>
    <n v="14"/>
    <n v="100"/>
    <n v="14"/>
  </r>
  <r>
    <s v="jobzel_intern"/>
    <s v="jobzel_intern"/>
    <m/>
    <m/>
    <m/>
    <m/>
    <m/>
    <m/>
    <m/>
    <m/>
    <s v="No"/>
    <n v="122"/>
    <m/>
    <m/>
    <x v="0"/>
    <d v="2019-09-05T18:37:45.000"/>
    <s v="Intern - Graphic Design - Matrix Productions https://t.co/cYUzZ94Rtr #internship #intern #jobs #hiring #hr #Tchat #Diversity"/>
    <s v="http://jobzel.com/item.php?id=48965"/>
    <s v="jobzel.com"/>
    <x v="17"/>
    <m/>
    <s v="http://pbs.twimg.com/profile_images/678811341226770432/LS-bwLsN_normal.png"/>
    <x v="101"/>
    <s v="https://twitter.com/#!/jobzel_intern/status/1169681035434582016"/>
    <m/>
    <m/>
    <s v="1169681035434582016"/>
    <m/>
    <b v="0"/>
    <n v="0"/>
    <s v=""/>
    <b v="0"/>
    <s v="en"/>
    <m/>
    <s v=""/>
    <b v="0"/>
    <n v="0"/>
    <s v=""/>
    <s v="IFTTT"/>
    <b v="0"/>
    <s v="1169681035434582016"/>
    <s v="Tweet"/>
    <n v="0"/>
    <n v="0"/>
    <m/>
    <m/>
    <m/>
    <m/>
    <m/>
    <m/>
    <m/>
    <m/>
    <n v="282"/>
    <s v="2"/>
    <s v="2"/>
    <n v="0"/>
    <n v="0"/>
    <n v="0"/>
    <n v="0"/>
    <n v="0"/>
    <n v="0"/>
    <n v="12"/>
    <n v="100"/>
    <n v="12"/>
  </r>
  <r>
    <s v="jobzel_intern"/>
    <s v="jobzel_intern"/>
    <m/>
    <m/>
    <m/>
    <m/>
    <m/>
    <m/>
    <m/>
    <m/>
    <s v="No"/>
    <n v="123"/>
    <m/>
    <m/>
    <x v="0"/>
    <d v="2019-09-05T21:47:22.000"/>
    <s v="Fall Intern - Development - Level 1 Entertainment https://t.co/bOnwCiuSMh #internship #intern #jobs #hiring #hr #Tchat #Diversity"/>
    <s v="http://jobzel.com/item.php?id=48995"/>
    <s v="jobzel.com"/>
    <x v="17"/>
    <m/>
    <s v="http://pbs.twimg.com/profile_images/678811341226770432/LS-bwLsN_normal.png"/>
    <x v="102"/>
    <s v="https://twitter.com/#!/jobzel_intern/status/1169728754903597056"/>
    <m/>
    <m/>
    <s v="1169728754903597056"/>
    <m/>
    <b v="0"/>
    <n v="0"/>
    <s v=""/>
    <b v="0"/>
    <s v="en"/>
    <m/>
    <s v=""/>
    <b v="0"/>
    <n v="0"/>
    <s v=""/>
    <s v="IFTTT"/>
    <b v="0"/>
    <s v="1169728754903597056"/>
    <s v="Tweet"/>
    <n v="0"/>
    <n v="0"/>
    <m/>
    <m/>
    <m/>
    <m/>
    <m/>
    <m/>
    <m/>
    <m/>
    <n v="282"/>
    <s v="2"/>
    <s v="2"/>
    <n v="0"/>
    <n v="0"/>
    <n v="1"/>
    <n v="7.6923076923076925"/>
    <n v="0"/>
    <n v="0"/>
    <n v="12"/>
    <n v="92.3076923076923"/>
    <n v="13"/>
  </r>
  <r>
    <s v="jobzel_intern"/>
    <s v="jobzel_intern"/>
    <m/>
    <m/>
    <m/>
    <m/>
    <m/>
    <m/>
    <m/>
    <m/>
    <s v="No"/>
    <n v="124"/>
    <m/>
    <m/>
    <x v="0"/>
    <d v="2019-09-05T21:47:22.000"/>
    <s v="Fall Intern - Film &amp;amp; TV Development - Partizan Entertainment https://t.co/pxpH8QsgCu #internship #intern #jobs #hiring #hr #Tchat #Diversity"/>
    <s v="http://jobzel.com/item.php?id=48996"/>
    <s v="jobzel.com"/>
    <x v="17"/>
    <m/>
    <s v="http://pbs.twimg.com/profile_images/678811341226770432/LS-bwLsN_normal.png"/>
    <x v="102"/>
    <s v="https://twitter.com/#!/jobzel_intern/status/1169728757202116608"/>
    <m/>
    <m/>
    <s v="1169728757202116608"/>
    <m/>
    <b v="0"/>
    <n v="0"/>
    <s v=""/>
    <b v="0"/>
    <s v="en"/>
    <m/>
    <s v=""/>
    <b v="0"/>
    <n v="0"/>
    <s v=""/>
    <s v="IFTTT"/>
    <b v="0"/>
    <s v="1169728757202116608"/>
    <s v="Tweet"/>
    <n v="0"/>
    <n v="0"/>
    <m/>
    <m/>
    <m/>
    <m/>
    <m/>
    <m/>
    <m/>
    <m/>
    <n v="282"/>
    <s v="2"/>
    <s v="2"/>
    <n v="0"/>
    <n v="0"/>
    <n v="1"/>
    <n v="6.666666666666667"/>
    <n v="0"/>
    <n v="0"/>
    <n v="14"/>
    <n v="93.33333333333333"/>
    <n v="15"/>
  </r>
  <r>
    <s v="jobzel_intern"/>
    <s v="jobzel_intern"/>
    <m/>
    <m/>
    <m/>
    <m/>
    <m/>
    <m/>
    <m/>
    <m/>
    <s v="No"/>
    <n v="125"/>
    <m/>
    <m/>
    <x v="0"/>
    <d v="2019-09-06T08:02:26.000"/>
    <s v="Fall Intern - Music Management / A&amp;amp;ampR / PR - Platinum Star Management https://t.co/KtMmesxLCd #internship #intern #jobs #hiring #hr #Tchat #Diversity"/>
    <s v="http://jobzel.com/item.php?id=49059"/>
    <s v="jobzel.com"/>
    <x v="17"/>
    <m/>
    <s v="http://pbs.twimg.com/profile_images/678811341226770432/LS-bwLsN_normal.png"/>
    <x v="103"/>
    <s v="https://twitter.com/#!/jobzel_intern/status/1169883540877533186"/>
    <m/>
    <m/>
    <s v="1169883540877533186"/>
    <m/>
    <b v="0"/>
    <n v="0"/>
    <s v=""/>
    <b v="0"/>
    <s v="en"/>
    <m/>
    <s v=""/>
    <b v="0"/>
    <n v="0"/>
    <s v=""/>
    <s v="IFTTT"/>
    <b v="0"/>
    <s v="1169883540877533186"/>
    <s v="Tweet"/>
    <n v="0"/>
    <n v="0"/>
    <m/>
    <m/>
    <m/>
    <m/>
    <m/>
    <m/>
    <m/>
    <m/>
    <n v="282"/>
    <s v="2"/>
    <s v="2"/>
    <n v="0"/>
    <n v="0"/>
    <n v="1"/>
    <n v="5.555555555555555"/>
    <n v="0"/>
    <n v="0"/>
    <n v="17"/>
    <n v="94.44444444444444"/>
    <n v="18"/>
  </r>
  <r>
    <s v="jobzel_intern"/>
    <s v="jobzel_intern"/>
    <m/>
    <m/>
    <m/>
    <m/>
    <m/>
    <m/>
    <m/>
    <m/>
    <s v="No"/>
    <n v="126"/>
    <m/>
    <m/>
    <x v="0"/>
    <d v="2019-09-06T12:52:53.000"/>
    <s v="Intern - Music PR - No Big Deal PR https://t.co/j4vyc3R8fc #internship #intern #jobs #hiring #hr #Tchat #Diversity"/>
    <s v="http://jobzel.com/item.php?id=49098"/>
    <s v="jobzel.com"/>
    <x v="17"/>
    <m/>
    <s v="http://pbs.twimg.com/profile_images/678811341226770432/LS-bwLsN_normal.png"/>
    <x v="104"/>
    <s v="https://twitter.com/#!/jobzel_intern/status/1169956636624072704"/>
    <m/>
    <m/>
    <s v="1169956636624072704"/>
    <m/>
    <b v="0"/>
    <n v="0"/>
    <s v=""/>
    <b v="0"/>
    <s v="en"/>
    <m/>
    <s v=""/>
    <b v="0"/>
    <n v="0"/>
    <s v=""/>
    <s v="IFTTT"/>
    <b v="0"/>
    <s v="1169956636624072704"/>
    <s v="Tweet"/>
    <n v="0"/>
    <n v="0"/>
    <m/>
    <m/>
    <m/>
    <m/>
    <m/>
    <m/>
    <m/>
    <m/>
    <n v="282"/>
    <s v="2"/>
    <s v="2"/>
    <n v="0"/>
    <n v="0"/>
    <n v="0"/>
    <n v="0"/>
    <n v="0"/>
    <n v="0"/>
    <n v="14"/>
    <n v="100"/>
    <n v="14"/>
  </r>
  <r>
    <s v="jobzel_intern"/>
    <s v="jobzel_intern"/>
    <m/>
    <m/>
    <m/>
    <m/>
    <m/>
    <m/>
    <m/>
    <m/>
    <s v="No"/>
    <n v="127"/>
    <m/>
    <m/>
    <x v="0"/>
    <d v="2019-09-06T12:52:54.000"/>
    <s v="Intern - Film And Video Production - The Colony Media https://t.co/WwRwSPN2AC #internship #intern #jobs #hiring #hr #Tchat #Diversity"/>
    <s v="http://jobzel.com/item.php?id=49099"/>
    <s v="jobzel.com"/>
    <x v="17"/>
    <m/>
    <s v="http://pbs.twimg.com/profile_images/678811341226770432/LS-bwLsN_normal.png"/>
    <x v="105"/>
    <s v="https://twitter.com/#!/jobzel_intern/status/1169956639031603201"/>
    <m/>
    <m/>
    <s v="1169956639031603201"/>
    <m/>
    <b v="0"/>
    <n v="0"/>
    <s v=""/>
    <b v="0"/>
    <s v="en"/>
    <m/>
    <s v=""/>
    <b v="0"/>
    <n v="0"/>
    <s v=""/>
    <s v="IFTTT"/>
    <b v="0"/>
    <s v="1169956639031603201"/>
    <s v="Tweet"/>
    <n v="0"/>
    <n v="0"/>
    <m/>
    <m/>
    <m/>
    <m/>
    <m/>
    <m/>
    <m/>
    <m/>
    <n v="282"/>
    <s v="2"/>
    <s v="2"/>
    <n v="0"/>
    <n v="0"/>
    <n v="0"/>
    <n v="0"/>
    <n v="0"/>
    <n v="0"/>
    <n v="15"/>
    <n v="100"/>
    <n v="15"/>
  </r>
  <r>
    <s v="jobzel_intern"/>
    <s v="jobzel_intern"/>
    <m/>
    <m/>
    <m/>
    <m/>
    <m/>
    <m/>
    <m/>
    <m/>
    <s v="No"/>
    <n v="128"/>
    <m/>
    <m/>
    <x v="0"/>
    <d v="2019-09-06T12:52:54.000"/>
    <s v="Paid Intern - Strategic Sourcing Production - CBS Corporate https://t.co/bAxY05txDD #internship #intern #jobs #hiring #hr #Tchat #Diversity"/>
    <s v="http://jobzel.com/item.php?id=49100"/>
    <s v="jobzel.com"/>
    <x v="17"/>
    <m/>
    <s v="http://pbs.twimg.com/profile_images/678811341226770432/LS-bwLsN_normal.png"/>
    <x v="105"/>
    <s v="https://twitter.com/#!/jobzel_intern/status/1169956641518866434"/>
    <m/>
    <m/>
    <s v="1169956641518866434"/>
    <m/>
    <b v="0"/>
    <n v="0"/>
    <s v=""/>
    <b v="0"/>
    <s v="en"/>
    <m/>
    <s v=""/>
    <b v="0"/>
    <n v="0"/>
    <s v=""/>
    <s v="IFTTT"/>
    <b v="0"/>
    <s v="1169956641518866434"/>
    <s v="Tweet"/>
    <n v="0"/>
    <n v="0"/>
    <m/>
    <m/>
    <m/>
    <m/>
    <m/>
    <m/>
    <m/>
    <m/>
    <n v="282"/>
    <s v="2"/>
    <s v="2"/>
    <n v="0"/>
    <n v="0"/>
    <n v="0"/>
    <n v="0"/>
    <n v="0"/>
    <n v="0"/>
    <n v="14"/>
    <n v="100"/>
    <n v="14"/>
  </r>
  <r>
    <s v="jobzel_intern"/>
    <s v="jobzel_intern"/>
    <m/>
    <m/>
    <m/>
    <m/>
    <m/>
    <m/>
    <m/>
    <m/>
    <s v="No"/>
    <n v="129"/>
    <m/>
    <m/>
    <x v="0"/>
    <d v="2019-09-06T12:52:55.000"/>
    <s v="Intern - Technology Services Organizational - Philadelphia Phillies https://t.co/GbZNsCVje7 #internship #intern #jobs #hiring #hr #Tchat #Diversity"/>
    <s v="http://jobzel.com/item.php?id=49101"/>
    <s v="jobzel.com"/>
    <x v="17"/>
    <m/>
    <s v="http://pbs.twimg.com/profile_images/678811341226770432/LS-bwLsN_normal.png"/>
    <x v="106"/>
    <s v="https://twitter.com/#!/jobzel_intern/status/1169956643431493633"/>
    <m/>
    <m/>
    <s v="1169956643431493633"/>
    <m/>
    <b v="0"/>
    <n v="0"/>
    <s v=""/>
    <b v="0"/>
    <s v="en"/>
    <m/>
    <s v=""/>
    <b v="0"/>
    <n v="0"/>
    <s v=""/>
    <s v="IFTTT"/>
    <b v="0"/>
    <s v="1169956643431493633"/>
    <s v="Tweet"/>
    <n v="0"/>
    <n v="0"/>
    <m/>
    <m/>
    <m/>
    <m/>
    <m/>
    <m/>
    <m/>
    <m/>
    <n v="282"/>
    <s v="2"/>
    <s v="2"/>
    <n v="0"/>
    <n v="0"/>
    <n v="0"/>
    <n v="0"/>
    <n v="0"/>
    <n v="0"/>
    <n v="13"/>
    <n v="100"/>
    <n v="13"/>
  </r>
  <r>
    <s v="jobzel_intern"/>
    <s v="jobzel_intern"/>
    <m/>
    <m/>
    <m/>
    <m/>
    <m/>
    <m/>
    <m/>
    <m/>
    <s v="No"/>
    <n v="130"/>
    <m/>
    <m/>
    <x v="0"/>
    <d v="2019-09-06T12:52:55.000"/>
    <s v="Fall Intern - TV &amp;amp; Film Development - Latin World Entertainment https://t.co/bHV1bqfxfn #internship #intern #jobs #hiring #hr #Tchat #Diversity"/>
    <s v="http://jobzel.com/item.php?id=49102"/>
    <s v="jobzel.com"/>
    <x v="17"/>
    <m/>
    <s v="http://pbs.twimg.com/profile_images/678811341226770432/LS-bwLsN_normal.png"/>
    <x v="106"/>
    <s v="https://twitter.com/#!/jobzel_intern/status/1169956645608349698"/>
    <m/>
    <m/>
    <s v="1169956645608349698"/>
    <m/>
    <b v="0"/>
    <n v="0"/>
    <s v=""/>
    <b v="0"/>
    <s v="en"/>
    <m/>
    <s v=""/>
    <b v="0"/>
    <n v="0"/>
    <s v=""/>
    <s v="IFTTT"/>
    <b v="0"/>
    <s v="1169956645608349698"/>
    <s v="Tweet"/>
    <n v="0"/>
    <n v="0"/>
    <m/>
    <m/>
    <m/>
    <m/>
    <m/>
    <m/>
    <m/>
    <m/>
    <n v="282"/>
    <s v="2"/>
    <s v="2"/>
    <n v="0"/>
    <n v="0"/>
    <n v="1"/>
    <n v="6.25"/>
    <n v="0"/>
    <n v="0"/>
    <n v="15"/>
    <n v="93.75"/>
    <n v="16"/>
  </r>
  <r>
    <s v="jobzel_intern"/>
    <s v="jobzel_intern"/>
    <m/>
    <m/>
    <m/>
    <m/>
    <m/>
    <m/>
    <m/>
    <m/>
    <s v="No"/>
    <n v="131"/>
    <m/>
    <m/>
    <x v="0"/>
    <d v="2019-09-06T16:08:14.000"/>
    <s v="Intern - Baseball Operations - Usa Baseball https://t.co/oatLiXK8pC #internship #intern #jobs #hiring #hr #Tchat #Diversity"/>
    <s v="http://jobzel.com/item.php?id=49131"/>
    <s v="jobzel.com"/>
    <x v="17"/>
    <m/>
    <s v="http://pbs.twimg.com/profile_images/678811341226770432/LS-bwLsN_normal.png"/>
    <x v="107"/>
    <s v="https://twitter.com/#!/jobzel_intern/status/1170005797566332930"/>
    <m/>
    <m/>
    <s v="1170005797566332930"/>
    <m/>
    <b v="0"/>
    <n v="0"/>
    <s v=""/>
    <b v="0"/>
    <s v="en"/>
    <m/>
    <s v=""/>
    <b v="0"/>
    <n v="0"/>
    <s v=""/>
    <s v="IFTTT"/>
    <b v="0"/>
    <s v="1170005797566332930"/>
    <s v="Tweet"/>
    <n v="0"/>
    <n v="0"/>
    <m/>
    <m/>
    <m/>
    <m/>
    <m/>
    <m/>
    <m/>
    <m/>
    <n v="282"/>
    <s v="2"/>
    <s v="2"/>
    <n v="0"/>
    <n v="0"/>
    <n v="0"/>
    <n v="0"/>
    <n v="0"/>
    <n v="0"/>
    <n v="12"/>
    <n v="100"/>
    <n v="12"/>
  </r>
  <r>
    <s v="jobzel_intern"/>
    <s v="jobzel_intern"/>
    <m/>
    <m/>
    <m/>
    <m/>
    <m/>
    <m/>
    <m/>
    <m/>
    <s v="No"/>
    <n v="132"/>
    <m/>
    <m/>
    <x v="0"/>
    <d v="2019-09-06T16:08:15.000"/>
    <s v="Paid Intern - Travel Services - Usa Baseball https://t.co/mU2wpv4WTx #internship #intern #jobs #hiring #hr #Tchat #Diversity"/>
    <s v="http://jobzel.com/item.php?id=49132"/>
    <s v="jobzel.com"/>
    <x v="17"/>
    <m/>
    <s v="http://pbs.twimg.com/profile_images/678811341226770432/LS-bwLsN_normal.png"/>
    <x v="108"/>
    <s v="https://twitter.com/#!/jobzel_intern/status/1170005800716255232"/>
    <m/>
    <m/>
    <s v="1170005800716255232"/>
    <m/>
    <b v="0"/>
    <n v="0"/>
    <s v=""/>
    <b v="0"/>
    <s v="en"/>
    <m/>
    <s v=""/>
    <b v="0"/>
    <n v="0"/>
    <s v=""/>
    <s v="IFTTT"/>
    <b v="0"/>
    <s v="1170005800716255232"/>
    <s v="Tweet"/>
    <n v="0"/>
    <n v="0"/>
    <m/>
    <m/>
    <m/>
    <m/>
    <m/>
    <m/>
    <m/>
    <m/>
    <n v="282"/>
    <s v="2"/>
    <s v="2"/>
    <n v="0"/>
    <n v="0"/>
    <n v="0"/>
    <n v="0"/>
    <n v="0"/>
    <n v="0"/>
    <n v="13"/>
    <n v="100"/>
    <n v="13"/>
  </r>
  <r>
    <s v="jobzel_intern"/>
    <s v="jobzel_intern"/>
    <m/>
    <m/>
    <m/>
    <m/>
    <m/>
    <m/>
    <m/>
    <m/>
    <s v="No"/>
    <n v="133"/>
    <m/>
    <m/>
    <x v="0"/>
    <d v="2019-09-06T19:27:14.000"/>
    <s v="Fall Intern - Content Development - 1stAveMachine https://t.co/kcShERrjs3 #internship #intern #jobs #hiring #hr #Tchat #Diversity"/>
    <s v="http://jobzel.com/item.php?id=49158"/>
    <s v="jobzel.com"/>
    <x v="17"/>
    <m/>
    <s v="http://pbs.twimg.com/profile_images/678811341226770432/LS-bwLsN_normal.png"/>
    <x v="109"/>
    <s v="https://twitter.com/#!/jobzel_intern/status/1170055877560324097"/>
    <m/>
    <m/>
    <s v="1170055877560324097"/>
    <m/>
    <b v="0"/>
    <n v="0"/>
    <s v=""/>
    <b v="0"/>
    <s v="en"/>
    <m/>
    <s v=""/>
    <b v="0"/>
    <n v="0"/>
    <s v=""/>
    <s v="IFTTT"/>
    <b v="0"/>
    <s v="1170055877560324097"/>
    <s v="Tweet"/>
    <n v="0"/>
    <n v="0"/>
    <m/>
    <m/>
    <m/>
    <m/>
    <m/>
    <m/>
    <m/>
    <m/>
    <n v="282"/>
    <s v="2"/>
    <s v="2"/>
    <n v="0"/>
    <n v="0"/>
    <n v="1"/>
    <n v="8.333333333333334"/>
    <n v="0"/>
    <n v="0"/>
    <n v="11"/>
    <n v="91.66666666666667"/>
    <n v="12"/>
  </r>
  <r>
    <s v="jobzel_intern"/>
    <s v="jobzel_intern"/>
    <m/>
    <m/>
    <m/>
    <m/>
    <m/>
    <m/>
    <m/>
    <m/>
    <s v="No"/>
    <n v="134"/>
    <m/>
    <m/>
    <x v="0"/>
    <d v="2019-09-06T19:27:15.000"/>
    <s v="Paid Intern - Manager Services - Confidential https://t.co/OHDG4pMJRP #internship #intern #jobs #hiring #hr #Tchat #Diversity"/>
    <s v="http://jobzel.com/item.php?id=49159"/>
    <s v="jobzel.com"/>
    <x v="17"/>
    <m/>
    <s v="http://pbs.twimg.com/profile_images/678811341226770432/LS-bwLsN_normal.png"/>
    <x v="110"/>
    <s v="https://twitter.com/#!/jobzel_intern/status/1170055882203389959"/>
    <m/>
    <m/>
    <s v="1170055882203389959"/>
    <m/>
    <b v="0"/>
    <n v="0"/>
    <s v=""/>
    <b v="0"/>
    <s v="en"/>
    <m/>
    <s v=""/>
    <b v="0"/>
    <n v="0"/>
    <s v=""/>
    <s v="IFTTT"/>
    <b v="0"/>
    <s v="1170055882203389959"/>
    <s v="Tweet"/>
    <n v="0"/>
    <n v="0"/>
    <m/>
    <m/>
    <m/>
    <m/>
    <m/>
    <m/>
    <m/>
    <m/>
    <n v="282"/>
    <s v="2"/>
    <s v="2"/>
    <n v="0"/>
    <n v="0"/>
    <n v="0"/>
    <n v="0"/>
    <n v="0"/>
    <n v="0"/>
    <n v="12"/>
    <n v="100"/>
    <n v="12"/>
  </r>
  <r>
    <s v="jobzel_intern"/>
    <s v="jobzel_intern"/>
    <m/>
    <m/>
    <m/>
    <m/>
    <m/>
    <m/>
    <m/>
    <m/>
    <s v="No"/>
    <n v="135"/>
    <m/>
    <m/>
    <x v="0"/>
    <d v="2019-09-06T21:37:46.000"/>
    <s v="Baseball Operations Intern - Usa Baseball https://t.co/IVDaJdzLN0 #internship #intern #jobs #hiring #hr #Tchat #Diversity"/>
    <s v="http://jobzel.com/item.php?id=49168"/>
    <s v="jobzel.com"/>
    <x v="17"/>
    <m/>
    <s v="http://pbs.twimg.com/profile_images/678811341226770432/LS-bwLsN_normal.png"/>
    <x v="111"/>
    <s v="https://twitter.com/#!/jobzel_intern/status/1170088728548847621"/>
    <m/>
    <m/>
    <s v="1170088728548847621"/>
    <m/>
    <b v="0"/>
    <n v="0"/>
    <s v=""/>
    <b v="0"/>
    <s v="en"/>
    <m/>
    <s v=""/>
    <b v="0"/>
    <n v="0"/>
    <s v=""/>
    <s v="IFTTT"/>
    <b v="0"/>
    <s v="1170088728548847621"/>
    <s v="Tweet"/>
    <n v="0"/>
    <n v="0"/>
    <m/>
    <m/>
    <m/>
    <m/>
    <m/>
    <m/>
    <m/>
    <m/>
    <n v="282"/>
    <s v="2"/>
    <s v="2"/>
    <n v="0"/>
    <n v="0"/>
    <n v="0"/>
    <n v="0"/>
    <n v="0"/>
    <n v="0"/>
    <n v="12"/>
    <n v="100"/>
    <n v="12"/>
  </r>
  <r>
    <s v="jobzel_intern"/>
    <s v="jobzel_intern"/>
    <m/>
    <m/>
    <m/>
    <m/>
    <m/>
    <m/>
    <m/>
    <m/>
    <s v="No"/>
    <n v="136"/>
    <m/>
    <m/>
    <x v="0"/>
    <d v="2019-09-06T23:57:12.000"/>
    <s v="Intern - Marketing and Creative - Flush Agency https://t.co/n1eiVCcB2d #internship #intern #jobs #hiring #hr #Tchat #Diversity"/>
    <s v="http://jobzel.com/item.php?id=49176"/>
    <s v="jobzel.com"/>
    <x v="17"/>
    <m/>
    <s v="http://pbs.twimg.com/profile_images/678811341226770432/LS-bwLsN_normal.png"/>
    <x v="112"/>
    <s v="https://twitter.com/#!/jobzel_intern/status/1170123817580146688"/>
    <m/>
    <m/>
    <s v="1170123817580146688"/>
    <m/>
    <b v="0"/>
    <n v="0"/>
    <s v=""/>
    <b v="0"/>
    <s v="en"/>
    <m/>
    <s v=""/>
    <b v="0"/>
    <n v="0"/>
    <s v=""/>
    <s v="IFTTT"/>
    <b v="0"/>
    <s v="1170123817580146688"/>
    <s v="Tweet"/>
    <n v="0"/>
    <n v="0"/>
    <m/>
    <m/>
    <m/>
    <m/>
    <m/>
    <m/>
    <m/>
    <m/>
    <n v="282"/>
    <s v="2"/>
    <s v="2"/>
    <n v="1"/>
    <n v="7.6923076923076925"/>
    <n v="0"/>
    <n v="0"/>
    <n v="0"/>
    <n v="0"/>
    <n v="12"/>
    <n v="92.3076923076923"/>
    <n v="13"/>
  </r>
  <r>
    <s v="jobzel_intern"/>
    <s v="jobzel_intern"/>
    <m/>
    <m/>
    <m/>
    <m/>
    <m/>
    <m/>
    <m/>
    <m/>
    <s v="No"/>
    <n v="137"/>
    <m/>
    <m/>
    <x v="0"/>
    <d v="2019-09-06T23:57:13.000"/>
    <s v="Intern - International Film Financing &amp;amp; Production - Film Bridge International https://t.co/ovYYPdJR0h #internship #intern #jobs #hiring #hr #Tchat #Diversity"/>
    <s v="http://jobzel.com/item.php?id=49177"/>
    <s v="jobzel.com"/>
    <x v="17"/>
    <m/>
    <s v="http://pbs.twimg.com/profile_images/678811341226770432/LS-bwLsN_normal.png"/>
    <x v="113"/>
    <s v="https://twitter.com/#!/jobzel_intern/status/1170123821900357632"/>
    <m/>
    <m/>
    <s v="1170123821900357632"/>
    <m/>
    <b v="0"/>
    <n v="0"/>
    <s v=""/>
    <b v="0"/>
    <s v="en"/>
    <m/>
    <s v=""/>
    <b v="0"/>
    <n v="0"/>
    <s v=""/>
    <s v="IFTTT"/>
    <b v="0"/>
    <s v="1170123821900357632"/>
    <s v="Tweet"/>
    <n v="0"/>
    <n v="0"/>
    <m/>
    <m/>
    <m/>
    <m/>
    <m/>
    <m/>
    <m/>
    <m/>
    <n v="282"/>
    <s v="2"/>
    <s v="2"/>
    <n v="0"/>
    <n v="0"/>
    <n v="0"/>
    <n v="0"/>
    <n v="0"/>
    <n v="0"/>
    <n v="16"/>
    <n v="100"/>
    <n v="16"/>
  </r>
  <r>
    <s v="jobzel_intern"/>
    <s v="jobzel_intern"/>
    <m/>
    <m/>
    <m/>
    <m/>
    <m/>
    <m/>
    <m/>
    <m/>
    <s v="No"/>
    <n v="138"/>
    <m/>
    <m/>
    <x v="0"/>
    <d v="2019-09-06T23:57:14.000"/>
    <s v="Intern - Development - Peak Time Entertainment Limited https://t.co/hz73ToQFp7 #internship #intern #jobs #hiring #hr #Tchat #Diversity"/>
    <s v="http://jobzel.com/item.php?id=49178"/>
    <s v="jobzel.com"/>
    <x v="17"/>
    <m/>
    <s v="http://pbs.twimg.com/profile_images/678811341226770432/LS-bwLsN_normal.png"/>
    <x v="114"/>
    <s v="https://twitter.com/#!/jobzel_intern/status/1170123825318629376"/>
    <m/>
    <m/>
    <s v="1170123825318629376"/>
    <m/>
    <b v="0"/>
    <n v="0"/>
    <s v=""/>
    <b v="0"/>
    <s v="en"/>
    <m/>
    <s v=""/>
    <b v="0"/>
    <n v="0"/>
    <s v=""/>
    <s v="IFTTT"/>
    <b v="0"/>
    <s v="1170123825318629376"/>
    <s v="Tweet"/>
    <n v="0"/>
    <n v="0"/>
    <m/>
    <m/>
    <m/>
    <m/>
    <m/>
    <m/>
    <m/>
    <m/>
    <n v="282"/>
    <s v="2"/>
    <s v="2"/>
    <n v="0"/>
    <n v="0"/>
    <n v="1"/>
    <n v="7.6923076923076925"/>
    <n v="0"/>
    <n v="0"/>
    <n v="12"/>
    <n v="92.3076923076923"/>
    <n v="13"/>
  </r>
  <r>
    <s v="jobzel_intern"/>
    <s v="jobzel_intern"/>
    <m/>
    <m/>
    <m/>
    <m/>
    <m/>
    <m/>
    <m/>
    <m/>
    <s v="No"/>
    <n v="139"/>
    <m/>
    <m/>
    <x v="0"/>
    <d v="2019-09-07T13:33:51.000"/>
    <s v="Spring Intern - Investigative - ABC https://t.co/A0lEWJ2aRf #internship #intern #jobs #hiring #hr #Tchat #Diversity"/>
    <s v="http://jobzel.com/item.php?id=49224"/>
    <s v="jobzel.com"/>
    <x v="17"/>
    <m/>
    <s v="http://pbs.twimg.com/profile_images/678811341226770432/LS-bwLsN_normal.png"/>
    <x v="115"/>
    <s v="https://twitter.com/#!/jobzel_intern/status/1170329333707264001"/>
    <m/>
    <m/>
    <s v="1170329333707264001"/>
    <m/>
    <b v="0"/>
    <n v="0"/>
    <s v=""/>
    <b v="0"/>
    <s v="en"/>
    <m/>
    <s v=""/>
    <b v="0"/>
    <n v="0"/>
    <s v=""/>
    <s v="IFTTT"/>
    <b v="0"/>
    <s v="1170329333707264001"/>
    <s v="Tweet"/>
    <n v="0"/>
    <n v="0"/>
    <m/>
    <m/>
    <m/>
    <m/>
    <m/>
    <m/>
    <m/>
    <m/>
    <n v="282"/>
    <s v="2"/>
    <s v="2"/>
    <n v="0"/>
    <n v="0"/>
    <n v="0"/>
    <n v="0"/>
    <n v="0"/>
    <n v="0"/>
    <n v="11"/>
    <n v="100"/>
    <n v="11"/>
  </r>
  <r>
    <s v="jobzel_intern"/>
    <s v="jobzel_intern"/>
    <m/>
    <m/>
    <m/>
    <m/>
    <m/>
    <m/>
    <m/>
    <m/>
    <s v="No"/>
    <n v="140"/>
    <m/>
    <m/>
    <x v="0"/>
    <d v="2019-09-07T13:33:52.000"/>
    <s v="Spring Intern - Creative Services Promotions - ABC https://t.co/3zQwUttWSj #internship #intern #jobs #hiring #hr #Tchat #Diversity"/>
    <s v="http://jobzel.com/item.php?id=49225"/>
    <s v="jobzel.com"/>
    <x v="17"/>
    <m/>
    <s v="http://pbs.twimg.com/profile_images/678811341226770432/LS-bwLsN_normal.png"/>
    <x v="116"/>
    <s v="https://twitter.com/#!/jobzel_intern/status/1170329338023161857"/>
    <m/>
    <m/>
    <s v="1170329338023161857"/>
    <m/>
    <b v="0"/>
    <n v="0"/>
    <s v=""/>
    <b v="0"/>
    <s v="en"/>
    <m/>
    <s v=""/>
    <b v="0"/>
    <n v="0"/>
    <s v=""/>
    <s v="IFTTT"/>
    <b v="0"/>
    <s v="1170329338023161857"/>
    <s v="Tweet"/>
    <n v="0"/>
    <n v="0"/>
    <m/>
    <m/>
    <m/>
    <m/>
    <m/>
    <m/>
    <m/>
    <m/>
    <n v="282"/>
    <s v="2"/>
    <s v="2"/>
    <n v="1"/>
    <n v="7.6923076923076925"/>
    <n v="0"/>
    <n v="0"/>
    <n v="0"/>
    <n v="0"/>
    <n v="12"/>
    <n v="92.3076923076923"/>
    <n v="13"/>
  </r>
  <r>
    <s v="jobzel_intern"/>
    <s v="jobzel_intern"/>
    <m/>
    <m/>
    <m/>
    <m/>
    <m/>
    <m/>
    <m/>
    <m/>
    <s v="No"/>
    <n v="141"/>
    <m/>
    <m/>
    <x v="0"/>
    <d v="2019-09-07T13:33:53.000"/>
    <s v="Spring Intern - Reporting ,  News Investigative Unit - ABC https://t.co/qTd0pPypzG #internship #intern #jobs #hiring #hr #Tchat #Diversity"/>
    <s v="http://jobzel.com/item.php?id=49226"/>
    <s v="jobzel.com"/>
    <x v="17"/>
    <m/>
    <s v="http://pbs.twimg.com/profile_images/678811341226770432/LS-bwLsN_normal.png"/>
    <x v="117"/>
    <s v="https://twitter.com/#!/jobzel_intern/status/1170329341219233793"/>
    <m/>
    <m/>
    <s v="1170329341219233793"/>
    <m/>
    <b v="0"/>
    <n v="0"/>
    <s v=""/>
    <b v="0"/>
    <s v="en"/>
    <m/>
    <s v=""/>
    <b v="0"/>
    <n v="0"/>
    <s v=""/>
    <s v="IFTTT"/>
    <b v="0"/>
    <s v="1170329341219233793"/>
    <s v="Tweet"/>
    <n v="0"/>
    <n v="0"/>
    <m/>
    <m/>
    <m/>
    <m/>
    <m/>
    <m/>
    <m/>
    <m/>
    <n v="282"/>
    <s v="2"/>
    <s v="2"/>
    <n v="0"/>
    <n v="0"/>
    <n v="0"/>
    <n v="0"/>
    <n v="0"/>
    <n v="0"/>
    <n v="14"/>
    <n v="100"/>
    <n v="14"/>
  </r>
  <r>
    <s v="jobzel_intern"/>
    <s v="jobzel_intern"/>
    <m/>
    <m/>
    <m/>
    <m/>
    <m/>
    <m/>
    <m/>
    <m/>
    <s v="No"/>
    <n v="142"/>
    <m/>
    <m/>
    <x v="0"/>
    <d v="2019-09-07T13:33:54.000"/>
    <s v="Spring Intern - Nightline Production ,  News - ABC https://t.co/ztKNaU5Bk3 #internship #intern #jobs #hiring #hr #Tchat #Diversity"/>
    <s v="http://jobzel.com/item.php?id=49227"/>
    <s v="jobzel.com"/>
    <x v="17"/>
    <m/>
    <s v="http://pbs.twimg.com/profile_images/678811341226770432/LS-bwLsN_normal.png"/>
    <x v="118"/>
    <s v="https://twitter.com/#!/jobzel_intern/status/1170329344432070658"/>
    <m/>
    <m/>
    <s v="1170329344432070658"/>
    <m/>
    <b v="0"/>
    <n v="0"/>
    <s v=""/>
    <b v="0"/>
    <s v="en"/>
    <m/>
    <s v=""/>
    <b v="0"/>
    <n v="0"/>
    <s v=""/>
    <s v="IFTTT"/>
    <b v="0"/>
    <s v="1170329344432070658"/>
    <s v="Tweet"/>
    <n v="0"/>
    <n v="0"/>
    <m/>
    <m/>
    <m/>
    <m/>
    <m/>
    <m/>
    <m/>
    <m/>
    <n v="282"/>
    <s v="2"/>
    <s v="2"/>
    <n v="0"/>
    <n v="0"/>
    <n v="0"/>
    <n v="0"/>
    <n v="0"/>
    <n v="0"/>
    <n v="13"/>
    <n v="100"/>
    <n v="13"/>
  </r>
  <r>
    <s v="jobzel_intern"/>
    <s v="jobzel_intern"/>
    <m/>
    <m/>
    <m/>
    <m/>
    <m/>
    <m/>
    <m/>
    <m/>
    <s v="No"/>
    <n v="143"/>
    <m/>
    <m/>
    <x v="0"/>
    <d v="2019-09-07T13:33:54.000"/>
    <s v="Spring Intern - 20 / 20 Production - ABC https://t.co/8NUe7a34KP #internship #intern #jobs #hiring #hr #Tchat #Diversity"/>
    <s v="http://jobzel.com/item.php?id=49228"/>
    <s v="jobzel.com"/>
    <x v="17"/>
    <m/>
    <s v="http://pbs.twimg.com/profile_images/678811341226770432/LS-bwLsN_normal.png"/>
    <x v="118"/>
    <s v="https://twitter.com/#!/jobzel_intern/status/1170329346353061888"/>
    <m/>
    <m/>
    <s v="1170329346353061888"/>
    <m/>
    <b v="0"/>
    <n v="0"/>
    <s v=""/>
    <b v="0"/>
    <s v="en"/>
    <m/>
    <s v=""/>
    <b v="0"/>
    <n v="0"/>
    <s v=""/>
    <s v="IFTTT"/>
    <b v="0"/>
    <s v="1170329346353061888"/>
    <s v="Tweet"/>
    <n v="0"/>
    <n v="0"/>
    <m/>
    <m/>
    <m/>
    <m/>
    <m/>
    <m/>
    <m/>
    <m/>
    <n v="282"/>
    <s v="2"/>
    <s v="2"/>
    <n v="0"/>
    <n v="0"/>
    <n v="0"/>
    <n v="0"/>
    <n v="0"/>
    <n v="0"/>
    <n v="13"/>
    <n v="100"/>
    <n v="13"/>
  </r>
  <r>
    <s v="jobzel_intern"/>
    <s v="jobzel_intern"/>
    <m/>
    <m/>
    <m/>
    <m/>
    <m/>
    <m/>
    <m/>
    <m/>
    <s v="No"/>
    <n v="144"/>
    <m/>
    <m/>
    <x v="0"/>
    <d v="2019-09-07T13:33:55.000"/>
    <s v="Spring Intern - Rights and Clearances - ABC https://t.co/YRe18Xs701 #internship #intern #jobs #hiring #hr #Tchat #Diversity"/>
    <s v="http://jobzel.com/item.php?id=49229"/>
    <s v="jobzel.com"/>
    <x v="17"/>
    <m/>
    <s v="http://pbs.twimg.com/profile_images/678811341226770432/LS-bwLsN_normal.png"/>
    <x v="119"/>
    <s v="https://twitter.com/#!/jobzel_intern/status/1170329349435867136"/>
    <m/>
    <m/>
    <s v="1170329349435867136"/>
    <m/>
    <b v="0"/>
    <n v="0"/>
    <s v=""/>
    <b v="0"/>
    <s v="en"/>
    <m/>
    <s v=""/>
    <b v="0"/>
    <n v="0"/>
    <s v=""/>
    <s v="IFTTT"/>
    <b v="0"/>
    <s v="1170329349435867136"/>
    <s v="Tweet"/>
    <n v="0"/>
    <n v="0"/>
    <m/>
    <m/>
    <m/>
    <m/>
    <m/>
    <m/>
    <m/>
    <m/>
    <n v="282"/>
    <s v="2"/>
    <s v="2"/>
    <n v="0"/>
    <n v="0"/>
    <n v="0"/>
    <n v="0"/>
    <n v="0"/>
    <n v="0"/>
    <n v="13"/>
    <n v="100"/>
    <n v="13"/>
  </r>
  <r>
    <s v="jobzel_intern"/>
    <s v="jobzel_intern"/>
    <m/>
    <m/>
    <m/>
    <m/>
    <m/>
    <m/>
    <m/>
    <m/>
    <s v="No"/>
    <n v="145"/>
    <m/>
    <m/>
    <x v="0"/>
    <d v="2019-09-07T13:33:56.000"/>
    <s v="Spring Intern - Good Morning America Production - ABC https://t.co/8nLbhDLYzo #internship #intern #jobs #hiring #hr #Tchat #Diversity"/>
    <s v="http://jobzel.com/item.php?id=49230"/>
    <s v="jobzel.com"/>
    <x v="17"/>
    <m/>
    <s v="http://pbs.twimg.com/profile_images/678811341226770432/LS-bwLsN_normal.png"/>
    <x v="120"/>
    <s v="https://twitter.com/#!/jobzel_intern/status/1170329352854220800"/>
    <m/>
    <m/>
    <s v="1170329352854220800"/>
    <m/>
    <b v="0"/>
    <n v="0"/>
    <s v=""/>
    <b v="0"/>
    <s v="en"/>
    <m/>
    <s v=""/>
    <b v="0"/>
    <n v="0"/>
    <s v=""/>
    <s v="IFTTT"/>
    <b v="0"/>
    <s v="1170329352854220800"/>
    <s v="Tweet"/>
    <n v="0"/>
    <n v="0"/>
    <m/>
    <m/>
    <m/>
    <m/>
    <m/>
    <m/>
    <m/>
    <m/>
    <n v="282"/>
    <s v="2"/>
    <s v="2"/>
    <n v="1"/>
    <n v="7.142857142857143"/>
    <n v="0"/>
    <n v="0"/>
    <n v="0"/>
    <n v="0"/>
    <n v="13"/>
    <n v="92.85714285714286"/>
    <n v="14"/>
  </r>
  <r>
    <s v="jobzel_intern"/>
    <s v="jobzel_intern"/>
    <m/>
    <m/>
    <m/>
    <m/>
    <m/>
    <m/>
    <m/>
    <m/>
    <s v="No"/>
    <n v="146"/>
    <m/>
    <m/>
    <x v="0"/>
    <d v="2019-09-07T13:33:56.000"/>
    <s v="Spring Intern - Newsone Sports / News Video Production - ABC https://t.co/ceaCDDGJwv #internship #intern #jobs #hiring #hr #Tchat #Diversity"/>
    <s v="http://jobzel.com/item.php?id=49231"/>
    <s v="jobzel.com"/>
    <x v="17"/>
    <m/>
    <s v="http://pbs.twimg.com/profile_images/678811341226770432/LS-bwLsN_normal.png"/>
    <x v="120"/>
    <s v="https://twitter.com/#!/jobzel_intern/status/1170329356121640960"/>
    <m/>
    <m/>
    <s v="1170329356121640960"/>
    <m/>
    <b v="0"/>
    <n v="0"/>
    <s v=""/>
    <b v="0"/>
    <s v="en"/>
    <m/>
    <s v=""/>
    <b v="0"/>
    <n v="0"/>
    <s v=""/>
    <s v="IFTTT"/>
    <b v="0"/>
    <s v="1170329356121640960"/>
    <s v="Tweet"/>
    <n v="0"/>
    <n v="0"/>
    <m/>
    <m/>
    <m/>
    <m/>
    <m/>
    <m/>
    <m/>
    <m/>
    <n v="282"/>
    <s v="2"/>
    <s v="2"/>
    <n v="0"/>
    <n v="0"/>
    <n v="0"/>
    <n v="0"/>
    <n v="0"/>
    <n v="0"/>
    <n v="15"/>
    <n v="100"/>
    <n v="15"/>
  </r>
  <r>
    <s v="jobzel_intern"/>
    <s v="jobzel_intern"/>
    <m/>
    <m/>
    <m/>
    <m/>
    <m/>
    <m/>
    <m/>
    <m/>
    <s v="No"/>
    <n v="147"/>
    <m/>
    <m/>
    <x v="0"/>
    <d v="2019-09-07T13:33:57.000"/>
    <s v="Spring Intern - World News Tonight Production - ABC https://t.co/nG3mO6Zk5U #internship #intern #jobs #hiring #hr #Tchat #Diversity"/>
    <s v="http://jobzel.com/item.php?id=49232"/>
    <s v="jobzel.com"/>
    <x v="17"/>
    <m/>
    <s v="http://pbs.twimg.com/profile_images/678811341226770432/LS-bwLsN_normal.png"/>
    <x v="121"/>
    <s v="https://twitter.com/#!/jobzel_intern/status/1170329359254794240"/>
    <m/>
    <m/>
    <s v="1170329359254794240"/>
    <m/>
    <b v="0"/>
    <n v="0"/>
    <s v=""/>
    <b v="0"/>
    <s v="en"/>
    <m/>
    <s v=""/>
    <b v="0"/>
    <n v="0"/>
    <s v=""/>
    <s v="IFTTT"/>
    <b v="0"/>
    <s v="1170329359254794240"/>
    <s v="Tweet"/>
    <n v="0"/>
    <n v="0"/>
    <m/>
    <m/>
    <m/>
    <m/>
    <m/>
    <m/>
    <m/>
    <m/>
    <n v="282"/>
    <s v="2"/>
    <s v="2"/>
    <n v="0"/>
    <n v="0"/>
    <n v="0"/>
    <n v="0"/>
    <n v="0"/>
    <n v="0"/>
    <n v="14"/>
    <n v="100"/>
    <n v="14"/>
  </r>
  <r>
    <s v="jobzel_intern"/>
    <s v="jobzel_intern"/>
    <m/>
    <m/>
    <m/>
    <m/>
    <m/>
    <m/>
    <m/>
    <m/>
    <s v="No"/>
    <n v="148"/>
    <m/>
    <m/>
    <x v="0"/>
    <d v="2019-09-07T13:33:58.000"/>
    <s v="Fall Paid Intern - Creative Services Marketing , Dreamworks TV, - NBC Universal https://t.co/kDtJrrwy6B #internship #intern #jobs #hiring #hr #Tchat #Diversity"/>
    <s v="http://jobzel.com/item.php?id=49233"/>
    <s v="jobzel.com"/>
    <x v="17"/>
    <m/>
    <s v="http://pbs.twimg.com/profile_images/678811341226770432/LS-bwLsN_normal.png"/>
    <x v="122"/>
    <s v="https://twitter.com/#!/jobzel_intern/status/1170329362517889024"/>
    <m/>
    <m/>
    <s v="1170329362517889024"/>
    <m/>
    <b v="0"/>
    <n v="0"/>
    <s v=""/>
    <b v="0"/>
    <s v="en"/>
    <m/>
    <s v=""/>
    <b v="0"/>
    <n v="0"/>
    <s v=""/>
    <s v="IFTTT"/>
    <b v="0"/>
    <s v="1170329362517889024"/>
    <s v="Tweet"/>
    <n v="0"/>
    <n v="0"/>
    <m/>
    <m/>
    <m/>
    <m/>
    <m/>
    <m/>
    <m/>
    <m/>
    <n v="282"/>
    <s v="2"/>
    <s v="2"/>
    <n v="1"/>
    <n v="5.882352941176471"/>
    <n v="1"/>
    <n v="5.882352941176471"/>
    <n v="0"/>
    <n v="0"/>
    <n v="15"/>
    <n v="88.23529411764706"/>
    <n v="17"/>
  </r>
  <r>
    <s v="jobzel_intern"/>
    <s v="jobzel_intern"/>
    <m/>
    <m/>
    <m/>
    <m/>
    <m/>
    <m/>
    <m/>
    <m/>
    <s v="No"/>
    <n v="149"/>
    <m/>
    <m/>
    <x v="0"/>
    <d v="2019-09-07T14:43:32.000"/>
    <s v="Intern - Talent Management - Sweet 180 Management &amp;amp; Production https://t.co/k8dhxI9cxI #internship #intern #jobs #hiring #hr #Tchat #Diversity"/>
    <s v="http://jobzel.com/item.php?id=49237"/>
    <s v="jobzel.com"/>
    <x v="17"/>
    <m/>
    <s v="http://pbs.twimg.com/profile_images/678811341226770432/LS-bwLsN_normal.png"/>
    <x v="123"/>
    <s v="https://twitter.com/#!/jobzel_intern/status/1170346871799394304"/>
    <m/>
    <m/>
    <s v="1170346871799394304"/>
    <m/>
    <b v="0"/>
    <n v="0"/>
    <s v=""/>
    <b v="0"/>
    <s v="fr"/>
    <m/>
    <s v=""/>
    <b v="0"/>
    <n v="0"/>
    <s v=""/>
    <s v="IFTTT"/>
    <b v="0"/>
    <s v="1170346871799394304"/>
    <s v="Tweet"/>
    <n v="0"/>
    <n v="0"/>
    <m/>
    <m/>
    <m/>
    <m/>
    <m/>
    <m/>
    <m/>
    <m/>
    <n v="282"/>
    <s v="2"/>
    <s v="2"/>
    <n v="2"/>
    <n v="13.333333333333334"/>
    <n v="0"/>
    <n v="0"/>
    <n v="0"/>
    <n v="0"/>
    <n v="13"/>
    <n v="86.66666666666667"/>
    <n v="15"/>
  </r>
  <r>
    <s v="jobzel_intern"/>
    <s v="jobzel_intern"/>
    <m/>
    <m/>
    <m/>
    <m/>
    <m/>
    <m/>
    <m/>
    <m/>
    <s v="No"/>
    <n v="150"/>
    <m/>
    <m/>
    <x v="0"/>
    <d v="2019-09-07T14:43:33.000"/>
    <s v="Paid Intern - Cinematographer - Confidential https://t.co/xpdhmvlyVg #internship #intern #jobs #hiring #hr #Tchat #Diversity"/>
    <s v="http://jobzel.com/item.php?id=49238"/>
    <s v="jobzel.com"/>
    <x v="17"/>
    <m/>
    <s v="http://pbs.twimg.com/profile_images/678811341226770432/LS-bwLsN_normal.png"/>
    <x v="124"/>
    <s v="https://twitter.com/#!/jobzel_intern/status/1170346875540725763"/>
    <m/>
    <m/>
    <s v="1170346875540725763"/>
    <m/>
    <b v="0"/>
    <n v="0"/>
    <s v=""/>
    <b v="0"/>
    <s v="en"/>
    <m/>
    <s v=""/>
    <b v="0"/>
    <n v="0"/>
    <s v=""/>
    <s v="IFTTT"/>
    <b v="0"/>
    <s v="1170346875540725763"/>
    <s v="Tweet"/>
    <n v="0"/>
    <n v="0"/>
    <m/>
    <m/>
    <m/>
    <m/>
    <m/>
    <m/>
    <m/>
    <m/>
    <n v="282"/>
    <s v="2"/>
    <s v="2"/>
    <n v="0"/>
    <n v="0"/>
    <n v="0"/>
    <n v="0"/>
    <n v="0"/>
    <n v="0"/>
    <n v="11"/>
    <n v="100"/>
    <n v="11"/>
  </r>
  <r>
    <s v="jobzel_intern"/>
    <s v="jobzel_intern"/>
    <m/>
    <m/>
    <m/>
    <m/>
    <m/>
    <m/>
    <m/>
    <m/>
    <s v="No"/>
    <n v="151"/>
    <m/>
    <m/>
    <x v="0"/>
    <d v="2019-09-07T14:43:34.000"/>
    <s v="Intern - Social Media and Engagement - Usa Baseball https://t.co/OuoTeMirSX #internship #intern #jobs #hiring #hr #Tchat #Diversity"/>
    <s v="http://jobzel.com/item.php?id=49239"/>
    <s v="jobzel.com"/>
    <x v="17"/>
    <m/>
    <s v="http://pbs.twimg.com/profile_images/678811341226770432/LS-bwLsN_normal.png"/>
    <x v="125"/>
    <s v="https://twitter.com/#!/jobzel_intern/status/1170346878975823873"/>
    <m/>
    <m/>
    <s v="1170346878975823873"/>
    <m/>
    <b v="0"/>
    <n v="0"/>
    <s v=""/>
    <b v="0"/>
    <s v="en"/>
    <m/>
    <s v=""/>
    <b v="0"/>
    <n v="0"/>
    <s v=""/>
    <s v="IFTTT"/>
    <b v="0"/>
    <s v="1170346878975823873"/>
    <s v="Tweet"/>
    <n v="0"/>
    <n v="0"/>
    <m/>
    <m/>
    <m/>
    <m/>
    <m/>
    <m/>
    <m/>
    <m/>
    <n v="282"/>
    <s v="2"/>
    <s v="2"/>
    <n v="0"/>
    <n v="0"/>
    <n v="0"/>
    <n v="0"/>
    <n v="0"/>
    <n v="0"/>
    <n v="14"/>
    <n v="100"/>
    <n v="14"/>
  </r>
  <r>
    <s v="jobzel_intern"/>
    <s v="jobzel_intern"/>
    <m/>
    <m/>
    <m/>
    <m/>
    <m/>
    <m/>
    <m/>
    <m/>
    <s v="No"/>
    <n v="152"/>
    <m/>
    <m/>
    <x v="0"/>
    <d v="2019-09-07T15:43:11.000"/>
    <s v="Spring Intern - Newsgathering Operations - ABC https://t.co/pen9K9VKTl #internship #intern #jobs #hiring #hr #Tchat #Diversity"/>
    <s v="http://jobzel.com/item.php?id=49248"/>
    <s v="jobzel.com"/>
    <x v="17"/>
    <m/>
    <s v="http://pbs.twimg.com/profile_images/678811341226770432/LS-bwLsN_normal.png"/>
    <x v="126"/>
    <s v="https://twitter.com/#!/jobzel_intern/status/1170361883532111873"/>
    <m/>
    <m/>
    <s v="1170361883532111873"/>
    <m/>
    <b v="0"/>
    <n v="0"/>
    <s v=""/>
    <b v="0"/>
    <s v="en"/>
    <m/>
    <s v=""/>
    <b v="0"/>
    <n v="0"/>
    <s v=""/>
    <s v="IFTTT"/>
    <b v="0"/>
    <s v="1170361883532111873"/>
    <s v="Tweet"/>
    <n v="0"/>
    <n v="0"/>
    <m/>
    <m/>
    <m/>
    <m/>
    <m/>
    <m/>
    <m/>
    <m/>
    <n v="282"/>
    <s v="2"/>
    <s v="2"/>
    <n v="0"/>
    <n v="0"/>
    <n v="0"/>
    <n v="0"/>
    <n v="0"/>
    <n v="0"/>
    <n v="12"/>
    <n v="100"/>
    <n v="12"/>
  </r>
  <r>
    <s v="jobzel_intern"/>
    <s v="jobzel_intern"/>
    <m/>
    <m/>
    <m/>
    <m/>
    <m/>
    <m/>
    <m/>
    <m/>
    <s v="No"/>
    <n v="153"/>
    <m/>
    <m/>
    <x v="0"/>
    <d v="2019-09-07T15:43:12.000"/>
    <s v="Spring Intern - Production / Reporting , Specialized Unit  News - ABC https://t.co/6TjRl2IVcY #internship #intern #jobs #hiring #hr #Tchat #Diversity"/>
    <s v="http://jobzel.com/item.php?id=49249"/>
    <s v="jobzel.com"/>
    <x v="17"/>
    <m/>
    <s v="http://pbs.twimg.com/profile_images/678811341226770432/LS-bwLsN_normal.png"/>
    <x v="127"/>
    <s v="https://twitter.com/#!/jobzel_intern/status/1170361885641891848"/>
    <m/>
    <m/>
    <s v="1170361885641891848"/>
    <m/>
    <b v="0"/>
    <n v="0"/>
    <s v=""/>
    <b v="0"/>
    <s v="en"/>
    <m/>
    <s v=""/>
    <b v="0"/>
    <n v="0"/>
    <s v=""/>
    <s v="IFTTT"/>
    <b v="0"/>
    <s v="1170361885641891848"/>
    <s v="Tweet"/>
    <n v="0"/>
    <n v="0"/>
    <m/>
    <m/>
    <m/>
    <m/>
    <m/>
    <m/>
    <m/>
    <m/>
    <n v="282"/>
    <s v="2"/>
    <s v="2"/>
    <n v="0"/>
    <n v="0"/>
    <n v="0"/>
    <n v="0"/>
    <n v="0"/>
    <n v="0"/>
    <n v="15"/>
    <n v="100"/>
    <n v="15"/>
  </r>
  <r>
    <s v="jobzel_intern"/>
    <s v="jobzel_intern"/>
    <m/>
    <m/>
    <m/>
    <m/>
    <m/>
    <m/>
    <m/>
    <m/>
    <s v="No"/>
    <n v="154"/>
    <m/>
    <m/>
    <x v="0"/>
    <d v="2019-09-07T15:43:12.000"/>
    <s v="Intern - Accounting &amp;amp; Retail - Usa Baseball https://t.co/OaWnRoE4un #internship #intern #jobs #hiring #hr #Tchat #Diversity"/>
    <s v="http://jobzel.com/item.php?id=49250"/>
    <s v="jobzel.com"/>
    <x v="17"/>
    <m/>
    <s v="http://pbs.twimg.com/profile_images/678811341226770432/LS-bwLsN_normal.png"/>
    <x v="127"/>
    <s v="https://twitter.com/#!/jobzel_intern/status/1170361887655157767"/>
    <m/>
    <m/>
    <s v="1170361887655157767"/>
    <m/>
    <b v="0"/>
    <n v="0"/>
    <s v=""/>
    <b v="0"/>
    <s v="en"/>
    <m/>
    <s v=""/>
    <b v="0"/>
    <n v="0"/>
    <s v=""/>
    <s v="IFTTT"/>
    <b v="0"/>
    <s v="1170361887655157767"/>
    <s v="Tweet"/>
    <n v="0"/>
    <n v="0"/>
    <m/>
    <m/>
    <m/>
    <m/>
    <m/>
    <m/>
    <m/>
    <m/>
    <n v="282"/>
    <s v="2"/>
    <s v="2"/>
    <n v="0"/>
    <n v="0"/>
    <n v="0"/>
    <n v="0"/>
    <n v="0"/>
    <n v="0"/>
    <n v="13"/>
    <n v="100"/>
    <n v="13"/>
  </r>
  <r>
    <s v="jobzel_intern"/>
    <s v="jobzel_intern"/>
    <m/>
    <m/>
    <m/>
    <m/>
    <m/>
    <m/>
    <m/>
    <m/>
    <s v="No"/>
    <n v="155"/>
    <m/>
    <m/>
    <x v="0"/>
    <d v="2019-09-07T15:43:13.000"/>
    <s v="Spring Intern - Training   Ballpark Operations - Cleveland Indians https://t.co/0so1Y13zTh #internship #intern #jobs #hiring #hr #Tchat #Diversity"/>
    <s v="http://jobzel.com/item.php?id=49251"/>
    <s v="jobzel.com"/>
    <x v="17"/>
    <m/>
    <s v="http://pbs.twimg.com/profile_images/678811341226770432/LS-bwLsN_normal.png"/>
    <x v="128"/>
    <s v="https://twitter.com/#!/jobzel_intern/status/1170361890964496385"/>
    <m/>
    <m/>
    <s v="1170361890964496385"/>
    <m/>
    <b v="0"/>
    <n v="0"/>
    <s v=""/>
    <b v="0"/>
    <s v="en"/>
    <m/>
    <s v=""/>
    <b v="0"/>
    <n v="0"/>
    <s v=""/>
    <s v="IFTTT"/>
    <b v="0"/>
    <s v="1170361890964496385"/>
    <s v="Tweet"/>
    <n v="0"/>
    <n v="0"/>
    <m/>
    <m/>
    <m/>
    <m/>
    <m/>
    <m/>
    <m/>
    <m/>
    <n v="282"/>
    <s v="2"/>
    <s v="2"/>
    <n v="0"/>
    <n v="0"/>
    <n v="0"/>
    <n v="0"/>
    <n v="0"/>
    <n v="0"/>
    <n v="14"/>
    <n v="100"/>
    <n v="14"/>
  </r>
  <r>
    <s v="jobzel_intern"/>
    <s v="jobzel_intern"/>
    <m/>
    <m/>
    <m/>
    <m/>
    <m/>
    <m/>
    <m/>
    <m/>
    <s v="No"/>
    <n v="156"/>
    <m/>
    <m/>
    <x v="0"/>
    <d v="2019-09-07T15:43:14.000"/>
    <s v="Spring Intern - Training   Corporate Partnerships - Cleveland Indians https://t.co/p0dVUk0OYj #internship #intern #jobs #hiring #hr #Tchat #Diversity"/>
    <s v="http://jobzel.com/item.php?id=49252"/>
    <s v="jobzel.com"/>
    <x v="17"/>
    <m/>
    <s v="http://pbs.twimg.com/profile_images/678811341226770432/LS-bwLsN_normal.png"/>
    <x v="129"/>
    <s v="https://twitter.com/#!/jobzel_intern/status/1170361894374453248"/>
    <m/>
    <m/>
    <s v="1170361894374453248"/>
    <m/>
    <b v="0"/>
    <n v="0"/>
    <s v=""/>
    <b v="0"/>
    <s v="en"/>
    <m/>
    <s v=""/>
    <b v="0"/>
    <n v="0"/>
    <s v=""/>
    <s v="IFTTT"/>
    <b v="0"/>
    <s v="1170361894374453248"/>
    <s v="Tweet"/>
    <n v="0"/>
    <n v="0"/>
    <m/>
    <m/>
    <m/>
    <m/>
    <m/>
    <m/>
    <m/>
    <m/>
    <n v="282"/>
    <s v="2"/>
    <s v="2"/>
    <n v="0"/>
    <n v="0"/>
    <n v="0"/>
    <n v="0"/>
    <n v="0"/>
    <n v="0"/>
    <n v="14"/>
    <n v="100"/>
    <n v="14"/>
  </r>
  <r>
    <s v="jobzel_intern"/>
    <s v="jobzel_intern"/>
    <m/>
    <m/>
    <m/>
    <m/>
    <m/>
    <m/>
    <m/>
    <m/>
    <s v="No"/>
    <n v="157"/>
    <m/>
    <m/>
    <x v="0"/>
    <d v="2019-09-07T15:43:15.000"/>
    <s v="Spring Intern - Training   Marketing &amp;amp; Promotions - Cleveland Indians https://t.co/BtXW9yly0u #internship #intern #jobs #hiring #hr #Tchat #Diversity"/>
    <s v="http://jobzel.com/item.php?id=49253"/>
    <s v="jobzel.com"/>
    <x v="17"/>
    <m/>
    <s v="http://pbs.twimg.com/profile_images/678811341226770432/LS-bwLsN_normal.png"/>
    <x v="130"/>
    <s v="https://twitter.com/#!/jobzel_intern/status/1170361896916127746"/>
    <m/>
    <m/>
    <s v="1170361896916127746"/>
    <m/>
    <b v="0"/>
    <n v="0"/>
    <s v=""/>
    <b v="0"/>
    <s v="en"/>
    <m/>
    <s v=""/>
    <b v="0"/>
    <n v="0"/>
    <s v=""/>
    <s v="IFTTT"/>
    <b v="0"/>
    <s v="1170361896916127746"/>
    <s v="Tweet"/>
    <n v="0"/>
    <n v="0"/>
    <m/>
    <m/>
    <m/>
    <m/>
    <m/>
    <m/>
    <m/>
    <m/>
    <n v="282"/>
    <s v="2"/>
    <s v="2"/>
    <n v="0"/>
    <n v="0"/>
    <n v="0"/>
    <n v="0"/>
    <n v="0"/>
    <n v="0"/>
    <n v="15"/>
    <n v="100"/>
    <n v="15"/>
  </r>
  <r>
    <s v="jobzel_intern"/>
    <s v="jobzel_intern"/>
    <m/>
    <m/>
    <m/>
    <m/>
    <m/>
    <m/>
    <m/>
    <m/>
    <s v="No"/>
    <n v="158"/>
    <m/>
    <m/>
    <x v="0"/>
    <d v="2019-09-07T15:43:15.000"/>
    <s v="Fall Intern - Finance Transformation - Sony Pictures https://t.co/vMhSEjY39t #internship #intern #jobs #hiring #hr #Tchat #Diversity"/>
    <s v="http://jobzel.com/item.php?id=49254"/>
    <s v="jobzel.com"/>
    <x v="17"/>
    <m/>
    <s v="http://pbs.twimg.com/profile_images/678811341226770432/LS-bwLsN_normal.png"/>
    <x v="130"/>
    <s v="https://twitter.com/#!/jobzel_intern/status/1170361899990618112"/>
    <m/>
    <m/>
    <s v="1170361899990618112"/>
    <m/>
    <b v="0"/>
    <n v="0"/>
    <s v=""/>
    <b v="0"/>
    <s v="en"/>
    <m/>
    <s v=""/>
    <b v="0"/>
    <n v="0"/>
    <s v=""/>
    <s v="IFTTT"/>
    <b v="0"/>
    <s v="1170361899990618112"/>
    <s v="Tweet"/>
    <n v="0"/>
    <n v="0"/>
    <m/>
    <m/>
    <m/>
    <m/>
    <m/>
    <m/>
    <m/>
    <m/>
    <n v="282"/>
    <s v="2"/>
    <s v="2"/>
    <n v="0"/>
    <n v="0"/>
    <n v="1"/>
    <n v="7.6923076923076925"/>
    <n v="0"/>
    <n v="0"/>
    <n v="12"/>
    <n v="92.3076923076923"/>
    <n v="13"/>
  </r>
  <r>
    <s v="jobzel_intern"/>
    <s v="jobzel_intern"/>
    <m/>
    <m/>
    <m/>
    <m/>
    <m/>
    <m/>
    <m/>
    <m/>
    <s v="No"/>
    <n v="159"/>
    <m/>
    <m/>
    <x v="0"/>
    <d v="2019-09-07T15:43:16.000"/>
    <s v="Fall Intern - Systems Analysis , Corp - Sony Pictures https://t.co/mykJg6kMkr #internship #intern #jobs #hiring #hr #Tchat #Diversity"/>
    <s v="http://jobzel.com/item.php?id=49255"/>
    <s v="jobzel.com"/>
    <x v="17"/>
    <m/>
    <s v="http://pbs.twimg.com/profile_images/678811341226770432/LS-bwLsN_normal.png"/>
    <x v="131"/>
    <s v="https://twitter.com/#!/jobzel_intern/status/1170361902951751681"/>
    <m/>
    <m/>
    <s v="1170361902951751681"/>
    <m/>
    <b v="0"/>
    <n v="0"/>
    <s v=""/>
    <b v="0"/>
    <s v="en"/>
    <m/>
    <s v=""/>
    <b v="0"/>
    <n v="0"/>
    <s v=""/>
    <s v="IFTTT"/>
    <b v="0"/>
    <s v="1170361902951751681"/>
    <s v="Tweet"/>
    <n v="0"/>
    <n v="0"/>
    <m/>
    <m/>
    <m/>
    <m/>
    <m/>
    <m/>
    <m/>
    <m/>
    <n v="282"/>
    <s v="2"/>
    <s v="2"/>
    <n v="0"/>
    <n v="0"/>
    <n v="1"/>
    <n v="7.142857142857143"/>
    <n v="0"/>
    <n v="0"/>
    <n v="13"/>
    <n v="92.85714285714286"/>
    <n v="14"/>
  </r>
  <r>
    <s v="jobzel_intern"/>
    <s v="jobzel_intern"/>
    <m/>
    <m/>
    <m/>
    <m/>
    <m/>
    <m/>
    <m/>
    <m/>
    <s v="No"/>
    <n v="160"/>
    <m/>
    <m/>
    <x v="0"/>
    <d v="2019-09-07T16:48:32.000"/>
    <s v="Fall Intern - Producing - Gigantic Pictures https://t.co/clSIs8iZFm #internship #intern #jobs #hiring #hr #Tchat #Diversity"/>
    <s v="http://jobzel.com/item.php?id=49262"/>
    <s v="jobzel.com"/>
    <x v="17"/>
    <m/>
    <s v="http://pbs.twimg.com/profile_images/678811341226770432/LS-bwLsN_normal.png"/>
    <x v="132"/>
    <s v="https://twitter.com/#!/jobzel_intern/status/1170378327170932736"/>
    <m/>
    <m/>
    <s v="1170378327170932736"/>
    <m/>
    <b v="0"/>
    <n v="0"/>
    <s v=""/>
    <b v="0"/>
    <s v="en"/>
    <m/>
    <s v=""/>
    <b v="0"/>
    <n v="0"/>
    <s v=""/>
    <s v="IFTTT"/>
    <b v="0"/>
    <s v="1170378327170932736"/>
    <s v="Tweet"/>
    <n v="0"/>
    <n v="0"/>
    <m/>
    <m/>
    <m/>
    <m/>
    <m/>
    <m/>
    <m/>
    <m/>
    <n v="282"/>
    <s v="2"/>
    <s v="2"/>
    <n v="0"/>
    <n v="0"/>
    <n v="1"/>
    <n v="8.333333333333334"/>
    <n v="0"/>
    <n v="0"/>
    <n v="11"/>
    <n v="91.66666666666667"/>
    <n v="12"/>
  </r>
  <r>
    <s v="jobzel_intern"/>
    <s v="jobzel_intern"/>
    <m/>
    <m/>
    <m/>
    <m/>
    <m/>
    <m/>
    <m/>
    <m/>
    <s v="No"/>
    <n v="161"/>
    <m/>
    <m/>
    <x v="0"/>
    <d v="2019-09-07T20:08:47.000"/>
    <s v="Intern - Film Development &amp;amp; Production - Confidential https://t.co/dZTu6YGIaX #internship #intern #jobs #hiring #hr #Tchat #Diversity"/>
    <s v="http://jobzel.com/item.php?id=49271"/>
    <s v="jobzel.com"/>
    <x v="17"/>
    <m/>
    <s v="http://pbs.twimg.com/profile_images/678811341226770432/LS-bwLsN_normal.png"/>
    <x v="133"/>
    <s v="https://twitter.com/#!/jobzel_intern/status/1170428720693370880"/>
    <m/>
    <m/>
    <s v="1170428720693370880"/>
    <m/>
    <b v="0"/>
    <n v="0"/>
    <s v=""/>
    <b v="0"/>
    <s v="en"/>
    <m/>
    <s v=""/>
    <b v="0"/>
    <n v="0"/>
    <s v=""/>
    <s v="IFTTT"/>
    <b v="0"/>
    <s v="1170428720693370880"/>
    <s v="Tweet"/>
    <n v="0"/>
    <n v="0"/>
    <m/>
    <m/>
    <m/>
    <m/>
    <m/>
    <m/>
    <m/>
    <m/>
    <n v="282"/>
    <s v="2"/>
    <s v="2"/>
    <n v="0"/>
    <n v="0"/>
    <n v="0"/>
    <n v="0"/>
    <n v="0"/>
    <n v="0"/>
    <n v="13"/>
    <n v="100"/>
    <n v="13"/>
  </r>
  <r>
    <s v="jobzel_intern"/>
    <s v="jobzel_intern"/>
    <m/>
    <m/>
    <m/>
    <m/>
    <m/>
    <m/>
    <m/>
    <m/>
    <s v="No"/>
    <n v="162"/>
    <m/>
    <m/>
    <x v="0"/>
    <d v="2019-09-07T20:08:47.000"/>
    <s v="Intern - Script Reading - Eclectic Pictures https://t.co/y8hNFpzTo8 #internship #intern #jobs #hiring #hr #Tchat #Diversity"/>
    <s v="http://jobzel.com/item.php?id=49272"/>
    <s v="jobzel.com"/>
    <x v="17"/>
    <m/>
    <s v="http://pbs.twimg.com/profile_images/678811341226770432/LS-bwLsN_normal.png"/>
    <x v="133"/>
    <s v="https://twitter.com/#!/jobzel_intern/status/1170428722660483072"/>
    <m/>
    <m/>
    <s v="1170428722660483072"/>
    <m/>
    <b v="0"/>
    <n v="0"/>
    <s v=""/>
    <b v="0"/>
    <s v="en"/>
    <m/>
    <s v=""/>
    <b v="0"/>
    <n v="0"/>
    <s v=""/>
    <s v="IFTTT"/>
    <b v="0"/>
    <s v="1170428722660483072"/>
    <s v="Tweet"/>
    <n v="0"/>
    <n v="0"/>
    <m/>
    <m/>
    <m/>
    <m/>
    <m/>
    <m/>
    <m/>
    <m/>
    <n v="282"/>
    <s v="2"/>
    <s v="2"/>
    <n v="0"/>
    <n v="0"/>
    <n v="0"/>
    <n v="0"/>
    <n v="0"/>
    <n v="0"/>
    <n v="12"/>
    <n v="100"/>
    <n v="12"/>
  </r>
  <r>
    <s v="jobzel_intern"/>
    <s v="jobzel_intern"/>
    <m/>
    <m/>
    <m/>
    <m/>
    <m/>
    <m/>
    <m/>
    <m/>
    <s v="No"/>
    <n v="163"/>
    <m/>
    <m/>
    <x v="0"/>
    <d v="2019-09-07T20:08:48.000"/>
    <s v="Spring Intern - Live Kelly and Ryan - ABC https://t.co/TFkgqw0qf0 #internship #intern #jobs #hiring #hr #Tchat #Diversity"/>
    <s v="http://jobzel.com/item.php?id=49273"/>
    <s v="jobzel.com"/>
    <x v="17"/>
    <m/>
    <s v="http://pbs.twimg.com/profile_images/678811341226770432/LS-bwLsN_normal.png"/>
    <x v="134"/>
    <s v="https://twitter.com/#!/jobzel_intern/status/1170428724434657281"/>
    <m/>
    <m/>
    <s v="1170428724434657281"/>
    <m/>
    <b v="0"/>
    <n v="0"/>
    <s v=""/>
    <b v="0"/>
    <s v="en"/>
    <m/>
    <s v=""/>
    <b v="0"/>
    <n v="0"/>
    <s v=""/>
    <s v="IFTTT"/>
    <b v="0"/>
    <s v="1170428724434657281"/>
    <s v="Tweet"/>
    <n v="0"/>
    <n v="0"/>
    <m/>
    <m/>
    <m/>
    <m/>
    <m/>
    <m/>
    <m/>
    <m/>
    <n v="282"/>
    <s v="2"/>
    <s v="2"/>
    <n v="0"/>
    <n v="0"/>
    <n v="0"/>
    <n v="0"/>
    <n v="0"/>
    <n v="0"/>
    <n v="14"/>
    <n v="100"/>
    <n v="14"/>
  </r>
  <r>
    <s v="jobzel_intern"/>
    <s v="jobzel_intern"/>
    <m/>
    <m/>
    <m/>
    <m/>
    <m/>
    <m/>
    <m/>
    <m/>
    <s v="No"/>
    <n v="164"/>
    <m/>
    <m/>
    <x v="0"/>
    <d v="2019-09-07T20:08:48.000"/>
    <s v="Fall Intern - Talent Management - Untitled Entertainment https://t.co/URjrCJ2PFa #internship #intern #jobs #hiring #hr #Tchat #Diversity"/>
    <s v="http://jobzel.com/item.php?id=49274"/>
    <s v="jobzel.com"/>
    <x v="17"/>
    <m/>
    <s v="http://pbs.twimg.com/profile_images/678811341226770432/LS-bwLsN_normal.png"/>
    <x v="134"/>
    <s v="https://twitter.com/#!/jobzel_intern/status/1170428726359863298"/>
    <m/>
    <m/>
    <s v="1170428726359863298"/>
    <m/>
    <b v="0"/>
    <n v="0"/>
    <s v=""/>
    <b v="0"/>
    <s v="en"/>
    <m/>
    <s v=""/>
    <b v="0"/>
    <n v="0"/>
    <s v=""/>
    <s v="IFTTT"/>
    <b v="0"/>
    <s v="1170428726359863298"/>
    <s v="Tweet"/>
    <n v="0"/>
    <n v="0"/>
    <m/>
    <m/>
    <m/>
    <m/>
    <m/>
    <m/>
    <m/>
    <m/>
    <n v="282"/>
    <s v="2"/>
    <s v="2"/>
    <n v="1"/>
    <n v="7.6923076923076925"/>
    <n v="1"/>
    <n v="7.6923076923076925"/>
    <n v="0"/>
    <n v="0"/>
    <n v="11"/>
    <n v="84.61538461538461"/>
    <n v="13"/>
  </r>
  <r>
    <s v="jobzel_intern"/>
    <s v="jobzel_intern"/>
    <m/>
    <m/>
    <m/>
    <m/>
    <m/>
    <m/>
    <m/>
    <m/>
    <s v="No"/>
    <n v="165"/>
    <m/>
    <m/>
    <x v="0"/>
    <d v="2019-09-07T21:08:15.000"/>
    <s v="Spring Training Internship - Marketing &amp;amp; Promotions - Cleveland Indians https://t.co/UEj8pyRDlF #internship #intern #jobs #hiring #hr #Tchat #Diversity"/>
    <s v="http://jobzel.com/item.php?id=49286"/>
    <s v="jobzel.com"/>
    <x v="17"/>
    <m/>
    <s v="http://pbs.twimg.com/profile_images/678811341226770432/LS-bwLsN_normal.png"/>
    <x v="135"/>
    <s v="https://twitter.com/#!/jobzel_intern/status/1170443685282140160"/>
    <m/>
    <m/>
    <s v="1170443685282140160"/>
    <m/>
    <b v="0"/>
    <n v="0"/>
    <s v=""/>
    <b v="0"/>
    <s v="en"/>
    <m/>
    <s v=""/>
    <b v="0"/>
    <n v="0"/>
    <s v=""/>
    <s v="IFTTT"/>
    <b v="0"/>
    <s v="1170443685282140160"/>
    <s v="Tweet"/>
    <n v="0"/>
    <n v="0"/>
    <m/>
    <m/>
    <m/>
    <m/>
    <m/>
    <m/>
    <m/>
    <m/>
    <n v="282"/>
    <s v="2"/>
    <s v="2"/>
    <n v="0"/>
    <n v="0"/>
    <n v="0"/>
    <n v="0"/>
    <n v="0"/>
    <n v="0"/>
    <n v="15"/>
    <n v="100"/>
    <n v="15"/>
  </r>
  <r>
    <s v="jobzel_intern"/>
    <s v="jobzel_intern"/>
    <m/>
    <m/>
    <m/>
    <m/>
    <m/>
    <m/>
    <m/>
    <m/>
    <s v="No"/>
    <n v="166"/>
    <m/>
    <m/>
    <x v="0"/>
    <d v="2019-09-07T23:23:14.000"/>
    <s v="Intern - Documentary Production - Black Valley Films https://t.co/HmD6SJknSx #internship #intern #jobs #hiring #hr #Tchat #Diversity"/>
    <s v="http://jobzel.com/item.php?id=49291"/>
    <s v="jobzel.com"/>
    <x v="17"/>
    <m/>
    <s v="http://pbs.twimg.com/profile_images/678811341226770432/LS-bwLsN_normal.png"/>
    <x v="136"/>
    <s v="https://twitter.com/#!/jobzel_intern/status/1170477655902302210"/>
    <m/>
    <m/>
    <s v="1170477655902302210"/>
    <m/>
    <b v="0"/>
    <n v="0"/>
    <s v=""/>
    <b v="0"/>
    <s v="en"/>
    <m/>
    <s v=""/>
    <b v="0"/>
    <n v="1"/>
    <s v=""/>
    <s v="IFTTT"/>
    <b v="0"/>
    <s v="1170477655902302210"/>
    <s v="Tweet"/>
    <n v="0"/>
    <n v="0"/>
    <m/>
    <m/>
    <m/>
    <m/>
    <m/>
    <m/>
    <m/>
    <m/>
    <n v="282"/>
    <s v="2"/>
    <s v="2"/>
    <n v="0"/>
    <n v="0"/>
    <n v="0"/>
    <n v="0"/>
    <n v="0"/>
    <n v="0"/>
    <n v="13"/>
    <n v="100"/>
    <n v="13"/>
  </r>
  <r>
    <s v="jobzel_intern"/>
    <s v="jobzel_intern"/>
    <m/>
    <m/>
    <m/>
    <m/>
    <m/>
    <m/>
    <m/>
    <m/>
    <s v="No"/>
    <n v="167"/>
    <m/>
    <m/>
    <x v="0"/>
    <d v="2019-09-07T23:23:15.000"/>
    <s v="Intern - Writer/Researcher/Television - Quinn Media Management https://t.co/DQcGLsDBc0 #internship #intern #jobs #hiring #hr #Tchat #Diversity"/>
    <s v="http://jobzel.com/item.php?id=49292"/>
    <s v="jobzel.com"/>
    <x v="17"/>
    <m/>
    <s v="http://pbs.twimg.com/profile_images/678811341226770432/LS-bwLsN_normal.png"/>
    <x v="137"/>
    <s v="https://twitter.com/#!/jobzel_intern/status/1170477659576557569"/>
    <m/>
    <m/>
    <s v="1170477659576557569"/>
    <m/>
    <b v="0"/>
    <n v="0"/>
    <s v=""/>
    <b v="0"/>
    <s v="en"/>
    <m/>
    <s v=""/>
    <b v="0"/>
    <n v="1"/>
    <s v=""/>
    <s v="IFTTT"/>
    <b v="0"/>
    <s v="1170477659576557569"/>
    <s v="Tweet"/>
    <n v="0"/>
    <n v="0"/>
    <m/>
    <m/>
    <m/>
    <m/>
    <m/>
    <m/>
    <m/>
    <m/>
    <n v="282"/>
    <s v="2"/>
    <s v="2"/>
    <n v="0"/>
    <n v="0"/>
    <n v="0"/>
    <n v="0"/>
    <n v="0"/>
    <n v="0"/>
    <n v="14"/>
    <n v="100"/>
    <n v="14"/>
  </r>
  <r>
    <s v="jobzel_intern"/>
    <s v="jobzel_intern"/>
    <m/>
    <m/>
    <m/>
    <m/>
    <m/>
    <m/>
    <m/>
    <m/>
    <s v="No"/>
    <n v="168"/>
    <m/>
    <m/>
    <x v="0"/>
    <d v="2019-09-08T01:23:20.000"/>
    <s v="Fall Intern - Multicultural Publicity - H+M Communications https://t.co/lWnZthk907 #internship #intern #jobs #hiring #hr #Tchat #Diversity"/>
    <s v="http://jobzel.com/item.php?id=49300"/>
    <s v="jobzel.com"/>
    <x v="17"/>
    <m/>
    <s v="http://pbs.twimg.com/profile_images/678811341226770432/LS-bwLsN_normal.png"/>
    <x v="138"/>
    <s v="https://twitter.com/#!/jobzel_intern/status/1170507879830425600"/>
    <m/>
    <m/>
    <s v="1170507879830425600"/>
    <m/>
    <b v="0"/>
    <n v="0"/>
    <s v=""/>
    <b v="0"/>
    <s v="en"/>
    <m/>
    <s v=""/>
    <b v="0"/>
    <n v="0"/>
    <s v=""/>
    <s v="IFTTT"/>
    <b v="0"/>
    <s v="1170507879830425600"/>
    <s v="Tweet"/>
    <n v="0"/>
    <n v="0"/>
    <m/>
    <m/>
    <m/>
    <m/>
    <m/>
    <m/>
    <m/>
    <m/>
    <n v="282"/>
    <s v="2"/>
    <s v="2"/>
    <n v="0"/>
    <n v="0"/>
    <n v="1"/>
    <n v="7.142857142857143"/>
    <n v="0"/>
    <n v="0"/>
    <n v="13"/>
    <n v="92.85714285714286"/>
    <n v="14"/>
  </r>
  <r>
    <s v="jobzel_intern"/>
    <s v="jobzel_intern"/>
    <m/>
    <m/>
    <m/>
    <m/>
    <m/>
    <m/>
    <m/>
    <m/>
    <s v="No"/>
    <n v="169"/>
    <m/>
    <m/>
    <x v="0"/>
    <d v="2019-09-08T01:23:20.000"/>
    <s v="Fall Intern - Consumer PR - H+M Communications https://t.co/DSBTabjBXb #internship #intern #jobs #hiring #hr #Tchat #Diversity"/>
    <s v="http://jobzel.com/item.php?id=49301"/>
    <s v="jobzel.com"/>
    <x v="17"/>
    <m/>
    <s v="http://pbs.twimg.com/profile_images/678811341226770432/LS-bwLsN_normal.png"/>
    <x v="138"/>
    <s v="https://twitter.com/#!/jobzel_intern/status/1170507882955202560"/>
    <m/>
    <m/>
    <s v="1170507882955202560"/>
    <m/>
    <b v="0"/>
    <n v="0"/>
    <s v=""/>
    <b v="0"/>
    <s v="en"/>
    <m/>
    <s v=""/>
    <b v="0"/>
    <n v="0"/>
    <s v=""/>
    <s v="IFTTT"/>
    <b v="0"/>
    <s v="1170507882955202560"/>
    <s v="Tweet"/>
    <n v="0"/>
    <n v="0"/>
    <m/>
    <m/>
    <m/>
    <m/>
    <m/>
    <m/>
    <m/>
    <m/>
    <n v="282"/>
    <s v="2"/>
    <s v="2"/>
    <n v="0"/>
    <n v="0"/>
    <n v="1"/>
    <n v="7.142857142857143"/>
    <n v="0"/>
    <n v="0"/>
    <n v="13"/>
    <n v="92.85714285714286"/>
    <n v="14"/>
  </r>
  <r>
    <s v="jobzel_intern"/>
    <s v="jobzel_intern"/>
    <m/>
    <m/>
    <m/>
    <m/>
    <m/>
    <m/>
    <m/>
    <m/>
    <s v="No"/>
    <n v="170"/>
    <m/>
    <m/>
    <x v="0"/>
    <d v="2019-09-08T01:23:21.000"/>
    <s v="Spring Paid Intern - NBC Entertainment - NBC Universal https://t.co/VEUtDTiavN #internship #intern #jobs #hiring #hr #Tchat #Diversity"/>
    <s v="http://jobzel.com/item.php?id=49302"/>
    <s v="jobzel.com"/>
    <x v="17"/>
    <m/>
    <s v="http://pbs.twimg.com/profile_images/678811341226770432/LS-bwLsN_normal.png"/>
    <x v="139"/>
    <s v="https://twitter.com/#!/jobzel_intern/status/1170507885090091009"/>
    <m/>
    <m/>
    <s v="1170507885090091009"/>
    <m/>
    <b v="0"/>
    <n v="0"/>
    <s v=""/>
    <b v="0"/>
    <s v="en"/>
    <m/>
    <s v=""/>
    <b v="0"/>
    <n v="0"/>
    <s v=""/>
    <s v="IFTTT"/>
    <b v="0"/>
    <s v="1170507885090091009"/>
    <s v="Tweet"/>
    <n v="0"/>
    <n v="0"/>
    <m/>
    <m/>
    <m/>
    <m/>
    <m/>
    <m/>
    <m/>
    <m/>
    <n v="282"/>
    <s v="2"/>
    <s v="2"/>
    <n v="0"/>
    <n v="0"/>
    <n v="0"/>
    <n v="0"/>
    <n v="0"/>
    <n v="0"/>
    <n v="14"/>
    <n v="100"/>
    <n v="14"/>
  </r>
  <r>
    <s v="jobzel_intern"/>
    <s v="jobzel_intern"/>
    <m/>
    <m/>
    <m/>
    <m/>
    <m/>
    <m/>
    <m/>
    <m/>
    <s v="No"/>
    <n v="171"/>
    <m/>
    <m/>
    <x v="0"/>
    <d v="2019-09-08T01:23:22.000"/>
    <s v="Spring Paid Intern - Maury Production - NBC Universal https://t.co/9CQj3j7Rdd #internship #intern #jobs #hiring #hr #Tchat #Diversity"/>
    <s v="http://jobzel.com/item.php?id=49303"/>
    <s v="jobzel.com"/>
    <x v="17"/>
    <m/>
    <s v="http://pbs.twimg.com/profile_images/678811341226770432/LS-bwLsN_normal.png"/>
    <x v="140"/>
    <s v="https://twitter.com/#!/jobzel_intern/status/1170507887434698752"/>
    <m/>
    <m/>
    <s v="1170507887434698752"/>
    <m/>
    <b v="0"/>
    <n v="1"/>
    <s v=""/>
    <b v="0"/>
    <s v="en"/>
    <m/>
    <s v=""/>
    <b v="0"/>
    <n v="2"/>
    <s v=""/>
    <s v="IFTTT"/>
    <b v="0"/>
    <s v="1170507887434698752"/>
    <s v="Tweet"/>
    <n v="0"/>
    <n v="0"/>
    <m/>
    <m/>
    <m/>
    <m/>
    <m/>
    <m/>
    <m/>
    <m/>
    <n v="282"/>
    <s v="2"/>
    <s v="2"/>
    <n v="0"/>
    <n v="0"/>
    <n v="0"/>
    <n v="0"/>
    <n v="0"/>
    <n v="0"/>
    <n v="14"/>
    <n v="100"/>
    <n v="14"/>
  </r>
  <r>
    <s v="jobzel_intern"/>
    <s v="jobzel_intern"/>
    <m/>
    <m/>
    <m/>
    <m/>
    <m/>
    <m/>
    <m/>
    <m/>
    <s v="No"/>
    <n v="172"/>
    <m/>
    <m/>
    <x v="0"/>
    <d v="2019-09-08T13:03:34.000"/>
    <s v="Intern - Script Competition - Los Angeles International Screenplay Awards https://t.co/eLdsBPKkEG #internship #intern #jobs #hiring #hr #Tchat #Diversity"/>
    <s v="http://jobzel.com/item.php?id=49336"/>
    <s v="jobzel.com"/>
    <x v="17"/>
    <m/>
    <s v="http://pbs.twimg.com/profile_images/678811341226770432/LS-bwLsN_normal.png"/>
    <x v="141"/>
    <s v="https://twitter.com/#!/jobzel_intern/status/1170684100765782017"/>
    <m/>
    <m/>
    <s v="1170684100765782017"/>
    <m/>
    <b v="0"/>
    <n v="0"/>
    <s v=""/>
    <b v="0"/>
    <s v="en"/>
    <m/>
    <s v=""/>
    <b v="0"/>
    <n v="0"/>
    <s v=""/>
    <s v="IFTTT"/>
    <b v="0"/>
    <s v="1170684100765782017"/>
    <s v="Tweet"/>
    <n v="0"/>
    <n v="0"/>
    <m/>
    <m/>
    <m/>
    <m/>
    <m/>
    <m/>
    <m/>
    <m/>
    <n v="282"/>
    <s v="2"/>
    <s v="2"/>
    <n v="1"/>
    <n v="6.666666666666667"/>
    <n v="0"/>
    <n v="0"/>
    <n v="0"/>
    <n v="0"/>
    <n v="14"/>
    <n v="93.33333333333333"/>
    <n v="15"/>
  </r>
  <r>
    <s v="jobzel_intern"/>
    <s v="jobzel_intern"/>
    <m/>
    <m/>
    <m/>
    <m/>
    <m/>
    <m/>
    <m/>
    <m/>
    <s v="No"/>
    <n v="173"/>
    <m/>
    <m/>
    <x v="0"/>
    <d v="2019-09-08T13:03:35.000"/>
    <s v="&quot;Good Morning America&quot; Production Internship, ABC News  Spring - ABC https://t.co/6nXxRfRXQH #internship #intern #jobs #hiring #hr #Tchat #Diversity"/>
    <s v="http://jobzel.com/item.php?id=49337"/>
    <s v="jobzel.com"/>
    <x v="17"/>
    <m/>
    <s v="http://pbs.twimg.com/profile_images/678811341226770432/LS-bwLsN_normal.png"/>
    <x v="142"/>
    <s v="https://twitter.com/#!/jobzel_intern/status/1170684106797211648"/>
    <m/>
    <m/>
    <s v="1170684106797211648"/>
    <m/>
    <b v="0"/>
    <n v="0"/>
    <s v=""/>
    <b v="0"/>
    <s v="en"/>
    <m/>
    <s v=""/>
    <b v="0"/>
    <n v="0"/>
    <s v=""/>
    <s v="IFTTT"/>
    <b v="0"/>
    <s v="1170684106797211648"/>
    <s v="Tweet"/>
    <n v="0"/>
    <n v="0"/>
    <m/>
    <m/>
    <m/>
    <m/>
    <m/>
    <m/>
    <m/>
    <m/>
    <n v="282"/>
    <s v="2"/>
    <s v="2"/>
    <n v="1"/>
    <n v="6.25"/>
    <n v="0"/>
    <n v="0"/>
    <n v="0"/>
    <n v="0"/>
    <n v="15"/>
    <n v="93.75"/>
    <n v="16"/>
  </r>
  <r>
    <s v="jobzel_intern"/>
    <s v="jobzel_intern"/>
    <m/>
    <m/>
    <m/>
    <m/>
    <m/>
    <m/>
    <m/>
    <m/>
    <s v="No"/>
    <n v="174"/>
    <m/>
    <m/>
    <x v="0"/>
    <d v="2019-09-08T14:13:27.000"/>
    <s v="Intern - Talent Agengy - Confidential https://t.co/SyFFmFasFw #internship #intern #jobs #hiring #hr #Tchat #Diversity"/>
    <s v="http://jobzel.com/item.php?id=49340"/>
    <s v="jobzel.com"/>
    <x v="17"/>
    <m/>
    <s v="http://pbs.twimg.com/profile_images/678811341226770432/LS-bwLsN_normal.png"/>
    <x v="143"/>
    <s v="https://twitter.com/#!/jobzel_intern/status/1170701687633457154"/>
    <m/>
    <m/>
    <s v="1170701687633457154"/>
    <m/>
    <b v="0"/>
    <n v="0"/>
    <s v=""/>
    <b v="0"/>
    <s v="en"/>
    <m/>
    <s v=""/>
    <b v="0"/>
    <n v="0"/>
    <s v=""/>
    <s v="IFTTT"/>
    <b v="0"/>
    <s v="1170701687633457154"/>
    <s v="Tweet"/>
    <n v="0"/>
    <n v="0"/>
    <m/>
    <m/>
    <m/>
    <m/>
    <m/>
    <m/>
    <m/>
    <m/>
    <n v="282"/>
    <s v="2"/>
    <s v="2"/>
    <n v="1"/>
    <n v="9.090909090909092"/>
    <n v="0"/>
    <n v="0"/>
    <n v="0"/>
    <n v="0"/>
    <n v="10"/>
    <n v="90.9090909090909"/>
    <n v="11"/>
  </r>
  <r>
    <s v="jobzel_intern"/>
    <s v="jobzel_intern"/>
    <m/>
    <m/>
    <m/>
    <m/>
    <m/>
    <m/>
    <m/>
    <m/>
    <s v="No"/>
    <n v="175"/>
    <m/>
    <m/>
    <x v="0"/>
    <d v="2019-09-08T14:13:28.000"/>
    <s v="Spring Paid Intern - Corporate Functions - NBC Universal https://t.co/V6JUAcskSW #internship #intern #jobs #hiring #hr #Tchat #Diversity"/>
    <s v="http://jobzel.com/item.php?id=49341"/>
    <s v="jobzel.com"/>
    <x v="17"/>
    <m/>
    <s v="http://pbs.twimg.com/profile_images/678811341226770432/LS-bwLsN_normal.png"/>
    <x v="144"/>
    <s v="https://twitter.com/#!/jobzel_intern/status/1170701689877409792"/>
    <m/>
    <m/>
    <s v="1170701689877409792"/>
    <m/>
    <b v="0"/>
    <n v="0"/>
    <s v=""/>
    <b v="0"/>
    <s v="en"/>
    <m/>
    <s v=""/>
    <b v="0"/>
    <n v="0"/>
    <s v=""/>
    <s v="IFTTT"/>
    <b v="0"/>
    <s v="1170701689877409792"/>
    <s v="Tweet"/>
    <n v="0"/>
    <n v="0"/>
    <m/>
    <m/>
    <m/>
    <m/>
    <m/>
    <m/>
    <m/>
    <m/>
    <n v="282"/>
    <s v="2"/>
    <s v="2"/>
    <n v="0"/>
    <n v="0"/>
    <n v="0"/>
    <n v="0"/>
    <n v="0"/>
    <n v="0"/>
    <n v="14"/>
    <n v="100"/>
    <n v="14"/>
  </r>
  <r>
    <s v="jobzel_intern"/>
    <s v="jobzel_intern"/>
    <m/>
    <m/>
    <m/>
    <m/>
    <m/>
    <m/>
    <m/>
    <m/>
    <s v="No"/>
    <n v="176"/>
    <m/>
    <m/>
    <x v="0"/>
    <d v="2019-09-08T14:13:28.000"/>
    <s v="Spring Paid Intern - Steve Wilkos Show Production - NBC Universal https://t.co/QkFdRSQZJJ #internship #intern #jobs #hiring #hr #Tchat #Diversity"/>
    <s v="http://jobzel.com/item.php?id=49342"/>
    <s v="jobzel.com"/>
    <x v="17"/>
    <m/>
    <s v="http://pbs.twimg.com/profile_images/678811341226770432/LS-bwLsN_normal.png"/>
    <x v="144"/>
    <s v="https://twitter.com/#!/jobzel_intern/status/1170701691903270913"/>
    <m/>
    <m/>
    <s v="1170701691903270913"/>
    <m/>
    <b v="0"/>
    <n v="0"/>
    <s v=""/>
    <b v="0"/>
    <s v="en"/>
    <m/>
    <s v=""/>
    <b v="0"/>
    <n v="0"/>
    <s v=""/>
    <s v="IFTTT"/>
    <b v="0"/>
    <s v="1170701691903270913"/>
    <s v="Tweet"/>
    <n v="0"/>
    <n v="0"/>
    <m/>
    <m/>
    <m/>
    <m/>
    <m/>
    <m/>
    <m/>
    <m/>
    <n v="282"/>
    <s v="2"/>
    <s v="2"/>
    <n v="0"/>
    <n v="0"/>
    <n v="0"/>
    <n v="0"/>
    <n v="0"/>
    <n v="0"/>
    <n v="16"/>
    <n v="100"/>
    <n v="16"/>
  </r>
  <r>
    <s v="jobzel_intern"/>
    <s v="jobzel_intern"/>
    <m/>
    <m/>
    <m/>
    <m/>
    <m/>
    <m/>
    <m/>
    <m/>
    <s v="No"/>
    <n v="177"/>
    <m/>
    <m/>
    <x v="0"/>
    <d v="2019-09-08T14:13:29.000"/>
    <s v="Spring Paid Intern - Group - NBC Sports https://t.co/7rbsyY1ztr #internship #intern #jobs #hiring #hr #Tchat #Diversity"/>
    <s v="http://jobzel.com/item.php?id=49343"/>
    <s v="jobzel.com"/>
    <x v="17"/>
    <m/>
    <s v="http://pbs.twimg.com/profile_images/678811341226770432/LS-bwLsN_normal.png"/>
    <x v="145"/>
    <s v="https://twitter.com/#!/jobzel_intern/status/1170701695128625153"/>
    <m/>
    <m/>
    <s v="1170701695128625153"/>
    <m/>
    <b v="0"/>
    <n v="0"/>
    <s v=""/>
    <b v="0"/>
    <s v="en"/>
    <m/>
    <s v=""/>
    <b v="0"/>
    <n v="0"/>
    <s v=""/>
    <s v="IFTTT"/>
    <b v="0"/>
    <s v="1170701695128625153"/>
    <s v="Tweet"/>
    <n v="0"/>
    <n v="0"/>
    <m/>
    <m/>
    <m/>
    <m/>
    <m/>
    <m/>
    <m/>
    <m/>
    <n v="282"/>
    <s v="2"/>
    <s v="2"/>
    <n v="0"/>
    <n v="0"/>
    <n v="0"/>
    <n v="0"/>
    <n v="0"/>
    <n v="0"/>
    <n v="13"/>
    <n v="100"/>
    <n v="13"/>
  </r>
  <r>
    <s v="jobzel_intern"/>
    <s v="jobzel_intern"/>
    <m/>
    <m/>
    <m/>
    <m/>
    <m/>
    <m/>
    <m/>
    <m/>
    <s v="No"/>
    <n v="178"/>
    <m/>
    <m/>
    <x v="0"/>
    <d v="2019-09-08T14:13:29.000"/>
    <s v="Spring Paid Intern - Smc Digital Marketing - NBC Universal https://t.co/5rvWcBJPKZ #internship #intern #jobs #hiring #hr #Tchat #Diversity"/>
    <s v="http://jobzel.com/item.php?id=49344"/>
    <s v="jobzel.com"/>
    <x v="17"/>
    <m/>
    <s v="http://pbs.twimg.com/profile_images/678811341226770432/LS-bwLsN_normal.png"/>
    <x v="145"/>
    <s v="https://twitter.com/#!/jobzel_intern/status/1170701697368383491"/>
    <m/>
    <m/>
    <s v="1170701697368383491"/>
    <m/>
    <b v="0"/>
    <n v="0"/>
    <s v=""/>
    <b v="0"/>
    <s v="en"/>
    <m/>
    <s v=""/>
    <b v="0"/>
    <n v="0"/>
    <s v=""/>
    <s v="IFTTT"/>
    <b v="0"/>
    <s v="1170701697368383491"/>
    <s v="Tweet"/>
    <n v="0"/>
    <n v="0"/>
    <m/>
    <m/>
    <m/>
    <m/>
    <m/>
    <m/>
    <m/>
    <m/>
    <n v="282"/>
    <s v="2"/>
    <s v="2"/>
    <n v="0"/>
    <n v="0"/>
    <n v="0"/>
    <n v="0"/>
    <n v="0"/>
    <n v="0"/>
    <n v="15"/>
    <n v="100"/>
    <n v="15"/>
  </r>
  <r>
    <s v="jobzel_intern"/>
    <s v="jobzel_intern"/>
    <m/>
    <m/>
    <m/>
    <m/>
    <m/>
    <m/>
    <m/>
    <m/>
    <s v="No"/>
    <n v="179"/>
    <m/>
    <m/>
    <x v="0"/>
    <d v="2019-09-09T15:58:33.000"/>
    <s v="Push - Graduate Account Executive - Up to £25k depending on experience https://t.co/yzooRrJQOB #internship #intern #jobs #hiring #hr #Tchat #Diversity"/>
    <s v="http://jobzel.com/item.php?id=49443"/>
    <s v="jobzel.com"/>
    <x v="17"/>
    <m/>
    <s v="http://pbs.twimg.com/profile_images/678811341226770432/LS-bwLsN_normal.png"/>
    <x v="146"/>
    <s v="https://twitter.com/#!/jobzel_intern/status/1171090525593788417"/>
    <m/>
    <m/>
    <s v="1171090525593788417"/>
    <m/>
    <b v="0"/>
    <n v="0"/>
    <s v=""/>
    <b v="0"/>
    <s v="en"/>
    <m/>
    <s v=""/>
    <b v="0"/>
    <n v="0"/>
    <s v=""/>
    <s v="IFTTT"/>
    <b v="0"/>
    <s v="1171090525593788417"/>
    <s v="Tweet"/>
    <n v="0"/>
    <n v="0"/>
    <m/>
    <m/>
    <m/>
    <m/>
    <m/>
    <m/>
    <m/>
    <m/>
    <n v="282"/>
    <s v="2"/>
    <s v="2"/>
    <n v="0"/>
    <n v="0"/>
    <n v="0"/>
    <n v="0"/>
    <n v="0"/>
    <n v="0"/>
    <n v="17"/>
    <n v="100"/>
    <n v="17"/>
  </r>
  <r>
    <s v="jobzel_intern"/>
    <s v="jobzel_intern"/>
    <m/>
    <m/>
    <m/>
    <m/>
    <m/>
    <m/>
    <m/>
    <m/>
    <s v="No"/>
    <n v="180"/>
    <m/>
    <m/>
    <x v="0"/>
    <d v="2019-09-09T15:58:34.000"/>
    <s v="Graduate Technology Channel Sales Executive - £27-£29K https://t.co/JzaGmBXQdR #internship #intern #jobs #hiring #hr #Tchat #Diversity"/>
    <s v="http://jobzel.com/item.php?id=49444"/>
    <s v="jobzel.com"/>
    <x v="17"/>
    <m/>
    <s v="http://pbs.twimg.com/profile_images/678811341226770432/LS-bwLsN_normal.png"/>
    <x v="147"/>
    <s v="https://twitter.com/#!/jobzel_intern/status/1171090529368645633"/>
    <m/>
    <m/>
    <s v="1171090529368645633"/>
    <m/>
    <b v="0"/>
    <n v="0"/>
    <s v=""/>
    <b v="0"/>
    <s v="en"/>
    <m/>
    <s v=""/>
    <b v="0"/>
    <n v="0"/>
    <s v=""/>
    <s v="IFTTT"/>
    <b v="0"/>
    <s v="1171090529368645633"/>
    <s v="Tweet"/>
    <n v="0"/>
    <n v="0"/>
    <m/>
    <m/>
    <m/>
    <m/>
    <m/>
    <m/>
    <m/>
    <m/>
    <n v="282"/>
    <s v="2"/>
    <s v="2"/>
    <n v="0"/>
    <n v="0"/>
    <n v="0"/>
    <n v="0"/>
    <n v="0"/>
    <n v="0"/>
    <n v="14"/>
    <n v="100"/>
    <n v="14"/>
  </r>
  <r>
    <s v="jobzel_intern"/>
    <s v="jobzel_intern"/>
    <m/>
    <m/>
    <m/>
    <m/>
    <m/>
    <m/>
    <m/>
    <m/>
    <s v="No"/>
    <n v="181"/>
    <m/>
    <m/>
    <x v="0"/>
    <d v="2019-09-09T16:58:55.000"/>
    <s v="Graduate Surveyor, property consultancy - £21K https://t.co/t2HSae6SM6 #internship #intern #jobs #hiring #hr #Tchat #Diversity"/>
    <s v="http://jobzel.com/item.php?id=49455"/>
    <s v="jobzel.com"/>
    <x v="17"/>
    <m/>
    <s v="http://pbs.twimg.com/profile_images/678811341226770432/LS-bwLsN_normal.png"/>
    <x v="148"/>
    <s v="https://twitter.com/#!/jobzel_intern/status/1171105717178290176"/>
    <m/>
    <m/>
    <s v="1171105717178290176"/>
    <m/>
    <b v="0"/>
    <n v="0"/>
    <s v=""/>
    <b v="0"/>
    <s v="en"/>
    <m/>
    <s v=""/>
    <b v="0"/>
    <n v="0"/>
    <s v=""/>
    <s v="IFTTT"/>
    <b v="0"/>
    <s v="1171105717178290176"/>
    <s v="Tweet"/>
    <n v="0"/>
    <n v="0"/>
    <m/>
    <m/>
    <m/>
    <m/>
    <m/>
    <m/>
    <m/>
    <m/>
    <n v="282"/>
    <s v="2"/>
    <s v="2"/>
    <n v="0"/>
    <n v="0"/>
    <n v="0"/>
    <n v="0"/>
    <n v="0"/>
    <n v="0"/>
    <n v="12"/>
    <n v="100"/>
    <n v="12"/>
  </r>
  <r>
    <s v="jobzel_intern"/>
    <s v="jobzel_intern"/>
    <m/>
    <m/>
    <m/>
    <m/>
    <m/>
    <m/>
    <m/>
    <m/>
    <s v="No"/>
    <n v="182"/>
    <m/>
    <m/>
    <x v="0"/>
    <d v="2019-09-09T16:58:56.000"/>
    <s v="Graduate Digital Analyst - £25K + bonus https://t.co/R0UBh7bMZr #internship #intern #jobs #hiring #hr #Tchat #Diversity"/>
    <s v="http://jobzel.com/item.php?id=49456"/>
    <s v="jobzel.com"/>
    <x v="17"/>
    <m/>
    <s v="http://pbs.twimg.com/profile_images/678811341226770432/LS-bwLsN_normal.png"/>
    <x v="149"/>
    <s v="https://twitter.com/#!/jobzel_intern/status/1171105720143663104"/>
    <m/>
    <m/>
    <s v="1171105720143663104"/>
    <m/>
    <b v="0"/>
    <n v="0"/>
    <s v=""/>
    <b v="0"/>
    <s v="ht"/>
    <m/>
    <s v=""/>
    <b v="0"/>
    <n v="0"/>
    <s v=""/>
    <s v="IFTTT"/>
    <b v="0"/>
    <s v="1171105720143663104"/>
    <s v="Tweet"/>
    <n v="0"/>
    <n v="0"/>
    <m/>
    <m/>
    <m/>
    <m/>
    <m/>
    <m/>
    <m/>
    <m/>
    <n v="282"/>
    <s v="2"/>
    <s v="2"/>
    <n v="1"/>
    <n v="8.333333333333334"/>
    <n v="0"/>
    <n v="0"/>
    <n v="0"/>
    <n v="0"/>
    <n v="11"/>
    <n v="91.66666666666667"/>
    <n v="12"/>
  </r>
  <r>
    <s v="jobzel_intern"/>
    <s v="jobzel_intern"/>
    <m/>
    <m/>
    <m/>
    <m/>
    <m/>
    <m/>
    <m/>
    <m/>
    <s v="No"/>
    <n v="183"/>
    <m/>
    <m/>
    <x v="0"/>
    <d v="2019-09-09T16:58:57.000"/>
    <s v="Graduate Life Science Analyst - £25K https://t.co/5Kr0bAB9oy #internship #intern #jobs #hiring #hr #Tchat #Diversity"/>
    <s v="http://jobzel.com/item.php?id=49457"/>
    <s v="jobzel.com"/>
    <x v="17"/>
    <m/>
    <s v="http://pbs.twimg.com/profile_images/678811341226770432/LS-bwLsN_normal.png"/>
    <x v="150"/>
    <s v="https://twitter.com/#!/jobzel_intern/status/1171105723331371008"/>
    <m/>
    <m/>
    <s v="1171105723331371008"/>
    <m/>
    <b v="0"/>
    <n v="0"/>
    <s v=""/>
    <b v="0"/>
    <s v="en"/>
    <m/>
    <s v=""/>
    <b v="0"/>
    <n v="0"/>
    <s v=""/>
    <s v="IFTTT"/>
    <b v="0"/>
    <s v="1171105723331371008"/>
    <s v="Tweet"/>
    <n v="0"/>
    <n v="0"/>
    <m/>
    <m/>
    <m/>
    <m/>
    <m/>
    <m/>
    <m/>
    <m/>
    <n v="282"/>
    <s v="2"/>
    <s v="2"/>
    <n v="0"/>
    <n v="0"/>
    <n v="0"/>
    <n v="0"/>
    <n v="0"/>
    <n v="0"/>
    <n v="12"/>
    <n v="100"/>
    <n v="12"/>
  </r>
  <r>
    <s v="jobzel_intern"/>
    <s v="jobzel_intern"/>
    <m/>
    <m/>
    <m/>
    <m/>
    <m/>
    <m/>
    <m/>
    <m/>
    <s v="No"/>
    <n v="184"/>
    <m/>
    <m/>
    <x v="0"/>
    <d v="2019-09-09T16:58:57.000"/>
    <s v="Field Sales and Marketing Exec - £24500 + bonus https://t.co/HRAjNYYFGp #internship #intern #jobs #hiring #hr #Tchat #Diversity"/>
    <s v="http://jobzel.com/item.php?id=49458"/>
    <s v="jobzel.com"/>
    <x v="17"/>
    <m/>
    <s v="http://pbs.twimg.com/profile_images/678811341226770432/LS-bwLsN_normal.png"/>
    <x v="150"/>
    <s v="https://twitter.com/#!/jobzel_intern/status/1171105726233796610"/>
    <m/>
    <m/>
    <s v="1171105726233796610"/>
    <m/>
    <b v="0"/>
    <n v="0"/>
    <s v=""/>
    <b v="0"/>
    <s v="en"/>
    <m/>
    <s v=""/>
    <b v="0"/>
    <n v="0"/>
    <s v=""/>
    <s v="IFTTT"/>
    <b v="0"/>
    <s v="1171105726233796610"/>
    <s v="Tweet"/>
    <n v="0"/>
    <n v="0"/>
    <m/>
    <m/>
    <m/>
    <m/>
    <m/>
    <m/>
    <m/>
    <m/>
    <n v="282"/>
    <s v="2"/>
    <s v="2"/>
    <n v="1"/>
    <n v="7.142857142857143"/>
    <n v="0"/>
    <n v="0"/>
    <n v="0"/>
    <n v="0"/>
    <n v="13"/>
    <n v="92.85714285714286"/>
    <n v="14"/>
  </r>
  <r>
    <s v="jobzel_intern"/>
    <s v="jobzel_intern"/>
    <m/>
    <m/>
    <m/>
    <m/>
    <m/>
    <m/>
    <m/>
    <m/>
    <s v="No"/>
    <n v="185"/>
    <m/>
    <m/>
    <x v="0"/>
    <d v="2019-09-09T16:58:58.000"/>
    <s v="Graduate Field Sales and Marketing Exec - £24500 + bonus https://t.co/gEgzc6ke6w #internship #intern #jobs #hiring #hr #Tchat #Diversity"/>
    <s v="http://jobzel.com/item.php?id=49459"/>
    <s v="jobzel.com"/>
    <x v="17"/>
    <m/>
    <s v="http://pbs.twimg.com/profile_images/678811341226770432/LS-bwLsN_normal.png"/>
    <x v="151"/>
    <s v="https://twitter.com/#!/jobzel_intern/status/1171105728448389120"/>
    <m/>
    <m/>
    <s v="1171105728448389120"/>
    <m/>
    <b v="0"/>
    <n v="0"/>
    <s v=""/>
    <b v="0"/>
    <s v="en"/>
    <m/>
    <s v=""/>
    <b v="0"/>
    <n v="0"/>
    <s v=""/>
    <s v="IFTTT"/>
    <b v="0"/>
    <s v="1171105728448389120"/>
    <s v="Tweet"/>
    <n v="0"/>
    <n v="0"/>
    <m/>
    <m/>
    <m/>
    <m/>
    <m/>
    <m/>
    <m/>
    <m/>
    <n v="282"/>
    <s v="2"/>
    <s v="2"/>
    <n v="1"/>
    <n v="6.666666666666667"/>
    <n v="0"/>
    <n v="0"/>
    <n v="0"/>
    <n v="0"/>
    <n v="14"/>
    <n v="93.33333333333333"/>
    <n v="15"/>
  </r>
  <r>
    <s v="jobzel_intern"/>
    <s v="jobzel_intern"/>
    <m/>
    <m/>
    <m/>
    <m/>
    <m/>
    <m/>
    <m/>
    <m/>
    <s v="No"/>
    <n v="186"/>
    <m/>
    <m/>
    <x v="0"/>
    <d v="2019-09-09T16:58:59.000"/>
    <s v="Graduate Digital Media Account Manager - £20K https://t.co/fzWXHpIs9p #internship #intern #jobs #hiring #hr #Tchat #Diversity"/>
    <s v="http://jobzel.com/item.php?id=49460"/>
    <s v="jobzel.com"/>
    <x v="17"/>
    <m/>
    <s v="http://pbs.twimg.com/profile_images/678811341226770432/LS-bwLsN_normal.png"/>
    <x v="152"/>
    <s v="https://twitter.com/#!/jobzel_intern/status/1171105731501645824"/>
    <m/>
    <m/>
    <s v="1171105731501645824"/>
    <m/>
    <b v="0"/>
    <n v="0"/>
    <s v=""/>
    <b v="0"/>
    <s v="en"/>
    <m/>
    <s v=""/>
    <b v="0"/>
    <n v="0"/>
    <s v=""/>
    <s v="IFTTT"/>
    <b v="0"/>
    <s v="1171105731501645824"/>
    <s v="Tweet"/>
    <n v="0"/>
    <n v="0"/>
    <m/>
    <m/>
    <m/>
    <m/>
    <m/>
    <m/>
    <m/>
    <m/>
    <n v="282"/>
    <s v="2"/>
    <s v="2"/>
    <n v="0"/>
    <n v="0"/>
    <n v="0"/>
    <n v="0"/>
    <n v="0"/>
    <n v="0"/>
    <n v="13"/>
    <n v="100"/>
    <n v="13"/>
  </r>
  <r>
    <s v="jobzel_intern"/>
    <s v="jobzel_intern"/>
    <m/>
    <m/>
    <m/>
    <m/>
    <m/>
    <m/>
    <m/>
    <m/>
    <s v="No"/>
    <n v="187"/>
    <m/>
    <m/>
    <x v="0"/>
    <d v="2019-09-09T19:18:43.000"/>
    <s v="Intern - Marketing/Communication - Highland Film Group https://t.co/nDzdctFlQy #internship #intern #jobs #hiring #hr #Tchat #Diversity"/>
    <s v="http://jobzel.com/item.php?id=49472"/>
    <s v="jobzel.com"/>
    <x v="17"/>
    <m/>
    <s v="http://pbs.twimg.com/profile_images/678811341226770432/LS-bwLsN_normal.png"/>
    <x v="153"/>
    <s v="https://twitter.com/#!/jobzel_intern/status/1171140897423220736"/>
    <m/>
    <m/>
    <s v="1171140897423220736"/>
    <m/>
    <b v="0"/>
    <n v="0"/>
    <s v=""/>
    <b v="0"/>
    <s v="en"/>
    <m/>
    <s v=""/>
    <b v="0"/>
    <n v="0"/>
    <s v=""/>
    <s v="IFTTT"/>
    <b v="0"/>
    <s v="1171140897423220736"/>
    <s v="Tweet"/>
    <n v="0"/>
    <n v="0"/>
    <m/>
    <m/>
    <m/>
    <m/>
    <m/>
    <m/>
    <m/>
    <m/>
    <n v="282"/>
    <s v="2"/>
    <s v="2"/>
    <n v="0"/>
    <n v="0"/>
    <n v="0"/>
    <n v="0"/>
    <n v="0"/>
    <n v="0"/>
    <n v="13"/>
    <n v="100"/>
    <n v="13"/>
  </r>
  <r>
    <s v="jobzel_intern"/>
    <s v="jobzel_intern"/>
    <m/>
    <m/>
    <m/>
    <m/>
    <m/>
    <m/>
    <m/>
    <m/>
    <s v="No"/>
    <n v="188"/>
    <m/>
    <m/>
    <x v="0"/>
    <d v="2019-09-10T13:05:46.000"/>
    <s v="Spring Paid Intern - Ent &amp;amp; Lifestyle Marketing - NBC Universal https://t.co/yBXX6xWosd #internship #intern #jobs #hiring #hr #Tchat #Diversity"/>
    <s v="http://jobzel.com/item.php?id=49563"/>
    <s v="jobzel.com"/>
    <x v="17"/>
    <m/>
    <s v="http://pbs.twimg.com/profile_images/678811341226770432/LS-bwLsN_normal.png"/>
    <x v="154"/>
    <s v="https://twitter.com/#!/jobzel_intern/status/1171409428958056448"/>
    <m/>
    <m/>
    <s v="1171409428958056448"/>
    <m/>
    <b v="0"/>
    <n v="0"/>
    <s v=""/>
    <b v="0"/>
    <s v="en"/>
    <m/>
    <s v=""/>
    <b v="0"/>
    <n v="0"/>
    <s v=""/>
    <s v="IFTTT"/>
    <b v="0"/>
    <s v="1171409428958056448"/>
    <s v="Tweet"/>
    <n v="0"/>
    <n v="0"/>
    <m/>
    <m/>
    <m/>
    <m/>
    <m/>
    <m/>
    <m/>
    <m/>
    <n v="282"/>
    <s v="2"/>
    <s v="2"/>
    <n v="0"/>
    <n v="0"/>
    <n v="0"/>
    <n v="0"/>
    <n v="0"/>
    <n v="0"/>
    <n v="16"/>
    <n v="100"/>
    <n v="16"/>
  </r>
  <r>
    <s v="jobzel_intern"/>
    <s v="jobzel_intern"/>
    <m/>
    <m/>
    <m/>
    <m/>
    <m/>
    <m/>
    <m/>
    <m/>
    <s v="No"/>
    <n v="189"/>
    <m/>
    <m/>
    <x v="0"/>
    <d v="2019-09-10T13:05:47.000"/>
    <s v="Spring Paid Intern - Ent &amp;amp; Lifestyle Business - NBC Universal https://t.co/CXqG3YSNN7 #internship #intern #jobs #hiring #hr #Tchat #Diversity"/>
    <s v="http://jobzel.com/item.php?id=49564"/>
    <s v="jobzel.com"/>
    <x v="17"/>
    <m/>
    <s v="http://pbs.twimg.com/profile_images/678811341226770432/LS-bwLsN_normal.png"/>
    <x v="155"/>
    <s v="https://twitter.com/#!/jobzel_intern/status/1171409432993050624"/>
    <m/>
    <m/>
    <s v="1171409432993050624"/>
    <m/>
    <b v="0"/>
    <n v="0"/>
    <s v=""/>
    <b v="0"/>
    <s v="en"/>
    <m/>
    <s v=""/>
    <b v="0"/>
    <n v="0"/>
    <s v=""/>
    <s v="IFTTT"/>
    <b v="0"/>
    <s v="1171409432993050624"/>
    <s v="Tweet"/>
    <n v="0"/>
    <n v="0"/>
    <m/>
    <m/>
    <m/>
    <m/>
    <m/>
    <m/>
    <m/>
    <m/>
    <n v="282"/>
    <s v="2"/>
    <s v="2"/>
    <n v="0"/>
    <n v="0"/>
    <n v="0"/>
    <n v="0"/>
    <n v="0"/>
    <n v="0"/>
    <n v="16"/>
    <n v="100"/>
    <n v="16"/>
  </r>
  <r>
    <s v="jobzel_intern"/>
    <s v="jobzel_intern"/>
    <m/>
    <m/>
    <m/>
    <m/>
    <m/>
    <m/>
    <m/>
    <m/>
    <s v="No"/>
    <n v="190"/>
    <m/>
    <m/>
    <x v="0"/>
    <d v="2019-09-10T13:05:48.000"/>
    <s v="Spring Paid Intern - Filmed Entertainment   Marketing - NBC Universal https://t.co/kwMNqPr0xD #internship #intern #jobs #hiring #hr #Tchat #Diversity"/>
    <s v="http://jobzel.com/item.php?id=49565"/>
    <s v="jobzel.com"/>
    <x v="17"/>
    <m/>
    <s v="http://pbs.twimg.com/profile_images/678811341226770432/LS-bwLsN_normal.png"/>
    <x v="156"/>
    <s v="https://twitter.com/#!/jobzel_intern/status/1171409436826570754"/>
    <m/>
    <m/>
    <s v="1171409436826570754"/>
    <m/>
    <b v="0"/>
    <n v="0"/>
    <s v=""/>
    <b v="0"/>
    <s v="en"/>
    <m/>
    <s v=""/>
    <b v="0"/>
    <n v="0"/>
    <s v=""/>
    <s v="IFTTT"/>
    <b v="0"/>
    <s v="1171409436826570754"/>
    <s v="Tweet"/>
    <n v="0"/>
    <n v="0"/>
    <m/>
    <m/>
    <m/>
    <m/>
    <m/>
    <m/>
    <m/>
    <m/>
    <n v="282"/>
    <s v="2"/>
    <s v="2"/>
    <n v="0"/>
    <n v="0"/>
    <n v="0"/>
    <n v="0"/>
    <n v="0"/>
    <n v="0"/>
    <n v="15"/>
    <n v="100"/>
    <n v="15"/>
  </r>
  <r>
    <s v="jobzel_intern"/>
    <s v="jobzel_intern"/>
    <m/>
    <m/>
    <m/>
    <m/>
    <m/>
    <m/>
    <m/>
    <m/>
    <s v="No"/>
    <n v="191"/>
    <m/>
    <m/>
    <x v="0"/>
    <d v="2019-09-10T13:05:48.000"/>
    <s v="Spring Paid Intern - Filmed Entertainment   Publicity - NBC Universal https://t.co/r13M82MfKX #internship #intern #jobs #hiring #hr #Tchat #Diversity"/>
    <s v="http://jobzel.com/item.php?id=49566"/>
    <s v="jobzel.com"/>
    <x v="17"/>
    <m/>
    <s v="http://pbs.twimg.com/profile_images/678811341226770432/LS-bwLsN_normal.png"/>
    <x v="156"/>
    <s v="https://twitter.com/#!/jobzel_intern/status/1171409439842344960"/>
    <m/>
    <m/>
    <s v="1171409439842344960"/>
    <m/>
    <b v="0"/>
    <n v="0"/>
    <s v=""/>
    <b v="0"/>
    <s v="en"/>
    <m/>
    <s v=""/>
    <b v="0"/>
    <n v="0"/>
    <s v=""/>
    <s v="IFTTT"/>
    <b v="0"/>
    <s v="1171409439842344960"/>
    <s v="Tweet"/>
    <n v="0"/>
    <n v="0"/>
    <m/>
    <m/>
    <m/>
    <m/>
    <m/>
    <m/>
    <m/>
    <m/>
    <n v="282"/>
    <s v="2"/>
    <s v="2"/>
    <n v="0"/>
    <n v="0"/>
    <n v="0"/>
    <n v="0"/>
    <n v="0"/>
    <n v="0"/>
    <n v="15"/>
    <n v="100"/>
    <n v="15"/>
  </r>
  <r>
    <s v="jobzel_intern"/>
    <s v="jobzel_intern"/>
    <m/>
    <m/>
    <m/>
    <m/>
    <m/>
    <m/>
    <m/>
    <m/>
    <s v="No"/>
    <n v="192"/>
    <m/>
    <m/>
    <x v="0"/>
    <d v="2019-09-10T13:05:49.000"/>
    <s v="Spring Paid Intern - Filmed Entertainment   Production - NBC Universal https://t.co/UmLEVYY2Tq #internship #intern #jobs #hiring #hr #Tchat #Diversity"/>
    <s v="http://jobzel.com/item.php?id=49567"/>
    <s v="jobzel.com"/>
    <x v="17"/>
    <m/>
    <s v="http://pbs.twimg.com/profile_images/678811341226770432/LS-bwLsN_normal.png"/>
    <x v="157"/>
    <s v="https://twitter.com/#!/jobzel_intern/status/1171409442413383680"/>
    <m/>
    <m/>
    <s v="1171409442413383680"/>
    <m/>
    <b v="0"/>
    <n v="0"/>
    <s v=""/>
    <b v="0"/>
    <s v="en"/>
    <m/>
    <s v=""/>
    <b v="0"/>
    <n v="0"/>
    <s v=""/>
    <s v="IFTTT"/>
    <b v="0"/>
    <s v="1171409442413383680"/>
    <s v="Tweet"/>
    <n v="0"/>
    <n v="0"/>
    <m/>
    <m/>
    <m/>
    <m/>
    <m/>
    <m/>
    <m/>
    <m/>
    <n v="282"/>
    <s v="2"/>
    <s v="2"/>
    <n v="0"/>
    <n v="0"/>
    <n v="0"/>
    <n v="0"/>
    <n v="0"/>
    <n v="0"/>
    <n v="15"/>
    <n v="100"/>
    <n v="15"/>
  </r>
  <r>
    <s v="jobzel_intern"/>
    <s v="jobzel_intern"/>
    <m/>
    <m/>
    <m/>
    <m/>
    <m/>
    <m/>
    <m/>
    <m/>
    <s v="No"/>
    <n v="193"/>
    <m/>
    <m/>
    <x v="0"/>
    <d v="2019-09-10T13:05:50.000"/>
    <s v="Spring Paid Intern - Filmed Entertainment   Publicity - NBC Universal https://t.co/QybfAntFQj #internship #intern #jobs #hiring #hr #Tchat #Diversity"/>
    <s v="http://jobzel.com/item.php?id=49568"/>
    <s v="jobzel.com"/>
    <x v="17"/>
    <m/>
    <s v="http://pbs.twimg.com/profile_images/678811341226770432/LS-bwLsN_normal.png"/>
    <x v="158"/>
    <s v="https://twitter.com/#!/jobzel_intern/status/1171409445978562560"/>
    <m/>
    <m/>
    <s v="1171409445978562560"/>
    <m/>
    <b v="0"/>
    <n v="0"/>
    <s v=""/>
    <b v="0"/>
    <s v="en"/>
    <m/>
    <s v=""/>
    <b v="0"/>
    <n v="0"/>
    <s v=""/>
    <s v="IFTTT"/>
    <b v="0"/>
    <s v="1171409445978562560"/>
    <s v="Tweet"/>
    <n v="0"/>
    <n v="0"/>
    <m/>
    <m/>
    <m/>
    <m/>
    <m/>
    <m/>
    <m/>
    <m/>
    <n v="282"/>
    <s v="2"/>
    <s v="2"/>
    <n v="0"/>
    <n v="0"/>
    <n v="0"/>
    <n v="0"/>
    <n v="0"/>
    <n v="0"/>
    <n v="15"/>
    <n v="100"/>
    <n v="15"/>
  </r>
  <r>
    <s v="jobzel_intern"/>
    <s v="jobzel_intern"/>
    <m/>
    <m/>
    <m/>
    <m/>
    <m/>
    <m/>
    <m/>
    <m/>
    <s v="No"/>
    <n v="194"/>
    <m/>
    <m/>
    <x v="0"/>
    <d v="2019-09-10T13:05:51.000"/>
    <s v="Spring Paid Intern - Filmed Entertainment   Development - NBC Universal https://t.co/ectU2dZv2q #internship #intern #jobs #hiring #hr #Tchat #Diversity"/>
    <s v="http://jobzel.com/item.php?id=49569"/>
    <s v="jobzel.com"/>
    <x v="17"/>
    <m/>
    <s v="http://pbs.twimg.com/profile_images/678811341226770432/LS-bwLsN_normal.png"/>
    <x v="159"/>
    <s v="https://twitter.com/#!/jobzel_intern/status/1171409449682124803"/>
    <m/>
    <m/>
    <s v="1171409449682124803"/>
    <m/>
    <b v="0"/>
    <n v="0"/>
    <s v=""/>
    <b v="0"/>
    <s v="en"/>
    <m/>
    <s v=""/>
    <b v="0"/>
    <n v="0"/>
    <s v=""/>
    <s v="IFTTT"/>
    <b v="0"/>
    <s v="1171409449682124803"/>
    <s v="Tweet"/>
    <n v="0"/>
    <n v="0"/>
    <m/>
    <m/>
    <m/>
    <m/>
    <m/>
    <m/>
    <m/>
    <m/>
    <n v="282"/>
    <s v="2"/>
    <s v="2"/>
    <n v="0"/>
    <n v="0"/>
    <n v="0"/>
    <n v="0"/>
    <n v="0"/>
    <n v="0"/>
    <n v="15"/>
    <n v="100"/>
    <n v="15"/>
  </r>
  <r>
    <s v="jobzel_intern"/>
    <s v="jobzel_intern"/>
    <m/>
    <m/>
    <m/>
    <m/>
    <m/>
    <m/>
    <m/>
    <m/>
    <s v="No"/>
    <n v="195"/>
    <m/>
    <m/>
    <x v="0"/>
    <d v="2019-09-10T13:05:51.000"/>
    <s v="Spring Paid Intern - Filmed Entertainment   Finance - NBC Universal https://t.co/HF9rXDgw2b #internship #intern #jobs #hiring #hr #Tchat #Diversity"/>
    <s v="http://jobzel.com/item.php?id=49570"/>
    <s v="jobzel.com"/>
    <x v="17"/>
    <m/>
    <s v="http://pbs.twimg.com/profile_images/678811341226770432/LS-bwLsN_normal.png"/>
    <x v="159"/>
    <s v="https://twitter.com/#!/jobzel_intern/status/1171409452458827780"/>
    <m/>
    <m/>
    <s v="1171409452458827780"/>
    <m/>
    <b v="0"/>
    <n v="0"/>
    <s v=""/>
    <b v="0"/>
    <s v="en"/>
    <m/>
    <s v=""/>
    <b v="0"/>
    <n v="0"/>
    <s v=""/>
    <s v="IFTTT"/>
    <b v="0"/>
    <s v="1171409452458827780"/>
    <s v="Tweet"/>
    <n v="0"/>
    <n v="0"/>
    <m/>
    <m/>
    <m/>
    <m/>
    <m/>
    <m/>
    <m/>
    <m/>
    <n v="282"/>
    <s v="2"/>
    <s v="2"/>
    <n v="0"/>
    <n v="0"/>
    <n v="0"/>
    <n v="0"/>
    <n v="0"/>
    <n v="0"/>
    <n v="15"/>
    <n v="100"/>
    <n v="15"/>
  </r>
  <r>
    <s v="jobzel_intern"/>
    <s v="jobzel_intern"/>
    <m/>
    <m/>
    <m/>
    <m/>
    <m/>
    <m/>
    <m/>
    <m/>
    <s v="No"/>
    <n v="196"/>
    <m/>
    <m/>
    <x v="0"/>
    <d v="2019-09-10T13:05:52.000"/>
    <s v="Spring Paid Intern - Filmed Entertainment   Legal - NBC Universal https://t.co/G4zgPbvuUl #internship #intern #jobs #hiring #hr #Tchat #Diversity"/>
    <s v="http://jobzel.com/item.php?id=49571"/>
    <s v="jobzel.com"/>
    <x v="17"/>
    <m/>
    <s v="http://pbs.twimg.com/profile_images/678811341226770432/LS-bwLsN_normal.png"/>
    <x v="160"/>
    <s v="https://twitter.com/#!/jobzel_intern/status/1171409455684169729"/>
    <m/>
    <m/>
    <s v="1171409455684169729"/>
    <m/>
    <b v="0"/>
    <n v="0"/>
    <s v=""/>
    <b v="0"/>
    <s v="en"/>
    <m/>
    <s v=""/>
    <b v="0"/>
    <n v="0"/>
    <s v=""/>
    <s v="IFTTT"/>
    <b v="0"/>
    <s v="1171409455684169729"/>
    <s v="Tweet"/>
    <n v="0"/>
    <n v="0"/>
    <m/>
    <m/>
    <m/>
    <m/>
    <m/>
    <m/>
    <m/>
    <m/>
    <n v="282"/>
    <s v="2"/>
    <s v="2"/>
    <n v="0"/>
    <n v="0"/>
    <n v="0"/>
    <n v="0"/>
    <n v="0"/>
    <n v="0"/>
    <n v="15"/>
    <n v="100"/>
    <n v="15"/>
  </r>
  <r>
    <s v="jobzel_intern"/>
    <s v="jobzel_intern"/>
    <m/>
    <m/>
    <m/>
    <m/>
    <m/>
    <m/>
    <m/>
    <m/>
    <s v="No"/>
    <n v="197"/>
    <m/>
    <m/>
    <x v="0"/>
    <d v="2019-09-10T13:05:53.000"/>
    <s v="Spring Paid Intern - Corporate Functions - NBC Universal https://t.co/ct6BPTSll7 #internship #intern #jobs #hiring #hr #Tchat #Diversity"/>
    <s v="http://jobzel.com/item.php?id=49572"/>
    <s v="jobzel.com"/>
    <x v="17"/>
    <m/>
    <s v="http://pbs.twimg.com/profile_images/678811341226770432/LS-bwLsN_normal.png"/>
    <x v="161"/>
    <s v="https://twitter.com/#!/jobzel_intern/status/1171409457659686914"/>
    <m/>
    <m/>
    <s v="1171409457659686914"/>
    <m/>
    <b v="0"/>
    <n v="0"/>
    <s v=""/>
    <b v="0"/>
    <s v="en"/>
    <m/>
    <s v=""/>
    <b v="0"/>
    <n v="0"/>
    <s v=""/>
    <s v="IFTTT"/>
    <b v="0"/>
    <s v="1171409457659686914"/>
    <s v="Tweet"/>
    <n v="0"/>
    <n v="0"/>
    <m/>
    <m/>
    <m/>
    <m/>
    <m/>
    <m/>
    <m/>
    <m/>
    <n v="282"/>
    <s v="2"/>
    <s v="2"/>
    <n v="0"/>
    <n v="0"/>
    <n v="0"/>
    <n v="0"/>
    <n v="0"/>
    <n v="0"/>
    <n v="14"/>
    <n v="100"/>
    <n v="14"/>
  </r>
  <r>
    <s v="jobzel_intern"/>
    <s v="jobzel_intern"/>
    <m/>
    <m/>
    <m/>
    <m/>
    <m/>
    <m/>
    <m/>
    <m/>
    <s v="No"/>
    <n v="198"/>
    <m/>
    <m/>
    <x v="0"/>
    <d v="2019-09-10T14:05:58.000"/>
    <s v="Professional Sales Graduate Programme - £30K + bonus https://t.co/CaKpYBDHn9 #internship #intern #jobs #hiring #hr #Tchat #Diversity"/>
    <s v="http://jobzel.com/item.php?id=49580"/>
    <s v="jobzel.com"/>
    <x v="17"/>
    <m/>
    <s v="http://pbs.twimg.com/profile_images/678811341226770432/LS-bwLsN_normal.png"/>
    <x v="162"/>
    <s v="https://twitter.com/#!/jobzel_intern/status/1171424581460135936"/>
    <m/>
    <m/>
    <s v="1171424581460135936"/>
    <m/>
    <b v="0"/>
    <n v="0"/>
    <s v=""/>
    <b v="0"/>
    <s v="ca"/>
    <m/>
    <s v=""/>
    <b v="0"/>
    <n v="0"/>
    <s v=""/>
    <s v="IFTTT"/>
    <b v="0"/>
    <s v="1171424581460135936"/>
    <s v="Tweet"/>
    <n v="0"/>
    <n v="0"/>
    <m/>
    <m/>
    <m/>
    <m/>
    <m/>
    <m/>
    <m/>
    <m/>
    <n v="282"/>
    <s v="2"/>
    <s v="2"/>
    <n v="1"/>
    <n v="7.6923076923076925"/>
    <n v="0"/>
    <n v="0"/>
    <n v="0"/>
    <n v="0"/>
    <n v="12"/>
    <n v="92.3076923076923"/>
    <n v="13"/>
  </r>
  <r>
    <s v="jobzel_intern"/>
    <s v="jobzel_intern"/>
    <m/>
    <m/>
    <m/>
    <m/>
    <m/>
    <m/>
    <m/>
    <m/>
    <s v="No"/>
    <n v="199"/>
    <m/>
    <m/>
    <x v="0"/>
    <d v="2019-09-10T14:05:59.000"/>
    <s v="Professional Sales Graduate Programme - £30K + bonus https://t.co/TRlLLkS0n7 #internship #intern #jobs #hiring #hr #Tchat #Diversity"/>
    <s v="http://jobzel.com/item.php?id=49581"/>
    <s v="jobzel.com"/>
    <x v="17"/>
    <m/>
    <s v="http://pbs.twimg.com/profile_images/678811341226770432/LS-bwLsN_normal.png"/>
    <x v="163"/>
    <s v="https://twitter.com/#!/jobzel_intern/status/1171424583393644545"/>
    <m/>
    <m/>
    <s v="1171424583393644545"/>
    <m/>
    <b v="0"/>
    <n v="0"/>
    <s v=""/>
    <b v="0"/>
    <s v="ca"/>
    <m/>
    <s v=""/>
    <b v="0"/>
    <n v="0"/>
    <s v=""/>
    <s v="IFTTT"/>
    <b v="0"/>
    <s v="1171424583393644545"/>
    <s v="Tweet"/>
    <n v="0"/>
    <n v="0"/>
    <m/>
    <m/>
    <m/>
    <m/>
    <m/>
    <m/>
    <m/>
    <m/>
    <n v="282"/>
    <s v="2"/>
    <s v="2"/>
    <n v="1"/>
    <n v="7.6923076923076925"/>
    <n v="0"/>
    <n v="0"/>
    <n v="0"/>
    <n v="0"/>
    <n v="12"/>
    <n v="92.3076923076923"/>
    <n v="13"/>
  </r>
  <r>
    <s v="jobzel_intern"/>
    <s v="jobzel_intern"/>
    <m/>
    <m/>
    <m/>
    <m/>
    <m/>
    <m/>
    <m/>
    <m/>
    <s v="No"/>
    <n v="200"/>
    <m/>
    <m/>
    <x v="0"/>
    <d v="2019-09-10T14:06:00.000"/>
    <s v="Professional Sales Graduate Programme - £30K + bonus https://t.co/LMoSPkh3Hi #internship #intern #jobs #hiring #hr #Tchat #Diversity"/>
    <s v="http://jobzel.com/item.php?id=49582"/>
    <s v="jobzel.com"/>
    <x v="17"/>
    <m/>
    <s v="http://pbs.twimg.com/profile_images/678811341226770432/LS-bwLsN_normal.png"/>
    <x v="164"/>
    <s v="https://twitter.com/#!/jobzel_intern/status/1171424586132598784"/>
    <m/>
    <m/>
    <s v="1171424586132598784"/>
    <m/>
    <b v="0"/>
    <n v="0"/>
    <s v=""/>
    <b v="0"/>
    <s v="ca"/>
    <m/>
    <s v=""/>
    <b v="0"/>
    <n v="0"/>
    <s v=""/>
    <s v="IFTTT"/>
    <b v="0"/>
    <s v="1171424586132598784"/>
    <s v="Tweet"/>
    <n v="0"/>
    <n v="0"/>
    <m/>
    <m/>
    <m/>
    <m/>
    <m/>
    <m/>
    <m/>
    <m/>
    <n v="282"/>
    <s v="2"/>
    <s v="2"/>
    <n v="1"/>
    <n v="7.6923076923076925"/>
    <n v="0"/>
    <n v="0"/>
    <n v="0"/>
    <n v="0"/>
    <n v="12"/>
    <n v="92.3076923076923"/>
    <n v="13"/>
  </r>
  <r>
    <s v="jobzel_intern"/>
    <s v="jobzel_intern"/>
    <m/>
    <m/>
    <m/>
    <m/>
    <m/>
    <m/>
    <m/>
    <m/>
    <s v="No"/>
    <n v="201"/>
    <m/>
    <m/>
    <x v="0"/>
    <d v="2019-09-10T14:06:00.000"/>
    <s v="Intern - Management - Station 3 Entertainment https://t.co/aUnetG0PyI #internship #intern #jobs #hiring #hr #Tchat #Diversity"/>
    <s v="http://jobzel.com/item.php?id=49583"/>
    <s v="jobzel.com"/>
    <x v="17"/>
    <m/>
    <s v="http://pbs.twimg.com/profile_images/678811341226770432/LS-bwLsN_normal.png"/>
    <x v="164"/>
    <s v="https://twitter.com/#!/jobzel_intern/status/1171424589060222981"/>
    <m/>
    <m/>
    <s v="1171424589060222981"/>
    <m/>
    <b v="0"/>
    <n v="0"/>
    <s v=""/>
    <b v="0"/>
    <s v="fr"/>
    <m/>
    <s v=""/>
    <b v="0"/>
    <n v="0"/>
    <s v=""/>
    <s v="IFTTT"/>
    <b v="0"/>
    <s v="1171424589060222981"/>
    <s v="Tweet"/>
    <n v="0"/>
    <n v="0"/>
    <m/>
    <m/>
    <m/>
    <m/>
    <m/>
    <m/>
    <m/>
    <m/>
    <n v="282"/>
    <s v="2"/>
    <s v="2"/>
    <n v="0"/>
    <n v="0"/>
    <n v="0"/>
    <n v="0"/>
    <n v="0"/>
    <n v="0"/>
    <n v="12"/>
    <n v="100"/>
    <n v="12"/>
  </r>
  <r>
    <s v="jobzel_intern"/>
    <s v="jobzel_intern"/>
    <m/>
    <m/>
    <m/>
    <m/>
    <m/>
    <m/>
    <m/>
    <m/>
    <s v="No"/>
    <n v="202"/>
    <m/>
    <m/>
    <x v="0"/>
    <d v="2019-09-10T14:06:01.000"/>
    <s v="Intern - Film/Television Development - Southpaw Entertainment https://t.co/FBZZkON3go #internship #intern #jobs #hiring #hr #Tchat #Diversity"/>
    <s v="http://jobzel.com/item.php?id=49584"/>
    <s v="jobzel.com"/>
    <x v="17"/>
    <m/>
    <s v="http://pbs.twimg.com/profile_images/678811341226770432/LS-bwLsN_normal.png"/>
    <x v="165"/>
    <s v="https://twitter.com/#!/jobzel_intern/status/1171424590939209728"/>
    <m/>
    <m/>
    <s v="1171424590939209728"/>
    <m/>
    <b v="0"/>
    <n v="0"/>
    <s v=""/>
    <b v="0"/>
    <s v="en"/>
    <m/>
    <s v=""/>
    <b v="0"/>
    <n v="0"/>
    <s v=""/>
    <s v="IFTTT"/>
    <b v="0"/>
    <s v="1171424590939209728"/>
    <s v="Tweet"/>
    <n v="0"/>
    <n v="0"/>
    <m/>
    <m/>
    <m/>
    <m/>
    <m/>
    <m/>
    <m/>
    <m/>
    <n v="282"/>
    <s v="2"/>
    <s v="2"/>
    <n v="0"/>
    <n v="0"/>
    <n v="0"/>
    <n v="0"/>
    <n v="0"/>
    <n v="0"/>
    <n v="13"/>
    <n v="100"/>
    <n v="13"/>
  </r>
  <r>
    <s v="jobzel_intern"/>
    <s v="jobzel_intern"/>
    <m/>
    <m/>
    <m/>
    <m/>
    <m/>
    <m/>
    <m/>
    <m/>
    <s v="No"/>
    <n v="203"/>
    <m/>
    <m/>
    <x v="0"/>
    <d v="2019-09-10T14:06:01.000"/>
    <s v="Paid Intern - Strategic Sourcing Sustainability - CBS Corporate https://t.co/zc8YN8aFAb #internship #intern #jobs #hiring #hr #Tchat #Diversity"/>
    <s v="http://jobzel.com/item.php?id=49585"/>
    <s v="jobzel.com"/>
    <x v="17"/>
    <m/>
    <s v="http://pbs.twimg.com/profile_images/678811341226770432/LS-bwLsN_normal.png"/>
    <x v="165"/>
    <s v="https://twitter.com/#!/jobzel_intern/status/1171424593988521986"/>
    <m/>
    <m/>
    <s v="1171424593988521986"/>
    <m/>
    <b v="0"/>
    <n v="0"/>
    <s v=""/>
    <b v="0"/>
    <s v="en"/>
    <m/>
    <s v=""/>
    <b v="0"/>
    <n v="0"/>
    <s v=""/>
    <s v="IFTTT"/>
    <b v="0"/>
    <s v="1171424593988521986"/>
    <s v="Tweet"/>
    <n v="0"/>
    <n v="0"/>
    <m/>
    <m/>
    <m/>
    <m/>
    <m/>
    <m/>
    <m/>
    <m/>
    <n v="282"/>
    <s v="2"/>
    <s v="2"/>
    <n v="1"/>
    <n v="7.142857142857143"/>
    <n v="0"/>
    <n v="0"/>
    <n v="0"/>
    <n v="0"/>
    <n v="13"/>
    <n v="92.85714285714286"/>
    <n v="14"/>
  </r>
  <r>
    <s v="jobzel_intern"/>
    <s v="jobzel_intern"/>
    <m/>
    <m/>
    <m/>
    <m/>
    <m/>
    <m/>
    <m/>
    <m/>
    <s v="No"/>
    <n v="204"/>
    <m/>
    <m/>
    <x v="0"/>
    <d v="2019-09-10T14:06:02.000"/>
    <s v="Fall Intern - Development - Screen Arcade https://t.co/7bMRy3fEea #internship #intern #jobs #hiring #hr #Tchat #Diversity"/>
    <s v="http://jobzel.com/item.php?id=49586"/>
    <s v="jobzel.com"/>
    <x v="17"/>
    <m/>
    <s v="http://pbs.twimg.com/profile_images/678811341226770432/LS-bwLsN_normal.png"/>
    <x v="166"/>
    <s v="https://twitter.com/#!/jobzel_intern/status/1171424597096448000"/>
    <m/>
    <m/>
    <s v="1171424597096448000"/>
    <m/>
    <b v="0"/>
    <n v="0"/>
    <s v=""/>
    <b v="0"/>
    <s v="en"/>
    <m/>
    <s v=""/>
    <b v="0"/>
    <n v="0"/>
    <s v=""/>
    <s v="IFTTT"/>
    <b v="0"/>
    <s v="1171424597096448000"/>
    <s v="Tweet"/>
    <n v="0"/>
    <n v="0"/>
    <m/>
    <m/>
    <m/>
    <m/>
    <m/>
    <m/>
    <m/>
    <m/>
    <n v="282"/>
    <s v="2"/>
    <s v="2"/>
    <n v="0"/>
    <n v="0"/>
    <n v="1"/>
    <n v="8.333333333333334"/>
    <n v="0"/>
    <n v="0"/>
    <n v="11"/>
    <n v="91.66666666666667"/>
    <n v="12"/>
  </r>
  <r>
    <s v="jobzel_intern"/>
    <s v="jobzel_intern"/>
    <m/>
    <m/>
    <m/>
    <m/>
    <m/>
    <m/>
    <m/>
    <m/>
    <s v="No"/>
    <n v="205"/>
    <m/>
    <m/>
    <x v="0"/>
    <d v="2019-09-10T16:19:47.000"/>
    <s v="Fall  - TNT / TBS Digital Operations Intern - Turner https://t.co/lxHTAvf76s #internship #intern #jobs #hiring #hr #Tchat #Diversity"/>
    <s v="http://jobzel.com/item.php?id=49607"/>
    <s v="jobzel.com"/>
    <x v="17"/>
    <m/>
    <s v="http://pbs.twimg.com/profile_images/678811341226770432/LS-bwLsN_normal.png"/>
    <x v="167"/>
    <s v="https://twitter.com/#!/jobzel_intern/status/1171458257652551680"/>
    <m/>
    <m/>
    <s v="1171458257652551680"/>
    <m/>
    <b v="0"/>
    <n v="0"/>
    <s v=""/>
    <b v="0"/>
    <s v="en"/>
    <m/>
    <s v=""/>
    <b v="0"/>
    <n v="0"/>
    <s v=""/>
    <s v="IFTTT"/>
    <b v="0"/>
    <s v="1171458257652551680"/>
    <s v="Tweet"/>
    <n v="0"/>
    <n v="0"/>
    <m/>
    <m/>
    <m/>
    <m/>
    <m/>
    <m/>
    <m/>
    <m/>
    <n v="282"/>
    <s v="2"/>
    <s v="2"/>
    <n v="0"/>
    <n v="0"/>
    <n v="1"/>
    <n v="7.142857142857143"/>
    <n v="0"/>
    <n v="0"/>
    <n v="13"/>
    <n v="92.85714285714286"/>
    <n v="14"/>
  </r>
  <r>
    <s v="jobzel_intern"/>
    <s v="jobzel_intern"/>
    <m/>
    <m/>
    <m/>
    <m/>
    <m/>
    <m/>
    <m/>
    <m/>
    <s v="No"/>
    <n v="206"/>
    <m/>
    <m/>
    <x v="0"/>
    <d v="2019-09-10T16:19:48.000"/>
    <s v="Intern - Production - Confidential https://t.co/eNkbbFb2A2 #internship #intern #jobs #hiring #hr #Tchat #Diversity"/>
    <s v="http://jobzel.com/item.php?id=49608"/>
    <s v="jobzel.com"/>
    <x v="17"/>
    <m/>
    <s v="http://pbs.twimg.com/profile_images/678811341226770432/LS-bwLsN_normal.png"/>
    <x v="168"/>
    <s v="https://twitter.com/#!/jobzel_intern/status/1171458261897203714"/>
    <m/>
    <m/>
    <s v="1171458261897203714"/>
    <m/>
    <b v="0"/>
    <n v="0"/>
    <s v=""/>
    <b v="0"/>
    <s v="en"/>
    <m/>
    <s v=""/>
    <b v="0"/>
    <n v="0"/>
    <s v=""/>
    <s v="IFTTT"/>
    <b v="0"/>
    <s v="1171458261897203714"/>
    <s v="Tweet"/>
    <n v="0"/>
    <n v="0"/>
    <m/>
    <m/>
    <m/>
    <m/>
    <m/>
    <m/>
    <m/>
    <m/>
    <n v="282"/>
    <s v="2"/>
    <s v="2"/>
    <n v="0"/>
    <n v="0"/>
    <n v="0"/>
    <n v="0"/>
    <n v="0"/>
    <n v="0"/>
    <n v="10"/>
    <n v="100"/>
    <n v="10"/>
  </r>
  <r>
    <s v="jobzel_intern"/>
    <s v="jobzel_intern"/>
    <m/>
    <m/>
    <m/>
    <m/>
    <m/>
    <m/>
    <m/>
    <m/>
    <s v="No"/>
    <n v="207"/>
    <m/>
    <m/>
    <x v="0"/>
    <d v="2019-09-10T16:19:49.000"/>
    <s v="Intern - Editorial - Confidential https://t.co/luGX8Gqyrm #internship #intern #jobs #hiring #hr #Tchat #Diversity"/>
    <s v="http://jobzel.com/item.php?id=49609"/>
    <s v="jobzel.com"/>
    <x v="17"/>
    <m/>
    <s v="http://pbs.twimg.com/profile_images/678811341226770432/LS-bwLsN_normal.png"/>
    <x v="169"/>
    <s v="https://twitter.com/#!/jobzel_intern/status/1171458264602529794"/>
    <m/>
    <m/>
    <s v="1171458264602529794"/>
    <m/>
    <b v="0"/>
    <n v="0"/>
    <s v=""/>
    <b v="0"/>
    <s v="ca"/>
    <m/>
    <s v=""/>
    <b v="0"/>
    <n v="0"/>
    <s v=""/>
    <s v="IFTTT"/>
    <b v="0"/>
    <s v="1171458264602529794"/>
    <s v="Tweet"/>
    <n v="0"/>
    <n v="0"/>
    <m/>
    <m/>
    <m/>
    <m/>
    <m/>
    <m/>
    <m/>
    <m/>
    <n v="282"/>
    <s v="2"/>
    <s v="2"/>
    <n v="0"/>
    <n v="0"/>
    <n v="0"/>
    <n v="0"/>
    <n v="0"/>
    <n v="0"/>
    <n v="10"/>
    <n v="100"/>
    <n v="10"/>
  </r>
  <r>
    <s v="jobzel_intern"/>
    <s v="jobzel_intern"/>
    <m/>
    <m/>
    <m/>
    <m/>
    <m/>
    <m/>
    <m/>
    <m/>
    <s v="No"/>
    <n v="208"/>
    <m/>
    <m/>
    <x v="0"/>
    <d v="2019-09-10T16:19:50.000"/>
    <s v="Paid Intern - Baseball Analytics - Usa Baseball https://t.co/ZHhoVh0gQ1 #internship #intern #jobs #hiring #hr #Tchat #Diversity"/>
    <s v="http://jobzel.com/item.php?id=49610"/>
    <s v="jobzel.com"/>
    <x v="17"/>
    <m/>
    <s v="http://pbs.twimg.com/profile_images/678811341226770432/LS-bwLsN_normal.png"/>
    <x v="170"/>
    <s v="https://twitter.com/#!/jobzel_intern/status/1171458267219759105"/>
    <m/>
    <m/>
    <s v="1171458267219759105"/>
    <m/>
    <b v="0"/>
    <n v="0"/>
    <s v=""/>
    <b v="0"/>
    <s v="en"/>
    <m/>
    <s v=""/>
    <b v="0"/>
    <n v="0"/>
    <s v=""/>
    <s v="IFTTT"/>
    <b v="0"/>
    <s v="1171458267219759105"/>
    <s v="Tweet"/>
    <n v="0"/>
    <n v="0"/>
    <m/>
    <m/>
    <m/>
    <m/>
    <m/>
    <m/>
    <m/>
    <m/>
    <n v="282"/>
    <s v="2"/>
    <s v="2"/>
    <n v="0"/>
    <n v="0"/>
    <n v="0"/>
    <n v="0"/>
    <n v="0"/>
    <n v="0"/>
    <n v="13"/>
    <n v="100"/>
    <n v="13"/>
  </r>
  <r>
    <s v="jobzel_intern"/>
    <s v="jobzel_intern"/>
    <m/>
    <m/>
    <m/>
    <m/>
    <m/>
    <m/>
    <m/>
    <m/>
    <s v="No"/>
    <n v="209"/>
    <m/>
    <m/>
    <x v="0"/>
    <d v="2019-09-10T17:20:08.000"/>
    <s v="National Account Exec - FMCG - £28k + bonus https://t.co/Wwbs2SjJnx #internship #intern #jobs #hiring #hr #Tchat #Diversity"/>
    <s v="http://jobzel.com/item.php?id=49620"/>
    <s v="jobzel.com"/>
    <x v="17"/>
    <m/>
    <s v="http://pbs.twimg.com/profile_images/678811341226770432/LS-bwLsN_normal.png"/>
    <x v="171"/>
    <s v="https://twitter.com/#!/jobzel_intern/status/1171473443906179072"/>
    <m/>
    <m/>
    <s v="1171473443906179072"/>
    <m/>
    <b v="0"/>
    <n v="0"/>
    <s v=""/>
    <b v="0"/>
    <s v="en"/>
    <m/>
    <s v=""/>
    <b v="0"/>
    <n v="0"/>
    <s v=""/>
    <s v="IFTTT"/>
    <b v="0"/>
    <s v="1171473443906179072"/>
    <s v="Tweet"/>
    <n v="0"/>
    <n v="0"/>
    <m/>
    <m/>
    <m/>
    <m/>
    <m/>
    <m/>
    <m/>
    <m/>
    <n v="282"/>
    <s v="2"/>
    <s v="2"/>
    <n v="1"/>
    <n v="7.6923076923076925"/>
    <n v="0"/>
    <n v="0"/>
    <n v="0"/>
    <n v="0"/>
    <n v="12"/>
    <n v="92.3076923076923"/>
    <n v="13"/>
  </r>
  <r>
    <s v="jobzel_intern"/>
    <s v="jobzel_intern"/>
    <m/>
    <m/>
    <m/>
    <m/>
    <m/>
    <m/>
    <m/>
    <m/>
    <s v="No"/>
    <n v="210"/>
    <m/>
    <m/>
    <x v="0"/>
    <d v="2019-09-10T17:20:09.000"/>
    <s v="Graduate Service Desk Analyst - £25K https://t.co/IRwnqkrcWX #internship #intern #jobs #hiring #hr #Tchat #Diversity"/>
    <s v="http://jobzel.com/item.php?id=49621"/>
    <s v="jobzel.com"/>
    <x v="17"/>
    <m/>
    <s v="http://pbs.twimg.com/profile_images/678811341226770432/LS-bwLsN_normal.png"/>
    <x v="172"/>
    <s v="https://twitter.com/#!/jobzel_intern/status/1171473448469590016"/>
    <m/>
    <m/>
    <s v="1171473448469590016"/>
    <m/>
    <b v="0"/>
    <n v="0"/>
    <s v=""/>
    <b v="0"/>
    <s v="en"/>
    <m/>
    <s v=""/>
    <b v="0"/>
    <n v="0"/>
    <s v=""/>
    <s v="IFTTT"/>
    <b v="0"/>
    <s v="1171473448469590016"/>
    <s v="Tweet"/>
    <n v="0"/>
    <n v="0"/>
    <m/>
    <m/>
    <m/>
    <m/>
    <m/>
    <m/>
    <m/>
    <m/>
    <n v="282"/>
    <s v="2"/>
    <s v="2"/>
    <n v="0"/>
    <n v="0"/>
    <n v="0"/>
    <n v="0"/>
    <n v="0"/>
    <n v="0"/>
    <n v="12"/>
    <n v="100"/>
    <n v="12"/>
  </r>
  <r>
    <s v="jobzel_intern"/>
    <s v="jobzel_intern"/>
    <m/>
    <m/>
    <m/>
    <m/>
    <m/>
    <m/>
    <m/>
    <m/>
    <s v="No"/>
    <n v="211"/>
    <m/>
    <m/>
    <x v="0"/>
    <d v="2019-09-10T17:20:10.000"/>
    <s v="Intern - Music Artist Management - Villám Artist Management https://t.co/uUO4vnUVvQ #internship #intern #jobs #hiring #hr #Tchat #Diversity"/>
    <s v="http://jobzel.com/item.php?id=49622"/>
    <s v="jobzel.com"/>
    <x v="17"/>
    <m/>
    <s v="http://pbs.twimg.com/profile_images/678811341226770432/LS-bwLsN_normal.png"/>
    <x v="173"/>
    <s v="https://twitter.com/#!/jobzel_intern/status/1171473451116183554"/>
    <m/>
    <m/>
    <s v="1171473451116183554"/>
    <m/>
    <b v="0"/>
    <n v="0"/>
    <s v=""/>
    <b v="0"/>
    <s v="ro"/>
    <m/>
    <s v=""/>
    <b v="0"/>
    <n v="1"/>
    <s v=""/>
    <s v="IFTTT"/>
    <b v="0"/>
    <s v="1171473451116183554"/>
    <s v="Tweet"/>
    <n v="0"/>
    <n v="0"/>
    <m/>
    <m/>
    <m/>
    <m/>
    <m/>
    <m/>
    <m/>
    <m/>
    <n v="282"/>
    <s v="2"/>
    <s v="2"/>
    <n v="0"/>
    <n v="0"/>
    <n v="0"/>
    <n v="0"/>
    <n v="0"/>
    <n v="0"/>
    <n v="14"/>
    <n v="100"/>
    <n v="14"/>
  </r>
  <r>
    <s v="jobzel_intern"/>
    <s v="jobzel_intern"/>
    <m/>
    <m/>
    <m/>
    <m/>
    <m/>
    <m/>
    <m/>
    <m/>
    <s v="No"/>
    <n v="212"/>
    <m/>
    <m/>
    <x v="0"/>
    <d v="2019-09-10T19:35:59.000"/>
    <s v="Paid Intern - Technical Services - Sony Pictures Classics https://t.co/zGAko2Dssc #internship #intern #jobs #hiring #hr #Tchat #Diversity"/>
    <s v="http://jobzel.com/item.php?id=49635"/>
    <s v="jobzel.com"/>
    <x v="17"/>
    <m/>
    <s v="http://pbs.twimg.com/profile_images/678811341226770432/LS-bwLsN_normal.png"/>
    <x v="174"/>
    <s v="https://twitter.com/#!/jobzel_intern/status/1171507631296405506"/>
    <m/>
    <m/>
    <s v="1171507631296405506"/>
    <m/>
    <b v="0"/>
    <n v="0"/>
    <s v=""/>
    <b v="0"/>
    <s v="en"/>
    <m/>
    <s v=""/>
    <b v="0"/>
    <n v="0"/>
    <s v=""/>
    <s v="IFTTT"/>
    <b v="0"/>
    <s v="1171507631296405506"/>
    <s v="Tweet"/>
    <n v="0"/>
    <n v="0"/>
    <m/>
    <m/>
    <m/>
    <m/>
    <m/>
    <m/>
    <m/>
    <m/>
    <n v="282"/>
    <s v="2"/>
    <s v="2"/>
    <n v="0"/>
    <n v="0"/>
    <n v="0"/>
    <n v="0"/>
    <n v="0"/>
    <n v="0"/>
    <n v="14"/>
    <n v="100"/>
    <n v="14"/>
  </r>
  <r>
    <s v="jobzel_intern"/>
    <s v="jobzel_intern"/>
    <m/>
    <m/>
    <m/>
    <m/>
    <m/>
    <m/>
    <m/>
    <m/>
    <s v="No"/>
    <n v="213"/>
    <m/>
    <m/>
    <x v="0"/>
    <d v="2019-09-10T19:36:00.000"/>
    <s v="Intern - Development - Pantheon Entertainment https://t.co/V68SBKFfzx #internship #intern #jobs #hiring #hr #Tchat #Diversity"/>
    <s v="http://jobzel.com/item.php?id=49636"/>
    <s v="jobzel.com"/>
    <x v="17"/>
    <m/>
    <s v="http://pbs.twimg.com/profile_images/678811341226770432/LS-bwLsN_normal.png"/>
    <x v="175"/>
    <s v="https://twitter.com/#!/jobzel_intern/status/1171507634144284672"/>
    <m/>
    <m/>
    <s v="1171507634144284672"/>
    <m/>
    <b v="0"/>
    <n v="0"/>
    <s v=""/>
    <b v="0"/>
    <s v="en"/>
    <m/>
    <s v=""/>
    <b v="0"/>
    <n v="0"/>
    <s v=""/>
    <s v="IFTTT"/>
    <b v="0"/>
    <s v="1171507634144284672"/>
    <s v="Tweet"/>
    <n v="0"/>
    <n v="0"/>
    <m/>
    <m/>
    <m/>
    <m/>
    <m/>
    <m/>
    <m/>
    <m/>
    <n v="282"/>
    <s v="2"/>
    <s v="2"/>
    <n v="0"/>
    <n v="0"/>
    <n v="0"/>
    <n v="0"/>
    <n v="0"/>
    <n v="0"/>
    <n v="11"/>
    <n v="100"/>
    <n v="11"/>
  </r>
  <r>
    <s v="jobzel_intern"/>
    <s v="jobzel_intern"/>
    <m/>
    <m/>
    <m/>
    <m/>
    <m/>
    <m/>
    <m/>
    <m/>
    <s v="No"/>
    <n v="214"/>
    <m/>
    <m/>
    <x v="0"/>
    <d v="2019-09-10T19:36:00.000"/>
    <s v="Spring Intern - The View - ABC https://t.co/ybkqKiwiRR #internship #intern #jobs #hiring #hr #Tchat #Diversity"/>
    <s v="http://jobzel.com/item.php?id=49637"/>
    <s v="jobzel.com"/>
    <x v="17"/>
    <m/>
    <s v="http://pbs.twimg.com/profile_images/678811341226770432/LS-bwLsN_normal.png"/>
    <x v="175"/>
    <s v="https://twitter.com/#!/jobzel_intern/status/1171507636728057857"/>
    <m/>
    <m/>
    <s v="1171507636728057857"/>
    <m/>
    <b v="0"/>
    <n v="0"/>
    <s v=""/>
    <b v="0"/>
    <s v="en"/>
    <m/>
    <s v=""/>
    <b v="0"/>
    <n v="0"/>
    <s v=""/>
    <s v="IFTTT"/>
    <b v="0"/>
    <s v="1171507636728057857"/>
    <s v="Tweet"/>
    <n v="0"/>
    <n v="0"/>
    <m/>
    <m/>
    <m/>
    <m/>
    <m/>
    <m/>
    <m/>
    <m/>
    <n v="282"/>
    <s v="2"/>
    <s v="2"/>
    <n v="0"/>
    <n v="0"/>
    <n v="0"/>
    <n v="0"/>
    <n v="0"/>
    <n v="0"/>
    <n v="12"/>
    <n v="100"/>
    <n v="12"/>
  </r>
  <r>
    <s v="jobzel_intern"/>
    <s v="jobzel_intern"/>
    <m/>
    <m/>
    <m/>
    <m/>
    <m/>
    <m/>
    <m/>
    <m/>
    <s v="No"/>
    <n v="215"/>
    <m/>
    <m/>
    <x v="0"/>
    <d v="2019-09-10T19:36:01.000"/>
    <s v="Intern - Talent Agency - Daniel Hoff Agency https://t.co/H7uPyqEuO9 #internship #intern #jobs #hiring #hr #Tchat #Diversity"/>
    <s v="http://jobzel.com/item.php?id=49638"/>
    <s v="jobzel.com"/>
    <x v="17"/>
    <m/>
    <s v="http://pbs.twimg.com/profile_images/678811341226770432/LS-bwLsN_normal.png"/>
    <x v="176"/>
    <s v="https://twitter.com/#!/jobzel_intern/status/1171507640062496771"/>
    <m/>
    <m/>
    <s v="1171507640062496771"/>
    <m/>
    <b v="0"/>
    <n v="0"/>
    <s v=""/>
    <b v="0"/>
    <s v="en"/>
    <m/>
    <s v=""/>
    <b v="0"/>
    <n v="1"/>
    <s v=""/>
    <s v="IFTTT"/>
    <b v="0"/>
    <s v="1171507640062496771"/>
    <s v="Tweet"/>
    <n v="0"/>
    <n v="0"/>
    <m/>
    <m/>
    <m/>
    <m/>
    <m/>
    <m/>
    <m/>
    <m/>
    <n v="282"/>
    <s v="2"/>
    <s v="2"/>
    <n v="1"/>
    <n v="7.6923076923076925"/>
    <n v="0"/>
    <n v="0"/>
    <n v="0"/>
    <n v="0"/>
    <n v="12"/>
    <n v="92.3076923076923"/>
    <n v="13"/>
  </r>
  <r>
    <s v="jobzel_intern"/>
    <s v="jobzel_intern"/>
    <m/>
    <m/>
    <m/>
    <m/>
    <m/>
    <m/>
    <m/>
    <m/>
    <s v="No"/>
    <n v="216"/>
    <m/>
    <m/>
    <x v="0"/>
    <d v="2019-09-10T19:36:02.000"/>
    <s v="Intern - Talent Agency - Brady, Brannon and Rich https://t.co/h6AkZp6yn5 #internship #intern #jobs #hiring #hr #Tchat #Diversity"/>
    <s v="http://jobzel.com/item.php?id=49639"/>
    <s v="jobzel.com"/>
    <x v="17"/>
    <m/>
    <s v="http://pbs.twimg.com/profile_images/678811341226770432/LS-bwLsN_normal.png"/>
    <x v="177"/>
    <s v="https://twitter.com/#!/jobzel_intern/status/1171507643237589002"/>
    <m/>
    <m/>
    <s v="1171507643237589002"/>
    <m/>
    <b v="0"/>
    <n v="0"/>
    <s v=""/>
    <b v="0"/>
    <s v="en"/>
    <m/>
    <s v=""/>
    <b v="0"/>
    <n v="1"/>
    <s v=""/>
    <s v="IFTTT"/>
    <b v="0"/>
    <s v="1171507643237589002"/>
    <s v="Tweet"/>
    <n v="0"/>
    <n v="0"/>
    <m/>
    <m/>
    <m/>
    <m/>
    <m/>
    <m/>
    <m/>
    <m/>
    <n v="282"/>
    <s v="2"/>
    <s v="2"/>
    <n v="2"/>
    <n v="14.285714285714286"/>
    <n v="0"/>
    <n v="0"/>
    <n v="0"/>
    <n v="0"/>
    <n v="12"/>
    <n v="85.71428571428571"/>
    <n v="14"/>
  </r>
  <r>
    <s v="jobzel_intern"/>
    <s v="jobzel_intern"/>
    <m/>
    <m/>
    <m/>
    <m/>
    <m/>
    <m/>
    <m/>
    <m/>
    <s v="No"/>
    <n v="217"/>
    <m/>
    <m/>
    <x v="0"/>
    <d v="2019-09-10T19:36:03.000"/>
    <s v="Intern -  Post Production - Wild Woods Picture &amp;amp; Sound https://t.co/8OZIJgJEv4 #internship #intern #jobs #hiring #hr #Tchat #Diversity"/>
    <s v="http://jobzel.com/item.php?id=49640"/>
    <s v="jobzel.com"/>
    <x v="17"/>
    <m/>
    <s v="http://pbs.twimg.com/profile_images/678811341226770432/LS-bwLsN_normal.png"/>
    <x v="178"/>
    <s v="https://twitter.com/#!/jobzel_intern/status/1171507647742267392"/>
    <m/>
    <m/>
    <s v="1171507647742267392"/>
    <m/>
    <b v="0"/>
    <n v="0"/>
    <s v=""/>
    <b v="0"/>
    <s v="en"/>
    <m/>
    <s v=""/>
    <b v="0"/>
    <n v="1"/>
    <s v=""/>
    <s v="IFTTT"/>
    <b v="0"/>
    <s v="1171507647742267392"/>
    <s v="Tweet"/>
    <n v="0"/>
    <n v="0"/>
    <m/>
    <m/>
    <m/>
    <m/>
    <m/>
    <m/>
    <m/>
    <m/>
    <n v="282"/>
    <s v="2"/>
    <s v="2"/>
    <n v="0"/>
    <n v="0"/>
    <n v="1"/>
    <n v="6.666666666666667"/>
    <n v="0"/>
    <n v="0"/>
    <n v="14"/>
    <n v="93.33333333333333"/>
    <n v="15"/>
  </r>
  <r>
    <s v="jobzel_intern"/>
    <s v="jobzel_intern"/>
    <m/>
    <m/>
    <m/>
    <m/>
    <m/>
    <m/>
    <m/>
    <m/>
    <s v="No"/>
    <n v="218"/>
    <m/>
    <m/>
    <x v="0"/>
    <d v="2019-09-10T22:39:12.000"/>
    <s v="Spring Paid Intern - MSNBC Production - NBC News https://t.co/qYPLkvKR7l #internship #intern #jobs #hiring #hr #Tchat #Diversity"/>
    <s v="http://jobzel.com/item.php?id=49660"/>
    <s v="jobzel.com"/>
    <x v="17"/>
    <m/>
    <s v="http://pbs.twimg.com/profile_images/678811341226770432/LS-bwLsN_normal.png"/>
    <x v="179"/>
    <s v="https://twitter.com/#!/jobzel_intern/status/1171553741146923010"/>
    <m/>
    <m/>
    <s v="1171553741146923010"/>
    <m/>
    <b v="0"/>
    <n v="0"/>
    <s v=""/>
    <b v="0"/>
    <s v="en"/>
    <m/>
    <s v=""/>
    <b v="0"/>
    <n v="0"/>
    <s v=""/>
    <s v="IFTTT"/>
    <b v="0"/>
    <s v="1171553741146923010"/>
    <s v="Tweet"/>
    <n v="0"/>
    <n v="0"/>
    <m/>
    <m/>
    <m/>
    <m/>
    <m/>
    <m/>
    <m/>
    <m/>
    <n v="282"/>
    <s v="2"/>
    <s v="2"/>
    <n v="0"/>
    <n v="0"/>
    <n v="0"/>
    <n v="0"/>
    <n v="0"/>
    <n v="0"/>
    <n v="14"/>
    <n v="100"/>
    <n v="14"/>
  </r>
  <r>
    <s v="jobzel_intern"/>
    <s v="jobzel_intern"/>
    <m/>
    <m/>
    <m/>
    <m/>
    <m/>
    <m/>
    <m/>
    <m/>
    <s v="No"/>
    <n v="219"/>
    <m/>
    <m/>
    <x v="0"/>
    <d v="2019-09-10T22:39:13.000"/>
    <s v="Spring Paid Intern - Production / Ops - CNBC https://t.co/5oSdnqDCR1 #internship #intern #jobs #hiring #hr #Tchat #Diversity"/>
    <s v="http://jobzel.com/item.php?id=49661"/>
    <s v="jobzel.com"/>
    <x v="17"/>
    <m/>
    <s v="http://pbs.twimg.com/profile_images/678811341226770432/LS-bwLsN_normal.png"/>
    <x v="180"/>
    <s v="https://twitter.com/#!/jobzel_intern/status/1171553744498188290"/>
    <m/>
    <m/>
    <s v="1171553744498188290"/>
    <m/>
    <b v="0"/>
    <n v="0"/>
    <s v=""/>
    <b v="0"/>
    <s v="en"/>
    <m/>
    <s v=""/>
    <b v="0"/>
    <n v="0"/>
    <s v=""/>
    <s v="IFTTT"/>
    <b v="0"/>
    <s v="1171553744498188290"/>
    <s v="Tweet"/>
    <n v="0"/>
    <n v="0"/>
    <m/>
    <m/>
    <m/>
    <m/>
    <m/>
    <m/>
    <m/>
    <m/>
    <n v="282"/>
    <s v="2"/>
    <s v="2"/>
    <n v="0"/>
    <n v="0"/>
    <n v="0"/>
    <n v="0"/>
    <n v="0"/>
    <n v="0"/>
    <n v="13"/>
    <n v="100"/>
    <n v="13"/>
  </r>
  <r>
    <s v="jobzel_intern"/>
    <s v="jobzel_intern"/>
    <m/>
    <m/>
    <m/>
    <m/>
    <m/>
    <m/>
    <m/>
    <m/>
    <s v="No"/>
    <n v="220"/>
    <m/>
    <m/>
    <x v="0"/>
    <d v="2019-09-10T22:39:14.000"/>
    <s v="Spring Paid Intern - Creative Comm - CNBC https://t.co/1vRmmuJF9o #internship #intern #jobs #hiring #hr #Tchat #Diversity"/>
    <s v="http://jobzel.com/item.php?id=49662"/>
    <s v="jobzel.com"/>
    <x v="17"/>
    <m/>
    <s v="http://pbs.twimg.com/profile_images/678811341226770432/LS-bwLsN_normal.png"/>
    <x v="181"/>
    <s v="https://twitter.com/#!/jobzel_intern/status/1171553746830200833"/>
    <m/>
    <m/>
    <s v="1171553746830200833"/>
    <m/>
    <b v="0"/>
    <n v="0"/>
    <s v=""/>
    <b v="0"/>
    <s v="en"/>
    <m/>
    <s v=""/>
    <b v="0"/>
    <n v="0"/>
    <s v=""/>
    <s v="IFTTT"/>
    <b v="0"/>
    <s v="1171553746830200833"/>
    <s v="Tweet"/>
    <n v="0"/>
    <n v="0"/>
    <m/>
    <m/>
    <m/>
    <m/>
    <m/>
    <m/>
    <m/>
    <m/>
    <n v="282"/>
    <s v="2"/>
    <s v="2"/>
    <n v="1"/>
    <n v="7.6923076923076925"/>
    <n v="0"/>
    <n v="0"/>
    <n v="0"/>
    <n v="0"/>
    <n v="12"/>
    <n v="92.3076923076923"/>
    <n v="13"/>
  </r>
  <r>
    <s v="jobzel_intern"/>
    <s v="jobzel_intern"/>
    <m/>
    <m/>
    <m/>
    <m/>
    <m/>
    <m/>
    <m/>
    <m/>
    <s v="No"/>
    <n v="221"/>
    <m/>
    <m/>
    <x v="0"/>
    <d v="2019-09-10T22:39:15.000"/>
    <s v="Spring Paid Intern - Digital - CNBC https://t.co/fSeBPZXkpk #internship #intern #jobs #hiring #hr #Tchat #Diversity"/>
    <s v="http://jobzel.com/item.php?id=49663"/>
    <s v="jobzel.com"/>
    <x v="17"/>
    <m/>
    <s v="http://pbs.twimg.com/profile_images/678811341226770432/LS-bwLsN_normal.png"/>
    <x v="182"/>
    <s v="https://twitter.com/#!/jobzel_intern/status/1171553750391164929"/>
    <m/>
    <m/>
    <s v="1171553750391164929"/>
    <m/>
    <b v="0"/>
    <n v="0"/>
    <s v=""/>
    <b v="0"/>
    <s v="en"/>
    <m/>
    <s v=""/>
    <b v="0"/>
    <n v="0"/>
    <s v=""/>
    <s v="IFTTT"/>
    <b v="0"/>
    <s v="1171553750391164929"/>
    <s v="Tweet"/>
    <n v="0"/>
    <n v="0"/>
    <m/>
    <m/>
    <m/>
    <m/>
    <m/>
    <m/>
    <m/>
    <m/>
    <n v="282"/>
    <s v="2"/>
    <s v="2"/>
    <n v="0"/>
    <n v="0"/>
    <n v="0"/>
    <n v="0"/>
    <n v="0"/>
    <n v="0"/>
    <n v="12"/>
    <n v="100"/>
    <n v="12"/>
  </r>
  <r>
    <s v="jobzel_intern"/>
    <s v="jobzel_intern"/>
    <m/>
    <m/>
    <m/>
    <m/>
    <m/>
    <m/>
    <m/>
    <m/>
    <s v="No"/>
    <n v="222"/>
    <m/>
    <m/>
    <x v="0"/>
    <d v="2019-09-10T22:39:16.000"/>
    <s v="Spring Paid Intern - Technology - CNBC https://t.co/s2Sw9Lan4F #internship #intern #jobs #hiring #hr #Tchat #Diversity"/>
    <s v="http://jobzel.com/item.php?id=49664"/>
    <s v="jobzel.com"/>
    <x v="17"/>
    <m/>
    <s v="http://pbs.twimg.com/profile_images/678811341226770432/LS-bwLsN_normal.png"/>
    <x v="183"/>
    <s v="https://twitter.com/#!/jobzel_intern/status/1171553754044358656"/>
    <m/>
    <m/>
    <s v="1171553754044358656"/>
    <m/>
    <b v="0"/>
    <n v="0"/>
    <s v=""/>
    <b v="0"/>
    <s v="en"/>
    <m/>
    <s v=""/>
    <b v="0"/>
    <n v="0"/>
    <s v=""/>
    <s v="IFTTT"/>
    <b v="0"/>
    <s v="1171553754044358656"/>
    <s v="Tweet"/>
    <n v="0"/>
    <n v="0"/>
    <m/>
    <m/>
    <m/>
    <m/>
    <m/>
    <m/>
    <m/>
    <m/>
    <n v="282"/>
    <s v="2"/>
    <s v="2"/>
    <n v="0"/>
    <n v="0"/>
    <n v="0"/>
    <n v="0"/>
    <n v="0"/>
    <n v="0"/>
    <n v="12"/>
    <n v="100"/>
    <n v="12"/>
  </r>
  <r>
    <s v="jobzel_intern"/>
    <s v="jobzel_intern"/>
    <m/>
    <m/>
    <m/>
    <m/>
    <m/>
    <m/>
    <m/>
    <m/>
    <s v="No"/>
    <n v="223"/>
    <m/>
    <m/>
    <x v="0"/>
    <d v="2019-09-10T22:39:16.000"/>
    <s v="Spring Paid Intern - Production / Reporting - CNBC https://t.co/Ki3DThPIms #internship #intern #jobs #hiring #hr #Tchat #Diversity"/>
    <s v="http://jobzel.com/item.php?id=49665"/>
    <s v="jobzel.com"/>
    <x v="17"/>
    <m/>
    <s v="http://pbs.twimg.com/profile_images/678811341226770432/LS-bwLsN_normal.png"/>
    <x v="183"/>
    <s v="https://twitter.com/#!/jobzel_intern/status/1171553757961830401"/>
    <m/>
    <m/>
    <s v="1171553757961830401"/>
    <m/>
    <b v="0"/>
    <n v="0"/>
    <s v=""/>
    <b v="0"/>
    <s v="en"/>
    <m/>
    <s v=""/>
    <b v="0"/>
    <n v="0"/>
    <s v=""/>
    <s v="IFTTT"/>
    <b v="0"/>
    <s v="1171553757961830401"/>
    <s v="Tweet"/>
    <n v="0"/>
    <n v="0"/>
    <m/>
    <m/>
    <m/>
    <m/>
    <m/>
    <m/>
    <m/>
    <m/>
    <n v="282"/>
    <s v="2"/>
    <s v="2"/>
    <n v="0"/>
    <n v="0"/>
    <n v="0"/>
    <n v="0"/>
    <n v="0"/>
    <n v="0"/>
    <n v="13"/>
    <n v="100"/>
    <n v="13"/>
  </r>
  <r>
    <s v="jobzel_intern"/>
    <s v="jobzel_intern"/>
    <m/>
    <m/>
    <m/>
    <m/>
    <m/>
    <m/>
    <m/>
    <m/>
    <s v="No"/>
    <n v="224"/>
    <m/>
    <m/>
    <x v="0"/>
    <d v="2019-09-10T22:39:17.000"/>
    <s v="Spring Paid Intern - Editorial / Reporting - CNBC https://t.co/Vt0JyzYejt #internship #intern #jobs #hiring #hr #Tchat #Diversity"/>
    <s v="http://jobzel.com/item.php?id=49666"/>
    <s v="jobzel.com"/>
    <x v="17"/>
    <m/>
    <s v="http://pbs.twimg.com/profile_images/678811341226770432/LS-bwLsN_normal.png"/>
    <x v="184"/>
    <s v="https://twitter.com/#!/jobzel_intern/status/1171553761422192642"/>
    <m/>
    <m/>
    <s v="1171553761422192642"/>
    <m/>
    <b v="0"/>
    <n v="0"/>
    <s v=""/>
    <b v="0"/>
    <s v="en"/>
    <m/>
    <s v=""/>
    <b v="0"/>
    <n v="0"/>
    <s v=""/>
    <s v="IFTTT"/>
    <b v="0"/>
    <s v="1171553761422192642"/>
    <s v="Tweet"/>
    <n v="0"/>
    <n v="0"/>
    <m/>
    <m/>
    <m/>
    <m/>
    <m/>
    <m/>
    <m/>
    <m/>
    <n v="282"/>
    <s v="2"/>
    <s v="2"/>
    <n v="0"/>
    <n v="0"/>
    <n v="0"/>
    <n v="0"/>
    <n v="0"/>
    <n v="0"/>
    <n v="13"/>
    <n v="100"/>
    <n v="13"/>
  </r>
  <r>
    <s v="jobzel_intern"/>
    <s v="jobzel_intern"/>
    <m/>
    <m/>
    <m/>
    <m/>
    <m/>
    <m/>
    <m/>
    <m/>
    <s v="No"/>
    <n v="225"/>
    <m/>
    <m/>
    <x v="0"/>
    <d v="2019-09-10T22:39:18.000"/>
    <s v="Spring Paid Intern - Editorial / Reporting - CNBC https://t.co/OSMMSQ7wP2 #internship #intern #jobs #hiring #hr #Tchat #Diversity"/>
    <s v="http://jobzel.com/item.php?id=49667"/>
    <s v="jobzel.com"/>
    <x v="17"/>
    <m/>
    <s v="http://pbs.twimg.com/profile_images/678811341226770432/LS-bwLsN_normal.png"/>
    <x v="185"/>
    <s v="https://twitter.com/#!/jobzel_intern/status/1171553764546940929"/>
    <m/>
    <m/>
    <s v="1171553764546940929"/>
    <m/>
    <b v="0"/>
    <n v="0"/>
    <s v=""/>
    <b v="0"/>
    <s v="en"/>
    <m/>
    <s v=""/>
    <b v="0"/>
    <n v="0"/>
    <s v=""/>
    <s v="IFTTT"/>
    <b v="0"/>
    <s v="1171553764546940929"/>
    <s v="Tweet"/>
    <n v="0"/>
    <n v="0"/>
    <m/>
    <m/>
    <m/>
    <m/>
    <m/>
    <m/>
    <m/>
    <m/>
    <n v="282"/>
    <s v="2"/>
    <s v="2"/>
    <n v="0"/>
    <n v="0"/>
    <n v="0"/>
    <n v="0"/>
    <n v="0"/>
    <n v="0"/>
    <n v="13"/>
    <n v="100"/>
    <n v="13"/>
  </r>
  <r>
    <s v="jobzel_intern"/>
    <s v="jobzel_intern"/>
    <m/>
    <m/>
    <m/>
    <m/>
    <m/>
    <m/>
    <m/>
    <m/>
    <s v="No"/>
    <n v="226"/>
    <m/>
    <m/>
    <x v="0"/>
    <d v="2019-09-10T22:39:19.000"/>
    <s v="Spring Paid Intern - Editorial - CNBC https://t.co/OFCnz7Rgyq #internship #intern #jobs #hiring #hr #Tchat #Diversity"/>
    <s v="http://jobzel.com/item.php?id=49668"/>
    <s v="jobzel.com"/>
    <x v="17"/>
    <m/>
    <s v="http://pbs.twimg.com/profile_images/678811341226770432/LS-bwLsN_normal.png"/>
    <x v="186"/>
    <s v="https://twitter.com/#!/jobzel_intern/status/1171553767935873024"/>
    <m/>
    <m/>
    <s v="1171553767935873024"/>
    <m/>
    <b v="0"/>
    <n v="0"/>
    <s v=""/>
    <b v="0"/>
    <s v="en"/>
    <m/>
    <s v=""/>
    <b v="0"/>
    <n v="0"/>
    <s v=""/>
    <s v="IFTTT"/>
    <b v="0"/>
    <s v="1171553767935873024"/>
    <s v="Tweet"/>
    <n v="0"/>
    <n v="0"/>
    <m/>
    <m/>
    <m/>
    <m/>
    <m/>
    <m/>
    <m/>
    <m/>
    <n v="282"/>
    <s v="2"/>
    <s v="2"/>
    <n v="0"/>
    <n v="0"/>
    <n v="0"/>
    <n v="0"/>
    <n v="0"/>
    <n v="0"/>
    <n v="12"/>
    <n v="100"/>
    <n v="12"/>
  </r>
  <r>
    <s v="jobzel_intern"/>
    <s v="jobzel_intern"/>
    <m/>
    <m/>
    <m/>
    <m/>
    <m/>
    <m/>
    <m/>
    <m/>
    <s v="No"/>
    <n v="227"/>
    <m/>
    <m/>
    <x v="0"/>
    <d v="2019-09-10T22:39:19.000"/>
    <s v="Spring Intern - Here and Now Production - ABC https://t.co/bad6cvwLkH #internship #intern #jobs #hiring #hr #Tchat #Diversity"/>
    <s v="http://jobzel.com/item.php?id=49669"/>
    <s v="jobzel.com"/>
    <x v="17"/>
    <m/>
    <s v="http://pbs.twimg.com/profile_images/678811341226770432/LS-bwLsN_normal.png"/>
    <x v="186"/>
    <s v="https://twitter.com/#!/jobzel_intern/status/1171553770129514498"/>
    <m/>
    <m/>
    <s v="1171553770129514498"/>
    <m/>
    <b v="0"/>
    <n v="0"/>
    <s v=""/>
    <b v="0"/>
    <s v="en"/>
    <m/>
    <s v=""/>
    <b v="0"/>
    <n v="0"/>
    <s v=""/>
    <s v="IFTTT"/>
    <b v="0"/>
    <s v="1171553770129514498"/>
    <s v="Tweet"/>
    <n v="0"/>
    <n v="0"/>
    <m/>
    <m/>
    <m/>
    <m/>
    <m/>
    <m/>
    <m/>
    <m/>
    <n v="282"/>
    <s v="2"/>
    <s v="2"/>
    <n v="0"/>
    <n v="0"/>
    <n v="0"/>
    <n v="0"/>
    <n v="0"/>
    <n v="0"/>
    <n v="14"/>
    <n v="100"/>
    <n v="14"/>
  </r>
  <r>
    <s v="jobzel_intern"/>
    <s v="jobzel_intern"/>
    <m/>
    <m/>
    <m/>
    <m/>
    <m/>
    <m/>
    <m/>
    <m/>
    <s v="No"/>
    <n v="228"/>
    <m/>
    <m/>
    <x v="0"/>
    <d v="2019-09-11T13:20:42.000"/>
    <s v="Spring Intern - This Week - ABC https://t.co/SQNd1n1Spv #internship #intern #jobs #hiring #hr #Tchat #Diversity"/>
    <s v="http://jobzel.com/item.php?id=49758"/>
    <s v="jobzel.com"/>
    <x v="17"/>
    <m/>
    <s v="http://pbs.twimg.com/profile_images/678811341226770432/LS-bwLsN_normal.png"/>
    <x v="187"/>
    <s v="https://twitter.com/#!/jobzel_intern/status/1171775577247952897"/>
    <m/>
    <m/>
    <s v="1171775577247952897"/>
    <m/>
    <b v="0"/>
    <n v="0"/>
    <s v=""/>
    <b v="0"/>
    <s v="en"/>
    <m/>
    <s v=""/>
    <b v="0"/>
    <n v="0"/>
    <s v=""/>
    <s v="IFTTT"/>
    <b v="0"/>
    <s v="1171775577247952897"/>
    <s v="Tweet"/>
    <n v="0"/>
    <n v="0"/>
    <m/>
    <m/>
    <m/>
    <m/>
    <m/>
    <m/>
    <m/>
    <m/>
    <n v="282"/>
    <s v="2"/>
    <s v="2"/>
    <n v="0"/>
    <n v="0"/>
    <n v="0"/>
    <n v="0"/>
    <n v="0"/>
    <n v="0"/>
    <n v="12"/>
    <n v="100"/>
    <n v="12"/>
  </r>
  <r>
    <s v="jobzel_intern"/>
    <s v="jobzel_intern"/>
    <m/>
    <m/>
    <m/>
    <m/>
    <m/>
    <m/>
    <m/>
    <m/>
    <s v="No"/>
    <n v="229"/>
    <m/>
    <m/>
    <x v="0"/>
    <d v="2019-09-11T13:20:43.000"/>
    <s v="Spring Intern - Justice / Investigative Unit - ABC https://t.co/rp8HSZuVx3 #internship #intern #jobs #hiring #hr #Tchat #Diversity"/>
    <s v="http://jobzel.com/item.php?id=49759"/>
    <s v="jobzel.com"/>
    <x v="17"/>
    <m/>
    <s v="http://pbs.twimg.com/profile_images/678811341226770432/LS-bwLsN_normal.png"/>
    <x v="188"/>
    <s v="https://twitter.com/#!/jobzel_intern/status/1171775579827441664"/>
    <m/>
    <m/>
    <s v="1171775579827441664"/>
    <m/>
    <b v="0"/>
    <n v="0"/>
    <s v=""/>
    <b v="0"/>
    <s v="en"/>
    <m/>
    <s v=""/>
    <b v="0"/>
    <n v="0"/>
    <s v=""/>
    <s v="IFTTT"/>
    <b v="0"/>
    <s v="1171775579827441664"/>
    <s v="Tweet"/>
    <n v="0"/>
    <n v="0"/>
    <m/>
    <m/>
    <m/>
    <m/>
    <m/>
    <m/>
    <m/>
    <m/>
    <n v="282"/>
    <s v="2"/>
    <s v="2"/>
    <n v="0"/>
    <n v="0"/>
    <n v="0"/>
    <n v="0"/>
    <n v="0"/>
    <n v="0"/>
    <n v="13"/>
    <n v="100"/>
    <n v="13"/>
  </r>
  <r>
    <s v="jobzel_intern"/>
    <s v="jobzel_intern"/>
    <m/>
    <m/>
    <m/>
    <m/>
    <m/>
    <m/>
    <m/>
    <m/>
    <s v="No"/>
    <n v="230"/>
    <m/>
    <m/>
    <x v="0"/>
    <d v="2019-09-11T13:20:44.000"/>
    <s v="Spring Intern - Penn Ave / Global Affairs - ABC https://t.co/6TcXpW7T2j #internship #intern #jobs #hiring #hr #Tchat #Diversity"/>
    <s v="http://jobzel.com/item.php?id=49760"/>
    <s v="jobzel.com"/>
    <x v="17"/>
    <m/>
    <s v="http://pbs.twimg.com/profile_images/678811341226770432/LS-bwLsN_normal.png"/>
    <x v="189"/>
    <s v="https://twitter.com/#!/jobzel_intern/status/1171775583619096583"/>
    <m/>
    <m/>
    <s v="1171775583619096583"/>
    <m/>
    <b v="0"/>
    <n v="0"/>
    <s v=""/>
    <b v="0"/>
    <s v="en"/>
    <m/>
    <s v=""/>
    <b v="0"/>
    <n v="0"/>
    <s v=""/>
    <s v="IFTTT"/>
    <b v="0"/>
    <s v="1171775583619096583"/>
    <s v="Tweet"/>
    <n v="0"/>
    <n v="0"/>
    <m/>
    <m/>
    <m/>
    <m/>
    <m/>
    <m/>
    <m/>
    <m/>
    <n v="282"/>
    <s v="2"/>
    <s v="2"/>
    <n v="0"/>
    <n v="0"/>
    <n v="0"/>
    <n v="0"/>
    <n v="0"/>
    <n v="0"/>
    <n v="14"/>
    <n v="100"/>
    <n v="14"/>
  </r>
  <r>
    <s v="jobzel_intern"/>
    <s v="jobzel_intern"/>
    <m/>
    <m/>
    <m/>
    <m/>
    <m/>
    <m/>
    <m/>
    <m/>
    <s v="No"/>
    <n v="231"/>
    <m/>
    <m/>
    <x v="0"/>
    <d v="2019-09-11T13:20:45.000"/>
    <s v="Paid Intern - News - Telemundo https://t.co/vatQmWcTQ2 #internship #intern #jobs #hiring #hr #Tchat #Diversity"/>
    <s v="http://jobzel.com/item.php?id=49761"/>
    <s v="jobzel.com"/>
    <x v="17"/>
    <m/>
    <s v="http://pbs.twimg.com/profile_images/678811341226770432/LS-bwLsN_normal.png"/>
    <x v="190"/>
    <s v="https://twitter.com/#!/jobzel_intern/status/1171775586890649600"/>
    <m/>
    <m/>
    <s v="1171775586890649600"/>
    <m/>
    <b v="0"/>
    <n v="0"/>
    <s v=""/>
    <b v="0"/>
    <s v="in"/>
    <m/>
    <s v=""/>
    <b v="0"/>
    <n v="0"/>
    <s v=""/>
    <s v="IFTTT"/>
    <b v="0"/>
    <s v="1171775586890649600"/>
    <s v="Tweet"/>
    <n v="0"/>
    <n v="0"/>
    <m/>
    <m/>
    <m/>
    <m/>
    <m/>
    <m/>
    <m/>
    <m/>
    <n v="282"/>
    <s v="2"/>
    <s v="2"/>
    <n v="0"/>
    <n v="0"/>
    <n v="0"/>
    <n v="0"/>
    <n v="0"/>
    <n v="0"/>
    <n v="11"/>
    <n v="100"/>
    <n v="11"/>
  </r>
  <r>
    <s v="jobzel_intern"/>
    <s v="jobzel_intern"/>
    <m/>
    <m/>
    <m/>
    <m/>
    <m/>
    <m/>
    <m/>
    <m/>
    <s v="No"/>
    <n v="232"/>
    <m/>
    <m/>
    <x v="0"/>
    <d v="2019-09-11T13:20:45.000"/>
    <s v="Spring Paid Intern - Advertising Sales - NBC Universal https://t.co/xd4uGnKMCx #internship #intern #jobs #hiring #hr #Tchat #Diversity"/>
    <s v="http://jobzel.com/item.php?id=49762"/>
    <s v="jobzel.com"/>
    <x v="17"/>
    <m/>
    <s v="http://pbs.twimg.com/profile_images/678811341226770432/LS-bwLsN_normal.png"/>
    <x v="190"/>
    <s v="https://twitter.com/#!/jobzel_intern/status/1171775590015426562"/>
    <m/>
    <m/>
    <s v="1171775590015426562"/>
    <m/>
    <b v="0"/>
    <n v="0"/>
    <s v=""/>
    <b v="0"/>
    <s v="en"/>
    <m/>
    <s v=""/>
    <b v="0"/>
    <n v="0"/>
    <s v=""/>
    <s v="IFTTT"/>
    <b v="0"/>
    <s v="1171775590015426562"/>
    <s v="Tweet"/>
    <n v="0"/>
    <n v="0"/>
    <m/>
    <m/>
    <m/>
    <m/>
    <m/>
    <m/>
    <m/>
    <m/>
    <n v="282"/>
    <s v="2"/>
    <s v="2"/>
    <n v="0"/>
    <n v="0"/>
    <n v="0"/>
    <n v="0"/>
    <n v="0"/>
    <n v="0"/>
    <n v="14"/>
    <n v="100"/>
    <n v="14"/>
  </r>
  <r>
    <s v="jobzel_intern"/>
    <s v="jobzel_intern"/>
    <m/>
    <m/>
    <m/>
    <m/>
    <m/>
    <m/>
    <m/>
    <m/>
    <s v="No"/>
    <n v="233"/>
    <m/>
    <m/>
    <x v="0"/>
    <d v="2019-09-11T13:20:46.000"/>
    <s v="Fall Intern - Business Resources - WB Pictures https://t.co/o9F8y8VwAg #internship #intern #jobs #hiring #hr #Tchat #Diversity"/>
    <s v="http://jobzel.com/item.php?id=49763"/>
    <s v="jobzel.com"/>
    <x v="17"/>
    <m/>
    <s v="http://pbs.twimg.com/profile_images/678811341226770432/LS-bwLsN_normal.png"/>
    <x v="191"/>
    <s v="https://twitter.com/#!/jobzel_intern/status/1171775593509216257"/>
    <m/>
    <m/>
    <s v="1171775593509216257"/>
    <m/>
    <b v="0"/>
    <n v="0"/>
    <s v=""/>
    <b v="0"/>
    <s v="en"/>
    <m/>
    <s v=""/>
    <b v="0"/>
    <n v="0"/>
    <s v=""/>
    <s v="IFTTT"/>
    <b v="0"/>
    <s v="1171775593509216257"/>
    <s v="Tweet"/>
    <n v="0"/>
    <n v="0"/>
    <m/>
    <m/>
    <m/>
    <m/>
    <m/>
    <m/>
    <m/>
    <m/>
    <n v="282"/>
    <s v="2"/>
    <s v="2"/>
    <n v="0"/>
    <n v="0"/>
    <n v="1"/>
    <n v="7.6923076923076925"/>
    <n v="0"/>
    <n v="0"/>
    <n v="12"/>
    <n v="92.3076923076923"/>
    <n v="13"/>
  </r>
  <r>
    <s v="jobzel_intern"/>
    <s v="jobzel_intern"/>
    <m/>
    <m/>
    <m/>
    <m/>
    <m/>
    <m/>
    <m/>
    <m/>
    <s v="No"/>
    <n v="234"/>
    <m/>
    <m/>
    <x v="0"/>
    <d v="2019-09-11T13:20:47.000"/>
    <s v="Intern - Model and Talent Agency - Confidential https://t.co/UGDF00Rusp #internship #intern #jobs #hiring #hr #Tchat #Diversity"/>
    <s v="http://jobzel.com/item.php?id=49764"/>
    <s v="jobzel.com"/>
    <x v="17"/>
    <m/>
    <s v="http://pbs.twimg.com/profile_images/678811341226770432/LS-bwLsN_normal.png"/>
    <x v="192"/>
    <s v="https://twitter.com/#!/jobzel_intern/status/1171775596843753472"/>
    <m/>
    <m/>
    <s v="1171775596843753472"/>
    <m/>
    <b v="0"/>
    <n v="0"/>
    <s v=""/>
    <b v="0"/>
    <s v="en"/>
    <m/>
    <s v=""/>
    <b v="0"/>
    <n v="0"/>
    <s v=""/>
    <s v="IFTTT"/>
    <b v="0"/>
    <s v="1171775596843753472"/>
    <s v="Tweet"/>
    <n v="0"/>
    <n v="0"/>
    <m/>
    <m/>
    <m/>
    <m/>
    <m/>
    <m/>
    <m/>
    <m/>
    <n v="282"/>
    <s v="2"/>
    <s v="2"/>
    <n v="1"/>
    <n v="7.6923076923076925"/>
    <n v="0"/>
    <n v="0"/>
    <n v="0"/>
    <n v="0"/>
    <n v="12"/>
    <n v="92.3076923076923"/>
    <n v="13"/>
  </r>
  <r>
    <s v="jobzel_intern"/>
    <s v="jobzel_intern"/>
    <m/>
    <m/>
    <m/>
    <m/>
    <m/>
    <m/>
    <m/>
    <m/>
    <s v="No"/>
    <n v="235"/>
    <m/>
    <m/>
    <x v="0"/>
    <d v="2019-09-11T13:20:48.000"/>
    <s v="Intern - Adult Commercial, Print &amp;amp; Voice Over - DDO Artists Agency https://t.co/XM58kEqGDw #internship #intern #jobs #hiring #hr #Tchat #Diversity"/>
    <s v="http://jobzel.com/item.php?id=49765"/>
    <s v="jobzel.com"/>
    <x v="17"/>
    <m/>
    <s v="http://pbs.twimg.com/profile_images/678811341226770432/LS-bwLsN_normal.png"/>
    <x v="193"/>
    <s v="https://twitter.com/#!/jobzel_intern/status/1171775600270462976"/>
    <m/>
    <m/>
    <s v="1171775600270462976"/>
    <m/>
    <b v="0"/>
    <n v="0"/>
    <s v=""/>
    <b v="0"/>
    <s v="en"/>
    <m/>
    <s v=""/>
    <b v="0"/>
    <n v="1"/>
    <s v=""/>
    <s v="IFTTT"/>
    <b v="0"/>
    <s v="1171775600270462976"/>
    <s v="Tweet"/>
    <n v="0"/>
    <n v="0"/>
    <m/>
    <m/>
    <m/>
    <m/>
    <m/>
    <m/>
    <m/>
    <m/>
    <n v="282"/>
    <s v="2"/>
    <s v="2"/>
    <n v="0"/>
    <n v="0"/>
    <n v="0"/>
    <n v="0"/>
    <n v="0"/>
    <n v="0"/>
    <n v="17"/>
    <n v="100"/>
    <n v="17"/>
  </r>
  <r>
    <s v="jobzel_intern"/>
    <s v="jobzel_intern"/>
    <m/>
    <m/>
    <m/>
    <m/>
    <m/>
    <m/>
    <m/>
    <m/>
    <s v="No"/>
    <n v="236"/>
    <m/>
    <m/>
    <x v="0"/>
    <d v="2019-09-11T13:20:49.000"/>
    <s v="Paid Intern - Production  / Social Content - Imagination At Play https://t.co/SNwlDgc6oa #internship #intern #jobs #hiring #hr #Tchat #Diversity"/>
    <s v="http://jobzel.com/item.php?id=49766"/>
    <s v="jobzel.com"/>
    <x v="17"/>
    <m/>
    <s v="http://pbs.twimg.com/profile_images/678811341226770432/LS-bwLsN_normal.png"/>
    <x v="194"/>
    <s v="https://twitter.com/#!/jobzel_intern/status/1171775603827269634"/>
    <m/>
    <m/>
    <s v="1171775603827269634"/>
    <m/>
    <b v="0"/>
    <n v="0"/>
    <s v=""/>
    <b v="0"/>
    <s v="en"/>
    <m/>
    <s v=""/>
    <b v="0"/>
    <n v="1"/>
    <s v=""/>
    <s v="IFTTT"/>
    <b v="0"/>
    <s v="1171775603827269634"/>
    <s v="Tweet"/>
    <n v="0"/>
    <n v="0"/>
    <m/>
    <m/>
    <m/>
    <m/>
    <m/>
    <m/>
    <m/>
    <m/>
    <n v="282"/>
    <s v="2"/>
    <s v="2"/>
    <n v="0"/>
    <n v="0"/>
    <n v="0"/>
    <n v="0"/>
    <n v="0"/>
    <n v="0"/>
    <n v="15"/>
    <n v="100"/>
    <n v="15"/>
  </r>
  <r>
    <s v="jobzel_intern"/>
    <s v="jobzel_intern"/>
    <m/>
    <m/>
    <m/>
    <m/>
    <m/>
    <m/>
    <m/>
    <m/>
    <s v="No"/>
    <n v="237"/>
    <m/>
    <m/>
    <x v="0"/>
    <d v="2019-09-11T13:20:49.000"/>
    <s v="Fall Intern - Social Media / Content - Imagination At Play https://t.co/PlTwkpJi37 #internship #intern #jobs #hiring #hr #Tchat #Diversity"/>
    <s v="http://jobzel.com/item.php?id=49767"/>
    <s v="jobzel.com"/>
    <x v="17"/>
    <m/>
    <s v="http://pbs.twimg.com/profile_images/678811341226770432/LS-bwLsN_normal.png"/>
    <x v="194"/>
    <s v="https://twitter.com/#!/jobzel_intern/status/1171775607237222400"/>
    <m/>
    <m/>
    <s v="1171775607237222400"/>
    <m/>
    <b v="0"/>
    <n v="0"/>
    <s v=""/>
    <b v="0"/>
    <s v="en"/>
    <m/>
    <s v=""/>
    <b v="0"/>
    <n v="3"/>
    <s v=""/>
    <s v="IFTTT"/>
    <b v="0"/>
    <s v="1171775607237222400"/>
    <s v="Tweet"/>
    <n v="0"/>
    <n v="0"/>
    <m/>
    <m/>
    <m/>
    <m/>
    <m/>
    <m/>
    <m/>
    <m/>
    <n v="282"/>
    <s v="2"/>
    <s v="2"/>
    <n v="0"/>
    <n v="0"/>
    <n v="1"/>
    <n v="6.666666666666667"/>
    <n v="0"/>
    <n v="0"/>
    <n v="14"/>
    <n v="93.33333333333333"/>
    <n v="15"/>
  </r>
  <r>
    <s v="jobzel_intern"/>
    <s v="jobzel_intern"/>
    <m/>
    <m/>
    <m/>
    <m/>
    <m/>
    <m/>
    <m/>
    <m/>
    <s v="No"/>
    <n v="238"/>
    <m/>
    <m/>
    <x v="0"/>
    <d v="2019-09-11T14:18:23.000"/>
    <s v="Graduate Field Sales and Marketing Executive - £24,500 + bonus https://t.co/gppfsOaOd4 #internship #intern #jobs #hiring #hr #Tchat #Diversity"/>
    <s v="http://jobzel.com/item.php?id=49778"/>
    <s v="jobzel.com"/>
    <x v="17"/>
    <m/>
    <s v="http://pbs.twimg.com/profile_images/678811341226770432/LS-bwLsN_normal.png"/>
    <x v="195"/>
    <s v="https://twitter.com/#!/jobzel_intern/status/1171790091284557825"/>
    <m/>
    <m/>
    <s v="1171790091284557825"/>
    <m/>
    <b v="0"/>
    <n v="0"/>
    <s v=""/>
    <b v="0"/>
    <s v="en"/>
    <m/>
    <s v=""/>
    <b v="0"/>
    <n v="0"/>
    <s v=""/>
    <s v="IFTTT"/>
    <b v="0"/>
    <s v="1171790091284557825"/>
    <s v="Tweet"/>
    <n v="0"/>
    <n v="0"/>
    <m/>
    <m/>
    <m/>
    <m/>
    <m/>
    <m/>
    <m/>
    <m/>
    <n v="282"/>
    <s v="2"/>
    <s v="2"/>
    <n v="1"/>
    <n v="6.25"/>
    <n v="0"/>
    <n v="0"/>
    <n v="0"/>
    <n v="0"/>
    <n v="15"/>
    <n v="93.75"/>
    <n v="16"/>
  </r>
  <r>
    <s v="jobzel_intern"/>
    <s v="jobzel_intern"/>
    <m/>
    <m/>
    <m/>
    <m/>
    <m/>
    <m/>
    <m/>
    <m/>
    <s v="No"/>
    <n v="239"/>
    <m/>
    <m/>
    <x v="0"/>
    <d v="2019-09-11T14:18:24.000"/>
    <s v="Graduate Full Stack Engineer - £36-40k https://t.co/CdVkSWSpXG #internship #intern #jobs #hiring #hr #Tchat #Diversity"/>
    <s v="http://jobzel.com/item.php?id=49779"/>
    <s v="jobzel.com"/>
    <x v="17"/>
    <m/>
    <s v="http://pbs.twimg.com/profile_images/678811341226770432/LS-bwLsN_normal.png"/>
    <x v="196"/>
    <s v="https://twitter.com/#!/jobzel_intern/status/1171790094547767296"/>
    <m/>
    <m/>
    <s v="1171790094547767296"/>
    <m/>
    <b v="0"/>
    <n v="0"/>
    <s v=""/>
    <b v="0"/>
    <s v="en"/>
    <m/>
    <s v=""/>
    <b v="0"/>
    <n v="0"/>
    <s v=""/>
    <s v="IFTTT"/>
    <b v="0"/>
    <s v="1171790094547767296"/>
    <s v="Tweet"/>
    <n v="0"/>
    <n v="0"/>
    <m/>
    <m/>
    <m/>
    <m/>
    <m/>
    <m/>
    <m/>
    <m/>
    <n v="282"/>
    <s v="2"/>
    <s v="2"/>
    <n v="0"/>
    <n v="0"/>
    <n v="0"/>
    <n v="0"/>
    <n v="0"/>
    <n v="0"/>
    <n v="13"/>
    <n v="100"/>
    <n v="13"/>
  </r>
  <r>
    <s v="jobzel_intern"/>
    <s v="jobzel_intern"/>
    <m/>
    <m/>
    <m/>
    <m/>
    <m/>
    <m/>
    <m/>
    <m/>
    <s v="No"/>
    <n v="240"/>
    <m/>
    <m/>
    <x v="0"/>
    <d v="2019-09-11T15:20:49.000"/>
    <s v="Graduate Product Manager - £24.5k https://t.co/rAEyWuMtUm #internship #intern #jobs #hiring #hr #Tchat #Diversity"/>
    <s v="http://jobzel.com/item.php?id=49789"/>
    <s v="jobzel.com"/>
    <x v="17"/>
    <m/>
    <s v="http://pbs.twimg.com/profile_images/678811341226770432/LS-bwLsN_normal.png"/>
    <x v="197"/>
    <s v="https://twitter.com/#!/jobzel_intern/status/1171805805349412864"/>
    <m/>
    <m/>
    <s v="1171805805349412864"/>
    <m/>
    <b v="0"/>
    <n v="0"/>
    <s v=""/>
    <b v="0"/>
    <s v="en"/>
    <m/>
    <s v=""/>
    <b v="0"/>
    <n v="2"/>
    <s v=""/>
    <s v="IFTTT"/>
    <b v="0"/>
    <s v="1171805805349412864"/>
    <s v="Tweet"/>
    <n v="0"/>
    <n v="0"/>
    <m/>
    <m/>
    <m/>
    <m/>
    <m/>
    <m/>
    <m/>
    <m/>
    <n v="282"/>
    <s v="2"/>
    <s v="2"/>
    <n v="0"/>
    <n v="0"/>
    <n v="0"/>
    <n v="0"/>
    <n v="0"/>
    <n v="0"/>
    <n v="12"/>
    <n v="100"/>
    <n v="12"/>
  </r>
  <r>
    <s v="jobzel_intern"/>
    <s v="jobzel_intern"/>
    <m/>
    <m/>
    <m/>
    <m/>
    <m/>
    <m/>
    <m/>
    <m/>
    <s v="No"/>
    <n v="241"/>
    <m/>
    <m/>
    <x v="0"/>
    <d v="2019-09-11T16:25:39.000"/>
    <s v="Graduate Digital Consultant - Mandarin Speaking - £22k https://t.co/n9PgqqM2Ws #internship #intern #jobs #hiring #hr #Tchat #Diversity"/>
    <s v="http://jobzel.com/item.php?id=49808"/>
    <s v="jobzel.com"/>
    <x v="17"/>
    <m/>
    <s v="http://pbs.twimg.com/profile_images/678811341226770432/LS-bwLsN_normal.png"/>
    <x v="198"/>
    <s v="https://twitter.com/#!/jobzel_intern/status/1171822120487260168"/>
    <m/>
    <m/>
    <s v="1171822120487260168"/>
    <m/>
    <b v="0"/>
    <n v="0"/>
    <s v=""/>
    <b v="0"/>
    <s v="en"/>
    <m/>
    <s v=""/>
    <b v="0"/>
    <n v="0"/>
    <s v=""/>
    <s v="IFTTT"/>
    <b v="0"/>
    <s v="1171822120487260168"/>
    <s v="Tweet"/>
    <n v="0"/>
    <n v="0"/>
    <m/>
    <m/>
    <m/>
    <m/>
    <m/>
    <m/>
    <m/>
    <m/>
    <n v="282"/>
    <s v="2"/>
    <s v="2"/>
    <n v="0"/>
    <n v="0"/>
    <n v="0"/>
    <n v="0"/>
    <n v="0"/>
    <n v="0"/>
    <n v="13"/>
    <n v="100"/>
    <n v="13"/>
  </r>
  <r>
    <s v="jobzel_intern"/>
    <s v="jobzel_intern"/>
    <m/>
    <m/>
    <m/>
    <m/>
    <m/>
    <m/>
    <m/>
    <m/>
    <s v="No"/>
    <n v="242"/>
    <m/>
    <m/>
    <x v="0"/>
    <d v="2019-09-11T16:25:40.000"/>
    <s v="Intern - Sales &amp;amp; Distribution - Archstone Distribution https://t.co/hwdoHbFvhi #internship #intern #jobs #hiring #hr #Tchat #Diversity"/>
    <s v="http://jobzel.com/item.php?id=49810"/>
    <s v="jobzel.com"/>
    <x v="17"/>
    <m/>
    <s v="http://pbs.twimg.com/profile_images/678811341226770432/LS-bwLsN_normal.png"/>
    <x v="199"/>
    <s v="https://twitter.com/#!/jobzel_intern/status/1171822123012243457"/>
    <m/>
    <m/>
    <s v="1171822123012243457"/>
    <m/>
    <b v="0"/>
    <n v="0"/>
    <s v=""/>
    <b v="0"/>
    <s v="en"/>
    <m/>
    <s v=""/>
    <b v="0"/>
    <n v="0"/>
    <s v=""/>
    <s v="IFTTT"/>
    <b v="0"/>
    <s v="1171822123012243457"/>
    <s v="Tweet"/>
    <n v="0"/>
    <n v="0"/>
    <m/>
    <m/>
    <m/>
    <m/>
    <m/>
    <m/>
    <m/>
    <m/>
    <n v="282"/>
    <s v="2"/>
    <s v="2"/>
    <n v="0"/>
    <n v="0"/>
    <n v="0"/>
    <n v="0"/>
    <n v="0"/>
    <n v="0"/>
    <n v="13"/>
    <n v="100"/>
    <n v="13"/>
  </r>
  <r>
    <s v="jobzel_intern"/>
    <s v="jobzel_intern"/>
    <m/>
    <m/>
    <m/>
    <m/>
    <m/>
    <m/>
    <m/>
    <m/>
    <s v="No"/>
    <n v="243"/>
    <m/>
    <m/>
    <x v="0"/>
    <d v="2019-09-11T16:25:41.000"/>
    <s v="Intern - Conference Programming and Production - South By Southwest https://t.co/gJy5n2aMb4 #internship #intern #jobs #hiring #hr #Tchat #Diversity"/>
    <s v="http://jobzel.com/item.php?id=49811"/>
    <s v="jobzel.com"/>
    <x v="17"/>
    <m/>
    <s v="http://pbs.twimg.com/profile_images/678811341226770432/LS-bwLsN_normal.png"/>
    <x v="200"/>
    <s v="https://twitter.com/#!/jobzel_intern/status/1171822126548099072"/>
    <m/>
    <m/>
    <s v="1171822126548099072"/>
    <m/>
    <b v="0"/>
    <n v="0"/>
    <s v=""/>
    <b v="0"/>
    <s v="en"/>
    <m/>
    <s v=""/>
    <b v="0"/>
    <n v="0"/>
    <s v=""/>
    <s v="IFTTT"/>
    <b v="0"/>
    <s v="1171822126548099072"/>
    <s v="Tweet"/>
    <n v="0"/>
    <n v="0"/>
    <m/>
    <m/>
    <m/>
    <m/>
    <m/>
    <m/>
    <m/>
    <m/>
    <n v="282"/>
    <s v="2"/>
    <s v="2"/>
    <n v="0"/>
    <n v="0"/>
    <n v="0"/>
    <n v="0"/>
    <n v="0"/>
    <n v="0"/>
    <n v="15"/>
    <n v="100"/>
    <n v="15"/>
  </r>
  <r>
    <s v="jobzel_intern"/>
    <s v="jobzel_intern"/>
    <m/>
    <m/>
    <m/>
    <m/>
    <m/>
    <m/>
    <m/>
    <m/>
    <s v="No"/>
    <n v="244"/>
    <m/>
    <m/>
    <x v="0"/>
    <d v="2019-09-11T16:25:41.000"/>
    <s v="Intern - Exhibitions - South By Southwest https://t.co/e4iZHDizTr #internship #intern #jobs #hiring #hr #Tchat #Diversity"/>
    <s v="http://jobzel.com/item.php?id=49812"/>
    <s v="jobzel.com"/>
    <x v="17"/>
    <m/>
    <s v="http://pbs.twimg.com/profile_images/678811341226770432/LS-bwLsN_normal.png"/>
    <x v="200"/>
    <s v="https://twitter.com/#!/jobzel_intern/status/1171822129941286912"/>
    <m/>
    <m/>
    <s v="1171822129941286912"/>
    <m/>
    <b v="0"/>
    <n v="0"/>
    <s v=""/>
    <b v="0"/>
    <s v="en"/>
    <m/>
    <s v=""/>
    <b v="0"/>
    <n v="0"/>
    <s v=""/>
    <s v="IFTTT"/>
    <b v="0"/>
    <s v="1171822129941286912"/>
    <s v="Tweet"/>
    <n v="0"/>
    <n v="0"/>
    <m/>
    <m/>
    <m/>
    <m/>
    <m/>
    <m/>
    <m/>
    <m/>
    <n v="282"/>
    <s v="2"/>
    <s v="2"/>
    <n v="0"/>
    <n v="0"/>
    <n v="0"/>
    <n v="0"/>
    <n v="0"/>
    <n v="0"/>
    <n v="12"/>
    <n v="100"/>
    <n v="12"/>
  </r>
  <r>
    <s v="jobzel_intern"/>
    <s v="jobzel_intern"/>
    <m/>
    <m/>
    <m/>
    <m/>
    <m/>
    <m/>
    <m/>
    <m/>
    <s v="No"/>
    <n v="245"/>
    <m/>
    <m/>
    <x v="0"/>
    <d v="2019-09-11T16:25:42.000"/>
    <s v="Intern - Business Development - South By Southwest https://t.co/nwFNtxR8RT #internship #intern #jobs #hiring #hr #Tchat #Diversity"/>
    <s v="http://jobzel.com/item.php?id=49813"/>
    <s v="jobzel.com"/>
    <x v="17"/>
    <m/>
    <s v="http://pbs.twimg.com/profile_images/678811341226770432/LS-bwLsN_normal.png"/>
    <x v="201"/>
    <s v="https://twitter.com/#!/jobzel_intern/status/1171822132541759488"/>
    <m/>
    <m/>
    <s v="1171822132541759488"/>
    <m/>
    <b v="0"/>
    <n v="0"/>
    <s v=""/>
    <b v="0"/>
    <s v="en"/>
    <m/>
    <s v=""/>
    <b v="0"/>
    <n v="0"/>
    <s v=""/>
    <s v="IFTTT"/>
    <b v="0"/>
    <s v="1171822132541759488"/>
    <s v="Tweet"/>
    <n v="0"/>
    <n v="0"/>
    <m/>
    <m/>
    <m/>
    <m/>
    <m/>
    <m/>
    <m/>
    <m/>
    <n v="282"/>
    <s v="2"/>
    <s v="2"/>
    <n v="0"/>
    <n v="0"/>
    <n v="0"/>
    <n v="0"/>
    <n v="0"/>
    <n v="0"/>
    <n v="13"/>
    <n v="100"/>
    <n v="13"/>
  </r>
  <r>
    <s v="jobzel_intern"/>
    <s v="jobzel_intern"/>
    <m/>
    <m/>
    <m/>
    <m/>
    <m/>
    <m/>
    <m/>
    <m/>
    <s v="No"/>
    <n v="246"/>
    <m/>
    <m/>
    <x v="0"/>
    <d v="2019-09-11T16:25:42.000"/>
    <s v="Spring Paid Intern -  Telemundo47 Spanish-Language - Telemundo https://t.co/SKRTe2Ncbh #internship #intern #jobs #hiring #hr #Tchat #Diversity"/>
    <s v="http://jobzel.com/item.php?id=49814"/>
    <s v="jobzel.com"/>
    <x v="17"/>
    <m/>
    <s v="http://pbs.twimg.com/profile_images/678811341226770432/LS-bwLsN_normal.png"/>
    <x v="201"/>
    <s v="https://twitter.com/#!/jobzel_intern/status/1171822134781513728"/>
    <m/>
    <m/>
    <s v="1171822134781513728"/>
    <m/>
    <b v="0"/>
    <n v="0"/>
    <s v=""/>
    <b v="0"/>
    <s v="in"/>
    <m/>
    <s v=""/>
    <b v="0"/>
    <n v="0"/>
    <s v=""/>
    <s v="IFTTT"/>
    <b v="0"/>
    <s v="1171822134781513728"/>
    <s v="Tweet"/>
    <n v="0"/>
    <n v="0"/>
    <m/>
    <m/>
    <m/>
    <m/>
    <m/>
    <m/>
    <m/>
    <m/>
    <n v="282"/>
    <s v="2"/>
    <s v="2"/>
    <n v="0"/>
    <n v="0"/>
    <n v="0"/>
    <n v="0"/>
    <n v="0"/>
    <n v="0"/>
    <n v="14"/>
    <n v="100"/>
    <n v="14"/>
  </r>
  <r>
    <s v="jobzel_intern"/>
    <s v="jobzel_intern"/>
    <m/>
    <m/>
    <m/>
    <m/>
    <m/>
    <m/>
    <m/>
    <m/>
    <s v="No"/>
    <n v="247"/>
    <m/>
    <m/>
    <x v="0"/>
    <d v="2019-09-11T16:25:43.000"/>
    <s v="Spring Paid Intern - Global Dist &amp;amp; International - NBC Universal https://t.co/4339IkDMDd #internship #intern #jobs #hiring #hr #Tchat #Diversity"/>
    <s v="http://jobzel.com/item.php?id=49815"/>
    <s v="jobzel.com"/>
    <x v="17"/>
    <m/>
    <s v="http://pbs.twimg.com/profile_images/678811341226770432/LS-bwLsN_normal.png"/>
    <x v="202"/>
    <s v="https://twitter.com/#!/jobzel_intern/status/1171822138313138176"/>
    <m/>
    <m/>
    <s v="1171822138313138176"/>
    <m/>
    <b v="0"/>
    <n v="0"/>
    <s v=""/>
    <b v="0"/>
    <s v="en"/>
    <m/>
    <s v=""/>
    <b v="0"/>
    <n v="0"/>
    <s v=""/>
    <s v="IFTTT"/>
    <b v="0"/>
    <s v="1171822138313138176"/>
    <s v="Tweet"/>
    <n v="0"/>
    <n v="0"/>
    <m/>
    <m/>
    <m/>
    <m/>
    <m/>
    <m/>
    <m/>
    <m/>
    <n v="282"/>
    <s v="2"/>
    <s v="2"/>
    <n v="0"/>
    <n v="0"/>
    <n v="0"/>
    <n v="0"/>
    <n v="0"/>
    <n v="0"/>
    <n v="16"/>
    <n v="100"/>
    <n v="16"/>
  </r>
  <r>
    <s v="jobzel_intern"/>
    <s v="jobzel_intern"/>
    <m/>
    <m/>
    <m/>
    <m/>
    <m/>
    <m/>
    <m/>
    <m/>
    <s v="No"/>
    <n v="248"/>
    <m/>
    <m/>
    <x v="0"/>
    <d v="2019-09-11T16:25:44.000"/>
    <s v="Fall Intern - Digital Media - ESPN https://t.co/kGZoO7Rc0D #internship #intern #jobs #hiring #hr #Tchat #Diversity"/>
    <s v="http://jobzel.com/item.php?id=49816"/>
    <s v="jobzel.com"/>
    <x v="17"/>
    <m/>
    <s v="http://pbs.twimg.com/profile_images/678811341226770432/LS-bwLsN_normal.png"/>
    <x v="203"/>
    <s v="https://twitter.com/#!/jobzel_intern/status/1171822142087991297"/>
    <m/>
    <m/>
    <s v="1171822142087991297"/>
    <m/>
    <b v="0"/>
    <n v="0"/>
    <s v=""/>
    <b v="0"/>
    <s v="es"/>
    <m/>
    <s v=""/>
    <b v="0"/>
    <n v="0"/>
    <s v=""/>
    <s v="IFTTT"/>
    <b v="0"/>
    <s v="1171822142087991297"/>
    <s v="Tweet"/>
    <n v="0"/>
    <n v="0"/>
    <m/>
    <m/>
    <m/>
    <m/>
    <m/>
    <m/>
    <m/>
    <m/>
    <n v="282"/>
    <s v="2"/>
    <s v="2"/>
    <n v="0"/>
    <n v="0"/>
    <n v="1"/>
    <n v="8.333333333333334"/>
    <n v="0"/>
    <n v="0"/>
    <n v="11"/>
    <n v="91.66666666666667"/>
    <n v="12"/>
  </r>
  <r>
    <s v="jobzel_intern"/>
    <s v="jobzel_intern"/>
    <m/>
    <m/>
    <m/>
    <m/>
    <m/>
    <m/>
    <m/>
    <m/>
    <s v="No"/>
    <n v="249"/>
    <m/>
    <m/>
    <x v="0"/>
    <d v="2019-09-11T16:25:45.000"/>
    <s v="Fall Intern - Digital Marketing - Universal Music Group https://t.co/hPVe7K3IJJ #internship #intern #jobs #hiring #hr #Tchat #Diversity"/>
    <s v="http://jobzel.com/item.php?id=49817"/>
    <s v="jobzel.com"/>
    <x v="17"/>
    <m/>
    <s v="http://pbs.twimg.com/profile_images/678811341226770432/LS-bwLsN_normal.png"/>
    <x v="204"/>
    <s v="https://twitter.com/#!/jobzel_intern/status/1171822144608710656"/>
    <m/>
    <m/>
    <s v="1171822144608710656"/>
    <m/>
    <b v="0"/>
    <n v="1"/>
    <s v=""/>
    <b v="0"/>
    <s v="en"/>
    <m/>
    <s v=""/>
    <b v="0"/>
    <n v="0"/>
    <s v=""/>
    <s v="IFTTT"/>
    <b v="0"/>
    <s v="1171822144608710656"/>
    <s v="Tweet"/>
    <n v="0"/>
    <n v="0"/>
    <m/>
    <m/>
    <m/>
    <m/>
    <m/>
    <m/>
    <m/>
    <m/>
    <n v="282"/>
    <s v="2"/>
    <s v="2"/>
    <n v="0"/>
    <n v="0"/>
    <n v="1"/>
    <n v="7.142857142857143"/>
    <n v="0"/>
    <n v="0"/>
    <n v="13"/>
    <n v="92.85714285714286"/>
    <n v="14"/>
  </r>
  <r>
    <s v="jobzel_intern"/>
    <s v="jobzel_intern"/>
    <m/>
    <m/>
    <m/>
    <m/>
    <m/>
    <m/>
    <m/>
    <m/>
    <s v="No"/>
    <n v="250"/>
    <m/>
    <m/>
    <x v="0"/>
    <d v="2019-09-11T18:35:37.000"/>
    <s v="Intern - Reader - The Radmin Company https://t.co/vwFCFOIbKO #internship #intern #jobs #hiring #hr #Tchat #Diversity"/>
    <s v="http://jobzel.com/item.php?id=49835"/>
    <s v="jobzel.com"/>
    <x v="17"/>
    <m/>
    <s v="http://pbs.twimg.com/profile_images/678811341226770432/LS-bwLsN_normal.png"/>
    <x v="205"/>
    <s v="https://twitter.com/#!/jobzel_intern/status/1171854826604507138"/>
    <m/>
    <m/>
    <s v="1171854826604507138"/>
    <m/>
    <b v="0"/>
    <n v="0"/>
    <s v=""/>
    <b v="0"/>
    <s v="en"/>
    <m/>
    <s v=""/>
    <b v="0"/>
    <n v="0"/>
    <s v=""/>
    <s v="IFTTT"/>
    <b v="0"/>
    <s v="1171854826604507138"/>
    <s v="Tweet"/>
    <n v="0"/>
    <n v="0"/>
    <m/>
    <m/>
    <m/>
    <m/>
    <m/>
    <m/>
    <m/>
    <m/>
    <n v="282"/>
    <s v="2"/>
    <s v="2"/>
    <n v="0"/>
    <n v="0"/>
    <n v="0"/>
    <n v="0"/>
    <n v="0"/>
    <n v="0"/>
    <n v="12"/>
    <n v="100"/>
    <n v="12"/>
  </r>
  <r>
    <s v="jobzel_intern"/>
    <s v="jobzel_intern"/>
    <m/>
    <m/>
    <m/>
    <m/>
    <m/>
    <m/>
    <m/>
    <m/>
    <s v="No"/>
    <n v="251"/>
    <m/>
    <m/>
    <x v="0"/>
    <d v="2019-09-11T18:35:38.000"/>
    <s v="Paid Intern - Record Label - Red Bull Records https://t.co/J48ipMFcB9 #internship #intern #jobs #hiring #hr #Tchat #Diversity"/>
    <s v="http://jobzel.com/item.php?id=49836"/>
    <s v="jobzel.com"/>
    <x v="17"/>
    <m/>
    <s v="http://pbs.twimg.com/profile_images/678811341226770432/LS-bwLsN_normal.png"/>
    <x v="206"/>
    <s v="https://twitter.com/#!/jobzel_intern/status/1171854829955756042"/>
    <m/>
    <m/>
    <s v="1171854829955756042"/>
    <m/>
    <b v="0"/>
    <n v="0"/>
    <s v=""/>
    <b v="0"/>
    <s v="en"/>
    <m/>
    <s v=""/>
    <b v="0"/>
    <n v="0"/>
    <s v=""/>
    <s v="IFTTT"/>
    <b v="0"/>
    <s v="1171854829955756042"/>
    <s v="Tweet"/>
    <n v="0"/>
    <n v="0"/>
    <m/>
    <m/>
    <m/>
    <m/>
    <m/>
    <m/>
    <m/>
    <m/>
    <n v="282"/>
    <s v="2"/>
    <s v="2"/>
    <n v="0"/>
    <n v="0"/>
    <n v="0"/>
    <n v="0"/>
    <n v="0"/>
    <n v="0"/>
    <n v="14"/>
    <n v="100"/>
    <n v="14"/>
  </r>
  <r>
    <s v="jobzel_intern"/>
    <s v="jobzel_intern"/>
    <m/>
    <m/>
    <m/>
    <m/>
    <m/>
    <m/>
    <m/>
    <m/>
    <s v="No"/>
    <n v="252"/>
    <m/>
    <m/>
    <x v="0"/>
    <d v="2019-09-11T18:35:38.000"/>
    <s v="Fall Paid Intern - Nickelodeon Culture &amp;amp; Digital Community - Viacom https://t.co/9peugPSBar #internship #intern #jobs #hiring #hr #Tchat #Diversity"/>
    <s v="http://jobzel.com/item.php?id=49837"/>
    <s v="jobzel.com"/>
    <x v="17"/>
    <m/>
    <s v="http://pbs.twimg.com/profile_images/678811341226770432/LS-bwLsN_normal.png"/>
    <x v="206"/>
    <s v="https://twitter.com/#!/jobzel_intern/status/1171854832770125824"/>
    <m/>
    <m/>
    <s v="1171854832770125824"/>
    <m/>
    <b v="0"/>
    <n v="0"/>
    <s v=""/>
    <b v="0"/>
    <s v="en"/>
    <m/>
    <s v=""/>
    <b v="0"/>
    <n v="0"/>
    <s v=""/>
    <s v="IFTTT"/>
    <b v="0"/>
    <s v="1171854832770125824"/>
    <s v="Tweet"/>
    <n v="0"/>
    <n v="0"/>
    <m/>
    <m/>
    <m/>
    <m/>
    <m/>
    <m/>
    <m/>
    <m/>
    <n v="282"/>
    <s v="2"/>
    <s v="2"/>
    <n v="0"/>
    <n v="0"/>
    <n v="1"/>
    <n v="6.25"/>
    <n v="0"/>
    <n v="0"/>
    <n v="15"/>
    <n v="93.75"/>
    <n v="16"/>
  </r>
  <r>
    <s v="jobzel_intern"/>
    <s v="jobzel_intern"/>
    <m/>
    <m/>
    <m/>
    <m/>
    <m/>
    <m/>
    <m/>
    <m/>
    <s v="No"/>
    <n v="253"/>
    <m/>
    <m/>
    <x v="0"/>
    <d v="2019-09-11T18:35:39.000"/>
    <s v="Fall Paid Intern - Nickelodeon Animation Technology - Viacom https://t.co/0bOFbZSyod #internship #intern #jobs #hiring #hr #Tchat #Diversity"/>
    <s v="http://jobzel.com/item.php?id=49838"/>
    <s v="jobzel.com"/>
    <x v="17"/>
    <m/>
    <s v="http://pbs.twimg.com/profile_images/678811341226770432/LS-bwLsN_normal.png"/>
    <x v="207"/>
    <s v="https://twitter.com/#!/jobzel_intern/status/1171854835274178560"/>
    <m/>
    <m/>
    <s v="1171854835274178560"/>
    <m/>
    <b v="0"/>
    <n v="0"/>
    <s v=""/>
    <b v="0"/>
    <s v="en"/>
    <m/>
    <s v=""/>
    <b v="0"/>
    <n v="0"/>
    <s v=""/>
    <s v="IFTTT"/>
    <b v="0"/>
    <s v="1171854835274178560"/>
    <s v="Tweet"/>
    <n v="0"/>
    <n v="0"/>
    <m/>
    <m/>
    <m/>
    <m/>
    <m/>
    <m/>
    <m/>
    <m/>
    <n v="282"/>
    <s v="2"/>
    <s v="2"/>
    <n v="0"/>
    <n v="0"/>
    <n v="1"/>
    <n v="7.142857142857143"/>
    <n v="0"/>
    <n v="0"/>
    <n v="13"/>
    <n v="92.85714285714286"/>
    <n v="14"/>
  </r>
  <r>
    <s v="jobzel_intern"/>
    <s v="jobzel_intern"/>
    <m/>
    <m/>
    <m/>
    <m/>
    <m/>
    <m/>
    <m/>
    <m/>
    <s v="No"/>
    <n v="254"/>
    <m/>
    <m/>
    <x v="0"/>
    <d v="2019-09-11T18:35:40.000"/>
    <s v="Spring Intern - KFSN  Newsroom - KFSN-TV https://t.co/lXTb2VcvO5 #internship #intern #jobs #hiring #hr #Tchat #Diversity"/>
    <s v="http://jobzel.com/item.php?id=49839"/>
    <s v="jobzel.com"/>
    <x v="17"/>
    <m/>
    <s v="http://pbs.twimg.com/profile_images/678811341226770432/LS-bwLsN_normal.png"/>
    <x v="208"/>
    <s v="https://twitter.com/#!/jobzel_intern/status/1171854838826708992"/>
    <m/>
    <m/>
    <s v="1171854838826708992"/>
    <m/>
    <b v="0"/>
    <n v="0"/>
    <s v=""/>
    <b v="0"/>
    <s v="da"/>
    <m/>
    <s v=""/>
    <b v="0"/>
    <n v="0"/>
    <s v=""/>
    <s v="IFTTT"/>
    <b v="0"/>
    <s v="1171854838826708992"/>
    <s v="Tweet"/>
    <n v="0"/>
    <n v="0"/>
    <m/>
    <m/>
    <m/>
    <m/>
    <m/>
    <m/>
    <m/>
    <m/>
    <n v="282"/>
    <s v="2"/>
    <s v="2"/>
    <n v="0"/>
    <n v="0"/>
    <n v="0"/>
    <n v="0"/>
    <n v="0"/>
    <n v="0"/>
    <n v="13"/>
    <n v="100"/>
    <n v="13"/>
  </r>
  <r>
    <s v="jobzel_intern"/>
    <s v="jobzel_intern"/>
    <m/>
    <m/>
    <m/>
    <m/>
    <m/>
    <m/>
    <m/>
    <m/>
    <s v="No"/>
    <n v="255"/>
    <m/>
    <m/>
    <x v="0"/>
    <d v="2019-09-11T18:35:41.000"/>
    <s v="Fall Intern - Music Finance - WB Pictures https://t.co/qyknuC50mr #internship #intern #jobs #hiring #hr #Tchat #Diversity"/>
    <s v="http://jobzel.com/item.php?id=49840"/>
    <s v="jobzel.com"/>
    <x v="17"/>
    <m/>
    <s v="http://pbs.twimg.com/profile_images/678811341226770432/LS-bwLsN_normal.png"/>
    <x v="209"/>
    <s v="https://twitter.com/#!/jobzel_intern/status/1171854842349924352"/>
    <m/>
    <m/>
    <s v="1171854842349924352"/>
    <m/>
    <b v="0"/>
    <n v="0"/>
    <s v=""/>
    <b v="0"/>
    <s v="en"/>
    <m/>
    <s v=""/>
    <b v="0"/>
    <n v="0"/>
    <s v=""/>
    <s v="IFTTT"/>
    <b v="0"/>
    <s v="1171854842349924352"/>
    <s v="Tweet"/>
    <n v="0"/>
    <n v="0"/>
    <m/>
    <m/>
    <m/>
    <m/>
    <m/>
    <m/>
    <m/>
    <m/>
    <n v="282"/>
    <s v="2"/>
    <s v="2"/>
    <n v="0"/>
    <n v="0"/>
    <n v="1"/>
    <n v="7.6923076923076925"/>
    <n v="0"/>
    <n v="0"/>
    <n v="12"/>
    <n v="92.3076923076923"/>
    <n v="13"/>
  </r>
  <r>
    <s v="jobzel_intern"/>
    <s v="jobzel_intern"/>
    <m/>
    <m/>
    <m/>
    <m/>
    <m/>
    <m/>
    <m/>
    <m/>
    <s v="No"/>
    <n v="256"/>
    <m/>
    <m/>
    <x v="0"/>
    <d v="2019-09-11T18:35:41.000"/>
    <s v="Spring Paid Intern - Nbc4 Owned Stations - NBC Universal https://t.co/w7PbWhLyDH #internship #intern #jobs #hiring #hr #Tchat #Diversity"/>
    <s v="http://jobzel.com/item.php?id=49841"/>
    <s v="jobzel.com"/>
    <x v="17"/>
    <m/>
    <s v="http://pbs.twimg.com/profile_images/678811341226770432/LS-bwLsN_normal.png"/>
    <x v="209"/>
    <s v="https://twitter.com/#!/jobzel_intern/status/1171854845810302976"/>
    <m/>
    <m/>
    <s v="1171854845810302976"/>
    <m/>
    <b v="0"/>
    <n v="0"/>
    <s v=""/>
    <b v="0"/>
    <s v="en"/>
    <m/>
    <s v=""/>
    <b v="0"/>
    <n v="0"/>
    <s v=""/>
    <s v="IFTTT"/>
    <b v="0"/>
    <s v="1171854845810302976"/>
    <s v="Tweet"/>
    <n v="0"/>
    <n v="0"/>
    <m/>
    <m/>
    <m/>
    <m/>
    <m/>
    <m/>
    <m/>
    <m/>
    <n v="282"/>
    <s v="2"/>
    <s v="2"/>
    <n v="0"/>
    <n v="0"/>
    <n v="0"/>
    <n v="0"/>
    <n v="0"/>
    <n v="0"/>
    <n v="15"/>
    <n v="100"/>
    <n v="15"/>
  </r>
  <r>
    <s v="jobzel_intern"/>
    <s v="jobzel_intern"/>
    <m/>
    <m/>
    <m/>
    <m/>
    <m/>
    <m/>
    <m/>
    <m/>
    <s v="No"/>
    <n v="257"/>
    <m/>
    <m/>
    <x v="0"/>
    <d v="2019-09-11T18:35:42.000"/>
    <s v="Spring Paid Intern - Media Tech - NBC Universal https://t.co/Gt4sqiZI53 #internship #intern #jobs #hiring #hr #Tchat #Diversity"/>
    <s v="http://jobzel.com/item.php?id=49842"/>
    <s v="jobzel.com"/>
    <x v="17"/>
    <m/>
    <s v="http://pbs.twimg.com/profile_images/678811341226770432/LS-bwLsN_normal.png"/>
    <x v="210"/>
    <s v="https://twitter.com/#!/jobzel_intern/status/1171854849346023424"/>
    <m/>
    <m/>
    <s v="1171854849346023424"/>
    <m/>
    <b v="0"/>
    <n v="0"/>
    <s v=""/>
    <b v="0"/>
    <s v="en"/>
    <m/>
    <s v=""/>
    <b v="0"/>
    <n v="0"/>
    <s v=""/>
    <s v="IFTTT"/>
    <b v="0"/>
    <s v="1171854849346023424"/>
    <s v="Tweet"/>
    <n v="0"/>
    <n v="0"/>
    <m/>
    <m/>
    <m/>
    <m/>
    <m/>
    <m/>
    <m/>
    <m/>
    <n v="282"/>
    <s v="2"/>
    <s v="2"/>
    <n v="0"/>
    <n v="0"/>
    <n v="0"/>
    <n v="0"/>
    <n v="0"/>
    <n v="0"/>
    <n v="14"/>
    <n v="100"/>
    <n v="14"/>
  </r>
  <r>
    <s v="jobzel_intern"/>
    <s v="jobzel_intern"/>
    <m/>
    <m/>
    <m/>
    <m/>
    <m/>
    <m/>
    <m/>
    <m/>
    <s v="No"/>
    <n v="258"/>
    <m/>
    <m/>
    <x v="0"/>
    <d v="2019-09-11T18:35:43.000"/>
    <s v="Paid Intern - Sport Development Strategy and Research - Usa Baseball https://t.co/3GF8hPyyeI #internship #intern #jobs #hiring #hr #Tchat #Diversity"/>
    <s v="http://jobzel.com/item.php?id=49843"/>
    <s v="jobzel.com"/>
    <x v="17"/>
    <m/>
    <s v="http://pbs.twimg.com/profile_images/678811341226770432/LS-bwLsN_normal.png"/>
    <x v="211"/>
    <s v="https://twitter.com/#!/jobzel_intern/status/1171854851518676997"/>
    <m/>
    <m/>
    <s v="1171854851518676997"/>
    <m/>
    <b v="0"/>
    <n v="0"/>
    <s v=""/>
    <b v="0"/>
    <s v="en"/>
    <m/>
    <s v=""/>
    <b v="0"/>
    <n v="0"/>
    <s v=""/>
    <s v="IFTTT"/>
    <b v="0"/>
    <s v="1171854851518676997"/>
    <s v="Tweet"/>
    <n v="0"/>
    <n v="0"/>
    <m/>
    <m/>
    <m/>
    <m/>
    <m/>
    <m/>
    <m/>
    <m/>
    <n v="282"/>
    <s v="2"/>
    <s v="2"/>
    <n v="0"/>
    <n v="0"/>
    <n v="0"/>
    <n v="0"/>
    <n v="0"/>
    <n v="0"/>
    <n v="16"/>
    <n v="100"/>
    <n v="16"/>
  </r>
  <r>
    <s v="jobzel_intern"/>
    <s v="jobzel_intern"/>
    <m/>
    <m/>
    <m/>
    <m/>
    <m/>
    <m/>
    <m/>
    <m/>
    <s v="No"/>
    <n v="259"/>
    <m/>
    <m/>
    <x v="0"/>
    <d v="2019-09-11T23:50:16.000"/>
    <s v="Spring Paid Intern - Data Engineer - NBC Universal https://t.co/NimDH8CJew #internship #intern #jobs #hiring #hr #Tchat #Diversity"/>
    <s v="http://jobzel.com/item.php?id=49875"/>
    <s v="jobzel.com"/>
    <x v="17"/>
    <m/>
    <s v="http://pbs.twimg.com/profile_images/678811341226770432/LS-bwLsN_normal.png"/>
    <x v="212"/>
    <s v="https://twitter.com/#!/jobzel_intern/status/1171934011024904193"/>
    <m/>
    <m/>
    <s v="1171934011024904193"/>
    <m/>
    <b v="0"/>
    <n v="0"/>
    <s v=""/>
    <b v="0"/>
    <s v="en"/>
    <m/>
    <s v=""/>
    <b v="0"/>
    <n v="0"/>
    <s v=""/>
    <s v="IFTTT"/>
    <b v="0"/>
    <s v="1171934011024904193"/>
    <s v="Tweet"/>
    <n v="0"/>
    <n v="0"/>
    <m/>
    <m/>
    <m/>
    <m/>
    <m/>
    <m/>
    <m/>
    <m/>
    <n v="282"/>
    <s v="2"/>
    <s v="2"/>
    <n v="0"/>
    <n v="0"/>
    <n v="0"/>
    <n v="0"/>
    <n v="0"/>
    <n v="0"/>
    <n v="14"/>
    <n v="100"/>
    <n v="14"/>
  </r>
  <r>
    <s v="jobzel_intern"/>
    <s v="jobzel_intern"/>
    <m/>
    <m/>
    <m/>
    <m/>
    <m/>
    <m/>
    <m/>
    <m/>
    <s v="No"/>
    <n v="260"/>
    <m/>
    <m/>
    <x v="0"/>
    <d v="2019-09-11T23:50:17.000"/>
    <s v="Spring Intern - Ticket Services - Walt Disney Parks and Resorts https://t.co/BvmrReZu5k #internship #intern #jobs #hiring #hr #Tchat #Diversity"/>
    <s v="http://jobzel.com/item.php?id=49876"/>
    <s v="jobzel.com"/>
    <x v="17"/>
    <m/>
    <s v="http://pbs.twimg.com/profile_images/678811341226770432/LS-bwLsN_normal.png"/>
    <x v="213"/>
    <s v="https://twitter.com/#!/jobzel_intern/status/1171934016301424644"/>
    <m/>
    <m/>
    <s v="1171934016301424644"/>
    <m/>
    <b v="0"/>
    <n v="0"/>
    <s v=""/>
    <b v="0"/>
    <s v="en"/>
    <m/>
    <s v=""/>
    <b v="0"/>
    <n v="0"/>
    <s v=""/>
    <s v="IFTTT"/>
    <b v="0"/>
    <s v="1171934016301424644"/>
    <s v="Tweet"/>
    <n v="0"/>
    <n v="0"/>
    <m/>
    <m/>
    <m/>
    <m/>
    <m/>
    <m/>
    <m/>
    <m/>
    <n v="282"/>
    <s v="2"/>
    <s v="2"/>
    <n v="0"/>
    <n v="0"/>
    <n v="0"/>
    <n v="0"/>
    <n v="0"/>
    <n v="0"/>
    <n v="16"/>
    <n v="100"/>
    <n v="16"/>
  </r>
  <r>
    <s v="jobzel_intern"/>
    <s v="jobzel_intern"/>
    <m/>
    <m/>
    <m/>
    <m/>
    <m/>
    <m/>
    <m/>
    <m/>
    <s v="No"/>
    <n v="261"/>
    <m/>
    <m/>
    <x v="0"/>
    <d v="2019-09-12T04:35:13.000"/>
    <s v="Intern - Talent Management - Confidential https://t.co/drlOzrOj5y #internship #intern #jobs #hiring #hr #Tchat #Diversity"/>
    <s v="http://jobzel.com/item.php?id=49897"/>
    <s v="jobzel.com"/>
    <x v="17"/>
    <m/>
    <s v="http://pbs.twimg.com/profile_images/678811341226770432/LS-bwLsN_normal.png"/>
    <x v="214"/>
    <s v="https://twitter.com/#!/jobzel_intern/status/1172005723062112256"/>
    <m/>
    <m/>
    <s v="1172005723062112256"/>
    <m/>
    <b v="0"/>
    <n v="0"/>
    <s v=""/>
    <b v="0"/>
    <s v="en"/>
    <m/>
    <s v=""/>
    <b v="0"/>
    <n v="0"/>
    <s v=""/>
    <s v="IFTTT"/>
    <b v="0"/>
    <s v="1172005723062112256"/>
    <s v="Tweet"/>
    <n v="0"/>
    <n v="0"/>
    <m/>
    <m/>
    <m/>
    <m/>
    <m/>
    <m/>
    <m/>
    <m/>
    <n v="282"/>
    <s v="2"/>
    <s v="2"/>
    <n v="1"/>
    <n v="9.090909090909092"/>
    <n v="0"/>
    <n v="0"/>
    <n v="0"/>
    <n v="0"/>
    <n v="10"/>
    <n v="90.9090909090909"/>
    <n v="11"/>
  </r>
  <r>
    <s v="jobzel_intern"/>
    <s v="jobzel_intern"/>
    <m/>
    <m/>
    <m/>
    <m/>
    <m/>
    <m/>
    <m/>
    <m/>
    <s v="No"/>
    <n v="262"/>
    <m/>
    <m/>
    <x v="0"/>
    <d v="2019-09-12T04:35:14.000"/>
    <s v="Spring Paid Intern - Ent &amp;amp; Lifestyle Production - NBC Universal https://t.co/ofZuhQGLH5 #internship #intern #jobs #hiring #hr #Tchat #Diversity"/>
    <s v="http://jobzel.com/item.php?id=49898"/>
    <s v="jobzel.com"/>
    <x v="17"/>
    <m/>
    <s v="http://pbs.twimg.com/profile_images/678811341226770432/LS-bwLsN_normal.png"/>
    <x v="215"/>
    <s v="https://twitter.com/#!/jobzel_intern/status/1172005725775781889"/>
    <m/>
    <m/>
    <s v="1172005725775781889"/>
    <m/>
    <b v="0"/>
    <n v="0"/>
    <s v=""/>
    <b v="0"/>
    <s v="en"/>
    <m/>
    <s v=""/>
    <b v="0"/>
    <n v="0"/>
    <s v=""/>
    <s v="IFTTT"/>
    <b v="0"/>
    <s v="1172005725775781889"/>
    <s v="Tweet"/>
    <n v="0"/>
    <n v="0"/>
    <m/>
    <m/>
    <m/>
    <m/>
    <m/>
    <m/>
    <m/>
    <m/>
    <n v="282"/>
    <s v="2"/>
    <s v="2"/>
    <n v="0"/>
    <n v="0"/>
    <n v="0"/>
    <n v="0"/>
    <n v="0"/>
    <n v="0"/>
    <n v="16"/>
    <n v="100"/>
    <n v="16"/>
  </r>
  <r>
    <s v="jobzel_intern"/>
    <s v="jobzel_intern"/>
    <m/>
    <m/>
    <m/>
    <m/>
    <m/>
    <m/>
    <m/>
    <m/>
    <s v="No"/>
    <n v="263"/>
    <m/>
    <m/>
    <x v="0"/>
    <d v="2019-09-12T04:35:14.000"/>
    <s v="Paid Intern - Digital - NBC Universal https://t.co/nuVkO6vdln #internship #intern #jobs #hiring #hr #Tchat #Diversity"/>
    <s v="http://jobzel.com/item.php?id=49899"/>
    <s v="jobzel.com"/>
    <x v="17"/>
    <m/>
    <s v="http://pbs.twimg.com/profile_images/678811341226770432/LS-bwLsN_normal.png"/>
    <x v="215"/>
    <s v="https://twitter.com/#!/jobzel_intern/status/1172005727700955142"/>
    <m/>
    <m/>
    <s v="1172005727700955142"/>
    <m/>
    <b v="0"/>
    <n v="0"/>
    <s v=""/>
    <b v="0"/>
    <s v="en"/>
    <m/>
    <s v=""/>
    <b v="0"/>
    <n v="0"/>
    <s v=""/>
    <s v="IFTTT"/>
    <b v="0"/>
    <s v="1172005727700955142"/>
    <s v="Tweet"/>
    <n v="0"/>
    <n v="0"/>
    <m/>
    <m/>
    <m/>
    <m/>
    <m/>
    <m/>
    <m/>
    <m/>
    <n v="282"/>
    <s v="2"/>
    <s v="2"/>
    <n v="0"/>
    <n v="0"/>
    <n v="0"/>
    <n v="0"/>
    <n v="0"/>
    <n v="0"/>
    <n v="12"/>
    <n v="100"/>
    <n v="12"/>
  </r>
  <r>
    <s v="jobzel_intern"/>
    <s v="jobzel_intern"/>
    <m/>
    <m/>
    <m/>
    <m/>
    <m/>
    <m/>
    <m/>
    <m/>
    <s v="No"/>
    <n v="264"/>
    <m/>
    <m/>
    <x v="0"/>
    <d v="2019-09-12T04:35:15.000"/>
    <s v="Paid Intern - News - NBC Universal https://t.co/mjIepl28zR #internship #intern #jobs #hiring #hr #Tchat #Diversity"/>
    <s v="http://jobzel.com/item.php?id=49900"/>
    <s v="jobzel.com"/>
    <x v="17"/>
    <m/>
    <s v="http://pbs.twimg.com/profile_images/678811341226770432/LS-bwLsN_normal.png"/>
    <x v="216"/>
    <s v="https://twitter.com/#!/jobzel_intern/status/1172005731329069056"/>
    <m/>
    <m/>
    <s v="1172005731329069056"/>
    <m/>
    <b v="0"/>
    <n v="0"/>
    <s v=""/>
    <b v="0"/>
    <s v="en"/>
    <m/>
    <s v=""/>
    <b v="0"/>
    <n v="0"/>
    <s v=""/>
    <s v="IFTTT"/>
    <b v="0"/>
    <s v="1172005731329069056"/>
    <s v="Tweet"/>
    <n v="0"/>
    <n v="0"/>
    <m/>
    <m/>
    <m/>
    <m/>
    <m/>
    <m/>
    <m/>
    <m/>
    <n v="282"/>
    <s v="2"/>
    <s v="2"/>
    <n v="0"/>
    <n v="0"/>
    <n v="0"/>
    <n v="0"/>
    <n v="0"/>
    <n v="0"/>
    <n v="12"/>
    <n v="100"/>
    <n v="12"/>
  </r>
  <r>
    <s v="jobzel_intern"/>
    <s v="jobzel_intern"/>
    <m/>
    <m/>
    <m/>
    <m/>
    <m/>
    <m/>
    <m/>
    <m/>
    <s v="No"/>
    <n v="265"/>
    <m/>
    <m/>
    <x v="0"/>
    <d v="2019-09-12T10:17:06.000"/>
    <s v="Graduate DevOps Engineer - £12,000 https://t.co/0wruvi5A3H #internship #intern #jobs #hiring #hr #Tchat #Diversity"/>
    <s v="http://jobzel.com/item.php?id=49947"/>
    <s v="jobzel.com"/>
    <x v="17"/>
    <m/>
    <s v="http://pbs.twimg.com/profile_images/678811341226770432/LS-bwLsN_normal.png"/>
    <x v="217"/>
    <s v="https://twitter.com/#!/jobzel_intern/status/1172091757670162432"/>
    <m/>
    <m/>
    <s v="1172091757670162432"/>
    <m/>
    <b v="0"/>
    <n v="0"/>
    <s v=""/>
    <b v="0"/>
    <s v="en"/>
    <m/>
    <s v=""/>
    <b v="0"/>
    <n v="0"/>
    <s v=""/>
    <s v="IFTTT"/>
    <b v="0"/>
    <s v="1172091757670162432"/>
    <s v="Tweet"/>
    <n v="0"/>
    <n v="0"/>
    <m/>
    <m/>
    <m/>
    <m/>
    <m/>
    <m/>
    <m/>
    <m/>
    <n v="282"/>
    <s v="2"/>
    <s v="2"/>
    <n v="0"/>
    <n v="0"/>
    <n v="0"/>
    <n v="0"/>
    <n v="0"/>
    <n v="0"/>
    <n v="12"/>
    <n v="100"/>
    <n v="12"/>
  </r>
  <r>
    <s v="jobzel_intern"/>
    <s v="jobzel_intern"/>
    <m/>
    <m/>
    <m/>
    <m/>
    <m/>
    <m/>
    <m/>
    <m/>
    <s v="No"/>
    <n v="266"/>
    <m/>
    <m/>
    <x v="0"/>
    <d v="2019-09-12T11:25:57.000"/>
    <s v="Automation Logic - Graduate DevOps Engineer - £12,000 https://t.co/oRZhkS9nMG #internship #intern #jobs #hiring #hr #Tchat #Diversity"/>
    <s v="http://jobzel.com/item.php?id=49954"/>
    <s v="jobzel.com"/>
    <x v="17"/>
    <m/>
    <s v="http://pbs.twimg.com/profile_images/678811341226770432/LS-bwLsN_normal.png"/>
    <x v="218"/>
    <s v="https://twitter.com/#!/jobzel_intern/status/1172109086789263361"/>
    <m/>
    <m/>
    <s v="1172109086789263361"/>
    <m/>
    <b v="0"/>
    <n v="0"/>
    <s v=""/>
    <b v="0"/>
    <s v="en"/>
    <m/>
    <s v=""/>
    <b v="0"/>
    <n v="0"/>
    <s v=""/>
    <s v="IFTTT"/>
    <b v="0"/>
    <s v="1172109086789263361"/>
    <s v="Tweet"/>
    <n v="0"/>
    <n v="0"/>
    <m/>
    <m/>
    <m/>
    <m/>
    <m/>
    <m/>
    <m/>
    <m/>
    <n v="282"/>
    <s v="2"/>
    <s v="2"/>
    <n v="0"/>
    <n v="0"/>
    <n v="0"/>
    <n v="0"/>
    <n v="0"/>
    <n v="0"/>
    <n v="14"/>
    <n v="100"/>
    <n v="14"/>
  </r>
  <r>
    <s v="jobzel_intern"/>
    <s v="jobzel_intern"/>
    <m/>
    <m/>
    <m/>
    <m/>
    <m/>
    <m/>
    <m/>
    <m/>
    <s v="No"/>
    <n v="267"/>
    <m/>
    <m/>
    <x v="0"/>
    <d v="2019-09-12T12:21:06.000"/>
    <s v="Intern - Film Festival - South By Southwest https://t.co/sbLvDy4GqQ #internship #intern #jobs #hiring #hr #Tchat #Diversity"/>
    <s v="http://jobzel.com/item.php?id=49968"/>
    <s v="jobzel.com"/>
    <x v="17"/>
    <m/>
    <s v="http://pbs.twimg.com/profile_images/678811341226770432/LS-bwLsN_normal.png"/>
    <x v="219"/>
    <s v="https://twitter.com/#!/jobzel_intern/status/1172122964583735296"/>
    <m/>
    <m/>
    <s v="1172122964583735296"/>
    <m/>
    <b v="0"/>
    <n v="0"/>
    <s v=""/>
    <b v="0"/>
    <s v="en"/>
    <m/>
    <s v=""/>
    <b v="0"/>
    <n v="1"/>
    <s v=""/>
    <s v="IFTTT"/>
    <b v="0"/>
    <s v="1172122964583735296"/>
    <s v="Tweet"/>
    <n v="0"/>
    <n v="0"/>
    <m/>
    <m/>
    <m/>
    <m/>
    <m/>
    <m/>
    <m/>
    <m/>
    <n v="282"/>
    <s v="2"/>
    <s v="2"/>
    <n v="0"/>
    <n v="0"/>
    <n v="0"/>
    <n v="0"/>
    <n v="0"/>
    <n v="0"/>
    <n v="13"/>
    <n v="100"/>
    <n v="13"/>
  </r>
  <r>
    <s v="jobzel_intern"/>
    <s v="jobzel_intern"/>
    <m/>
    <m/>
    <m/>
    <m/>
    <m/>
    <m/>
    <m/>
    <m/>
    <s v="No"/>
    <n v="268"/>
    <m/>
    <m/>
    <x v="0"/>
    <d v="2019-09-12T12:21:07.000"/>
    <s v="Intern - Planning Department - South By Southwest https://t.co/oDSC6ujP2j #internship #intern #jobs #hiring #hr #Tchat #Diversity"/>
    <s v="http://jobzel.com/item.php?id=49969"/>
    <s v="jobzel.com"/>
    <x v="17"/>
    <m/>
    <s v="http://pbs.twimg.com/profile_images/678811341226770432/LS-bwLsN_normal.png"/>
    <x v="220"/>
    <s v="https://twitter.com/#!/jobzel_intern/status/1172122967129636866"/>
    <m/>
    <m/>
    <s v="1172122967129636866"/>
    <m/>
    <b v="0"/>
    <n v="0"/>
    <s v=""/>
    <b v="0"/>
    <s v="en"/>
    <m/>
    <s v=""/>
    <b v="0"/>
    <n v="1"/>
    <s v=""/>
    <s v="IFTTT"/>
    <b v="0"/>
    <s v="1172122967129636866"/>
    <s v="Tweet"/>
    <n v="0"/>
    <n v="0"/>
    <m/>
    <m/>
    <m/>
    <m/>
    <m/>
    <m/>
    <m/>
    <m/>
    <n v="282"/>
    <s v="2"/>
    <s v="2"/>
    <n v="0"/>
    <n v="0"/>
    <n v="0"/>
    <n v="0"/>
    <n v="0"/>
    <n v="0"/>
    <n v="13"/>
    <n v="100"/>
    <n v="13"/>
  </r>
  <r>
    <s v="jobzel_intern"/>
    <s v="jobzel_intern"/>
    <m/>
    <m/>
    <m/>
    <m/>
    <m/>
    <m/>
    <m/>
    <m/>
    <s v="No"/>
    <n v="269"/>
    <m/>
    <m/>
    <x v="0"/>
    <d v="2019-09-12T13:20:58.000"/>
    <s v="Intern - Music Management - Confidential https://t.co/2ZeMKkCL3m #internship #intern #jobs #hiring #hr #Tchat #Diversity"/>
    <s v="http://jobzel.com/item.php?id=49981"/>
    <s v="jobzel.com"/>
    <x v="17"/>
    <m/>
    <s v="http://pbs.twimg.com/profile_images/678811341226770432/LS-bwLsN_normal.png"/>
    <x v="221"/>
    <s v="https://twitter.com/#!/jobzel_intern/status/1172138032314703872"/>
    <m/>
    <m/>
    <s v="1172138032314703872"/>
    <m/>
    <b v="0"/>
    <n v="0"/>
    <s v=""/>
    <b v="0"/>
    <s v="en"/>
    <m/>
    <s v=""/>
    <b v="0"/>
    <n v="0"/>
    <s v=""/>
    <s v="IFTTT"/>
    <b v="0"/>
    <s v="1172138032314703872"/>
    <s v="Tweet"/>
    <n v="0"/>
    <n v="0"/>
    <m/>
    <m/>
    <m/>
    <m/>
    <m/>
    <m/>
    <m/>
    <m/>
    <n v="282"/>
    <s v="2"/>
    <s v="2"/>
    <n v="0"/>
    <n v="0"/>
    <n v="0"/>
    <n v="0"/>
    <n v="0"/>
    <n v="0"/>
    <n v="11"/>
    <n v="100"/>
    <n v="11"/>
  </r>
  <r>
    <s v="jobzel_intern"/>
    <s v="jobzel_intern"/>
    <m/>
    <m/>
    <m/>
    <m/>
    <m/>
    <m/>
    <m/>
    <m/>
    <s v="No"/>
    <n v="270"/>
    <m/>
    <m/>
    <x v="0"/>
    <d v="2019-09-12T14:35:38.000"/>
    <s v="Paid Intern - Production - Confidential https://t.co/0YRo3gTMkJ #internship #intern #jobs #hiring #hr #Tchat #Diversity"/>
    <s v="http://jobzel.com/item.php?id=49989"/>
    <s v="jobzel.com"/>
    <x v="17"/>
    <m/>
    <s v="http://pbs.twimg.com/profile_images/678811341226770432/LS-bwLsN_normal.png"/>
    <x v="222"/>
    <s v="https://twitter.com/#!/jobzel_intern/status/1172156823438286848"/>
    <m/>
    <m/>
    <s v="1172156823438286848"/>
    <m/>
    <b v="0"/>
    <n v="0"/>
    <s v=""/>
    <b v="0"/>
    <s v="en"/>
    <m/>
    <s v=""/>
    <b v="0"/>
    <n v="0"/>
    <s v=""/>
    <s v="IFTTT"/>
    <b v="0"/>
    <s v="1172156823438286848"/>
    <s v="Tweet"/>
    <n v="0"/>
    <n v="0"/>
    <m/>
    <m/>
    <m/>
    <m/>
    <m/>
    <m/>
    <m/>
    <m/>
    <n v="282"/>
    <s v="2"/>
    <s v="2"/>
    <n v="0"/>
    <n v="0"/>
    <n v="0"/>
    <n v="0"/>
    <n v="0"/>
    <n v="0"/>
    <n v="11"/>
    <n v="100"/>
    <n v="11"/>
  </r>
  <r>
    <s v="jobzel_intern"/>
    <s v="jobzel_intern"/>
    <m/>
    <m/>
    <m/>
    <m/>
    <m/>
    <m/>
    <m/>
    <m/>
    <s v="No"/>
    <n v="271"/>
    <m/>
    <m/>
    <x v="0"/>
    <d v="2019-09-12T14:35:39.000"/>
    <s v="Intern - Baseball Operations - Usa Baseball https://t.co/rYBUkmKHZ6 #internship #intern #jobs #hiring #hr #Tchat #Diversity"/>
    <s v="http://jobzel.com/item.php?id=49990"/>
    <s v="jobzel.com"/>
    <x v="17"/>
    <m/>
    <s v="http://pbs.twimg.com/profile_images/678811341226770432/LS-bwLsN_normal.png"/>
    <x v="223"/>
    <s v="https://twitter.com/#!/jobzel_intern/status/1172156826273669120"/>
    <m/>
    <m/>
    <s v="1172156826273669120"/>
    <m/>
    <b v="0"/>
    <n v="0"/>
    <s v=""/>
    <b v="0"/>
    <s v="en"/>
    <m/>
    <s v=""/>
    <b v="0"/>
    <n v="0"/>
    <s v=""/>
    <s v="IFTTT"/>
    <b v="0"/>
    <s v="1172156826273669120"/>
    <s v="Tweet"/>
    <n v="0"/>
    <n v="0"/>
    <m/>
    <m/>
    <m/>
    <m/>
    <m/>
    <m/>
    <m/>
    <m/>
    <n v="282"/>
    <s v="2"/>
    <s v="2"/>
    <n v="0"/>
    <n v="0"/>
    <n v="0"/>
    <n v="0"/>
    <n v="0"/>
    <n v="0"/>
    <n v="12"/>
    <n v="100"/>
    <n v="12"/>
  </r>
  <r>
    <s v="jobzel_intern"/>
    <s v="jobzel_intern"/>
    <m/>
    <m/>
    <m/>
    <m/>
    <m/>
    <m/>
    <m/>
    <m/>
    <s v="No"/>
    <n v="272"/>
    <m/>
    <m/>
    <x v="0"/>
    <d v="2019-09-12T14:35:40.000"/>
    <s v="Intern - Baseball Operations   2 - Usa Baseball https://t.co/7sHvcYqmo7 #internship #intern #jobs #hiring #hr #Tchat #Diversity"/>
    <s v="http://jobzel.com/item.php?id=49991"/>
    <s v="jobzel.com"/>
    <x v="17"/>
    <m/>
    <s v="http://pbs.twimg.com/profile_images/678811341226770432/LS-bwLsN_normal.png"/>
    <x v="224"/>
    <s v="https://twitter.com/#!/jobzel_intern/status/1172156829264166912"/>
    <m/>
    <m/>
    <s v="1172156829264166912"/>
    <m/>
    <b v="0"/>
    <n v="0"/>
    <s v=""/>
    <b v="0"/>
    <s v="en"/>
    <m/>
    <s v=""/>
    <b v="0"/>
    <n v="0"/>
    <s v=""/>
    <s v="IFTTT"/>
    <b v="0"/>
    <s v="1172156829264166912"/>
    <s v="Tweet"/>
    <n v="0"/>
    <n v="0"/>
    <m/>
    <m/>
    <m/>
    <m/>
    <m/>
    <m/>
    <m/>
    <m/>
    <n v="282"/>
    <s v="2"/>
    <s v="2"/>
    <n v="0"/>
    <n v="0"/>
    <n v="0"/>
    <n v="0"/>
    <n v="0"/>
    <n v="0"/>
    <n v="13"/>
    <n v="100"/>
    <n v="13"/>
  </r>
  <r>
    <s v="jobzel_intern"/>
    <s v="jobzel_intern"/>
    <m/>
    <m/>
    <m/>
    <m/>
    <m/>
    <m/>
    <m/>
    <m/>
    <s v="No"/>
    <n v="273"/>
    <m/>
    <m/>
    <x v="0"/>
    <d v="2019-09-12T14:35:41.000"/>
    <s v="Paid Intern - National Training Complex  Operations - Usa Baseball https://t.co/uYDzgITkqY #internship #intern #jobs #hiring #hr #Tchat #Diversity"/>
    <s v="http://jobzel.com/item.php?id=49992"/>
    <s v="jobzel.com"/>
    <x v="17"/>
    <m/>
    <s v="http://pbs.twimg.com/profile_images/678811341226770432/LS-bwLsN_normal.png"/>
    <x v="225"/>
    <s v="https://twitter.com/#!/jobzel_intern/status/1172156832393125891"/>
    <m/>
    <m/>
    <s v="1172156832393125891"/>
    <m/>
    <b v="0"/>
    <n v="0"/>
    <s v=""/>
    <b v="0"/>
    <s v="en"/>
    <m/>
    <s v=""/>
    <b v="0"/>
    <n v="0"/>
    <s v=""/>
    <s v="IFTTT"/>
    <b v="0"/>
    <s v="1172156832393125891"/>
    <s v="Tweet"/>
    <n v="0"/>
    <n v="0"/>
    <m/>
    <m/>
    <m/>
    <m/>
    <m/>
    <m/>
    <m/>
    <m/>
    <n v="282"/>
    <s v="2"/>
    <s v="2"/>
    <n v="0"/>
    <n v="0"/>
    <n v="1"/>
    <n v="6.666666666666667"/>
    <n v="0"/>
    <n v="0"/>
    <n v="14"/>
    <n v="93.33333333333333"/>
    <n v="15"/>
  </r>
  <r>
    <s v="jobzel_intern"/>
    <s v="jobzel_intern"/>
    <m/>
    <m/>
    <m/>
    <m/>
    <m/>
    <m/>
    <m/>
    <m/>
    <s v="No"/>
    <n v="274"/>
    <m/>
    <m/>
    <x v="0"/>
    <d v="2019-09-12T14:35:41.000"/>
    <s v="Intern - Content - XYZ Films https://t.co/pv44tLcaeA #internship #intern #jobs #hiring #hr #Tchat #Diversity"/>
    <s v="http://jobzel.com/item.php?id=49993"/>
    <s v="jobzel.com"/>
    <x v="17"/>
    <m/>
    <s v="http://pbs.twimg.com/profile_images/678811341226770432/LS-bwLsN_normal.png"/>
    <x v="225"/>
    <s v="https://twitter.com/#!/jobzel_intern/status/1172156834578337793"/>
    <m/>
    <m/>
    <s v="1172156834578337793"/>
    <m/>
    <b v="0"/>
    <n v="0"/>
    <s v=""/>
    <b v="0"/>
    <s v="ca"/>
    <m/>
    <s v=""/>
    <b v="0"/>
    <n v="0"/>
    <s v=""/>
    <s v="IFTTT"/>
    <b v="0"/>
    <s v="1172156834578337793"/>
    <s v="Tweet"/>
    <n v="0"/>
    <n v="0"/>
    <m/>
    <m/>
    <m/>
    <m/>
    <m/>
    <m/>
    <m/>
    <m/>
    <n v="282"/>
    <s v="2"/>
    <s v="2"/>
    <n v="0"/>
    <n v="0"/>
    <n v="0"/>
    <n v="0"/>
    <n v="0"/>
    <n v="0"/>
    <n v="11"/>
    <n v="100"/>
    <n v="11"/>
  </r>
  <r>
    <s v="jobzel_intern"/>
    <s v="jobzel_intern"/>
    <m/>
    <m/>
    <m/>
    <m/>
    <m/>
    <m/>
    <m/>
    <m/>
    <s v="No"/>
    <n v="275"/>
    <m/>
    <m/>
    <x v="0"/>
    <d v="2019-09-12T14:35:42.000"/>
    <s v="Spring Intern - Retail &amp;amp; Supply Chain Management - Usa Baseball https://t.co/zrdKVmprlx #internship #intern #jobs #hiring #hr #Tchat #Diversity"/>
    <s v="http://jobzel.com/item.php?id=49994"/>
    <s v="jobzel.com"/>
    <x v="17"/>
    <m/>
    <s v="http://pbs.twimg.com/profile_images/678811341226770432/LS-bwLsN_normal.png"/>
    <x v="226"/>
    <s v="https://twitter.com/#!/jobzel_intern/status/1172156838118404096"/>
    <m/>
    <m/>
    <s v="1172156838118404096"/>
    <m/>
    <b v="0"/>
    <n v="0"/>
    <s v=""/>
    <b v="0"/>
    <s v="en"/>
    <m/>
    <s v=""/>
    <b v="0"/>
    <n v="0"/>
    <s v=""/>
    <s v="IFTTT"/>
    <b v="0"/>
    <s v="1172156838118404096"/>
    <s v="Tweet"/>
    <n v="0"/>
    <n v="0"/>
    <m/>
    <m/>
    <m/>
    <m/>
    <m/>
    <m/>
    <m/>
    <m/>
    <n v="282"/>
    <s v="2"/>
    <s v="2"/>
    <n v="0"/>
    <n v="0"/>
    <n v="0"/>
    <n v="0"/>
    <n v="0"/>
    <n v="0"/>
    <n v="16"/>
    <n v="100"/>
    <n v="16"/>
  </r>
  <r>
    <s v="jobzel_intern"/>
    <s v="jobzel_intern"/>
    <m/>
    <m/>
    <m/>
    <m/>
    <m/>
    <m/>
    <m/>
    <m/>
    <s v="No"/>
    <n v="276"/>
    <m/>
    <m/>
    <x v="0"/>
    <d v="2019-09-12T16:35:41.000"/>
    <s v="Automation Logic - Graduate DevOps Engineer - £20,572 https://t.co/LrZvgRvzgP #internship #intern #jobs #hiring #hr #Tchat #Diversity"/>
    <s v="http://jobzel.com/item.php?id=50012"/>
    <s v="jobzel.com"/>
    <x v="17"/>
    <m/>
    <s v="http://pbs.twimg.com/profile_images/678811341226770432/LS-bwLsN_normal.png"/>
    <x v="227"/>
    <s v="https://twitter.com/#!/jobzel_intern/status/1172187031713304578"/>
    <m/>
    <m/>
    <s v="1172187031713304578"/>
    <m/>
    <b v="0"/>
    <n v="0"/>
    <s v=""/>
    <b v="0"/>
    <s v="en"/>
    <m/>
    <s v=""/>
    <b v="0"/>
    <n v="0"/>
    <s v=""/>
    <s v="IFTTT"/>
    <b v="0"/>
    <s v="1172187031713304578"/>
    <s v="Tweet"/>
    <n v="0"/>
    <n v="0"/>
    <m/>
    <m/>
    <m/>
    <m/>
    <m/>
    <m/>
    <m/>
    <m/>
    <n v="282"/>
    <s v="2"/>
    <s v="2"/>
    <n v="0"/>
    <n v="0"/>
    <n v="0"/>
    <n v="0"/>
    <n v="0"/>
    <n v="0"/>
    <n v="14"/>
    <n v="100"/>
    <n v="14"/>
  </r>
  <r>
    <s v="jobzel_intern"/>
    <s v="jobzel_intern"/>
    <m/>
    <m/>
    <m/>
    <m/>
    <m/>
    <m/>
    <m/>
    <m/>
    <s v="No"/>
    <n v="277"/>
    <m/>
    <m/>
    <x v="0"/>
    <d v="2019-09-12T18:50:30.000"/>
    <s v="Baseball Operations-National Team Championship Intern #2 - Usa Baseball https://t.co/CZd5src847 #internship #intern #jobs #hiring #hr #Tchat #Diversity"/>
    <s v="http://jobzel.com/item.php?id=50026"/>
    <s v="jobzel.com"/>
    <x v="17"/>
    <m/>
    <s v="http://pbs.twimg.com/profile_images/678811341226770432/LS-bwLsN_normal.png"/>
    <x v="228"/>
    <s v="https://twitter.com/#!/jobzel_intern/status/1172220961313251328"/>
    <m/>
    <m/>
    <s v="1172220961313251328"/>
    <m/>
    <b v="0"/>
    <n v="0"/>
    <s v=""/>
    <b v="0"/>
    <s v="en"/>
    <m/>
    <s v=""/>
    <b v="0"/>
    <n v="0"/>
    <s v=""/>
    <s v="IFTTT"/>
    <b v="0"/>
    <s v="1172220961313251328"/>
    <s v="Tweet"/>
    <n v="0"/>
    <n v="0"/>
    <m/>
    <m/>
    <m/>
    <m/>
    <m/>
    <m/>
    <m/>
    <m/>
    <n v="282"/>
    <s v="2"/>
    <s v="2"/>
    <n v="0"/>
    <n v="0"/>
    <n v="0"/>
    <n v="0"/>
    <n v="0"/>
    <n v="0"/>
    <n v="16"/>
    <n v="100"/>
    <n v="16"/>
  </r>
  <r>
    <s v="jobzel_intern"/>
    <s v="jobzel_intern"/>
    <m/>
    <m/>
    <m/>
    <m/>
    <m/>
    <m/>
    <m/>
    <m/>
    <s v="No"/>
    <n v="278"/>
    <m/>
    <m/>
    <x v="0"/>
    <d v="2019-09-12T18:50:31.000"/>
    <s v="Intern - Creative/Development - Aperture Entertainment https://t.co/NVyvj5gj8p #internship #intern #jobs #hiring #hr #Tchat #Diversity"/>
    <s v="http://jobzel.com/item.php?id=50027"/>
    <s v="jobzel.com"/>
    <x v="17"/>
    <m/>
    <s v="http://pbs.twimg.com/profile_images/678811341226770432/LS-bwLsN_normal.png"/>
    <x v="229"/>
    <s v="https://twitter.com/#!/jobzel_intern/status/1172220965608218625"/>
    <m/>
    <m/>
    <s v="1172220965608218625"/>
    <m/>
    <b v="0"/>
    <n v="0"/>
    <s v=""/>
    <b v="0"/>
    <s v="en"/>
    <m/>
    <s v=""/>
    <b v="0"/>
    <n v="0"/>
    <s v=""/>
    <s v="IFTTT"/>
    <b v="0"/>
    <s v="1172220965608218625"/>
    <s v="Tweet"/>
    <n v="0"/>
    <n v="0"/>
    <m/>
    <m/>
    <m/>
    <m/>
    <m/>
    <m/>
    <m/>
    <m/>
    <n v="282"/>
    <s v="2"/>
    <s v="2"/>
    <n v="1"/>
    <n v="8.333333333333334"/>
    <n v="0"/>
    <n v="0"/>
    <n v="0"/>
    <n v="0"/>
    <n v="11"/>
    <n v="91.66666666666667"/>
    <n v="12"/>
  </r>
  <r>
    <s v="jobzel_intern"/>
    <s v="jobzel_intern"/>
    <m/>
    <m/>
    <m/>
    <m/>
    <m/>
    <m/>
    <m/>
    <m/>
    <s v="No"/>
    <n v="279"/>
    <m/>
    <m/>
    <x v="0"/>
    <d v="2019-09-12T18:50:32.000"/>
    <s v="Intern - Production Office - Confidential https://t.co/PXzRsEt127 #internship #intern #jobs #hiring #hr #Tchat #Diversity"/>
    <s v="http://jobzel.com/item.php?id=50028"/>
    <s v="jobzel.com"/>
    <x v="17"/>
    <m/>
    <s v="http://pbs.twimg.com/profile_images/678811341226770432/LS-bwLsN_normal.png"/>
    <x v="230"/>
    <s v="https://twitter.com/#!/jobzel_intern/status/1172220970200961025"/>
    <m/>
    <m/>
    <s v="1172220970200961025"/>
    <m/>
    <b v="0"/>
    <n v="0"/>
    <s v=""/>
    <b v="0"/>
    <s v="en"/>
    <m/>
    <s v=""/>
    <b v="0"/>
    <n v="0"/>
    <s v=""/>
    <s v="IFTTT"/>
    <b v="0"/>
    <s v="1172220970200961025"/>
    <s v="Tweet"/>
    <n v="0"/>
    <n v="0"/>
    <m/>
    <m/>
    <m/>
    <m/>
    <m/>
    <m/>
    <m/>
    <m/>
    <n v="282"/>
    <s v="2"/>
    <s v="2"/>
    <n v="0"/>
    <n v="0"/>
    <n v="0"/>
    <n v="0"/>
    <n v="0"/>
    <n v="0"/>
    <n v="11"/>
    <n v="100"/>
    <n v="11"/>
  </r>
  <r>
    <s v="jobzel_intern"/>
    <s v="jobzel_intern"/>
    <m/>
    <m/>
    <m/>
    <m/>
    <m/>
    <m/>
    <m/>
    <m/>
    <s v="No"/>
    <n v="280"/>
    <m/>
    <m/>
    <x v="0"/>
    <d v="2019-09-12T18:50:33.000"/>
    <s v="Spring Intern - 7 On Your Side Production - ABC https://t.co/RuVDM1rXM7 #internship #intern #jobs #hiring #hr #Tchat #Diversity"/>
    <s v="http://jobzel.com/item.php?id=50029"/>
    <s v="jobzel.com"/>
    <x v="17"/>
    <m/>
    <s v="http://pbs.twimg.com/profile_images/678811341226770432/LS-bwLsN_normal.png"/>
    <x v="231"/>
    <s v="https://twitter.com/#!/jobzel_intern/status/1172220974793678851"/>
    <m/>
    <m/>
    <s v="1172220974793678851"/>
    <m/>
    <b v="0"/>
    <n v="0"/>
    <s v=""/>
    <b v="0"/>
    <s v="en"/>
    <m/>
    <s v=""/>
    <b v="0"/>
    <n v="0"/>
    <s v=""/>
    <s v="IFTTT"/>
    <b v="0"/>
    <s v="1172220974793678851"/>
    <s v="Tweet"/>
    <n v="0"/>
    <n v="0"/>
    <m/>
    <m/>
    <m/>
    <m/>
    <m/>
    <m/>
    <m/>
    <m/>
    <n v="282"/>
    <s v="2"/>
    <s v="2"/>
    <n v="0"/>
    <n v="0"/>
    <n v="0"/>
    <n v="0"/>
    <n v="0"/>
    <n v="0"/>
    <n v="15"/>
    <n v="100"/>
    <n v="15"/>
  </r>
  <r>
    <s v="jobzel_intern"/>
    <s v="jobzel_intern"/>
    <m/>
    <m/>
    <m/>
    <m/>
    <m/>
    <m/>
    <m/>
    <m/>
    <s v="No"/>
    <n v="281"/>
    <m/>
    <m/>
    <x v="0"/>
    <d v="2019-09-13T01:13:35.000"/>
    <s v="Intern - Film Festival Volunteer - NewFilmmakers Los Angeles https://t.co/PoawXBPwV6 #internship #intern #jobs #hiring #hr #Tchat #Diversity"/>
    <s v="http://jobzel.com/item.php?id=50070"/>
    <s v="jobzel.com"/>
    <x v="17"/>
    <m/>
    <s v="http://pbs.twimg.com/profile_images/678811341226770432/LS-bwLsN_normal.png"/>
    <x v="232"/>
    <s v="https://twitter.com/#!/jobzel_intern/status/1172317365544992769"/>
    <m/>
    <m/>
    <s v="1172317365544992769"/>
    <m/>
    <b v="0"/>
    <n v="0"/>
    <s v=""/>
    <b v="0"/>
    <s v="en"/>
    <m/>
    <s v=""/>
    <b v="0"/>
    <n v="0"/>
    <s v=""/>
    <s v="IFTTT"/>
    <b v="0"/>
    <s v="1172317365544992769"/>
    <s v="Tweet"/>
    <n v="0"/>
    <n v="0"/>
    <m/>
    <m/>
    <m/>
    <m/>
    <m/>
    <m/>
    <m/>
    <m/>
    <n v="282"/>
    <s v="2"/>
    <s v="2"/>
    <n v="0"/>
    <n v="0"/>
    <n v="0"/>
    <n v="0"/>
    <n v="0"/>
    <n v="0"/>
    <n v="14"/>
    <n v="100"/>
    <n v="14"/>
  </r>
  <r>
    <s v="jobzel_intern"/>
    <s v="jobzel_intern"/>
    <m/>
    <m/>
    <m/>
    <m/>
    <m/>
    <m/>
    <m/>
    <m/>
    <s v="No"/>
    <n v="282"/>
    <m/>
    <m/>
    <x v="0"/>
    <d v="2019-09-13T01:13:36.000"/>
    <s v="Intern - Media Strategy - Blank Space https://t.co/npuVSDoxwC #internship #intern #jobs #hiring #hr #Tchat #Diversity"/>
    <s v="http://jobzel.com/item.php?id=50071"/>
    <s v="jobzel.com"/>
    <x v="17"/>
    <m/>
    <s v="http://pbs.twimg.com/profile_images/678811341226770432/LS-bwLsN_normal.png"/>
    <x v="233"/>
    <s v="https://twitter.com/#!/jobzel_intern/status/1172317370708307968"/>
    <m/>
    <m/>
    <s v="1172317370708307968"/>
    <m/>
    <b v="0"/>
    <n v="0"/>
    <s v=""/>
    <b v="0"/>
    <s v="en"/>
    <m/>
    <s v=""/>
    <b v="0"/>
    <n v="0"/>
    <s v=""/>
    <s v="IFTTT"/>
    <b v="0"/>
    <s v="1172317370708307968"/>
    <s v="Tweet"/>
    <n v="0"/>
    <n v="0"/>
    <m/>
    <m/>
    <m/>
    <m/>
    <m/>
    <m/>
    <m/>
    <m/>
    <n v="282"/>
    <s v="2"/>
    <s v="2"/>
    <n v="0"/>
    <n v="0"/>
    <n v="0"/>
    <n v="0"/>
    <n v="0"/>
    <n v="0"/>
    <n v="12"/>
    <n v="100"/>
    <n v="12"/>
  </r>
  <r>
    <s v="jobzel_intern"/>
    <s v="jobzel_intern"/>
    <m/>
    <m/>
    <m/>
    <m/>
    <m/>
    <m/>
    <m/>
    <m/>
    <s v="No"/>
    <n v="283"/>
    <m/>
    <m/>
    <x v="0"/>
    <d v="2019-09-13T01:13:37.000"/>
    <s v="Spring Intern - Abc7 Digital Team - ABC7 https://t.co/2SQ78FPh5p #internship #intern #jobs #hiring #hr #Tchat #Diversity"/>
    <s v="http://jobzel.com/item.php?id=50072"/>
    <s v="jobzel.com"/>
    <x v="17"/>
    <m/>
    <s v="http://pbs.twimg.com/profile_images/678811341226770432/LS-bwLsN_normal.png"/>
    <x v="234"/>
    <s v="https://twitter.com/#!/jobzel_intern/status/1172317374764027906"/>
    <m/>
    <m/>
    <s v="1172317374764027906"/>
    <m/>
    <b v="0"/>
    <n v="0"/>
    <s v=""/>
    <b v="0"/>
    <s v="en"/>
    <m/>
    <s v=""/>
    <b v="0"/>
    <n v="0"/>
    <s v=""/>
    <s v="IFTTT"/>
    <b v="0"/>
    <s v="1172317374764027906"/>
    <s v="Tweet"/>
    <n v="0"/>
    <n v="0"/>
    <m/>
    <m/>
    <m/>
    <m/>
    <m/>
    <m/>
    <m/>
    <m/>
    <n v="282"/>
    <s v="2"/>
    <s v="2"/>
    <n v="0"/>
    <n v="0"/>
    <n v="0"/>
    <n v="0"/>
    <n v="0"/>
    <n v="0"/>
    <n v="13"/>
    <n v="100"/>
    <n v="13"/>
  </r>
  <r>
    <s v="jobzel_intern"/>
    <s v="jobzel_intern"/>
    <m/>
    <m/>
    <m/>
    <m/>
    <m/>
    <m/>
    <m/>
    <m/>
    <s v="No"/>
    <n v="284"/>
    <m/>
    <m/>
    <x v="0"/>
    <d v="2019-09-13T01:13:38.000"/>
    <s v="Spring Paid Intern - NBC Entertainment Digital - NBC Universal https://t.co/JUTAq9iifZ #internship #intern #jobs #hiring #hr #Tchat #Diversity"/>
    <s v="http://jobzel.com/item.php?id=50073"/>
    <s v="jobzel.com"/>
    <x v="17"/>
    <m/>
    <s v="http://pbs.twimg.com/profile_images/678811341226770432/LS-bwLsN_normal.png"/>
    <x v="235"/>
    <s v="https://twitter.com/#!/jobzel_intern/status/1172317377452576773"/>
    <m/>
    <m/>
    <s v="1172317377452576773"/>
    <m/>
    <b v="0"/>
    <n v="0"/>
    <s v=""/>
    <b v="0"/>
    <s v="en"/>
    <m/>
    <s v=""/>
    <b v="0"/>
    <n v="0"/>
    <s v=""/>
    <s v="IFTTT"/>
    <b v="0"/>
    <s v="1172317377452576773"/>
    <s v="Tweet"/>
    <n v="0"/>
    <n v="0"/>
    <m/>
    <m/>
    <m/>
    <m/>
    <m/>
    <m/>
    <m/>
    <m/>
    <n v="282"/>
    <s v="2"/>
    <s v="2"/>
    <n v="0"/>
    <n v="0"/>
    <n v="0"/>
    <n v="0"/>
    <n v="0"/>
    <n v="0"/>
    <n v="15"/>
    <n v="100"/>
    <n v="15"/>
  </r>
  <r>
    <s v="jobzel_intern"/>
    <s v="jobzel_intern"/>
    <m/>
    <m/>
    <m/>
    <m/>
    <m/>
    <m/>
    <m/>
    <m/>
    <s v="No"/>
    <n v="285"/>
    <m/>
    <m/>
    <x v="0"/>
    <d v="2019-09-13T01:13:38.000"/>
    <s v="Fall Intern - Music Library and Research - New Line Productions https://t.co/i7PieadWuk #internship #intern #jobs #hiring #hr #Tchat #Diversity"/>
    <s v="http://jobzel.com/item.php?id=50074"/>
    <s v="jobzel.com"/>
    <x v="17"/>
    <m/>
    <s v="http://pbs.twimg.com/profile_images/678811341226770432/LS-bwLsN_normal.png"/>
    <x v="235"/>
    <s v="https://twitter.com/#!/jobzel_intern/status/1172317380250259456"/>
    <m/>
    <m/>
    <s v="1172317380250259456"/>
    <m/>
    <b v="0"/>
    <n v="0"/>
    <s v=""/>
    <b v="0"/>
    <s v="en"/>
    <m/>
    <s v=""/>
    <b v="0"/>
    <n v="0"/>
    <s v=""/>
    <s v="IFTTT"/>
    <b v="0"/>
    <s v="1172317380250259456"/>
    <s v="Tweet"/>
    <n v="0"/>
    <n v="0"/>
    <m/>
    <m/>
    <m/>
    <m/>
    <m/>
    <m/>
    <m/>
    <m/>
    <n v="282"/>
    <s v="2"/>
    <s v="2"/>
    <n v="0"/>
    <n v="0"/>
    <n v="1"/>
    <n v="6.25"/>
    <n v="0"/>
    <n v="0"/>
    <n v="15"/>
    <n v="93.75"/>
    <n v="16"/>
  </r>
  <r>
    <s v="jobzel_intern"/>
    <s v="jobzel_intern"/>
    <m/>
    <m/>
    <m/>
    <m/>
    <m/>
    <m/>
    <m/>
    <m/>
    <s v="No"/>
    <n v="286"/>
    <m/>
    <m/>
    <x v="0"/>
    <d v="2019-09-13T01:13:39.000"/>
    <s v="Intern - Marketing - Sony Pictures https://t.co/lEVh4fCEhS #internship #intern #jobs #hiring #hr #Tchat #Diversity"/>
    <s v="http://jobzel.com/item.php?id=50075"/>
    <s v="jobzel.com"/>
    <x v="17"/>
    <m/>
    <s v="http://pbs.twimg.com/profile_images/678811341226770432/LS-bwLsN_normal.png"/>
    <x v="236"/>
    <s v="https://twitter.com/#!/jobzel_intern/status/1172317383232372736"/>
    <m/>
    <m/>
    <s v="1172317383232372736"/>
    <m/>
    <b v="0"/>
    <n v="0"/>
    <s v=""/>
    <b v="0"/>
    <s v="en"/>
    <m/>
    <s v=""/>
    <b v="0"/>
    <n v="0"/>
    <s v=""/>
    <s v="IFTTT"/>
    <b v="0"/>
    <s v="1172317383232372736"/>
    <s v="Tweet"/>
    <n v="0"/>
    <n v="0"/>
    <m/>
    <m/>
    <m/>
    <m/>
    <m/>
    <m/>
    <m/>
    <m/>
    <n v="282"/>
    <s v="2"/>
    <s v="2"/>
    <n v="0"/>
    <n v="0"/>
    <n v="0"/>
    <n v="0"/>
    <n v="0"/>
    <n v="0"/>
    <n v="11"/>
    <n v="100"/>
    <n v="11"/>
  </r>
  <r>
    <s v="jobzel_intern"/>
    <s v="jobzel_intern"/>
    <m/>
    <m/>
    <m/>
    <m/>
    <m/>
    <m/>
    <m/>
    <m/>
    <s v="No"/>
    <n v="287"/>
    <m/>
    <m/>
    <x v="0"/>
    <d v="2019-09-13T10:40:38.000"/>
    <s v="Explore Learning - Assistant Director - £23,000 - £25,500 depending on location https://t.co/F2LMr2W8IV #internship #intern #jobs #hiring #hr #Tchat #Diversity"/>
    <s v="http://jobzel.com/item.php?id=50169"/>
    <s v="jobzel.com"/>
    <x v="17"/>
    <m/>
    <s v="http://pbs.twimg.com/profile_images/678811341226770432/LS-bwLsN_normal.png"/>
    <x v="237"/>
    <s v="https://twitter.com/#!/jobzel_intern/status/1172460069193211904"/>
    <m/>
    <m/>
    <s v="1172460069193211904"/>
    <m/>
    <b v="0"/>
    <n v="0"/>
    <s v=""/>
    <b v="0"/>
    <s v="en"/>
    <m/>
    <s v=""/>
    <b v="0"/>
    <n v="0"/>
    <s v=""/>
    <s v="IFTTT"/>
    <b v="0"/>
    <s v="1172460069193211904"/>
    <s v="Tweet"/>
    <n v="0"/>
    <n v="0"/>
    <m/>
    <m/>
    <m/>
    <m/>
    <m/>
    <m/>
    <m/>
    <m/>
    <n v="282"/>
    <s v="2"/>
    <s v="2"/>
    <n v="0"/>
    <n v="0"/>
    <n v="0"/>
    <n v="0"/>
    <n v="0"/>
    <n v="0"/>
    <n v="18"/>
    <n v="100"/>
    <n v="18"/>
  </r>
  <r>
    <s v="jobzel_intern"/>
    <s v="jobzel_intern"/>
    <m/>
    <m/>
    <m/>
    <m/>
    <m/>
    <m/>
    <m/>
    <m/>
    <s v="No"/>
    <n v="288"/>
    <m/>
    <m/>
    <x v="0"/>
    <d v="2019-09-13T12:35:30.000"/>
    <s v="Fall Intern - Production - AKA NYC https://t.co/MPgaGdLq5V #internship #intern #jobs #hiring #hr #Tchat #Diversity"/>
    <s v="http://jobzel.com/item.php?id=50213"/>
    <s v="jobzel.com"/>
    <x v="17"/>
    <m/>
    <s v="http://pbs.twimg.com/profile_images/678811341226770432/LS-bwLsN_normal.png"/>
    <x v="238"/>
    <s v="https://twitter.com/#!/jobzel_intern/status/1172488976562868224"/>
    <m/>
    <m/>
    <s v="1172488976562868224"/>
    <m/>
    <b v="0"/>
    <n v="0"/>
    <s v=""/>
    <b v="0"/>
    <s v="en"/>
    <m/>
    <s v=""/>
    <b v="0"/>
    <n v="0"/>
    <s v=""/>
    <s v="IFTTT"/>
    <b v="0"/>
    <s v="1172488976562868224"/>
    <s v="Tweet"/>
    <n v="0"/>
    <n v="0"/>
    <m/>
    <m/>
    <m/>
    <m/>
    <m/>
    <m/>
    <m/>
    <m/>
    <n v="282"/>
    <s v="2"/>
    <s v="2"/>
    <n v="0"/>
    <n v="0"/>
    <n v="1"/>
    <n v="8.333333333333334"/>
    <n v="0"/>
    <n v="0"/>
    <n v="11"/>
    <n v="91.66666666666667"/>
    <n v="12"/>
  </r>
  <r>
    <s v="jobzel_intern"/>
    <s v="jobzel_intern"/>
    <m/>
    <m/>
    <m/>
    <m/>
    <m/>
    <m/>
    <m/>
    <m/>
    <s v="No"/>
    <n v="289"/>
    <m/>
    <m/>
    <x v="0"/>
    <d v="2019-09-13T12:35:30.000"/>
    <s v="Fall Intern - Design - AKA NYC https://t.co/xn7C4FiVea #internship #intern #jobs #hiring #hr #Tchat #Diversity"/>
    <s v="http://jobzel.com/item.php?id=50214"/>
    <s v="jobzel.com"/>
    <x v="17"/>
    <m/>
    <s v="http://pbs.twimg.com/profile_images/678811341226770432/LS-bwLsN_normal.png"/>
    <x v="238"/>
    <s v="https://twitter.com/#!/jobzel_intern/status/1172488978509045766"/>
    <m/>
    <m/>
    <s v="1172488978509045766"/>
    <m/>
    <b v="0"/>
    <n v="0"/>
    <s v=""/>
    <b v="0"/>
    <s v="sv"/>
    <m/>
    <s v=""/>
    <b v="0"/>
    <n v="0"/>
    <s v=""/>
    <s v="IFTTT"/>
    <b v="0"/>
    <s v="1172488978509045766"/>
    <s v="Tweet"/>
    <n v="0"/>
    <n v="0"/>
    <m/>
    <m/>
    <m/>
    <m/>
    <m/>
    <m/>
    <m/>
    <m/>
    <n v="282"/>
    <s v="2"/>
    <s v="2"/>
    <n v="0"/>
    <n v="0"/>
    <n v="1"/>
    <n v="8.333333333333334"/>
    <n v="0"/>
    <n v="0"/>
    <n v="11"/>
    <n v="91.66666666666667"/>
    <n v="12"/>
  </r>
  <r>
    <s v="jobzel_intern"/>
    <s v="jobzel_intern"/>
    <m/>
    <m/>
    <m/>
    <m/>
    <m/>
    <m/>
    <m/>
    <m/>
    <s v="No"/>
    <n v="290"/>
    <m/>
    <m/>
    <x v="0"/>
    <d v="2019-09-13T12:35:31.000"/>
    <s v="Spring Intern - Operations / Production - ABC https://t.co/MlEraABz1g #internship #intern #jobs #hiring #hr #Tchat #Diversity"/>
    <s v="http://jobzel.com/item.php?id=50215"/>
    <s v="jobzel.com"/>
    <x v="17"/>
    <m/>
    <s v="http://pbs.twimg.com/profile_images/678811341226770432/LS-bwLsN_normal.png"/>
    <x v="239"/>
    <s v="https://twitter.com/#!/jobzel_intern/status/1172488980379721729"/>
    <m/>
    <m/>
    <s v="1172488980379721729"/>
    <m/>
    <b v="0"/>
    <n v="0"/>
    <s v=""/>
    <b v="0"/>
    <s v="en"/>
    <m/>
    <s v=""/>
    <b v="0"/>
    <n v="0"/>
    <s v=""/>
    <s v="IFTTT"/>
    <b v="0"/>
    <s v="1172488980379721729"/>
    <s v="Tweet"/>
    <n v="0"/>
    <n v="0"/>
    <m/>
    <m/>
    <m/>
    <m/>
    <m/>
    <m/>
    <m/>
    <m/>
    <n v="282"/>
    <s v="2"/>
    <s v="2"/>
    <n v="0"/>
    <n v="0"/>
    <n v="0"/>
    <n v="0"/>
    <n v="0"/>
    <n v="0"/>
    <n v="12"/>
    <n v="100"/>
    <n v="12"/>
  </r>
  <r>
    <s v="jobzel_intern"/>
    <s v="jobzel_intern"/>
    <m/>
    <m/>
    <m/>
    <m/>
    <m/>
    <m/>
    <m/>
    <m/>
    <s v="No"/>
    <n v="291"/>
    <m/>
    <m/>
    <x v="0"/>
    <d v="2019-09-13T12:35:32.000"/>
    <s v="Intern - Indie Feature Film - Confidential https://t.co/vNYrBJ8bkF #internship #intern #jobs #hiring #hr #Tchat #Diversity"/>
    <s v="http://jobzel.com/item.php?id=50216"/>
    <s v="jobzel.com"/>
    <x v="17"/>
    <m/>
    <s v="http://pbs.twimg.com/profile_images/678811341226770432/LS-bwLsN_normal.png"/>
    <x v="240"/>
    <s v="https://twitter.com/#!/jobzel_intern/status/1172488983521181696"/>
    <m/>
    <m/>
    <s v="1172488983521181696"/>
    <m/>
    <b v="0"/>
    <n v="0"/>
    <s v=""/>
    <b v="0"/>
    <s v="en"/>
    <m/>
    <s v=""/>
    <b v="0"/>
    <n v="0"/>
    <s v=""/>
    <s v="IFTTT"/>
    <b v="0"/>
    <s v="1172488983521181696"/>
    <s v="Tweet"/>
    <n v="0"/>
    <n v="0"/>
    <m/>
    <m/>
    <m/>
    <m/>
    <m/>
    <m/>
    <m/>
    <m/>
    <n v="282"/>
    <s v="2"/>
    <s v="2"/>
    <n v="0"/>
    <n v="0"/>
    <n v="0"/>
    <n v="0"/>
    <n v="0"/>
    <n v="0"/>
    <n v="12"/>
    <n v="100"/>
    <n v="12"/>
  </r>
  <r>
    <s v="jobzel_intern"/>
    <s v="jobzel_intern"/>
    <m/>
    <m/>
    <m/>
    <m/>
    <m/>
    <m/>
    <m/>
    <m/>
    <s v="No"/>
    <n v="292"/>
    <m/>
    <m/>
    <x v="0"/>
    <d v="2019-09-13T14:50:51.000"/>
    <s v="Spring Paid Intern - Political Unit - CNN https://t.co/Yki6jF6e0B #internship #intern #jobs #hiring #hr #Tchat #Diversity"/>
    <s v="http://jobzel.com/item.php?id=50263"/>
    <s v="jobzel.com"/>
    <x v="17"/>
    <m/>
    <s v="http://pbs.twimg.com/profile_images/678811341226770432/LS-bwLsN_normal.png"/>
    <x v="241"/>
    <s v="https://twitter.com/#!/jobzel_intern/status/1172523039256453120"/>
    <m/>
    <m/>
    <s v="1172523039256453120"/>
    <m/>
    <b v="0"/>
    <n v="0"/>
    <s v=""/>
    <b v="0"/>
    <s v="en"/>
    <m/>
    <s v=""/>
    <b v="0"/>
    <n v="0"/>
    <s v=""/>
    <s v="IFTTT"/>
    <b v="0"/>
    <s v="1172523039256453120"/>
    <s v="Tweet"/>
    <n v="0"/>
    <n v="0"/>
    <m/>
    <m/>
    <m/>
    <m/>
    <m/>
    <m/>
    <m/>
    <m/>
    <n v="282"/>
    <s v="2"/>
    <s v="2"/>
    <n v="0"/>
    <n v="0"/>
    <n v="0"/>
    <n v="0"/>
    <n v="0"/>
    <n v="0"/>
    <n v="13"/>
    <n v="100"/>
    <n v="13"/>
  </r>
  <r>
    <s v="jobzel_intern"/>
    <s v="jobzel_intern"/>
    <m/>
    <m/>
    <m/>
    <m/>
    <m/>
    <m/>
    <m/>
    <m/>
    <s v="No"/>
    <n v="293"/>
    <m/>
    <m/>
    <x v="0"/>
    <d v="2019-09-13T14:50:52.000"/>
    <s v="Spring Paid Intern - Newsgathering - CNN https://t.co/5aEWbtr2wD #internship #intern #jobs #hiring #hr #Tchat #Diversity"/>
    <s v="http://jobzel.com/item.php?id=50264"/>
    <s v="jobzel.com"/>
    <x v="17"/>
    <m/>
    <s v="http://pbs.twimg.com/profile_images/678811341226770432/LS-bwLsN_normal.png"/>
    <x v="242"/>
    <s v="https://twitter.com/#!/jobzel_intern/status/1172523041211015168"/>
    <m/>
    <m/>
    <s v="1172523041211015168"/>
    <m/>
    <b v="0"/>
    <n v="0"/>
    <s v=""/>
    <b v="0"/>
    <s v="en"/>
    <m/>
    <s v=""/>
    <b v="0"/>
    <n v="0"/>
    <s v=""/>
    <s v="IFTTT"/>
    <b v="0"/>
    <s v="1172523041211015168"/>
    <s v="Tweet"/>
    <n v="0"/>
    <n v="0"/>
    <m/>
    <m/>
    <m/>
    <m/>
    <m/>
    <m/>
    <m/>
    <m/>
    <n v="282"/>
    <s v="2"/>
    <s v="2"/>
    <n v="0"/>
    <n v="0"/>
    <n v="0"/>
    <n v="0"/>
    <n v="0"/>
    <n v="0"/>
    <n v="12"/>
    <n v="100"/>
    <n v="12"/>
  </r>
  <r>
    <s v="jobzel_intern"/>
    <s v="jobzel_intern"/>
    <m/>
    <m/>
    <m/>
    <m/>
    <m/>
    <m/>
    <m/>
    <m/>
    <s v="No"/>
    <n v="294"/>
    <m/>
    <m/>
    <x v="0"/>
    <d v="2019-09-13T14:50:52.000"/>
    <s v="Spring Paid Intern - Newsource - CNN https://t.co/RuW62HXm3B #internship #intern #jobs #hiring #hr #Tchat #Diversity"/>
    <s v="http://jobzel.com/item.php?id=50265"/>
    <s v="jobzel.com"/>
    <x v="17"/>
    <m/>
    <s v="http://pbs.twimg.com/profile_images/678811341226770432/LS-bwLsN_normal.png"/>
    <x v="242"/>
    <s v="https://twitter.com/#!/jobzel_intern/status/1172523044616724480"/>
    <m/>
    <m/>
    <s v="1172523044616724480"/>
    <m/>
    <b v="0"/>
    <n v="0"/>
    <s v=""/>
    <b v="0"/>
    <s v="en"/>
    <m/>
    <s v=""/>
    <b v="0"/>
    <n v="0"/>
    <s v=""/>
    <s v="IFTTT"/>
    <b v="0"/>
    <s v="1172523044616724480"/>
    <s v="Tweet"/>
    <n v="0"/>
    <n v="0"/>
    <m/>
    <m/>
    <m/>
    <m/>
    <m/>
    <m/>
    <m/>
    <m/>
    <n v="282"/>
    <s v="2"/>
    <s v="2"/>
    <n v="0"/>
    <n v="0"/>
    <n v="0"/>
    <n v="0"/>
    <n v="0"/>
    <n v="0"/>
    <n v="12"/>
    <n v="100"/>
    <n v="12"/>
  </r>
  <r>
    <s v="jobzel_intern"/>
    <s v="jobzel_intern"/>
    <m/>
    <m/>
    <m/>
    <m/>
    <m/>
    <m/>
    <m/>
    <m/>
    <s v="No"/>
    <n v="295"/>
    <m/>
    <m/>
    <x v="0"/>
    <d v="2019-09-13T14:50:53.000"/>
    <s v="Spring Paid Intern - Investigative Unit - CNN https://t.co/bX1hnURDcB #internship #intern #jobs #hiring #hr #Tchat #Diversity"/>
    <s v="http://jobzel.com/item.php?id=50266"/>
    <s v="jobzel.com"/>
    <x v="17"/>
    <m/>
    <s v="http://pbs.twimg.com/profile_images/678811341226770432/LS-bwLsN_normal.png"/>
    <x v="243"/>
    <s v="https://twitter.com/#!/jobzel_intern/status/1172523047703711746"/>
    <m/>
    <m/>
    <s v="1172523047703711746"/>
    <m/>
    <b v="0"/>
    <n v="0"/>
    <s v=""/>
    <b v="0"/>
    <s v="en"/>
    <m/>
    <s v=""/>
    <b v="0"/>
    <n v="0"/>
    <s v=""/>
    <s v="IFTTT"/>
    <b v="0"/>
    <s v="1172523047703711746"/>
    <s v="Tweet"/>
    <n v="0"/>
    <n v="0"/>
    <m/>
    <m/>
    <m/>
    <m/>
    <m/>
    <m/>
    <m/>
    <m/>
    <n v="282"/>
    <s v="2"/>
    <s v="2"/>
    <n v="0"/>
    <n v="0"/>
    <n v="0"/>
    <n v="0"/>
    <n v="0"/>
    <n v="0"/>
    <n v="13"/>
    <n v="100"/>
    <n v="13"/>
  </r>
  <r>
    <s v="jobzel_intern"/>
    <s v="jobzel_intern"/>
    <m/>
    <m/>
    <m/>
    <m/>
    <m/>
    <m/>
    <m/>
    <m/>
    <s v="No"/>
    <n v="296"/>
    <m/>
    <m/>
    <x v="0"/>
    <d v="2019-09-13T14:50:54.000"/>
    <s v="Spring Paid Intern - Crime &amp;amp; Justice - CNN https://t.co/wuT1rulD6T #internship #intern #jobs #hiring #hr #Tchat #Diversity"/>
    <s v="http://jobzel.com/item.php?id=50267"/>
    <s v="jobzel.com"/>
    <x v="17"/>
    <m/>
    <s v="http://pbs.twimg.com/profile_images/678811341226770432/LS-bwLsN_normal.png"/>
    <x v="244"/>
    <s v="https://twitter.com/#!/jobzel_intern/status/1172523049599590400"/>
    <m/>
    <m/>
    <s v="1172523049599590400"/>
    <m/>
    <b v="0"/>
    <n v="0"/>
    <s v=""/>
    <b v="0"/>
    <s v="en"/>
    <m/>
    <s v=""/>
    <b v="0"/>
    <n v="0"/>
    <s v=""/>
    <s v="IFTTT"/>
    <b v="0"/>
    <s v="1172523049599590400"/>
    <s v="Tweet"/>
    <n v="0"/>
    <n v="0"/>
    <m/>
    <m/>
    <m/>
    <m/>
    <m/>
    <m/>
    <m/>
    <m/>
    <n v="282"/>
    <s v="2"/>
    <s v="2"/>
    <n v="0"/>
    <n v="0"/>
    <n v="1"/>
    <n v="7.142857142857143"/>
    <n v="0"/>
    <n v="0"/>
    <n v="13"/>
    <n v="92.85714285714286"/>
    <n v="14"/>
  </r>
  <r>
    <s v="jobzel_intern"/>
    <s v="jobzel_intern"/>
    <m/>
    <m/>
    <m/>
    <m/>
    <m/>
    <m/>
    <m/>
    <m/>
    <s v="No"/>
    <n v="297"/>
    <m/>
    <m/>
    <x v="0"/>
    <d v="2019-09-13T14:50:54.000"/>
    <s v="Spring Paid Intern - State Of The Union - CNN https://t.co/DBLC68hgE6 #internship #intern #jobs #hiring #hr #Tchat #Diversity"/>
    <s v="http://jobzel.com/item.php?id=50268"/>
    <s v="jobzel.com"/>
    <x v="17"/>
    <m/>
    <s v="http://pbs.twimg.com/profile_images/678811341226770432/LS-bwLsN_normal.png"/>
    <x v="244"/>
    <s v="https://twitter.com/#!/jobzel_intern/status/1172523051369603073"/>
    <m/>
    <m/>
    <s v="1172523051369603073"/>
    <m/>
    <b v="0"/>
    <n v="0"/>
    <s v=""/>
    <b v="0"/>
    <s v="en"/>
    <m/>
    <s v=""/>
    <b v="0"/>
    <n v="0"/>
    <s v=""/>
    <s v="IFTTT"/>
    <b v="0"/>
    <s v="1172523051369603073"/>
    <s v="Tweet"/>
    <n v="0"/>
    <n v="0"/>
    <m/>
    <m/>
    <m/>
    <m/>
    <m/>
    <m/>
    <m/>
    <m/>
    <n v="282"/>
    <s v="2"/>
    <s v="2"/>
    <n v="0"/>
    <n v="0"/>
    <n v="0"/>
    <n v="0"/>
    <n v="0"/>
    <n v="0"/>
    <n v="15"/>
    <n v="100"/>
    <n v="15"/>
  </r>
  <r>
    <s v="jobzel_intern"/>
    <s v="jobzel_intern"/>
    <m/>
    <m/>
    <m/>
    <m/>
    <m/>
    <m/>
    <m/>
    <m/>
    <s v="No"/>
    <n v="298"/>
    <m/>
    <m/>
    <x v="0"/>
    <d v="2019-09-13T14:50:55.000"/>
    <s v="Spring Paid Intern - Situation Room - CNN https://t.co/g7novGjyD3 #internship #intern #jobs #hiring #hr #Tchat #Diversity"/>
    <s v="http://jobzel.com/item.php?id=50269"/>
    <s v="jobzel.com"/>
    <x v="17"/>
    <m/>
    <s v="http://pbs.twimg.com/profile_images/678811341226770432/LS-bwLsN_normal.png"/>
    <x v="245"/>
    <s v="https://twitter.com/#!/jobzel_intern/status/1172523054523662336"/>
    <m/>
    <m/>
    <s v="1172523054523662336"/>
    <m/>
    <b v="0"/>
    <n v="0"/>
    <s v=""/>
    <b v="0"/>
    <s v="en"/>
    <m/>
    <s v=""/>
    <b v="0"/>
    <n v="0"/>
    <s v=""/>
    <s v="IFTTT"/>
    <b v="0"/>
    <s v="1172523054523662336"/>
    <s v="Tweet"/>
    <n v="0"/>
    <n v="0"/>
    <m/>
    <m/>
    <m/>
    <m/>
    <m/>
    <m/>
    <m/>
    <m/>
    <n v="282"/>
    <s v="2"/>
    <s v="2"/>
    <n v="0"/>
    <n v="0"/>
    <n v="0"/>
    <n v="0"/>
    <n v="0"/>
    <n v="0"/>
    <n v="13"/>
    <n v="100"/>
    <n v="13"/>
  </r>
  <r>
    <s v="jobzel_intern"/>
    <s v="jobzel_intern"/>
    <m/>
    <m/>
    <m/>
    <m/>
    <m/>
    <m/>
    <m/>
    <m/>
    <s v="No"/>
    <n v="299"/>
    <m/>
    <m/>
    <x v="0"/>
    <d v="2019-09-13T14:50:56.000"/>
    <s v="Spring Paid Intern - CNN Espanol - CNN https://t.co/Nx8KptBeqc #internship #intern #jobs #hiring #hr #Tchat #Diversity"/>
    <s v="http://jobzel.com/item.php?id=50270"/>
    <s v="jobzel.com"/>
    <x v="17"/>
    <m/>
    <s v="http://pbs.twimg.com/profile_images/678811341226770432/LS-bwLsN_normal.png"/>
    <x v="246"/>
    <s v="https://twitter.com/#!/jobzel_intern/status/1172523057556152322"/>
    <m/>
    <m/>
    <s v="1172523057556152322"/>
    <m/>
    <b v="0"/>
    <n v="0"/>
    <s v=""/>
    <b v="0"/>
    <s v="en"/>
    <m/>
    <s v=""/>
    <b v="0"/>
    <n v="0"/>
    <s v=""/>
    <s v="IFTTT"/>
    <b v="0"/>
    <s v="1172523057556152322"/>
    <s v="Tweet"/>
    <n v="0"/>
    <n v="0"/>
    <m/>
    <m/>
    <m/>
    <m/>
    <m/>
    <m/>
    <m/>
    <m/>
    <n v="282"/>
    <s v="2"/>
    <s v="2"/>
    <n v="0"/>
    <n v="0"/>
    <n v="0"/>
    <n v="0"/>
    <n v="0"/>
    <n v="0"/>
    <n v="13"/>
    <n v="100"/>
    <n v="13"/>
  </r>
  <r>
    <s v="jobzel_intern"/>
    <s v="jobzel_intern"/>
    <m/>
    <m/>
    <m/>
    <m/>
    <m/>
    <m/>
    <m/>
    <m/>
    <s v="No"/>
    <n v="300"/>
    <m/>
    <m/>
    <x v="0"/>
    <d v="2019-09-13T14:50:56.000"/>
    <s v="Spring Paid Intern - CnnpoliticsCom - CNN https://t.co/Crol25jzWS #internship #intern #jobs #hiring #hr #Tchat #Diversity"/>
    <s v="http://jobzel.com/item.php?id=50271"/>
    <s v="jobzel.com"/>
    <x v="17"/>
    <m/>
    <s v="http://pbs.twimg.com/profile_images/678811341226770432/LS-bwLsN_normal.png"/>
    <x v="246"/>
    <s v="https://twitter.com/#!/jobzel_intern/status/1172523060689276929"/>
    <m/>
    <m/>
    <s v="1172523060689276929"/>
    <m/>
    <b v="0"/>
    <n v="0"/>
    <s v=""/>
    <b v="0"/>
    <s v="en"/>
    <m/>
    <s v=""/>
    <b v="0"/>
    <n v="0"/>
    <s v=""/>
    <s v="IFTTT"/>
    <b v="0"/>
    <s v="1172523060689276929"/>
    <s v="Tweet"/>
    <n v="0"/>
    <n v="0"/>
    <m/>
    <m/>
    <m/>
    <m/>
    <m/>
    <m/>
    <m/>
    <m/>
    <n v="282"/>
    <s v="2"/>
    <s v="2"/>
    <n v="0"/>
    <n v="0"/>
    <n v="0"/>
    <n v="0"/>
    <n v="0"/>
    <n v="0"/>
    <n v="12"/>
    <n v="100"/>
    <n v="12"/>
  </r>
  <r>
    <s v="jobzel_intern"/>
    <s v="jobzel_intern"/>
    <m/>
    <m/>
    <m/>
    <m/>
    <m/>
    <m/>
    <m/>
    <m/>
    <s v="No"/>
    <n v="301"/>
    <m/>
    <m/>
    <x v="0"/>
    <d v="2019-09-13T14:50:57.000"/>
    <s v="Spring Paid Intern - The Lead - CNN https://t.co/dw461Vjkkp #internship #intern #jobs #hiring #hr #Tchat #Diversity"/>
    <s v="http://jobzel.com/item.php?id=50272"/>
    <s v="jobzel.com"/>
    <x v="17"/>
    <m/>
    <s v="http://pbs.twimg.com/profile_images/678811341226770432/LS-bwLsN_normal.png"/>
    <x v="247"/>
    <s v="https://twitter.com/#!/jobzel_intern/status/1172523063814119424"/>
    <m/>
    <m/>
    <s v="1172523063814119424"/>
    <m/>
    <b v="0"/>
    <n v="0"/>
    <s v=""/>
    <b v="0"/>
    <s v="en"/>
    <m/>
    <s v=""/>
    <b v="0"/>
    <n v="0"/>
    <s v=""/>
    <s v="IFTTT"/>
    <b v="0"/>
    <s v="1172523063814119424"/>
    <s v="Tweet"/>
    <n v="0"/>
    <n v="0"/>
    <m/>
    <m/>
    <m/>
    <m/>
    <m/>
    <m/>
    <m/>
    <m/>
    <n v="282"/>
    <s v="2"/>
    <s v="2"/>
    <n v="1"/>
    <n v="7.6923076923076925"/>
    <n v="0"/>
    <n v="0"/>
    <n v="0"/>
    <n v="0"/>
    <n v="12"/>
    <n v="92.3076923076923"/>
    <n v="13"/>
  </r>
  <r>
    <s v="jobzel_intern"/>
    <s v="jobzel_intern"/>
    <m/>
    <m/>
    <m/>
    <m/>
    <m/>
    <m/>
    <m/>
    <m/>
    <s v="No"/>
    <n v="302"/>
    <m/>
    <m/>
    <x v="0"/>
    <d v="2019-09-13T17:50:34.000"/>
    <s v="Intern - Social Media and Marketing - Colors Worldwide Inc https://t.co/4lAKupt88V #internship #intern #jobs #hiring #hr #Tchat #Diversity"/>
    <s v="http://jobzel.com/item.php?id=50341"/>
    <s v="jobzel.com"/>
    <x v="17"/>
    <m/>
    <s v="http://pbs.twimg.com/profile_images/678811341226770432/LS-bwLsN_normal.png"/>
    <x v="248"/>
    <s v="https://twitter.com/#!/jobzel_intern/status/1172568266272837640"/>
    <m/>
    <m/>
    <s v="1172568266272837640"/>
    <m/>
    <b v="0"/>
    <n v="0"/>
    <s v=""/>
    <b v="0"/>
    <s v="en"/>
    <m/>
    <s v=""/>
    <b v="0"/>
    <n v="0"/>
    <s v=""/>
    <s v="IFTTT"/>
    <b v="0"/>
    <s v="1172568266272837640"/>
    <s v="Tweet"/>
    <n v="0"/>
    <n v="0"/>
    <m/>
    <m/>
    <m/>
    <m/>
    <m/>
    <m/>
    <m/>
    <m/>
    <n v="282"/>
    <s v="2"/>
    <s v="2"/>
    <n v="0"/>
    <n v="0"/>
    <n v="0"/>
    <n v="0"/>
    <n v="0"/>
    <n v="0"/>
    <n v="15"/>
    <n v="100"/>
    <n v="15"/>
  </r>
  <r>
    <s v="jobzel_intern"/>
    <s v="jobzel_intern"/>
    <m/>
    <m/>
    <m/>
    <m/>
    <m/>
    <m/>
    <m/>
    <m/>
    <s v="No"/>
    <n v="303"/>
    <m/>
    <m/>
    <x v="0"/>
    <d v="2019-09-13T18:50:56.000"/>
    <s v="Intern - Music   Social media - youbloom https://t.co/eD6kohJMmq #internship #intern #jobs #hiring #hr #Tchat #Diversity"/>
    <s v="http://jobzel.com/item.php?id=50365"/>
    <s v="jobzel.com"/>
    <x v="17"/>
    <m/>
    <s v="http://pbs.twimg.com/profile_images/678811341226770432/LS-bwLsN_normal.png"/>
    <x v="249"/>
    <s v="https://twitter.com/#!/jobzel_intern/status/1172583455940599808"/>
    <m/>
    <m/>
    <s v="1172583455940599808"/>
    <m/>
    <b v="0"/>
    <n v="0"/>
    <s v=""/>
    <b v="0"/>
    <s v="en"/>
    <m/>
    <s v=""/>
    <b v="0"/>
    <n v="0"/>
    <s v=""/>
    <s v="IFTTT"/>
    <b v="0"/>
    <s v="1172583455940599808"/>
    <s v="Tweet"/>
    <n v="0"/>
    <n v="0"/>
    <m/>
    <m/>
    <m/>
    <m/>
    <m/>
    <m/>
    <m/>
    <m/>
    <n v="282"/>
    <s v="2"/>
    <s v="2"/>
    <n v="0"/>
    <n v="0"/>
    <n v="0"/>
    <n v="0"/>
    <n v="0"/>
    <n v="0"/>
    <n v="12"/>
    <n v="100"/>
    <n v="12"/>
  </r>
  <r>
    <s v="jobzel_intern"/>
    <s v="jobzel_intern"/>
    <m/>
    <m/>
    <m/>
    <m/>
    <m/>
    <m/>
    <m/>
    <m/>
    <s v="No"/>
    <n v="304"/>
    <m/>
    <m/>
    <x v="0"/>
    <d v="2019-09-13T18:50:57.000"/>
    <s v="Intern - Talent Agency - UIA Talent Agency https://t.co/LL9yd5H6aS #internship #intern #jobs #hiring #hr #Tchat #Diversity"/>
    <s v="http://jobzel.com/item.php?id=50366"/>
    <s v="jobzel.com"/>
    <x v="17"/>
    <m/>
    <s v="http://pbs.twimg.com/profile_images/678811341226770432/LS-bwLsN_normal.png"/>
    <x v="250"/>
    <s v="https://twitter.com/#!/jobzel_intern/status/1172583460017496065"/>
    <m/>
    <m/>
    <s v="1172583460017496065"/>
    <m/>
    <b v="0"/>
    <n v="0"/>
    <s v=""/>
    <b v="0"/>
    <s v="en"/>
    <m/>
    <s v=""/>
    <b v="0"/>
    <n v="0"/>
    <s v=""/>
    <s v="IFTTT"/>
    <b v="0"/>
    <s v="1172583460017496065"/>
    <s v="Tweet"/>
    <n v="0"/>
    <n v="0"/>
    <m/>
    <m/>
    <m/>
    <m/>
    <m/>
    <m/>
    <m/>
    <m/>
    <n v="282"/>
    <s v="2"/>
    <s v="2"/>
    <n v="2"/>
    <n v="15.384615384615385"/>
    <n v="0"/>
    <n v="0"/>
    <n v="0"/>
    <n v="0"/>
    <n v="11"/>
    <n v="84.61538461538461"/>
    <n v="13"/>
  </r>
  <r>
    <s v="jobzel_intern"/>
    <s v="jobzel_intern"/>
    <m/>
    <m/>
    <m/>
    <m/>
    <m/>
    <m/>
    <m/>
    <m/>
    <s v="No"/>
    <n v="305"/>
    <m/>
    <m/>
    <x v="0"/>
    <d v="2019-09-13T18:50:57.000"/>
    <s v="Spring Paid Intern - Various - Viacom https://t.co/lCOygGcTH1 #internship #intern #jobs #hiring #hr #Tchat #Diversity"/>
    <s v="http://jobzel.com/item.php?id=50367"/>
    <s v="jobzel.com"/>
    <x v="17"/>
    <m/>
    <s v="http://pbs.twimg.com/profile_images/678811341226770432/LS-bwLsN_normal.png"/>
    <x v="250"/>
    <s v="https://twitter.com/#!/jobzel_intern/status/1172583462747955202"/>
    <m/>
    <m/>
    <s v="1172583462747955202"/>
    <m/>
    <b v="0"/>
    <n v="0"/>
    <s v=""/>
    <b v="0"/>
    <s v="en"/>
    <m/>
    <s v=""/>
    <b v="0"/>
    <n v="0"/>
    <s v=""/>
    <s v="IFTTT"/>
    <b v="0"/>
    <s v="1172583462747955202"/>
    <s v="Tweet"/>
    <n v="0"/>
    <n v="0"/>
    <m/>
    <m/>
    <m/>
    <m/>
    <m/>
    <m/>
    <m/>
    <m/>
    <n v="282"/>
    <s v="2"/>
    <s v="2"/>
    <n v="0"/>
    <n v="0"/>
    <n v="0"/>
    <n v="0"/>
    <n v="0"/>
    <n v="0"/>
    <n v="12"/>
    <n v="100"/>
    <n v="12"/>
  </r>
  <r>
    <s v="jobzel_intern"/>
    <s v="jobzel_intern"/>
    <m/>
    <m/>
    <m/>
    <m/>
    <m/>
    <m/>
    <m/>
    <m/>
    <s v="No"/>
    <n v="306"/>
    <m/>
    <m/>
    <x v="0"/>
    <d v="2019-09-13T18:50:58.000"/>
    <s v="Spring Intern - Abc7 Early Morning News - ABC7 https://t.co/YzR00WMZAD #internship #intern #jobs #hiring #hr #Tchat #Diversity"/>
    <s v="http://jobzel.com/item.php?id=50368"/>
    <s v="jobzel.com"/>
    <x v="17"/>
    <m/>
    <s v="http://pbs.twimg.com/profile_images/678811341226770432/LS-bwLsN_normal.png"/>
    <x v="251"/>
    <s v="https://twitter.com/#!/jobzel_intern/status/1172583466439008262"/>
    <m/>
    <m/>
    <s v="1172583466439008262"/>
    <m/>
    <b v="0"/>
    <n v="0"/>
    <s v=""/>
    <b v="0"/>
    <s v="en"/>
    <m/>
    <s v=""/>
    <b v="0"/>
    <n v="0"/>
    <s v=""/>
    <s v="IFTTT"/>
    <b v="0"/>
    <s v="1172583466439008262"/>
    <s v="Tweet"/>
    <n v="0"/>
    <n v="0"/>
    <m/>
    <m/>
    <m/>
    <m/>
    <m/>
    <m/>
    <m/>
    <m/>
    <n v="282"/>
    <s v="2"/>
    <s v="2"/>
    <n v="0"/>
    <n v="0"/>
    <n v="0"/>
    <n v="0"/>
    <n v="0"/>
    <n v="0"/>
    <n v="14"/>
    <n v="100"/>
    <n v="14"/>
  </r>
  <r>
    <s v="jobzel_intern"/>
    <s v="jobzel_intern"/>
    <m/>
    <m/>
    <m/>
    <m/>
    <m/>
    <m/>
    <m/>
    <m/>
    <s v="No"/>
    <n v="307"/>
    <m/>
    <m/>
    <x v="0"/>
    <d v="2019-09-13T18:50:59.000"/>
    <s v="Spring Intern - Marketing - ABC https://t.co/lvsagmoYbE #internship #intern #jobs #hiring #hr #Tchat #Diversity"/>
    <s v="http://jobzel.com/item.php?id=50369"/>
    <s v="jobzel.com"/>
    <x v="17"/>
    <m/>
    <s v="http://pbs.twimg.com/profile_images/678811341226770432/LS-bwLsN_normal.png"/>
    <x v="252"/>
    <s v="https://twitter.com/#!/jobzel_intern/status/1172583468674486272"/>
    <m/>
    <m/>
    <s v="1172583468674486272"/>
    <m/>
    <b v="0"/>
    <n v="0"/>
    <s v=""/>
    <b v="0"/>
    <s v="en"/>
    <m/>
    <s v=""/>
    <b v="0"/>
    <n v="0"/>
    <s v=""/>
    <s v="IFTTT"/>
    <b v="0"/>
    <s v="1172583468674486272"/>
    <s v="Tweet"/>
    <n v="0"/>
    <n v="0"/>
    <m/>
    <m/>
    <m/>
    <m/>
    <m/>
    <m/>
    <m/>
    <m/>
    <n v="282"/>
    <s v="2"/>
    <s v="2"/>
    <n v="0"/>
    <n v="0"/>
    <n v="0"/>
    <n v="0"/>
    <n v="0"/>
    <n v="0"/>
    <n v="11"/>
    <n v="100"/>
    <n v="11"/>
  </r>
  <r>
    <s v="jobzel_intern"/>
    <s v="jobzel_intern"/>
    <m/>
    <m/>
    <m/>
    <m/>
    <m/>
    <m/>
    <m/>
    <m/>
    <s v="No"/>
    <n v="308"/>
    <m/>
    <m/>
    <x v="0"/>
    <d v="2019-09-13T18:50:59.000"/>
    <s v="Fall Paid Intern - Photo - CBS Interactive https://t.co/CR27vySBQz #internship #intern #jobs #hiring #hr #Tchat #Diversity"/>
    <s v="http://jobzel.com/item.php?id=50370"/>
    <s v="jobzel.com"/>
    <x v="17"/>
    <m/>
    <s v="http://pbs.twimg.com/profile_images/678811341226770432/LS-bwLsN_normal.png"/>
    <x v="252"/>
    <s v="https://twitter.com/#!/jobzel_intern/status/1172583470939484166"/>
    <m/>
    <m/>
    <s v="1172583470939484166"/>
    <m/>
    <b v="0"/>
    <n v="0"/>
    <s v=""/>
    <b v="0"/>
    <s v="en"/>
    <m/>
    <s v=""/>
    <b v="0"/>
    <n v="0"/>
    <s v=""/>
    <s v="IFTTT"/>
    <b v="0"/>
    <s v="1172583470939484166"/>
    <s v="Tweet"/>
    <n v="0"/>
    <n v="0"/>
    <m/>
    <m/>
    <m/>
    <m/>
    <m/>
    <m/>
    <m/>
    <m/>
    <n v="282"/>
    <s v="2"/>
    <s v="2"/>
    <n v="0"/>
    <n v="0"/>
    <n v="1"/>
    <n v="7.6923076923076925"/>
    <n v="0"/>
    <n v="0"/>
    <n v="12"/>
    <n v="92.3076923076923"/>
    <n v="13"/>
  </r>
  <r>
    <s v="jobzel_intern"/>
    <s v="jobzel_intern"/>
    <m/>
    <m/>
    <m/>
    <m/>
    <m/>
    <m/>
    <m/>
    <m/>
    <s v="No"/>
    <n v="309"/>
    <m/>
    <m/>
    <x v="0"/>
    <d v="2019-09-13T21:10:05.000"/>
    <s v="Intern - Production &amp;amp;amp Development - MadRiver Pictures https://t.co/oO3OSY2MTS #internship #intern #jobs #hiring #hr #Tchat #Diversity"/>
    <s v="http://jobzel.com/item.php?id=50417"/>
    <s v="jobzel.com"/>
    <x v="17"/>
    <m/>
    <s v="http://pbs.twimg.com/profile_images/678811341226770432/LS-bwLsN_normal.png"/>
    <x v="253"/>
    <s v="https://twitter.com/#!/jobzel_intern/status/1172618474394402816"/>
    <m/>
    <m/>
    <s v="1172618474394402816"/>
    <m/>
    <b v="0"/>
    <n v="0"/>
    <s v=""/>
    <b v="0"/>
    <s v="en"/>
    <m/>
    <s v=""/>
    <b v="0"/>
    <n v="0"/>
    <s v=""/>
    <s v="IFTTT"/>
    <b v="0"/>
    <s v="1172618474394402816"/>
    <s v="Tweet"/>
    <n v="0"/>
    <n v="0"/>
    <m/>
    <m/>
    <m/>
    <m/>
    <m/>
    <m/>
    <m/>
    <m/>
    <n v="282"/>
    <s v="2"/>
    <s v="2"/>
    <n v="0"/>
    <n v="0"/>
    <n v="0"/>
    <n v="0"/>
    <n v="0"/>
    <n v="0"/>
    <n v="14"/>
    <n v="100"/>
    <n v="14"/>
  </r>
  <r>
    <s v="jobzel_intern"/>
    <s v="jobzel_intern"/>
    <m/>
    <m/>
    <m/>
    <m/>
    <m/>
    <m/>
    <m/>
    <m/>
    <s v="No"/>
    <n v="310"/>
    <m/>
    <m/>
    <x v="0"/>
    <d v="2019-09-14T00:10:53.000"/>
    <s v="Paid Intern - management - Premier League Entertainment https://t.co/0Nlg2zWePc #internship #intern #jobs #hiring #hr #Tchat #Diversity"/>
    <s v="http://jobzel.com/item.php?id=50479"/>
    <s v="jobzel.com"/>
    <x v="17"/>
    <m/>
    <s v="http://pbs.twimg.com/profile_images/678811341226770432/LS-bwLsN_normal.png"/>
    <x v="254"/>
    <s v="https://twitter.com/#!/jobzel_intern/status/1172663974707568640"/>
    <m/>
    <m/>
    <s v="1172663974707568640"/>
    <m/>
    <b v="0"/>
    <n v="0"/>
    <s v=""/>
    <b v="0"/>
    <s v="fr"/>
    <m/>
    <s v=""/>
    <b v="0"/>
    <n v="0"/>
    <s v=""/>
    <s v="IFTTT"/>
    <b v="0"/>
    <s v="1172663974707568640"/>
    <s v="Tweet"/>
    <n v="0"/>
    <n v="0"/>
    <m/>
    <m/>
    <m/>
    <m/>
    <m/>
    <m/>
    <m/>
    <m/>
    <n v="282"/>
    <s v="2"/>
    <s v="2"/>
    <n v="1"/>
    <n v="7.6923076923076925"/>
    <n v="0"/>
    <n v="0"/>
    <n v="0"/>
    <n v="0"/>
    <n v="12"/>
    <n v="92.3076923076923"/>
    <n v="13"/>
  </r>
  <r>
    <s v="jobzel_intern"/>
    <s v="jobzel_intern"/>
    <m/>
    <m/>
    <m/>
    <m/>
    <m/>
    <m/>
    <m/>
    <m/>
    <s v="No"/>
    <n v="311"/>
    <m/>
    <m/>
    <x v="0"/>
    <d v="2019-09-14T00:10:54.000"/>
    <s v="Spring Paid Intern - Content Distribution Marketing - NBC Universal https://t.co/lw1TrdVObg #internship #intern #jobs #hiring #hr #Tchat #Diversity"/>
    <s v="http://jobzel.com/item.php?id=50480"/>
    <s v="jobzel.com"/>
    <x v="17"/>
    <m/>
    <s v="http://pbs.twimg.com/profile_images/678811341226770432/LS-bwLsN_normal.png"/>
    <x v="255"/>
    <s v="https://twitter.com/#!/jobzel_intern/status/1172663977823879168"/>
    <m/>
    <m/>
    <s v="1172663977823879168"/>
    <m/>
    <b v="0"/>
    <n v="0"/>
    <s v=""/>
    <b v="0"/>
    <s v="en"/>
    <m/>
    <s v=""/>
    <b v="0"/>
    <n v="0"/>
    <s v=""/>
    <s v="IFTTT"/>
    <b v="0"/>
    <s v="1172663977823879168"/>
    <s v="Tweet"/>
    <n v="0"/>
    <n v="0"/>
    <m/>
    <m/>
    <m/>
    <m/>
    <m/>
    <m/>
    <m/>
    <m/>
    <n v="282"/>
    <s v="2"/>
    <s v="2"/>
    <n v="0"/>
    <n v="0"/>
    <n v="0"/>
    <n v="0"/>
    <n v="0"/>
    <n v="0"/>
    <n v="15"/>
    <n v="100"/>
    <n v="15"/>
  </r>
  <r>
    <s v="jobzel_intern"/>
    <s v="jobzel_intern"/>
    <m/>
    <m/>
    <m/>
    <m/>
    <m/>
    <m/>
    <m/>
    <m/>
    <s v="No"/>
    <n v="312"/>
    <m/>
    <m/>
    <x v="0"/>
    <d v="2019-09-14T00:10:54.000"/>
    <s v="Spring Paid Intern - Content Distribution Digital - NBC Universal https://t.co/98a9YVmwMz #internship #intern #jobs #hiring #hr #Tchat #Diversity"/>
    <s v="http://jobzel.com/item.php?id=50481"/>
    <s v="jobzel.com"/>
    <x v="17"/>
    <m/>
    <s v="http://pbs.twimg.com/profile_images/678811341226770432/LS-bwLsN_normal.png"/>
    <x v="255"/>
    <s v="https://twitter.com/#!/jobzel_intern/status/1172663979812052992"/>
    <m/>
    <m/>
    <s v="1172663979812052992"/>
    <m/>
    <b v="0"/>
    <n v="0"/>
    <s v=""/>
    <b v="0"/>
    <s v="en"/>
    <m/>
    <s v=""/>
    <b v="0"/>
    <n v="0"/>
    <s v=""/>
    <s v="IFTTT"/>
    <b v="0"/>
    <s v="1172663979812052992"/>
    <s v="Tweet"/>
    <n v="0"/>
    <n v="0"/>
    <m/>
    <m/>
    <m/>
    <m/>
    <m/>
    <m/>
    <m/>
    <m/>
    <n v="282"/>
    <s v="2"/>
    <s v="2"/>
    <n v="0"/>
    <n v="0"/>
    <n v="0"/>
    <n v="0"/>
    <n v="0"/>
    <n v="0"/>
    <n v="15"/>
    <n v="100"/>
    <n v="15"/>
  </r>
  <r>
    <s v="jobzel_intern"/>
    <s v="jobzel_intern"/>
    <m/>
    <m/>
    <m/>
    <m/>
    <m/>
    <m/>
    <m/>
    <m/>
    <s v="No"/>
    <n v="313"/>
    <m/>
    <m/>
    <x v="0"/>
    <d v="2019-09-14T00:10:55.000"/>
    <s v="Intern - Business Development - Confidential https://t.co/KB5n14FMdi #internship #intern #jobs #hiring #hr #Tchat #Diversity"/>
    <s v="http://jobzel.com/item.php?id=50482"/>
    <s v="jobzel.com"/>
    <x v="17"/>
    <m/>
    <s v="http://pbs.twimg.com/profile_images/678811341226770432/LS-bwLsN_normal.png"/>
    <x v="256"/>
    <s v="https://twitter.com/#!/jobzel_intern/status/1172663983280730113"/>
    <m/>
    <m/>
    <s v="1172663983280730113"/>
    <m/>
    <b v="0"/>
    <n v="0"/>
    <s v=""/>
    <b v="0"/>
    <s v="en"/>
    <m/>
    <s v=""/>
    <b v="0"/>
    <n v="0"/>
    <s v=""/>
    <s v="IFTTT"/>
    <b v="0"/>
    <s v="1172663983280730113"/>
    <s v="Tweet"/>
    <n v="0"/>
    <n v="0"/>
    <m/>
    <m/>
    <m/>
    <m/>
    <m/>
    <m/>
    <m/>
    <m/>
    <n v="282"/>
    <s v="2"/>
    <s v="2"/>
    <n v="0"/>
    <n v="0"/>
    <n v="0"/>
    <n v="0"/>
    <n v="0"/>
    <n v="0"/>
    <n v="11"/>
    <n v="100"/>
    <n v="11"/>
  </r>
  <r>
    <s v="jobzel_intern"/>
    <s v="jobzel_intern"/>
    <m/>
    <m/>
    <m/>
    <m/>
    <m/>
    <m/>
    <m/>
    <m/>
    <s v="No"/>
    <n v="314"/>
    <m/>
    <m/>
    <x v="0"/>
    <d v="2019-09-14T00:10:55.000"/>
    <s v="Intern - Office / Production - Confidential https://t.co/3I7sHNF8Ff #internship #intern #jobs #hiring #hr #Tchat #Diversity"/>
    <s v="http://jobzel.com/item.php?id=50483"/>
    <s v="jobzel.com"/>
    <x v="17"/>
    <m/>
    <s v="http://pbs.twimg.com/profile_images/678811341226770432/LS-bwLsN_normal.png"/>
    <x v="256"/>
    <s v="https://twitter.com/#!/jobzel_intern/status/1172663985545629698"/>
    <m/>
    <m/>
    <s v="1172663985545629698"/>
    <m/>
    <b v="0"/>
    <n v="0"/>
    <s v=""/>
    <b v="0"/>
    <s v="en"/>
    <m/>
    <s v=""/>
    <b v="0"/>
    <n v="0"/>
    <s v=""/>
    <s v="IFTTT"/>
    <b v="0"/>
    <s v="1172663985545629698"/>
    <s v="Tweet"/>
    <n v="0"/>
    <n v="0"/>
    <m/>
    <m/>
    <m/>
    <m/>
    <m/>
    <m/>
    <m/>
    <m/>
    <n v="282"/>
    <s v="2"/>
    <s v="2"/>
    <n v="0"/>
    <n v="0"/>
    <n v="0"/>
    <n v="0"/>
    <n v="0"/>
    <n v="0"/>
    <n v="11"/>
    <n v="100"/>
    <n v="11"/>
  </r>
  <r>
    <s v="jobzel_intern"/>
    <s v="jobzel_intern"/>
    <m/>
    <m/>
    <m/>
    <m/>
    <m/>
    <m/>
    <m/>
    <m/>
    <s v="No"/>
    <n v="315"/>
    <m/>
    <m/>
    <x v="0"/>
    <d v="2019-09-14T00:10:56.000"/>
    <s v="Spring Intern - Transportation / Agencies ,  News Dc Bureau - ABC https://t.co/2KhQk1lObL #internship #intern #jobs #hiring #hr #Tchat #Diversity"/>
    <s v="http://jobzel.com/item.php?id=50484"/>
    <s v="jobzel.com"/>
    <x v="17"/>
    <m/>
    <s v="http://pbs.twimg.com/profile_images/678811341226770432/LS-bwLsN_normal.png"/>
    <x v="257"/>
    <s v="https://twitter.com/#!/jobzel_intern/status/1172663987512778752"/>
    <m/>
    <m/>
    <s v="1172663987512778752"/>
    <m/>
    <b v="0"/>
    <n v="0"/>
    <s v=""/>
    <b v="0"/>
    <s v="en"/>
    <m/>
    <s v=""/>
    <b v="0"/>
    <n v="0"/>
    <s v=""/>
    <s v="IFTTT"/>
    <b v="0"/>
    <s v="1172663987512778752"/>
    <s v="Tweet"/>
    <n v="0"/>
    <n v="0"/>
    <m/>
    <m/>
    <m/>
    <m/>
    <m/>
    <m/>
    <m/>
    <m/>
    <n v="282"/>
    <s v="2"/>
    <s v="2"/>
    <n v="0"/>
    <n v="0"/>
    <n v="0"/>
    <n v="0"/>
    <n v="0"/>
    <n v="0"/>
    <n v="15"/>
    <n v="100"/>
    <n v="15"/>
  </r>
  <r>
    <s v="jobzel_intern"/>
    <s v="jobzel_intern"/>
    <m/>
    <m/>
    <m/>
    <m/>
    <m/>
    <m/>
    <m/>
    <m/>
    <s v="No"/>
    <n v="316"/>
    <m/>
    <m/>
    <x v="0"/>
    <d v="2019-09-14T13:20:32.000"/>
    <s v="Intern - Photography - Fortune Cookie Productions https://t.co/UaGmXKo9U6 #internship #intern #jobs #hiring #hr #Tchat #Diversity"/>
    <s v="http://jobzel.com/item.php?id=50717"/>
    <s v="jobzel.com"/>
    <x v="17"/>
    <m/>
    <s v="http://pbs.twimg.com/profile_images/678811341226770432/LS-bwLsN_normal.png"/>
    <x v="258"/>
    <s v="https://twitter.com/#!/jobzel_intern/status/1172862699392442368"/>
    <m/>
    <m/>
    <s v="1172862699392442368"/>
    <m/>
    <b v="0"/>
    <n v="0"/>
    <s v=""/>
    <b v="0"/>
    <s v="en"/>
    <m/>
    <s v=""/>
    <b v="0"/>
    <n v="1"/>
    <s v=""/>
    <s v="IFTTT"/>
    <b v="0"/>
    <s v="1172862699392442368"/>
    <s v="Tweet"/>
    <n v="0"/>
    <n v="0"/>
    <m/>
    <m/>
    <m/>
    <m/>
    <m/>
    <m/>
    <m/>
    <m/>
    <n v="282"/>
    <s v="2"/>
    <s v="2"/>
    <n v="1"/>
    <n v="8.333333333333334"/>
    <n v="0"/>
    <n v="0"/>
    <n v="0"/>
    <n v="0"/>
    <n v="11"/>
    <n v="91.66666666666667"/>
    <n v="12"/>
  </r>
  <r>
    <s v="jobzel_intern"/>
    <s v="jobzel_intern"/>
    <m/>
    <m/>
    <m/>
    <m/>
    <m/>
    <m/>
    <m/>
    <m/>
    <s v="No"/>
    <n v="317"/>
    <m/>
    <m/>
    <x v="0"/>
    <d v="2019-09-14T13:20:33.000"/>
    <s v="Intern - Documentary Film - Odyssey Impact https://t.co/glkotg9Xkf #internship #intern #jobs #hiring #hr #Tchat #Diversity"/>
    <s v="http://jobzel.com/item.php?id=50718"/>
    <s v="jobzel.com"/>
    <x v="17"/>
    <m/>
    <s v="http://pbs.twimg.com/profile_images/678811341226770432/LS-bwLsN_normal.png"/>
    <x v="259"/>
    <s v="https://twitter.com/#!/jobzel_intern/status/1172862702156431360"/>
    <m/>
    <m/>
    <s v="1172862702156431360"/>
    <m/>
    <b v="0"/>
    <n v="0"/>
    <s v=""/>
    <b v="0"/>
    <s v="en"/>
    <m/>
    <s v=""/>
    <b v="0"/>
    <n v="1"/>
    <s v=""/>
    <s v="IFTTT"/>
    <b v="0"/>
    <s v="1172862702156431360"/>
    <s v="Tweet"/>
    <n v="0"/>
    <n v="0"/>
    <m/>
    <m/>
    <m/>
    <m/>
    <m/>
    <m/>
    <m/>
    <m/>
    <n v="282"/>
    <s v="2"/>
    <s v="2"/>
    <n v="0"/>
    <n v="0"/>
    <n v="0"/>
    <n v="0"/>
    <n v="0"/>
    <n v="0"/>
    <n v="12"/>
    <n v="100"/>
    <n v="12"/>
  </r>
  <r>
    <s v="jobzel_intern"/>
    <s v="jobzel_intern"/>
    <m/>
    <m/>
    <m/>
    <m/>
    <m/>
    <m/>
    <m/>
    <m/>
    <s v="No"/>
    <n v="318"/>
    <m/>
    <m/>
    <x v="0"/>
    <d v="2019-09-14T13:20:34.000"/>
    <s v="Spring Intern - Stats &amp;amp; Information - ESPN https://t.co/uap3JedYxT #internship #intern #jobs #hiring #hr #Tchat #Diversity"/>
    <s v="http://jobzel.com/item.php?id=50719"/>
    <s v="jobzel.com"/>
    <x v="17"/>
    <m/>
    <s v="http://pbs.twimg.com/profile_images/678811341226770432/LS-bwLsN_normal.png"/>
    <x v="260"/>
    <s v="https://twitter.com/#!/jobzel_intern/status/1172862705147027457"/>
    <m/>
    <m/>
    <s v="1172862705147027457"/>
    <m/>
    <b v="0"/>
    <n v="0"/>
    <s v=""/>
    <b v="0"/>
    <s v="en"/>
    <m/>
    <s v=""/>
    <b v="0"/>
    <n v="1"/>
    <s v=""/>
    <s v="IFTTT"/>
    <b v="0"/>
    <s v="1172862705147027457"/>
    <s v="Tweet"/>
    <n v="0"/>
    <n v="0"/>
    <m/>
    <m/>
    <m/>
    <m/>
    <m/>
    <m/>
    <m/>
    <m/>
    <n v="282"/>
    <s v="2"/>
    <s v="2"/>
    <n v="0"/>
    <n v="0"/>
    <n v="0"/>
    <n v="0"/>
    <n v="0"/>
    <n v="0"/>
    <n v="13"/>
    <n v="100"/>
    <n v="13"/>
  </r>
  <r>
    <s v="jobzel_intern"/>
    <s v="jobzel_intern"/>
    <m/>
    <m/>
    <m/>
    <m/>
    <m/>
    <m/>
    <m/>
    <m/>
    <s v="No"/>
    <n v="319"/>
    <m/>
    <m/>
    <x v="0"/>
    <d v="2019-09-14T13:20:35.000"/>
    <s v="Spring Intern - Casting - Freeform https://t.co/oWRCFwxNaa #internship #intern #jobs #hiring #hr #Tchat #Diversity"/>
    <s v="http://jobzel.com/item.php?id=50720"/>
    <s v="jobzel.com"/>
    <x v="17"/>
    <m/>
    <s v="http://pbs.twimg.com/profile_images/678811341226770432/LS-bwLsN_normal.png"/>
    <x v="261"/>
    <s v="https://twitter.com/#!/jobzel_intern/status/1172862709546795009"/>
    <m/>
    <m/>
    <s v="1172862709546795009"/>
    <m/>
    <b v="0"/>
    <n v="0"/>
    <s v=""/>
    <b v="0"/>
    <s v="en"/>
    <m/>
    <s v=""/>
    <b v="0"/>
    <n v="1"/>
    <s v=""/>
    <s v="IFTTT"/>
    <b v="0"/>
    <s v="1172862709546795009"/>
    <s v="Tweet"/>
    <n v="0"/>
    <n v="0"/>
    <m/>
    <m/>
    <m/>
    <m/>
    <m/>
    <m/>
    <m/>
    <m/>
    <n v="282"/>
    <s v="2"/>
    <s v="2"/>
    <n v="0"/>
    <n v="0"/>
    <n v="0"/>
    <n v="0"/>
    <n v="0"/>
    <n v="0"/>
    <n v="11"/>
    <n v="100"/>
    <n v="11"/>
  </r>
  <r>
    <s v="jobzel_intern"/>
    <s v="jobzel_intern"/>
    <m/>
    <m/>
    <m/>
    <m/>
    <m/>
    <m/>
    <m/>
    <m/>
    <s v="No"/>
    <n v="320"/>
    <m/>
    <m/>
    <x v="0"/>
    <d v="2019-09-14T14:20:39.000"/>
    <s v="Spring Intern - Social Media - ESPN https://t.co/k3uZNW2PPy #internship #intern #jobs #hiring #hr #Tchat #Diversity"/>
    <s v="http://jobzel.com/item.php?id=50740"/>
    <s v="jobzel.com"/>
    <x v="17"/>
    <m/>
    <s v="http://pbs.twimg.com/profile_images/678811341226770432/LS-bwLsN_normal.png"/>
    <x v="262"/>
    <s v="https://twitter.com/#!/jobzel_intern/status/1172877827336802304"/>
    <m/>
    <m/>
    <s v="1172877827336802304"/>
    <m/>
    <b v="0"/>
    <n v="0"/>
    <s v=""/>
    <b v="0"/>
    <s v="da"/>
    <m/>
    <s v=""/>
    <b v="0"/>
    <n v="1"/>
    <s v=""/>
    <s v="IFTTT"/>
    <b v="0"/>
    <s v="1172877827336802304"/>
    <s v="Tweet"/>
    <n v="0"/>
    <n v="0"/>
    <m/>
    <m/>
    <m/>
    <m/>
    <m/>
    <m/>
    <m/>
    <m/>
    <n v="282"/>
    <s v="2"/>
    <s v="2"/>
    <n v="0"/>
    <n v="0"/>
    <n v="0"/>
    <n v="0"/>
    <n v="0"/>
    <n v="0"/>
    <n v="12"/>
    <n v="100"/>
    <n v="12"/>
  </r>
  <r>
    <s v="jobzel_intern"/>
    <s v="jobzel_intern"/>
    <m/>
    <m/>
    <m/>
    <m/>
    <m/>
    <m/>
    <m/>
    <m/>
    <s v="No"/>
    <n v="321"/>
    <m/>
    <m/>
    <x v="0"/>
    <d v="2019-09-14T14:20:40.000"/>
    <s v="Spring Intern - Production - ESPN https://t.co/MsvLQyRDGN #internship #intern #jobs #hiring #hr #Tchat #Diversity"/>
    <s v="http://jobzel.com/item.php?id=50741"/>
    <s v="jobzel.com"/>
    <x v="17"/>
    <m/>
    <s v="http://pbs.twimg.com/profile_images/678811341226770432/LS-bwLsN_normal.png"/>
    <x v="263"/>
    <s v="https://twitter.com/#!/jobzel_intern/status/1172877831476584448"/>
    <m/>
    <m/>
    <s v="1172877831476584448"/>
    <m/>
    <b v="0"/>
    <n v="0"/>
    <s v=""/>
    <b v="0"/>
    <s v="en"/>
    <m/>
    <s v=""/>
    <b v="0"/>
    <n v="1"/>
    <s v=""/>
    <s v="IFTTT"/>
    <b v="0"/>
    <s v="1172877831476584448"/>
    <s v="Tweet"/>
    <n v="0"/>
    <n v="0"/>
    <m/>
    <m/>
    <m/>
    <m/>
    <m/>
    <m/>
    <m/>
    <m/>
    <n v="282"/>
    <s v="2"/>
    <s v="2"/>
    <n v="0"/>
    <n v="0"/>
    <n v="0"/>
    <n v="0"/>
    <n v="0"/>
    <n v="0"/>
    <n v="11"/>
    <n v="100"/>
    <n v="11"/>
  </r>
  <r>
    <s v="jobzel_intern"/>
    <s v="jobzel_intern"/>
    <m/>
    <m/>
    <m/>
    <m/>
    <m/>
    <m/>
    <m/>
    <m/>
    <s v="No"/>
    <n v="322"/>
    <m/>
    <m/>
    <x v="0"/>
    <d v="2019-09-14T14:20:41.000"/>
    <s v="Spring Intern - Production Operations - ESPN https://t.co/iqojgt67T3 #internship #intern #jobs #hiring #hr #Tchat #Diversity"/>
    <s v="http://jobzel.com/item.php?id=50742"/>
    <s v="jobzel.com"/>
    <x v="17"/>
    <m/>
    <s v="http://pbs.twimg.com/profile_images/678811341226770432/LS-bwLsN_normal.png"/>
    <x v="264"/>
    <s v="https://twitter.com/#!/jobzel_intern/status/1172877833816985602"/>
    <m/>
    <m/>
    <s v="1172877833816985602"/>
    <m/>
    <b v="0"/>
    <n v="0"/>
    <s v=""/>
    <b v="0"/>
    <s v="en"/>
    <m/>
    <s v=""/>
    <b v="0"/>
    <n v="1"/>
    <s v=""/>
    <s v="IFTTT"/>
    <b v="0"/>
    <s v="1172877833816985602"/>
    <s v="Tweet"/>
    <n v="0"/>
    <n v="0"/>
    <m/>
    <m/>
    <m/>
    <m/>
    <m/>
    <m/>
    <m/>
    <m/>
    <n v="282"/>
    <s v="2"/>
    <s v="2"/>
    <n v="0"/>
    <n v="0"/>
    <n v="0"/>
    <n v="0"/>
    <n v="0"/>
    <n v="0"/>
    <n v="12"/>
    <n v="100"/>
    <n v="12"/>
  </r>
  <r>
    <s v="jobzel_intern"/>
    <s v="jobzel_intern"/>
    <m/>
    <m/>
    <m/>
    <m/>
    <m/>
    <m/>
    <m/>
    <m/>
    <s v="No"/>
    <n v="323"/>
    <m/>
    <m/>
    <x v="0"/>
    <d v="2019-09-14T14:20:42.000"/>
    <s v="Spring Intern - Freeform Media Relations / PR - Walt Disney Television https://t.co/4pz88zm8DA #internship #intern #jobs #hiring #hr #Tchat #Diversity"/>
    <s v="http://jobzel.com/item.php?id=50743"/>
    <s v="jobzel.com"/>
    <x v="17"/>
    <m/>
    <s v="http://pbs.twimg.com/profile_images/678811341226770432/LS-bwLsN_normal.png"/>
    <x v="265"/>
    <s v="https://twitter.com/#!/jobzel_intern/status/1172877837235347456"/>
    <m/>
    <m/>
    <s v="1172877837235347456"/>
    <m/>
    <b v="0"/>
    <n v="0"/>
    <s v=""/>
    <b v="0"/>
    <s v="en"/>
    <m/>
    <s v=""/>
    <b v="0"/>
    <n v="1"/>
    <s v=""/>
    <s v="IFTTT"/>
    <b v="0"/>
    <s v="1172877837235347456"/>
    <s v="Tweet"/>
    <n v="0"/>
    <n v="0"/>
    <m/>
    <m/>
    <m/>
    <m/>
    <m/>
    <m/>
    <m/>
    <m/>
    <n v="282"/>
    <s v="2"/>
    <s v="2"/>
    <n v="0"/>
    <n v="0"/>
    <n v="0"/>
    <n v="0"/>
    <n v="0"/>
    <n v="0"/>
    <n v="16"/>
    <n v="100"/>
    <n v="16"/>
  </r>
  <r>
    <s v="jobzel_intern"/>
    <s v="jobzel_intern"/>
    <m/>
    <m/>
    <m/>
    <m/>
    <m/>
    <m/>
    <m/>
    <m/>
    <s v="No"/>
    <n v="324"/>
    <m/>
    <m/>
    <x v="0"/>
    <d v="2019-09-14T17:25:37.000"/>
    <s v="Intern - Management / Marketing - Silverback Artist Management https://t.co/g0r89ne0fd #internship #intern #jobs #hiring #hr #Tchat #Diversity"/>
    <s v="http://jobzel.com/item.php?id=50809"/>
    <s v="jobzel.com"/>
    <x v="17"/>
    <m/>
    <s v="http://pbs.twimg.com/profile_images/678811341226770432/LS-bwLsN_normal.png"/>
    <x v="266"/>
    <s v="https://twitter.com/#!/jobzel_intern/status/1172924376603353088"/>
    <m/>
    <m/>
    <s v="1172924376603353088"/>
    <m/>
    <b v="0"/>
    <n v="0"/>
    <s v=""/>
    <b v="0"/>
    <s v="en"/>
    <m/>
    <s v=""/>
    <b v="0"/>
    <n v="0"/>
    <s v=""/>
    <s v="IFTTT"/>
    <b v="0"/>
    <s v="1172924376603353088"/>
    <s v="Tweet"/>
    <n v="0"/>
    <n v="0"/>
    <m/>
    <m/>
    <m/>
    <m/>
    <m/>
    <m/>
    <m/>
    <m/>
    <n v="282"/>
    <s v="2"/>
    <s v="2"/>
    <n v="0"/>
    <n v="0"/>
    <n v="0"/>
    <n v="0"/>
    <n v="0"/>
    <n v="0"/>
    <n v="13"/>
    <n v="100"/>
    <n v="13"/>
  </r>
  <r>
    <s v="jobzel_intern"/>
    <s v="jobzel_intern"/>
    <m/>
    <m/>
    <m/>
    <m/>
    <m/>
    <m/>
    <m/>
    <m/>
    <s v="No"/>
    <n v="325"/>
    <m/>
    <m/>
    <x v="0"/>
    <d v="2019-09-14T17:25:38.000"/>
    <s v="Intern - Youth Division - Confidential https://t.co/rpjTO9mbv9 #internship #intern #jobs #hiring #hr #Tchat #Diversity"/>
    <s v="http://jobzel.com/item.php?id=50810"/>
    <s v="jobzel.com"/>
    <x v="17"/>
    <m/>
    <s v="http://pbs.twimg.com/profile_images/678811341226770432/LS-bwLsN_normal.png"/>
    <x v="267"/>
    <s v="https://twitter.com/#!/jobzel_intern/status/1172924379967213568"/>
    <m/>
    <m/>
    <s v="1172924379967213568"/>
    <m/>
    <b v="0"/>
    <n v="0"/>
    <s v=""/>
    <b v="0"/>
    <s v="en"/>
    <m/>
    <s v=""/>
    <b v="0"/>
    <n v="0"/>
    <s v=""/>
    <s v="IFTTT"/>
    <b v="0"/>
    <s v="1172924379967213568"/>
    <s v="Tweet"/>
    <n v="0"/>
    <n v="0"/>
    <m/>
    <m/>
    <m/>
    <m/>
    <m/>
    <m/>
    <m/>
    <m/>
    <n v="282"/>
    <s v="2"/>
    <s v="2"/>
    <n v="0"/>
    <n v="0"/>
    <n v="0"/>
    <n v="0"/>
    <n v="0"/>
    <n v="0"/>
    <n v="11"/>
    <n v="100"/>
    <n v="11"/>
  </r>
  <r>
    <s v="jobzel_intern"/>
    <s v="jobzel_intern"/>
    <m/>
    <m/>
    <m/>
    <m/>
    <m/>
    <m/>
    <m/>
    <m/>
    <s v="No"/>
    <n v="326"/>
    <m/>
    <m/>
    <x v="0"/>
    <d v="2019-09-14T18:35:14.000"/>
    <s v="Spring Intern - Local News , Wtvd / ABC 11 - WTVD https://t.co/IpvwA7tJmc #internship #intern #jobs #hiring #hr #Tchat #Diversity"/>
    <s v="http://jobzel.com/item.php?id=50835"/>
    <s v="jobzel.com"/>
    <x v="17"/>
    <m/>
    <s v="http://pbs.twimg.com/profile_images/678811341226770432/LS-bwLsN_normal.png"/>
    <x v="268"/>
    <s v="https://twitter.com/#!/jobzel_intern/status/1172941895548493826"/>
    <m/>
    <m/>
    <s v="1172941895548493826"/>
    <m/>
    <b v="0"/>
    <n v="0"/>
    <s v=""/>
    <b v="0"/>
    <s v="it"/>
    <m/>
    <s v=""/>
    <b v="0"/>
    <n v="0"/>
    <s v=""/>
    <s v="IFTTT"/>
    <b v="0"/>
    <s v="1172941895548493826"/>
    <s v="Tweet"/>
    <n v="0"/>
    <n v="0"/>
    <m/>
    <m/>
    <m/>
    <m/>
    <m/>
    <m/>
    <m/>
    <m/>
    <n v="282"/>
    <s v="2"/>
    <s v="2"/>
    <n v="0"/>
    <n v="0"/>
    <n v="0"/>
    <n v="0"/>
    <n v="0"/>
    <n v="0"/>
    <n v="15"/>
    <n v="100"/>
    <n v="15"/>
  </r>
  <r>
    <s v="jobzel_intern"/>
    <s v="jobzel_intern"/>
    <m/>
    <m/>
    <m/>
    <m/>
    <m/>
    <m/>
    <m/>
    <m/>
    <s v="No"/>
    <n v="327"/>
    <m/>
    <m/>
    <x v="0"/>
    <d v="2019-09-14T18:35:15.000"/>
    <s v="Intern - Literary - Confidential https://t.co/KdjfzIozK5 #internship #intern #jobs #hiring #hr #Tchat #Diversity"/>
    <s v="http://jobzel.com/item.php?id=50836"/>
    <s v="jobzel.com"/>
    <x v="17"/>
    <m/>
    <s v="http://pbs.twimg.com/profile_images/678811341226770432/LS-bwLsN_normal.png"/>
    <x v="269"/>
    <s v="https://twitter.com/#!/jobzel_intern/status/1172941898778103810"/>
    <m/>
    <m/>
    <s v="1172941898778103810"/>
    <m/>
    <b v="0"/>
    <n v="0"/>
    <s v=""/>
    <b v="0"/>
    <s v="en"/>
    <m/>
    <s v=""/>
    <b v="0"/>
    <n v="0"/>
    <s v=""/>
    <s v="IFTTT"/>
    <b v="0"/>
    <s v="1172941898778103810"/>
    <s v="Tweet"/>
    <n v="0"/>
    <n v="0"/>
    <m/>
    <m/>
    <m/>
    <m/>
    <m/>
    <m/>
    <m/>
    <m/>
    <n v="282"/>
    <s v="2"/>
    <s v="2"/>
    <n v="0"/>
    <n v="0"/>
    <n v="0"/>
    <n v="0"/>
    <n v="0"/>
    <n v="0"/>
    <n v="10"/>
    <n v="100"/>
    <n v="10"/>
  </r>
  <r>
    <s v="jobzel_intern"/>
    <s v="jobzel_intern"/>
    <m/>
    <m/>
    <m/>
    <m/>
    <m/>
    <m/>
    <m/>
    <m/>
    <s v="No"/>
    <n v="328"/>
    <m/>
    <m/>
    <x v="0"/>
    <d v="2019-09-14T20:35:33.000"/>
    <s v="Spring Intern - Business &amp;amp; Legal Affairs - Discovery Communications https://t.co/Qvqp6nUosU #internship #intern #jobs #hiring #hr #Tchat #Diversity"/>
    <s v="http://jobzel.com/item.php?id=50876"/>
    <s v="jobzel.com"/>
    <x v="17"/>
    <m/>
    <s v="http://pbs.twimg.com/profile_images/678811341226770432/LS-bwLsN_normal.png"/>
    <x v="270"/>
    <s v="https://twitter.com/#!/jobzel_intern/status/1172972173851541504"/>
    <m/>
    <m/>
    <s v="1172972173851541504"/>
    <m/>
    <b v="0"/>
    <n v="0"/>
    <s v=""/>
    <b v="0"/>
    <s v="en"/>
    <m/>
    <s v=""/>
    <b v="0"/>
    <n v="0"/>
    <s v=""/>
    <s v="IFTTT"/>
    <b v="0"/>
    <s v="1172972173851541504"/>
    <s v="Tweet"/>
    <n v="0"/>
    <n v="0"/>
    <m/>
    <m/>
    <m/>
    <m/>
    <m/>
    <m/>
    <m/>
    <m/>
    <n v="282"/>
    <s v="2"/>
    <s v="2"/>
    <n v="0"/>
    <n v="0"/>
    <n v="0"/>
    <n v="0"/>
    <n v="0"/>
    <n v="0"/>
    <n v="15"/>
    <n v="100"/>
    <n v="15"/>
  </r>
  <r>
    <s v="jobzel_intern"/>
    <s v="jobzel_intern"/>
    <m/>
    <m/>
    <m/>
    <m/>
    <m/>
    <m/>
    <m/>
    <m/>
    <s v="No"/>
    <n v="329"/>
    <m/>
    <m/>
    <x v="0"/>
    <d v="2019-09-14T20:35:34.000"/>
    <s v="Spring Intern - Communications &amp;amp; Public Relations - Discovery Communications https://t.co/v5Qp6psrEg #internship #intern #jobs #hiring #hr #Tchat #Diversity"/>
    <s v="http://jobzel.com/item.php?id=50877"/>
    <s v="jobzel.com"/>
    <x v="17"/>
    <m/>
    <s v="http://pbs.twimg.com/profile_images/678811341226770432/LS-bwLsN_normal.png"/>
    <x v="271"/>
    <s v="https://twitter.com/#!/jobzel_intern/status/1172972176267513856"/>
    <m/>
    <m/>
    <s v="1172972176267513856"/>
    <m/>
    <b v="0"/>
    <n v="0"/>
    <s v=""/>
    <b v="0"/>
    <s v="en"/>
    <m/>
    <s v=""/>
    <b v="0"/>
    <n v="0"/>
    <s v=""/>
    <s v="IFTTT"/>
    <b v="0"/>
    <s v="1172972176267513856"/>
    <s v="Tweet"/>
    <n v="0"/>
    <n v="0"/>
    <m/>
    <m/>
    <m/>
    <m/>
    <m/>
    <m/>
    <m/>
    <m/>
    <n v="282"/>
    <s v="2"/>
    <s v="2"/>
    <n v="0"/>
    <n v="0"/>
    <n v="0"/>
    <n v="0"/>
    <n v="0"/>
    <n v="0"/>
    <n v="15"/>
    <n v="100"/>
    <n v="15"/>
  </r>
  <r>
    <s v="jobzel_intern"/>
    <s v="jobzel_intern"/>
    <m/>
    <m/>
    <m/>
    <m/>
    <m/>
    <m/>
    <m/>
    <m/>
    <s v="No"/>
    <n v="330"/>
    <m/>
    <m/>
    <x v="0"/>
    <d v="2019-09-14T20:35:35.000"/>
    <s v="Spring Intern - Product Design - Discovery Communications https://t.co/DWuqahtXlx #internship #intern #jobs #hiring #hr #Tchat #Diversity"/>
    <s v="http://jobzel.com/item.php?id=50878"/>
    <s v="jobzel.com"/>
    <x v="17"/>
    <m/>
    <s v="http://pbs.twimg.com/profile_images/678811341226770432/LS-bwLsN_normal.png"/>
    <x v="272"/>
    <s v="https://twitter.com/#!/jobzel_intern/status/1172972179786543109"/>
    <m/>
    <m/>
    <s v="1172972179786543109"/>
    <m/>
    <b v="0"/>
    <n v="0"/>
    <s v=""/>
    <b v="0"/>
    <s v="en"/>
    <m/>
    <s v=""/>
    <b v="0"/>
    <n v="0"/>
    <s v=""/>
    <s v="IFTTT"/>
    <b v="0"/>
    <s v="1172972179786543109"/>
    <s v="Tweet"/>
    <n v="0"/>
    <n v="0"/>
    <m/>
    <m/>
    <m/>
    <m/>
    <m/>
    <m/>
    <m/>
    <m/>
    <n v="282"/>
    <s v="2"/>
    <s v="2"/>
    <n v="0"/>
    <n v="0"/>
    <n v="0"/>
    <n v="0"/>
    <n v="0"/>
    <n v="0"/>
    <n v="13"/>
    <n v="100"/>
    <n v="13"/>
  </r>
  <r>
    <s v="jobzel_intern"/>
    <s v="jobzel_intern"/>
    <m/>
    <m/>
    <m/>
    <m/>
    <m/>
    <m/>
    <m/>
    <m/>
    <s v="No"/>
    <n v="331"/>
    <m/>
    <m/>
    <x v="0"/>
    <d v="2019-09-14T20:35:35.000"/>
    <s v="Spring Intern - Digital Research &amp;amp; Insights - Discovery Communications https://t.co/ObPYpr4S1w #internship #intern #jobs #hiring #hr #Tchat #Diversity"/>
    <s v="http://jobzel.com/item.php?id=50879"/>
    <s v="jobzel.com"/>
    <x v="17"/>
    <m/>
    <s v="http://pbs.twimg.com/profile_images/678811341226770432/LS-bwLsN_normal.png"/>
    <x v="272"/>
    <s v="https://twitter.com/#!/jobzel_intern/status/1172972181883691015"/>
    <m/>
    <m/>
    <s v="1172972181883691015"/>
    <m/>
    <b v="0"/>
    <n v="0"/>
    <s v=""/>
    <b v="0"/>
    <s v="en"/>
    <m/>
    <s v=""/>
    <b v="0"/>
    <n v="0"/>
    <s v=""/>
    <s v="IFTTT"/>
    <b v="0"/>
    <s v="1172972181883691015"/>
    <s v="Tweet"/>
    <n v="0"/>
    <n v="0"/>
    <m/>
    <m/>
    <m/>
    <m/>
    <m/>
    <m/>
    <m/>
    <m/>
    <n v="282"/>
    <s v="2"/>
    <s v="2"/>
    <n v="0"/>
    <n v="0"/>
    <n v="0"/>
    <n v="0"/>
    <n v="0"/>
    <n v="0"/>
    <n v="15"/>
    <n v="100"/>
    <n v="15"/>
  </r>
  <r>
    <s v="jobzel_intern"/>
    <s v="jobzel_intern"/>
    <m/>
    <m/>
    <m/>
    <m/>
    <m/>
    <m/>
    <m/>
    <m/>
    <s v="No"/>
    <n v="332"/>
    <m/>
    <m/>
    <x v="0"/>
    <d v="2019-09-14T20:35:36.000"/>
    <s v="Spring Intern - Media Strategy &amp;amp; Analytics - Discovery Communications https://t.co/0EvFUi45ye #internship #intern #jobs #hiring #hr #Tchat #Diversity"/>
    <s v="http://jobzel.com/item.php?id=50880"/>
    <s v="jobzel.com"/>
    <x v="17"/>
    <m/>
    <s v="http://pbs.twimg.com/profile_images/678811341226770432/LS-bwLsN_normal.png"/>
    <x v="273"/>
    <s v="https://twitter.com/#!/jobzel_intern/status/1172972183985033217"/>
    <m/>
    <m/>
    <s v="1172972183985033217"/>
    <m/>
    <b v="0"/>
    <n v="0"/>
    <s v=""/>
    <b v="0"/>
    <s v="en"/>
    <m/>
    <s v=""/>
    <b v="0"/>
    <n v="0"/>
    <s v=""/>
    <s v="IFTTT"/>
    <b v="0"/>
    <s v="1172972183985033217"/>
    <s v="Tweet"/>
    <n v="0"/>
    <n v="0"/>
    <m/>
    <m/>
    <m/>
    <m/>
    <m/>
    <m/>
    <m/>
    <m/>
    <n v="282"/>
    <s v="2"/>
    <s v="2"/>
    <n v="0"/>
    <n v="0"/>
    <n v="0"/>
    <n v="0"/>
    <n v="0"/>
    <n v="0"/>
    <n v="15"/>
    <n v="100"/>
    <n v="15"/>
  </r>
  <r>
    <s v="jobzel_intern"/>
    <s v="jobzel_intern"/>
    <m/>
    <m/>
    <m/>
    <m/>
    <m/>
    <m/>
    <m/>
    <m/>
    <s v="No"/>
    <n v="333"/>
    <m/>
    <m/>
    <x v="0"/>
    <d v="2019-09-14T20:35:36.000"/>
    <s v="Spring Intern - Editorial &amp;amp; Social Media - Discovery Communications https://t.co/rBBB1GgXNp #internship #intern #jobs #hiring #hr #Tchat #Diversity"/>
    <s v="http://jobzel.com/item.php?id=50881"/>
    <s v="jobzel.com"/>
    <x v="17"/>
    <m/>
    <s v="http://pbs.twimg.com/profile_images/678811341226770432/LS-bwLsN_normal.png"/>
    <x v="273"/>
    <s v="https://twitter.com/#!/jobzel_intern/status/1172972187248189440"/>
    <m/>
    <m/>
    <s v="1172972187248189440"/>
    <m/>
    <b v="0"/>
    <n v="0"/>
    <s v=""/>
    <b v="0"/>
    <s v="en"/>
    <m/>
    <s v=""/>
    <b v="0"/>
    <n v="0"/>
    <s v=""/>
    <s v="IFTTT"/>
    <b v="0"/>
    <s v="1172972187248189440"/>
    <s v="Tweet"/>
    <n v="0"/>
    <n v="0"/>
    <m/>
    <m/>
    <m/>
    <m/>
    <m/>
    <m/>
    <m/>
    <m/>
    <n v="282"/>
    <s v="2"/>
    <s v="2"/>
    <n v="0"/>
    <n v="0"/>
    <n v="0"/>
    <n v="0"/>
    <n v="0"/>
    <n v="0"/>
    <n v="15"/>
    <n v="100"/>
    <n v="15"/>
  </r>
  <r>
    <s v="jobzel_intern"/>
    <s v="jobzel_intern"/>
    <m/>
    <m/>
    <m/>
    <m/>
    <m/>
    <m/>
    <m/>
    <m/>
    <s v="No"/>
    <n v="334"/>
    <m/>
    <m/>
    <x v="0"/>
    <d v="2019-09-14T20:35:37.000"/>
    <s v="Spring Intern - Editorial &amp;amp; Social Media - Discovery Communications https://t.co/1YfnruRasy #internship #intern #jobs #hiring #hr #Tchat #Diversity"/>
    <s v="http://jobzel.com/item.php?id=50882"/>
    <s v="jobzel.com"/>
    <x v="17"/>
    <m/>
    <s v="http://pbs.twimg.com/profile_images/678811341226770432/LS-bwLsN_normal.png"/>
    <x v="274"/>
    <s v="https://twitter.com/#!/jobzel_intern/status/1172972190112919554"/>
    <m/>
    <m/>
    <s v="1172972190112919554"/>
    <m/>
    <b v="0"/>
    <n v="0"/>
    <s v=""/>
    <b v="0"/>
    <s v="en"/>
    <m/>
    <s v=""/>
    <b v="0"/>
    <n v="0"/>
    <s v=""/>
    <s v="IFTTT"/>
    <b v="0"/>
    <s v="1172972190112919554"/>
    <s v="Tweet"/>
    <n v="0"/>
    <n v="0"/>
    <m/>
    <m/>
    <m/>
    <m/>
    <m/>
    <m/>
    <m/>
    <m/>
    <n v="282"/>
    <s v="2"/>
    <s v="2"/>
    <n v="0"/>
    <n v="0"/>
    <n v="0"/>
    <n v="0"/>
    <n v="0"/>
    <n v="0"/>
    <n v="15"/>
    <n v="100"/>
    <n v="15"/>
  </r>
  <r>
    <s v="jobzel_intern"/>
    <s v="jobzel_intern"/>
    <m/>
    <m/>
    <m/>
    <m/>
    <m/>
    <m/>
    <m/>
    <m/>
    <s v="No"/>
    <n v="335"/>
    <m/>
    <m/>
    <x v="0"/>
    <d v="2019-09-14T20:35:37.000"/>
    <s v="Spring Intern - Digital Production - Discovery Communications https://t.co/Zyk3KtAjFR #internship #intern #jobs #hiring #hr #Tchat #Diversity"/>
    <s v="http://jobzel.com/item.php?id=50883"/>
    <s v="jobzel.com"/>
    <x v="17"/>
    <m/>
    <s v="http://pbs.twimg.com/profile_images/678811341226770432/LS-bwLsN_normal.png"/>
    <x v="274"/>
    <s v="https://twitter.com/#!/jobzel_intern/status/1172972191807356928"/>
    <m/>
    <m/>
    <s v="1172972191807356928"/>
    <m/>
    <b v="0"/>
    <n v="0"/>
    <s v=""/>
    <b v="0"/>
    <s v="en"/>
    <m/>
    <s v=""/>
    <b v="0"/>
    <n v="0"/>
    <s v=""/>
    <s v="IFTTT"/>
    <b v="0"/>
    <s v="1172972191807356928"/>
    <s v="Tweet"/>
    <n v="0"/>
    <n v="0"/>
    <m/>
    <m/>
    <m/>
    <m/>
    <m/>
    <m/>
    <m/>
    <m/>
    <n v="282"/>
    <s v="2"/>
    <s v="2"/>
    <n v="0"/>
    <n v="0"/>
    <n v="0"/>
    <n v="0"/>
    <n v="0"/>
    <n v="0"/>
    <n v="13"/>
    <n v="100"/>
    <n v="13"/>
  </r>
  <r>
    <s v="jobzel_intern"/>
    <s v="jobzel_intern"/>
    <m/>
    <m/>
    <m/>
    <m/>
    <m/>
    <m/>
    <m/>
    <m/>
    <s v="No"/>
    <n v="336"/>
    <m/>
    <m/>
    <x v="0"/>
    <d v="2019-09-14T20:35:38.000"/>
    <s v="Spring Intern - Production , - ESPN https://t.co/vMkuuvenpH #internship #intern #jobs #hiring #hr #Tchat #Diversity"/>
    <s v="http://jobzel.com/item.php?id=50884"/>
    <s v="jobzel.com"/>
    <x v="17"/>
    <m/>
    <s v="http://pbs.twimg.com/profile_images/678811341226770432/LS-bwLsN_normal.png"/>
    <x v="275"/>
    <s v="https://twitter.com/#!/jobzel_intern/status/1172972193757704192"/>
    <m/>
    <m/>
    <s v="1172972193757704192"/>
    <m/>
    <b v="0"/>
    <n v="0"/>
    <s v=""/>
    <b v="0"/>
    <s v="en"/>
    <m/>
    <s v=""/>
    <b v="0"/>
    <n v="0"/>
    <s v=""/>
    <s v="IFTTT"/>
    <b v="0"/>
    <s v="1172972193757704192"/>
    <s v="Tweet"/>
    <n v="0"/>
    <n v="0"/>
    <m/>
    <m/>
    <m/>
    <m/>
    <m/>
    <m/>
    <m/>
    <m/>
    <n v="282"/>
    <s v="2"/>
    <s v="2"/>
    <n v="0"/>
    <n v="0"/>
    <n v="0"/>
    <n v="0"/>
    <n v="0"/>
    <n v="0"/>
    <n v="11"/>
    <n v="100"/>
    <n v="11"/>
  </r>
  <r>
    <s v="jobzel_intern"/>
    <s v="jobzel_intern"/>
    <m/>
    <m/>
    <m/>
    <m/>
    <m/>
    <m/>
    <m/>
    <m/>
    <s v="No"/>
    <n v="337"/>
    <m/>
    <m/>
    <x v="0"/>
    <d v="2019-09-14T21:40:25.000"/>
    <s v="Spring Intern - Abc7 Entertainment News - ABC7 https://t.co/D72pHs322X #internship #intern #jobs #hiring #hr #Tchat #Diversity"/>
    <s v="http://jobzel.com/item.php?id=50908"/>
    <s v="jobzel.com"/>
    <x v="17"/>
    <m/>
    <s v="http://pbs.twimg.com/profile_images/678811341226770432/LS-bwLsN_normal.png"/>
    <x v="276"/>
    <s v="https://twitter.com/#!/jobzel_intern/status/1172988496782528514"/>
    <m/>
    <m/>
    <s v="1172988496782528514"/>
    <m/>
    <b v="0"/>
    <n v="0"/>
    <s v=""/>
    <b v="0"/>
    <s v="en"/>
    <m/>
    <s v=""/>
    <b v="0"/>
    <n v="0"/>
    <s v=""/>
    <s v="IFTTT"/>
    <b v="0"/>
    <s v="1172988496782528514"/>
    <s v="Tweet"/>
    <n v="0"/>
    <n v="0"/>
    <m/>
    <m/>
    <m/>
    <m/>
    <m/>
    <m/>
    <m/>
    <m/>
    <n v="282"/>
    <s v="2"/>
    <s v="2"/>
    <n v="0"/>
    <n v="0"/>
    <n v="0"/>
    <n v="0"/>
    <n v="0"/>
    <n v="0"/>
    <n v="13"/>
    <n v="100"/>
    <n v="13"/>
  </r>
  <r>
    <s v="jobzel_intern"/>
    <s v="jobzel_intern"/>
    <m/>
    <m/>
    <m/>
    <m/>
    <m/>
    <m/>
    <m/>
    <m/>
    <s v="No"/>
    <n v="338"/>
    <m/>
    <m/>
    <x v="0"/>
    <d v="2019-09-14T21:40:26.000"/>
    <s v="Spring Intern - Abc7 Evening News - ABC7 https://t.co/wiFGFa5sDW #internship #intern #jobs #hiring #hr #Tchat #Diversity"/>
    <s v="http://jobzel.com/item.php?id=50909"/>
    <s v="jobzel.com"/>
    <x v="17"/>
    <m/>
    <s v="http://pbs.twimg.com/profile_images/678811341226770432/LS-bwLsN_normal.png"/>
    <x v="277"/>
    <s v="https://twitter.com/#!/jobzel_intern/status/1172988500230254597"/>
    <m/>
    <m/>
    <s v="1172988500230254597"/>
    <m/>
    <b v="0"/>
    <n v="0"/>
    <s v=""/>
    <b v="0"/>
    <s v="en"/>
    <m/>
    <s v=""/>
    <b v="0"/>
    <n v="0"/>
    <s v=""/>
    <s v="IFTTT"/>
    <b v="0"/>
    <s v="1172988500230254597"/>
    <s v="Tweet"/>
    <n v="0"/>
    <n v="0"/>
    <m/>
    <m/>
    <m/>
    <m/>
    <m/>
    <m/>
    <m/>
    <m/>
    <n v="282"/>
    <s v="2"/>
    <s v="2"/>
    <n v="0"/>
    <n v="0"/>
    <n v="0"/>
    <n v="0"/>
    <n v="0"/>
    <n v="0"/>
    <n v="13"/>
    <n v="100"/>
    <n v="13"/>
  </r>
  <r>
    <s v="jobzel_intern"/>
    <s v="jobzel_intern"/>
    <m/>
    <m/>
    <m/>
    <m/>
    <m/>
    <m/>
    <m/>
    <m/>
    <s v="No"/>
    <n v="339"/>
    <m/>
    <m/>
    <x v="0"/>
    <d v="2019-09-15T17:01:38.000"/>
    <s v="Spring Intern - Business &amp;amp; Legal Affairs Jd , Marvel Studios - Marvel Entertainment https://t.co/mwid20NvKZ #internship #intern #jobs #hiring #hr #Tchat #Diversity"/>
    <s v="http://jobzel.com/item.php?id=51285"/>
    <s v="jobzel.com"/>
    <x v="17"/>
    <m/>
    <s v="http://pbs.twimg.com/profile_images/678811341226770432/LS-bwLsN_normal.png"/>
    <x v="278"/>
    <s v="https://twitter.com/#!/jobzel_intern/status/1173280728500637698"/>
    <m/>
    <m/>
    <s v="1173280728500637698"/>
    <m/>
    <b v="0"/>
    <n v="0"/>
    <s v=""/>
    <b v="0"/>
    <s v="en"/>
    <m/>
    <s v=""/>
    <b v="0"/>
    <n v="0"/>
    <s v=""/>
    <s v="IFTTT"/>
    <b v="0"/>
    <s v="1173280728500637698"/>
    <s v="Tweet"/>
    <n v="0"/>
    <n v="0"/>
    <m/>
    <m/>
    <m/>
    <m/>
    <m/>
    <m/>
    <m/>
    <m/>
    <n v="282"/>
    <s v="2"/>
    <s v="2"/>
    <n v="2"/>
    <n v="11.11111111111111"/>
    <n v="0"/>
    <n v="0"/>
    <n v="0"/>
    <n v="0"/>
    <n v="16"/>
    <n v="88.88888888888889"/>
    <n v="18"/>
  </r>
  <r>
    <s v="jobzel_intern"/>
    <s v="jobzel_intern"/>
    <m/>
    <m/>
    <m/>
    <m/>
    <m/>
    <m/>
    <m/>
    <m/>
    <s v="No"/>
    <n v="340"/>
    <m/>
    <m/>
    <x v="0"/>
    <d v="2019-09-15T18:05:23.000"/>
    <s v="Spring Paid Intern - Nbc4 - NBC Universal https://t.co/XEGjdXTuCh #internship #intern #jobs #hiring #hr #Tchat #Diversity"/>
    <s v="http://jobzel.com/item.php?id=51303"/>
    <s v="jobzel.com"/>
    <x v="17"/>
    <m/>
    <s v="http://pbs.twimg.com/profile_images/678811341226770432/LS-bwLsN_normal.png"/>
    <x v="279"/>
    <s v="https://twitter.com/#!/jobzel_intern/status/1173296771105218561"/>
    <m/>
    <m/>
    <s v="1173296771105218561"/>
    <m/>
    <b v="0"/>
    <n v="0"/>
    <s v=""/>
    <b v="0"/>
    <s v="en"/>
    <m/>
    <s v=""/>
    <b v="0"/>
    <n v="0"/>
    <s v=""/>
    <s v="IFTTT"/>
    <b v="0"/>
    <s v="1173296771105218561"/>
    <s v="Tweet"/>
    <n v="0"/>
    <n v="0"/>
    <m/>
    <m/>
    <m/>
    <m/>
    <m/>
    <m/>
    <m/>
    <m/>
    <n v="282"/>
    <s v="2"/>
    <s v="2"/>
    <n v="0"/>
    <n v="0"/>
    <n v="0"/>
    <n v="0"/>
    <n v="0"/>
    <n v="0"/>
    <n v="13"/>
    <n v="100"/>
    <n v="13"/>
  </r>
  <r>
    <s v="jobzel_intern"/>
    <s v="jobzel_intern"/>
    <m/>
    <m/>
    <m/>
    <m/>
    <m/>
    <m/>
    <m/>
    <m/>
    <s v="No"/>
    <n v="341"/>
    <m/>
    <m/>
    <x v="0"/>
    <d v="2019-09-15T18:05:24.000"/>
    <s v="Spring Paid Intern - IT , NBC 7 - Telemundo https://t.co/BRMvkr4Kfl #internship #intern #jobs #hiring #hr #Tchat #Diversity"/>
    <s v="http://jobzel.com/item.php?id=51304"/>
    <s v="jobzel.com"/>
    <x v="17"/>
    <m/>
    <s v="http://pbs.twimg.com/profile_images/678811341226770432/LS-bwLsN_normal.png"/>
    <x v="280"/>
    <s v="https://twitter.com/#!/jobzel_intern/status/1173296774859165697"/>
    <m/>
    <m/>
    <s v="1173296774859165697"/>
    <m/>
    <b v="0"/>
    <n v="0"/>
    <s v=""/>
    <b v="0"/>
    <s v="en"/>
    <m/>
    <s v=""/>
    <b v="0"/>
    <n v="0"/>
    <s v=""/>
    <s v="IFTTT"/>
    <b v="0"/>
    <s v="1173296774859165697"/>
    <s v="Tweet"/>
    <n v="0"/>
    <n v="0"/>
    <m/>
    <m/>
    <m/>
    <m/>
    <m/>
    <m/>
    <m/>
    <m/>
    <n v="282"/>
    <s v="2"/>
    <s v="2"/>
    <n v="0"/>
    <n v="0"/>
    <n v="0"/>
    <n v="0"/>
    <n v="0"/>
    <n v="0"/>
    <n v="14"/>
    <n v="100"/>
    <n v="14"/>
  </r>
  <r>
    <s v="jobzel_intern"/>
    <s v="jobzel_intern"/>
    <m/>
    <m/>
    <m/>
    <m/>
    <m/>
    <m/>
    <m/>
    <m/>
    <s v="No"/>
    <n v="342"/>
    <m/>
    <m/>
    <x v="0"/>
    <d v="2019-09-15T18:05:25.000"/>
    <s v="Spring Paid Intern - Promotion &amp;amp; Graphic Design , NBC 7 - Telemundo https://t.co/zHgD1H8iiQ #internship #intern #jobs #hiring #hr #Tchat #Diversity"/>
    <s v="http://jobzel.com/item.php?id=51305"/>
    <s v="jobzel.com"/>
    <x v="17"/>
    <m/>
    <s v="http://pbs.twimg.com/profile_images/678811341226770432/LS-bwLsN_normal.png"/>
    <x v="281"/>
    <s v="https://twitter.com/#!/jobzel_intern/status/1173296777128304642"/>
    <m/>
    <m/>
    <s v="1173296777128304642"/>
    <m/>
    <b v="0"/>
    <n v="0"/>
    <s v=""/>
    <b v="0"/>
    <s v="en"/>
    <m/>
    <s v=""/>
    <b v="0"/>
    <n v="0"/>
    <s v=""/>
    <s v="IFTTT"/>
    <b v="0"/>
    <s v="1173296777128304642"/>
    <s v="Tweet"/>
    <n v="0"/>
    <n v="0"/>
    <m/>
    <m/>
    <m/>
    <m/>
    <m/>
    <m/>
    <m/>
    <m/>
    <n v="282"/>
    <s v="2"/>
    <s v="2"/>
    <n v="0"/>
    <n v="0"/>
    <n v="0"/>
    <n v="0"/>
    <n v="0"/>
    <n v="0"/>
    <n v="17"/>
    <n v="100"/>
    <n v="17"/>
  </r>
  <r>
    <s v="jobzel_intern"/>
    <s v="jobzel_intern"/>
    <m/>
    <m/>
    <m/>
    <m/>
    <m/>
    <m/>
    <m/>
    <m/>
    <s v="No"/>
    <n v="343"/>
    <m/>
    <m/>
    <x v="0"/>
    <d v="2019-09-15T18:05:25.000"/>
    <s v="Spring Paid Intern - Marketing - Telemundo https://t.co/MxvxvN1Jei #internship #intern #jobs #hiring #hr #Tchat #Diversity"/>
    <s v="http://jobzel.com/item.php?id=51306"/>
    <s v="jobzel.com"/>
    <x v="17"/>
    <m/>
    <s v="http://pbs.twimg.com/profile_images/678811341226770432/LS-bwLsN_normal.png"/>
    <x v="281"/>
    <s v="https://twitter.com/#!/jobzel_intern/status/1173296779443539968"/>
    <m/>
    <m/>
    <s v="1173296779443539968"/>
    <m/>
    <b v="0"/>
    <n v="0"/>
    <s v=""/>
    <b v="0"/>
    <s v="en"/>
    <m/>
    <s v=""/>
    <b v="0"/>
    <n v="0"/>
    <s v=""/>
    <s v="IFTTT"/>
    <b v="0"/>
    <s v="1173296779443539968"/>
    <s v="Tweet"/>
    <n v="0"/>
    <n v="0"/>
    <m/>
    <m/>
    <m/>
    <m/>
    <m/>
    <m/>
    <m/>
    <m/>
    <n v="282"/>
    <s v="2"/>
    <s v="2"/>
    <n v="0"/>
    <n v="0"/>
    <n v="0"/>
    <n v="0"/>
    <n v="0"/>
    <n v="0"/>
    <n v="12"/>
    <n v="100"/>
    <n v="12"/>
  </r>
  <r>
    <s v="jobzel_intern"/>
    <s v="jobzel_intern"/>
    <m/>
    <m/>
    <m/>
    <m/>
    <m/>
    <m/>
    <m/>
    <m/>
    <s v="No"/>
    <n v="344"/>
    <m/>
    <m/>
    <x v="0"/>
    <d v="2019-09-15T18:05:26.000"/>
    <s v="Spring Paid Intern - NBC 7 - Telemundo https://t.co/ngFNmDSCKw #internship #intern #jobs #hiring #hr #Tchat #Diversity"/>
    <s v="http://jobzel.com/item.php?id=51307"/>
    <s v="jobzel.com"/>
    <x v="17"/>
    <m/>
    <s v="http://pbs.twimg.com/profile_images/678811341226770432/LS-bwLsN_normal.png"/>
    <x v="282"/>
    <s v="https://twitter.com/#!/jobzel_intern/status/1173296781272264704"/>
    <m/>
    <m/>
    <s v="1173296781272264704"/>
    <m/>
    <b v="0"/>
    <n v="0"/>
    <s v=""/>
    <b v="0"/>
    <s v="en"/>
    <m/>
    <s v=""/>
    <b v="0"/>
    <n v="0"/>
    <s v=""/>
    <s v="IFTTT"/>
    <b v="0"/>
    <s v="1173296781272264704"/>
    <s v="Tweet"/>
    <n v="0"/>
    <n v="0"/>
    <m/>
    <m/>
    <m/>
    <m/>
    <m/>
    <m/>
    <m/>
    <m/>
    <n v="282"/>
    <s v="2"/>
    <s v="2"/>
    <n v="0"/>
    <n v="0"/>
    <n v="0"/>
    <n v="0"/>
    <n v="0"/>
    <n v="0"/>
    <n v="13"/>
    <n v="100"/>
    <n v="13"/>
  </r>
  <r>
    <s v="jobzel_intern"/>
    <s v="jobzel_intern"/>
    <m/>
    <m/>
    <m/>
    <m/>
    <m/>
    <m/>
    <m/>
    <m/>
    <s v="No"/>
    <n v="345"/>
    <m/>
    <m/>
    <x v="0"/>
    <d v="2019-09-15T18:05:26.000"/>
    <s v="Spring Paid Intern - Promo &amp;amp; Graphic Design - Telemundo https://t.co/UumoK1Scm1 #internship #intern #jobs #hiring #hr #Tchat #Diversity"/>
    <s v="http://jobzel.com/item.php?id=51308"/>
    <s v="jobzel.com"/>
    <x v="17"/>
    <m/>
    <s v="http://pbs.twimg.com/profile_images/678811341226770432/LS-bwLsN_normal.png"/>
    <x v="282"/>
    <s v="https://twitter.com/#!/jobzel_intern/status/1173296784568963075"/>
    <m/>
    <m/>
    <s v="1173296784568963075"/>
    <m/>
    <b v="0"/>
    <n v="0"/>
    <s v=""/>
    <b v="0"/>
    <s v="en"/>
    <m/>
    <s v=""/>
    <b v="0"/>
    <n v="0"/>
    <s v=""/>
    <s v="IFTTT"/>
    <b v="0"/>
    <s v="1173296784568963075"/>
    <s v="Tweet"/>
    <n v="0"/>
    <n v="0"/>
    <m/>
    <m/>
    <m/>
    <m/>
    <m/>
    <m/>
    <m/>
    <m/>
    <n v="282"/>
    <s v="2"/>
    <s v="2"/>
    <n v="0"/>
    <n v="0"/>
    <n v="0"/>
    <n v="0"/>
    <n v="0"/>
    <n v="0"/>
    <n v="15"/>
    <n v="100"/>
    <n v="15"/>
  </r>
  <r>
    <s v="jobzel_intern"/>
    <s v="jobzel_intern"/>
    <m/>
    <m/>
    <m/>
    <m/>
    <m/>
    <m/>
    <m/>
    <m/>
    <s v="No"/>
    <n v="346"/>
    <m/>
    <m/>
    <x v="0"/>
    <d v="2019-09-15T18:05:27.000"/>
    <s v="Spring Paid Intern - NBC 7 News - Telemundo https://t.co/90oOTAbWzH #internship #intern #jobs #hiring #hr #Tchat #Diversity"/>
    <s v="http://jobzel.com/item.php?id=51309"/>
    <s v="jobzel.com"/>
    <x v="17"/>
    <m/>
    <s v="http://pbs.twimg.com/profile_images/678811341226770432/LS-bwLsN_normal.png"/>
    <x v="283"/>
    <s v="https://twitter.com/#!/jobzel_intern/status/1173296786607419398"/>
    <m/>
    <m/>
    <s v="1173296786607419398"/>
    <m/>
    <b v="0"/>
    <n v="0"/>
    <s v=""/>
    <b v="0"/>
    <s v="en"/>
    <m/>
    <s v=""/>
    <b v="0"/>
    <n v="0"/>
    <s v=""/>
    <s v="IFTTT"/>
    <b v="0"/>
    <s v="1173296786607419398"/>
    <s v="Tweet"/>
    <n v="0"/>
    <n v="0"/>
    <m/>
    <m/>
    <m/>
    <m/>
    <m/>
    <m/>
    <m/>
    <m/>
    <n v="282"/>
    <s v="2"/>
    <s v="2"/>
    <n v="0"/>
    <n v="0"/>
    <n v="0"/>
    <n v="0"/>
    <n v="0"/>
    <n v="0"/>
    <n v="14"/>
    <n v="100"/>
    <n v="14"/>
  </r>
  <r>
    <s v="jobzel_intern"/>
    <s v="jobzel_intern"/>
    <m/>
    <m/>
    <m/>
    <m/>
    <m/>
    <m/>
    <m/>
    <m/>
    <s v="No"/>
    <n v="347"/>
    <m/>
    <m/>
    <x v="0"/>
    <d v="2019-09-15T18:05:28.000"/>
    <s v="Spring Paid Intern - News - Telemundo https://t.co/LkCt7GdxoE #internship #intern #jobs #hiring #hr #Tchat #Diversity"/>
    <s v="http://jobzel.com/item.php?id=51310"/>
    <s v="jobzel.com"/>
    <x v="17"/>
    <m/>
    <s v="http://pbs.twimg.com/profile_images/678811341226770432/LS-bwLsN_normal.png"/>
    <x v="284"/>
    <s v="https://twitter.com/#!/jobzel_intern/status/1173296789706985477"/>
    <m/>
    <m/>
    <s v="1173296789706985477"/>
    <m/>
    <b v="0"/>
    <n v="0"/>
    <s v=""/>
    <b v="0"/>
    <s v="en"/>
    <m/>
    <s v=""/>
    <b v="0"/>
    <n v="0"/>
    <s v=""/>
    <s v="IFTTT"/>
    <b v="0"/>
    <s v="1173296789706985477"/>
    <s v="Tweet"/>
    <n v="0"/>
    <n v="0"/>
    <m/>
    <m/>
    <m/>
    <m/>
    <m/>
    <m/>
    <m/>
    <m/>
    <n v="282"/>
    <s v="2"/>
    <s v="2"/>
    <n v="0"/>
    <n v="0"/>
    <n v="0"/>
    <n v="0"/>
    <n v="0"/>
    <n v="0"/>
    <n v="12"/>
    <n v="100"/>
    <n v="12"/>
  </r>
  <r>
    <s v="jobzel_intern"/>
    <s v="jobzel_intern"/>
    <m/>
    <m/>
    <m/>
    <m/>
    <m/>
    <m/>
    <m/>
    <m/>
    <s v="No"/>
    <n v="348"/>
    <m/>
    <m/>
    <x v="0"/>
    <d v="2019-09-15T18:05:28.000"/>
    <s v="Spring Paid Intern - NBC 7 Marketing - Telemundo https://t.co/KwPatMbcDo #internship #intern #jobs #hiring #hr #Tchat #Diversity"/>
    <s v="http://jobzel.com/item.php?id=51311"/>
    <s v="jobzel.com"/>
    <x v="17"/>
    <m/>
    <s v="http://pbs.twimg.com/profile_images/678811341226770432/LS-bwLsN_normal.png"/>
    <x v="284"/>
    <s v="https://twitter.com/#!/jobzel_intern/status/1173296792689135617"/>
    <m/>
    <m/>
    <s v="1173296792689135617"/>
    <m/>
    <b v="0"/>
    <n v="0"/>
    <s v=""/>
    <b v="0"/>
    <s v="en"/>
    <m/>
    <s v=""/>
    <b v="0"/>
    <n v="0"/>
    <s v=""/>
    <s v="IFTTT"/>
    <b v="0"/>
    <s v="1173296792689135617"/>
    <s v="Tweet"/>
    <n v="0"/>
    <n v="0"/>
    <m/>
    <m/>
    <m/>
    <m/>
    <m/>
    <m/>
    <m/>
    <m/>
    <n v="282"/>
    <s v="2"/>
    <s v="2"/>
    <n v="0"/>
    <n v="0"/>
    <n v="0"/>
    <n v="0"/>
    <n v="0"/>
    <n v="0"/>
    <n v="14"/>
    <n v="100"/>
    <n v="14"/>
  </r>
  <r>
    <s v="jobzel_intern"/>
    <s v="jobzel_intern"/>
    <m/>
    <m/>
    <m/>
    <m/>
    <m/>
    <m/>
    <m/>
    <m/>
    <s v="No"/>
    <n v="349"/>
    <m/>
    <m/>
    <x v="0"/>
    <d v="2019-09-15T18:05:29.000"/>
    <s v="Fall Intern - Talent Management Co - Confidential https://t.co/hjtA3CJk60 #internship #intern #jobs #hiring #hr #Tchat #Diversity"/>
    <s v="http://jobzel.com/item.php?id=51312"/>
    <s v="jobzel.com"/>
    <x v="17"/>
    <m/>
    <s v="http://pbs.twimg.com/profile_images/678811341226770432/LS-bwLsN_normal.png"/>
    <x v="285"/>
    <s v="https://twitter.com/#!/jobzel_intern/status/1173296794475913217"/>
    <m/>
    <m/>
    <s v="1173296794475913217"/>
    <m/>
    <b v="0"/>
    <n v="0"/>
    <s v=""/>
    <b v="0"/>
    <s v="en"/>
    <m/>
    <s v=""/>
    <b v="0"/>
    <n v="0"/>
    <s v=""/>
    <s v="IFTTT"/>
    <b v="0"/>
    <s v="1173296794475913217"/>
    <s v="Tweet"/>
    <n v="0"/>
    <n v="0"/>
    <m/>
    <m/>
    <m/>
    <m/>
    <m/>
    <m/>
    <m/>
    <m/>
    <n v="282"/>
    <s v="2"/>
    <s v="2"/>
    <n v="1"/>
    <n v="7.6923076923076925"/>
    <n v="1"/>
    <n v="7.6923076923076925"/>
    <n v="0"/>
    <n v="0"/>
    <n v="11"/>
    <n v="84.61538461538461"/>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5">
    <i>
      <x v="1"/>
    </i>
    <i r="1">
      <x v="9"/>
    </i>
    <i r="2">
      <x v="246"/>
    </i>
    <i r="3">
      <x v="1"/>
    </i>
    <i r="3">
      <x v="10"/>
    </i>
    <i r="3">
      <x v="13"/>
    </i>
    <i r="3">
      <x v="16"/>
    </i>
    <i r="3">
      <x v="17"/>
    </i>
    <i r="2">
      <x v="247"/>
    </i>
    <i r="3">
      <x v="12"/>
    </i>
    <i r="3">
      <x v="14"/>
    </i>
    <i r="3">
      <x v="15"/>
    </i>
    <i r="3">
      <x v="16"/>
    </i>
    <i r="3">
      <x v="18"/>
    </i>
    <i r="2">
      <x v="248"/>
    </i>
    <i r="3">
      <x v="7"/>
    </i>
    <i r="3">
      <x v="12"/>
    </i>
    <i r="3">
      <x v="13"/>
    </i>
    <i r="3">
      <x v="14"/>
    </i>
    <i r="3">
      <x v="15"/>
    </i>
    <i r="3">
      <x v="16"/>
    </i>
    <i r="3">
      <x v="17"/>
    </i>
    <i r="3">
      <x v="19"/>
    </i>
    <i r="2">
      <x v="249"/>
    </i>
    <i r="3">
      <x v="9"/>
    </i>
    <i r="3">
      <x v="10"/>
    </i>
    <i r="3">
      <x v="11"/>
    </i>
    <i r="3">
      <x v="14"/>
    </i>
    <i r="3">
      <x v="15"/>
    </i>
    <i r="3">
      <x v="16"/>
    </i>
    <i r="3">
      <x v="19"/>
    </i>
    <i r="3">
      <x v="22"/>
    </i>
    <i r="2">
      <x v="250"/>
    </i>
    <i r="3">
      <x v="9"/>
    </i>
    <i r="3">
      <x v="13"/>
    </i>
    <i r="3">
      <x v="14"/>
    </i>
    <i r="3">
      <x v="17"/>
    </i>
    <i r="3">
      <x v="20"/>
    </i>
    <i r="3">
      <x v="22"/>
    </i>
    <i r="3">
      <x v="24"/>
    </i>
    <i r="2">
      <x v="251"/>
    </i>
    <i r="3">
      <x v="14"/>
    </i>
    <i r="3">
      <x v="15"/>
    </i>
    <i r="3">
      <x v="16"/>
    </i>
    <i r="3">
      <x v="17"/>
    </i>
    <i r="3">
      <x v="21"/>
    </i>
    <i r="3">
      <x v="22"/>
    </i>
    <i r="3">
      <x v="24"/>
    </i>
    <i r="2">
      <x v="252"/>
    </i>
    <i r="3">
      <x v="2"/>
    </i>
    <i r="3">
      <x v="3"/>
    </i>
    <i r="3">
      <x v="7"/>
    </i>
    <i r="3">
      <x v="11"/>
    </i>
    <i r="3">
      <x v="14"/>
    </i>
    <i r="3">
      <x v="15"/>
    </i>
    <i r="2">
      <x v="253"/>
    </i>
    <i r="3">
      <x v="7"/>
    </i>
    <i r="3">
      <x v="16"/>
    </i>
    <i r="3">
      <x v="17"/>
    </i>
    <i r="3">
      <x v="20"/>
    </i>
    <i r="3">
      <x v="21"/>
    </i>
    <i r="2">
      <x v="254"/>
    </i>
    <i r="3">
      <x v="14"/>
    </i>
    <i r="3">
      <x v="15"/>
    </i>
    <i r="3">
      <x v="17"/>
    </i>
    <i r="3">
      <x v="18"/>
    </i>
    <i r="3">
      <x v="20"/>
    </i>
    <i r="3">
      <x v="23"/>
    </i>
    <i r="2">
      <x v="255"/>
    </i>
    <i r="3">
      <x v="8"/>
    </i>
    <i r="3">
      <x v="14"/>
    </i>
    <i r="3">
      <x v="15"/>
    </i>
    <i r="3">
      <x v="16"/>
    </i>
    <i r="3">
      <x v="17"/>
    </i>
    <i r="3">
      <x v="19"/>
    </i>
    <i r="3">
      <x v="21"/>
    </i>
    <i r="3">
      <x v="24"/>
    </i>
    <i r="2">
      <x v="256"/>
    </i>
    <i r="3">
      <x v="5"/>
    </i>
    <i r="3">
      <x v="6"/>
    </i>
    <i r="3">
      <x v="11"/>
    </i>
    <i r="3">
      <x v="12"/>
    </i>
    <i r="3">
      <x v="13"/>
    </i>
    <i r="3">
      <x v="14"/>
    </i>
    <i r="3">
      <x v="15"/>
    </i>
    <i r="3">
      <x v="17"/>
    </i>
    <i r="3">
      <x v="19"/>
    </i>
    <i r="3">
      <x v="23"/>
    </i>
    <i r="2">
      <x v="257"/>
    </i>
    <i r="3">
      <x v="2"/>
    </i>
    <i r="3">
      <x v="11"/>
    </i>
    <i r="3">
      <x v="13"/>
    </i>
    <i r="3">
      <x v="15"/>
    </i>
    <i r="3">
      <x v="17"/>
    </i>
    <i r="3">
      <x v="18"/>
    </i>
    <i r="3">
      <x v="19"/>
    </i>
    <i r="3">
      <x v="20"/>
    </i>
    <i r="3">
      <x v="22"/>
    </i>
    <i r="3">
      <x v="23"/>
    </i>
    <i r="2">
      <x v="258"/>
    </i>
    <i r="3">
      <x v="1"/>
    </i>
    <i r="3">
      <x v="14"/>
    </i>
    <i r="3">
      <x v="15"/>
    </i>
    <i r="3">
      <x v="18"/>
    </i>
    <i r="3">
      <x v="19"/>
    </i>
    <i r="3">
      <x v="20"/>
    </i>
    <i r="3">
      <x v="21"/>
    </i>
    <i r="3">
      <x v="22"/>
    </i>
    <i r="2">
      <x v="259"/>
    </i>
    <i r="3">
      <x v="7"/>
    </i>
    <i r="3">
      <x v="8"/>
    </i>
    <i r="3">
      <x v="13"/>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6">
        <i x="26" s="1"/>
        <i x="22" s="1"/>
        <i x="1" s="1"/>
        <i x="31" s="1"/>
        <i x="28" s="1"/>
        <i x="9" s="1"/>
        <i x="19" s="1"/>
        <i x="2" s="1"/>
        <i x="13" s="1"/>
        <i x="16" s="1"/>
        <i x="15" s="1"/>
        <i x="5" s="1"/>
        <i x="14" s="1"/>
        <i x="17" s="1"/>
        <i x="23" s="1"/>
        <i x="29" s="1"/>
        <i x="0" s="1"/>
        <i x="27" s="1"/>
        <i x="30" s="1"/>
        <i x="32" s="1"/>
        <i x="4" s="1"/>
        <i x="6" s="1"/>
        <i x="7" s="1"/>
        <i x="24" s="1"/>
        <i x="25" s="1"/>
        <i x="10" s="1"/>
        <i x="11" s="1"/>
        <i x="33" s="1"/>
        <i x="35" s="1"/>
        <i x="18" s="1"/>
        <i x="34" s="1"/>
        <i x="8" s="1"/>
        <i x="21" s="1"/>
        <i x="20" s="1"/>
        <i x="3"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49" totalsRowShown="0" headerRowDxfId="432" dataDxfId="431">
  <autoFilter ref="A2:BL349"/>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70" dataDxfId="269">
  <autoFilter ref="A14:N24"/>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253" dataDxfId="252">
  <autoFilter ref="A27:N3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236" dataDxfId="235">
  <autoFilter ref="A40:N5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219" dataDxfId="218">
  <autoFilter ref="A53:N6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67" totalsRowShown="0" headerRowDxfId="202" dataDxfId="201">
  <autoFilter ref="A66:N67"/>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N78" totalsRowShown="0" headerRowDxfId="199" dataDxfId="198">
  <autoFilter ref="A69:N78"/>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1:N91" totalsRowShown="0" headerRowDxfId="168" dataDxfId="167">
  <autoFilter ref="A81:N91"/>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54" totalsRowShown="0" headerRowDxfId="141" dataDxfId="140">
  <autoFilter ref="A1:G65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2" totalsRowShown="0" headerRowDxfId="379" dataDxfId="378">
  <autoFilter ref="A2:BS32"/>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52" totalsRowShown="0" headerRowDxfId="132" dataDxfId="131">
  <autoFilter ref="A1:L75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47" totalsRowShown="0" headerRowDxfId="64" dataDxfId="63">
  <autoFilter ref="A2:BL3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33" dataDxfId="332">
  <autoFilter ref="A1:C31"/>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log.peoplehum.com/general/employee-engagement-importance/" TargetMode="External" /><Relationship Id="rId2" Type="http://schemas.openxmlformats.org/officeDocument/2006/relationships/hyperlink" Target="https://www.linkedin.com/pulse/podcast-remote-workers-more-productive-joey-price" TargetMode="External" /><Relationship Id="rId3" Type="http://schemas.openxmlformats.org/officeDocument/2006/relationships/hyperlink" Target="https://twitter.com/Damien_Bancal/status/1169564381216149504" TargetMode="External" /><Relationship Id="rId4" Type="http://schemas.openxmlformats.org/officeDocument/2006/relationships/hyperlink" Target="http://studycourse.org/course-directory/course/the-complete-recruiter-in-28-days-online/14/34" TargetMode="External" /><Relationship Id="rId5" Type="http://schemas.openxmlformats.org/officeDocument/2006/relationships/hyperlink" Target="http://studycourse.org/course-directory/course/the-complete-recruiter-in-28-days-online/14/34" TargetMode="External" /><Relationship Id="rId6" Type="http://schemas.openxmlformats.org/officeDocument/2006/relationships/hyperlink" Target="http://jobzel.com/item.php?id=49303" TargetMode="External" /><Relationship Id="rId7" Type="http://schemas.openxmlformats.org/officeDocument/2006/relationships/hyperlink" Target="https://www.europe1.fr/faits-divers/violences-conjugales-une-affaire-resolue-rapidement-grace-a-une-plateforme-en-ligne-3918361" TargetMode="External" /><Relationship Id="rId8" Type="http://schemas.openxmlformats.org/officeDocument/2006/relationships/hyperlink" Target="https://www.youtube.com/watch?time_continue=27&amp;v=8ef2kujFJ_o" TargetMode="External" /><Relationship Id="rId9" Type="http://schemas.openxmlformats.org/officeDocument/2006/relationships/hyperlink" Target="https://www.ecommerce-nation.fr/service-client-etre-visuel/" TargetMode="External" /><Relationship Id="rId10" Type="http://schemas.openxmlformats.org/officeDocument/2006/relationships/hyperlink" Target="https://www.europe1.fr/faits-divers/violences-conjugales-une-affaire-resolue-rapidement-grace-a-une-plateforme-en-ligne-3918361" TargetMode="External" /><Relationship Id="rId11" Type="http://schemas.openxmlformats.org/officeDocument/2006/relationships/hyperlink" Target="http://jobzel.com/item.php?id=48813" TargetMode="External" /><Relationship Id="rId12" Type="http://schemas.openxmlformats.org/officeDocument/2006/relationships/hyperlink" Target="http://jobzel.com/item.php?id=48812" TargetMode="External" /><Relationship Id="rId13" Type="http://schemas.openxmlformats.org/officeDocument/2006/relationships/hyperlink" Target="http://jobzel.com/item.php?id=48814" TargetMode="External" /><Relationship Id="rId14" Type="http://schemas.openxmlformats.org/officeDocument/2006/relationships/hyperlink" Target="http://jobzel.com/item.php?id=48824" TargetMode="External" /><Relationship Id="rId15" Type="http://schemas.openxmlformats.org/officeDocument/2006/relationships/hyperlink" Target="http://jobzel.com/item.php?id=49292" TargetMode="External" /><Relationship Id="rId16" Type="http://schemas.openxmlformats.org/officeDocument/2006/relationships/hyperlink" Target="http://jobzel.com/item.php?id=49291" TargetMode="External" /><Relationship Id="rId17" Type="http://schemas.openxmlformats.org/officeDocument/2006/relationships/hyperlink" Target="http://jobzel.com/item.php?id=49303" TargetMode="External" /><Relationship Id="rId18" Type="http://schemas.openxmlformats.org/officeDocument/2006/relationships/hyperlink" Target="http://jobzel.com/item.php?id=49638" TargetMode="External" /><Relationship Id="rId19" Type="http://schemas.openxmlformats.org/officeDocument/2006/relationships/hyperlink" Target="http://jobzel.com/item.php?id=49640" TargetMode="External" /><Relationship Id="rId20" Type="http://schemas.openxmlformats.org/officeDocument/2006/relationships/hyperlink" Target="http://jobzel.com/item.php?id=49639" TargetMode="External" /><Relationship Id="rId21" Type="http://schemas.openxmlformats.org/officeDocument/2006/relationships/hyperlink" Target="http://jobzel.com/item.php?id=49767" TargetMode="External" /><Relationship Id="rId22" Type="http://schemas.openxmlformats.org/officeDocument/2006/relationships/hyperlink" Target="http://jobzel.com/item.php?id=49767" TargetMode="External" /><Relationship Id="rId23" Type="http://schemas.openxmlformats.org/officeDocument/2006/relationships/hyperlink" Target="http://jobzel.com/item.php?id=49765" TargetMode="External" /><Relationship Id="rId24" Type="http://schemas.openxmlformats.org/officeDocument/2006/relationships/hyperlink" Target="http://jobzel.com/item.php?id=49766" TargetMode="External" /><Relationship Id="rId25" Type="http://schemas.openxmlformats.org/officeDocument/2006/relationships/hyperlink" Target="http://jobzel.com/item.php?id=49789" TargetMode="External" /><Relationship Id="rId26" Type="http://schemas.openxmlformats.org/officeDocument/2006/relationships/hyperlink" Target="https://www.fi.edu/sensory-friendly-everyday?fbclid=IwAR3r-egjTTdRlYOY26MY_nBiFJNu7VkCSA29GTGcjks3JERRf5WMe1w_uGA" TargetMode="External" /><Relationship Id="rId27" Type="http://schemas.openxmlformats.org/officeDocument/2006/relationships/hyperlink" Target="https://www.linkedin.com/slink?code=f8v-feM" TargetMode="External" /><Relationship Id="rId28" Type="http://schemas.openxmlformats.org/officeDocument/2006/relationships/hyperlink" Target="https://careersherpa.net/best-twitter-accounts-for-job-search-advice-2019/" TargetMode="External" /><Relationship Id="rId29" Type="http://schemas.openxmlformats.org/officeDocument/2006/relationships/hyperlink" Target="https://careersherpa.net/best-twitter-accounts-for-job-search-advice-2019/" TargetMode="External" /><Relationship Id="rId30" Type="http://schemas.openxmlformats.org/officeDocument/2006/relationships/hyperlink" Target="https://careersherpa.net/best-twitter-accounts-for-job-search-advice-2019/" TargetMode="External" /><Relationship Id="rId31" Type="http://schemas.openxmlformats.org/officeDocument/2006/relationships/hyperlink" Target="http://jobzel.com/item.php?id=49622" TargetMode="External" /><Relationship Id="rId32" Type="http://schemas.openxmlformats.org/officeDocument/2006/relationships/hyperlink" Target="http://jobzel.com/item.php?id=49767" TargetMode="External" /><Relationship Id="rId33" Type="http://schemas.openxmlformats.org/officeDocument/2006/relationships/hyperlink" Target="http://jobzel.com/item.php?id=49789" TargetMode="External" /><Relationship Id="rId34" Type="http://schemas.openxmlformats.org/officeDocument/2006/relationships/hyperlink" Target="http://jobzel.com/item.php?id=49968" TargetMode="External" /><Relationship Id="rId35" Type="http://schemas.openxmlformats.org/officeDocument/2006/relationships/hyperlink" Target="http://jobzel.com/item.php?id=49969" TargetMode="External" /><Relationship Id="rId36" Type="http://schemas.openxmlformats.org/officeDocument/2006/relationships/hyperlink" Target="http://jobzel.com/item.php?id=50717" TargetMode="External" /><Relationship Id="rId37" Type="http://schemas.openxmlformats.org/officeDocument/2006/relationships/hyperlink" Target="http://jobzel.com/item.php?id=50718" TargetMode="External" /><Relationship Id="rId38" Type="http://schemas.openxmlformats.org/officeDocument/2006/relationships/hyperlink" Target="http://jobzel.com/item.php?id=50719" TargetMode="External" /><Relationship Id="rId39" Type="http://schemas.openxmlformats.org/officeDocument/2006/relationships/hyperlink" Target="http://jobzel.com/item.php?id=50720" TargetMode="External" /><Relationship Id="rId40" Type="http://schemas.openxmlformats.org/officeDocument/2006/relationships/hyperlink" Target="http://jobzel.com/item.php?id=50740" TargetMode="External" /><Relationship Id="rId41" Type="http://schemas.openxmlformats.org/officeDocument/2006/relationships/hyperlink" Target="http://jobzel.com/item.php?id=50741" TargetMode="External" /><Relationship Id="rId42" Type="http://schemas.openxmlformats.org/officeDocument/2006/relationships/hyperlink" Target="http://jobzel.com/item.php?id=50742" TargetMode="External" /><Relationship Id="rId43" Type="http://schemas.openxmlformats.org/officeDocument/2006/relationships/hyperlink" Target="http://jobzel.com/item.php?id=50743" TargetMode="External" /><Relationship Id="rId44" Type="http://schemas.openxmlformats.org/officeDocument/2006/relationships/hyperlink" Target="https://www.geezlove.com/Angy490112" TargetMode="External" /><Relationship Id="rId45" Type="http://schemas.openxmlformats.org/officeDocument/2006/relationships/hyperlink" Target="https://www.geezlove.com/lesly680" TargetMode="External" /><Relationship Id="rId46" Type="http://schemas.openxmlformats.org/officeDocument/2006/relationships/hyperlink" Target="https://www.geezlove.com/rosinedupon" TargetMode="External" /><Relationship Id="rId47" Type="http://schemas.openxmlformats.org/officeDocument/2006/relationships/hyperlink" Target="https://www.geezlove.com/roxaneclerc" TargetMode="External" /><Relationship Id="rId48" Type="http://schemas.openxmlformats.org/officeDocument/2006/relationships/hyperlink" Target="https://www.geezlove.com/4675abc" TargetMode="External" /><Relationship Id="rId49" Type="http://schemas.openxmlformats.org/officeDocument/2006/relationships/hyperlink" Target="https://www.geezlove.com/Naomie024" TargetMode="External" /><Relationship Id="rId50" Type="http://schemas.openxmlformats.org/officeDocument/2006/relationships/hyperlink" Target="https://www.geezlove.com/Doon098" TargetMode="External" /><Relationship Id="rId51" Type="http://schemas.openxmlformats.org/officeDocument/2006/relationships/hyperlink" Target="https://www.geezlove.com/Michel968" TargetMode="External" /><Relationship Id="rId52" Type="http://schemas.openxmlformats.org/officeDocument/2006/relationships/hyperlink" Target="https://www.tinypulse.com/blog/13-surprising-statistics-about-employee-retention?utm_source=twitter_afb09c20-a687-4542-b631-2a172a0d904b&amp;utm_medium=broxburndrive&amp;utm_term=&amp;utm_content=&amp;utm_campaign=" TargetMode="External" /><Relationship Id="rId53" Type="http://schemas.openxmlformats.org/officeDocument/2006/relationships/hyperlink" Target="http://ow.ly/2ReB30nHmjh" TargetMode="External" /><Relationship Id="rId54" Type="http://schemas.openxmlformats.org/officeDocument/2006/relationships/hyperlink" Target="https://www.lollydaskal.com/leadership/5-ways-smart-people-sabotage-their-success/?utm_source=twitter_44bab3c8-587c-493c-968d-f745a0a87dba&amp;utm_medium=broxburndrive&amp;utm_term=&amp;utm_content=&amp;utm_campaign=" TargetMode="External" /><Relationship Id="rId55" Type="http://schemas.openxmlformats.org/officeDocument/2006/relationships/hyperlink" Target="http://ow.ly/UYzH30nHmdK" TargetMode="External" /><Relationship Id="rId56"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57"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58" Type="http://schemas.openxmlformats.org/officeDocument/2006/relationships/hyperlink" Target="http://studycourse.org/course-directory/course/the-complete-recruiter-in-28-days-online/14/34" TargetMode="External" /><Relationship Id="rId59" Type="http://schemas.openxmlformats.org/officeDocument/2006/relationships/hyperlink" Target="http://jobzel.com/item.php?id=48194" TargetMode="External" /><Relationship Id="rId60" Type="http://schemas.openxmlformats.org/officeDocument/2006/relationships/hyperlink" Target="http://jobzel.com/item.php?id=48276" TargetMode="External" /><Relationship Id="rId61" Type="http://schemas.openxmlformats.org/officeDocument/2006/relationships/hyperlink" Target="http://jobzel.com/item.php?id=48279" TargetMode="External" /><Relationship Id="rId62" Type="http://schemas.openxmlformats.org/officeDocument/2006/relationships/hyperlink" Target="http://jobzel.com/item.php?id=48280" TargetMode="External" /><Relationship Id="rId63" Type="http://schemas.openxmlformats.org/officeDocument/2006/relationships/hyperlink" Target="http://jobzel.com/item.php?id=48286" TargetMode="External" /><Relationship Id="rId64" Type="http://schemas.openxmlformats.org/officeDocument/2006/relationships/hyperlink" Target="http://jobzel.com/item.php?id=48450" TargetMode="External" /><Relationship Id="rId65" Type="http://schemas.openxmlformats.org/officeDocument/2006/relationships/hyperlink" Target="http://jobzel.com/item.php?id=48451" TargetMode="External" /><Relationship Id="rId66" Type="http://schemas.openxmlformats.org/officeDocument/2006/relationships/hyperlink" Target="http://jobzel.com/item.php?id=48464" TargetMode="External" /><Relationship Id="rId67" Type="http://schemas.openxmlformats.org/officeDocument/2006/relationships/hyperlink" Target="http://jobzel.com/item.php?id=48465" TargetMode="External" /><Relationship Id="rId68" Type="http://schemas.openxmlformats.org/officeDocument/2006/relationships/hyperlink" Target="http://jobzel.com/item.php?id=48477" TargetMode="External" /><Relationship Id="rId69" Type="http://schemas.openxmlformats.org/officeDocument/2006/relationships/hyperlink" Target="http://jobzel.com/item.php?id=48478" TargetMode="External" /><Relationship Id="rId70" Type="http://schemas.openxmlformats.org/officeDocument/2006/relationships/hyperlink" Target="http://jobzel.com/item.php?id=48479" TargetMode="External" /><Relationship Id="rId71" Type="http://schemas.openxmlformats.org/officeDocument/2006/relationships/hyperlink" Target="http://jobzel.com/item.php?id=48612" TargetMode="External" /><Relationship Id="rId72" Type="http://schemas.openxmlformats.org/officeDocument/2006/relationships/hyperlink" Target="http://jobzel.com/item.php?id=48618" TargetMode="External" /><Relationship Id="rId73" Type="http://schemas.openxmlformats.org/officeDocument/2006/relationships/hyperlink" Target="http://jobzel.com/item.php?id=48624" TargetMode="External" /><Relationship Id="rId74" Type="http://schemas.openxmlformats.org/officeDocument/2006/relationships/hyperlink" Target="http://jobzel.com/item.php?id=48642" TargetMode="External" /><Relationship Id="rId75" Type="http://schemas.openxmlformats.org/officeDocument/2006/relationships/hyperlink" Target="http://jobzel.com/item.php?id=48658" TargetMode="External" /><Relationship Id="rId76" Type="http://schemas.openxmlformats.org/officeDocument/2006/relationships/hyperlink" Target="http://jobzel.com/item.php?id=48672" TargetMode="External" /><Relationship Id="rId77" Type="http://schemas.openxmlformats.org/officeDocument/2006/relationships/hyperlink" Target="http://jobzel.com/item.php?id=48673" TargetMode="External" /><Relationship Id="rId78" Type="http://schemas.openxmlformats.org/officeDocument/2006/relationships/hyperlink" Target="http://jobzel.com/item.php?id=48674" TargetMode="External" /><Relationship Id="rId79" Type="http://schemas.openxmlformats.org/officeDocument/2006/relationships/hyperlink" Target="http://jobzel.com/item.php?id=48675" TargetMode="External" /><Relationship Id="rId80" Type="http://schemas.openxmlformats.org/officeDocument/2006/relationships/hyperlink" Target="http://jobzel.com/item.php?id=48676" TargetMode="External" /><Relationship Id="rId81" Type="http://schemas.openxmlformats.org/officeDocument/2006/relationships/hyperlink" Target="http://jobzel.com/item.php?id=48677" TargetMode="External" /><Relationship Id="rId82" Type="http://schemas.openxmlformats.org/officeDocument/2006/relationships/hyperlink" Target="http://jobzel.com/item.php?id=48702" TargetMode="External" /><Relationship Id="rId83" Type="http://schemas.openxmlformats.org/officeDocument/2006/relationships/hyperlink" Target="http://jobzel.com/item.php?id=48703" TargetMode="External" /><Relationship Id="rId84" Type="http://schemas.openxmlformats.org/officeDocument/2006/relationships/hyperlink" Target="http://jobzel.com/item.php?id=48704" TargetMode="External" /><Relationship Id="rId85" Type="http://schemas.openxmlformats.org/officeDocument/2006/relationships/hyperlink" Target="http://jobzel.com/item.php?id=48705" TargetMode="External" /><Relationship Id="rId86" Type="http://schemas.openxmlformats.org/officeDocument/2006/relationships/hyperlink" Target="http://jobzel.com/item.php?id=48706" TargetMode="External" /><Relationship Id="rId87" Type="http://schemas.openxmlformats.org/officeDocument/2006/relationships/hyperlink" Target="http://jobzel.com/item.php?id=48812" TargetMode="External" /><Relationship Id="rId88" Type="http://schemas.openxmlformats.org/officeDocument/2006/relationships/hyperlink" Target="http://jobzel.com/item.php?id=48813" TargetMode="External" /><Relationship Id="rId89" Type="http://schemas.openxmlformats.org/officeDocument/2006/relationships/hyperlink" Target="http://jobzel.com/item.php?id=48814" TargetMode="External" /><Relationship Id="rId90" Type="http://schemas.openxmlformats.org/officeDocument/2006/relationships/hyperlink" Target="http://jobzel.com/item.php?id=48824" TargetMode="External" /><Relationship Id="rId91" Type="http://schemas.openxmlformats.org/officeDocument/2006/relationships/hyperlink" Target="http://jobzel.com/item.php?id=48835" TargetMode="External" /><Relationship Id="rId92" Type="http://schemas.openxmlformats.org/officeDocument/2006/relationships/hyperlink" Target="http://jobzel.com/item.php?id=48877" TargetMode="External" /><Relationship Id="rId93" Type="http://schemas.openxmlformats.org/officeDocument/2006/relationships/hyperlink" Target="http://jobzel.com/item.php?id=48878" TargetMode="External" /><Relationship Id="rId94" Type="http://schemas.openxmlformats.org/officeDocument/2006/relationships/hyperlink" Target="http://jobzel.com/item.php?id=48888" TargetMode="External" /><Relationship Id="rId95" Type="http://schemas.openxmlformats.org/officeDocument/2006/relationships/hyperlink" Target="http://jobzel.com/item.php?id=48889" TargetMode="External" /><Relationship Id="rId96" Type="http://schemas.openxmlformats.org/officeDocument/2006/relationships/hyperlink" Target="http://jobzel.com/item.php?id=48890" TargetMode="External" /><Relationship Id="rId97" Type="http://schemas.openxmlformats.org/officeDocument/2006/relationships/hyperlink" Target="http://jobzel.com/item.php?id=48891" TargetMode="External" /><Relationship Id="rId98" Type="http://schemas.openxmlformats.org/officeDocument/2006/relationships/hyperlink" Target="http://jobzel.com/item.php?id=48892" TargetMode="External" /><Relationship Id="rId99" Type="http://schemas.openxmlformats.org/officeDocument/2006/relationships/hyperlink" Target="http://jobzel.com/item.php?id=48893" TargetMode="External" /><Relationship Id="rId100" Type="http://schemas.openxmlformats.org/officeDocument/2006/relationships/hyperlink" Target="http://jobzel.com/item.php?id=48894" TargetMode="External" /><Relationship Id="rId101" Type="http://schemas.openxmlformats.org/officeDocument/2006/relationships/hyperlink" Target="http://jobzel.com/item.php?id=48895" TargetMode="External" /><Relationship Id="rId102" Type="http://schemas.openxmlformats.org/officeDocument/2006/relationships/hyperlink" Target="http://jobzel.com/item.php?id=48896" TargetMode="External" /><Relationship Id="rId103" Type="http://schemas.openxmlformats.org/officeDocument/2006/relationships/hyperlink" Target="http://jobzel.com/item.php?id=48897" TargetMode="External" /><Relationship Id="rId104" Type="http://schemas.openxmlformats.org/officeDocument/2006/relationships/hyperlink" Target="http://jobzel.com/item.php?id=48920" TargetMode="External" /><Relationship Id="rId105" Type="http://schemas.openxmlformats.org/officeDocument/2006/relationships/hyperlink" Target="http://jobzel.com/item.php?id=48921" TargetMode="External" /><Relationship Id="rId106" Type="http://schemas.openxmlformats.org/officeDocument/2006/relationships/hyperlink" Target="http://jobzel.com/item.php?id=48958" TargetMode="External" /><Relationship Id="rId107" Type="http://schemas.openxmlformats.org/officeDocument/2006/relationships/hyperlink" Target="http://jobzel.com/item.php?id=48959" TargetMode="External" /><Relationship Id="rId108" Type="http://schemas.openxmlformats.org/officeDocument/2006/relationships/hyperlink" Target="http://jobzel.com/item.php?id=48960" TargetMode="External" /><Relationship Id="rId109" Type="http://schemas.openxmlformats.org/officeDocument/2006/relationships/hyperlink" Target="http://jobzel.com/item.php?id=48961" TargetMode="External" /><Relationship Id="rId110" Type="http://schemas.openxmlformats.org/officeDocument/2006/relationships/hyperlink" Target="http://jobzel.com/item.php?id=48962" TargetMode="External" /><Relationship Id="rId111" Type="http://schemas.openxmlformats.org/officeDocument/2006/relationships/hyperlink" Target="http://jobzel.com/item.php?id=48963" TargetMode="External" /><Relationship Id="rId112" Type="http://schemas.openxmlformats.org/officeDocument/2006/relationships/hyperlink" Target="http://jobzel.com/item.php?id=48964" TargetMode="External" /><Relationship Id="rId113" Type="http://schemas.openxmlformats.org/officeDocument/2006/relationships/hyperlink" Target="http://jobzel.com/item.php?id=48965" TargetMode="External" /><Relationship Id="rId114" Type="http://schemas.openxmlformats.org/officeDocument/2006/relationships/hyperlink" Target="http://jobzel.com/item.php?id=48995" TargetMode="External" /><Relationship Id="rId115" Type="http://schemas.openxmlformats.org/officeDocument/2006/relationships/hyperlink" Target="http://jobzel.com/item.php?id=48996" TargetMode="External" /><Relationship Id="rId116" Type="http://schemas.openxmlformats.org/officeDocument/2006/relationships/hyperlink" Target="http://jobzel.com/item.php?id=49059" TargetMode="External" /><Relationship Id="rId117" Type="http://schemas.openxmlformats.org/officeDocument/2006/relationships/hyperlink" Target="http://jobzel.com/item.php?id=49098" TargetMode="External" /><Relationship Id="rId118" Type="http://schemas.openxmlformats.org/officeDocument/2006/relationships/hyperlink" Target="http://jobzel.com/item.php?id=49099" TargetMode="External" /><Relationship Id="rId119" Type="http://schemas.openxmlformats.org/officeDocument/2006/relationships/hyperlink" Target="http://jobzel.com/item.php?id=49100" TargetMode="External" /><Relationship Id="rId120" Type="http://schemas.openxmlformats.org/officeDocument/2006/relationships/hyperlink" Target="http://jobzel.com/item.php?id=49101" TargetMode="External" /><Relationship Id="rId121" Type="http://schemas.openxmlformats.org/officeDocument/2006/relationships/hyperlink" Target="http://jobzel.com/item.php?id=49102" TargetMode="External" /><Relationship Id="rId122" Type="http://schemas.openxmlformats.org/officeDocument/2006/relationships/hyperlink" Target="http://jobzel.com/item.php?id=49131" TargetMode="External" /><Relationship Id="rId123" Type="http://schemas.openxmlformats.org/officeDocument/2006/relationships/hyperlink" Target="http://jobzel.com/item.php?id=49132" TargetMode="External" /><Relationship Id="rId124" Type="http://schemas.openxmlformats.org/officeDocument/2006/relationships/hyperlink" Target="http://jobzel.com/item.php?id=49158" TargetMode="External" /><Relationship Id="rId125" Type="http://schemas.openxmlformats.org/officeDocument/2006/relationships/hyperlink" Target="http://jobzel.com/item.php?id=49159" TargetMode="External" /><Relationship Id="rId126" Type="http://schemas.openxmlformats.org/officeDocument/2006/relationships/hyperlink" Target="http://jobzel.com/item.php?id=49168" TargetMode="External" /><Relationship Id="rId127" Type="http://schemas.openxmlformats.org/officeDocument/2006/relationships/hyperlink" Target="http://jobzel.com/item.php?id=49176" TargetMode="External" /><Relationship Id="rId128" Type="http://schemas.openxmlformats.org/officeDocument/2006/relationships/hyperlink" Target="http://jobzel.com/item.php?id=49177" TargetMode="External" /><Relationship Id="rId129" Type="http://schemas.openxmlformats.org/officeDocument/2006/relationships/hyperlink" Target="http://jobzel.com/item.php?id=49178" TargetMode="External" /><Relationship Id="rId130" Type="http://schemas.openxmlformats.org/officeDocument/2006/relationships/hyperlink" Target="http://jobzel.com/item.php?id=49224" TargetMode="External" /><Relationship Id="rId131" Type="http://schemas.openxmlformats.org/officeDocument/2006/relationships/hyperlink" Target="http://jobzel.com/item.php?id=49225" TargetMode="External" /><Relationship Id="rId132" Type="http://schemas.openxmlformats.org/officeDocument/2006/relationships/hyperlink" Target="http://jobzel.com/item.php?id=49226" TargetMode="External" /><Relationship Id="rId133" Type="http://schemas.openxmlformats.org/officeDocument/2006/relationships/hyperlink" Target="http://jobzel.com/item.php?id=49227" TargetMode="External" /><Relationship Id="rId134" Type="http://schemas.openxmlformats.org/officeDocument/2006/relationships/hyperlink" Target="http://jobzel.com/item.php?id=49228" TargetMode="External" /><Relationship Id="rId135" Type="http://schemas.openxmlformats.org/officeDocument/2006/relationships/hyperlink" Target="http://jobzel.com/item.php?id=49229" TargetMode="External" /><Relationship Id="rId136" Type="http://schemas.openxmlformats.org/officeDocument/2006/relationships/hyperlink" Target="http://jobzel.com/item.php?id=49230" TargetMode="External" /><Relationship Id="rId137" Type="http://schemas.openxmlformats.org/officeDocument/2006/relationships/hyperlink" Target="http://jobzel.com/item.php?id=49231" TargetMode="External" /><Relationship Id="rId138" Type="http://schemas.openxmlformats.org/officeDocument/2006/relationships/hyperlink" Target="http://jobzel.com/item.php?id=49232" TargetMode="External" /><Relationship Id="rId139" Type="http://schemas.openxmlformats.org/officeDocument/2006/relationships/hyperlink" Target="http://jobzel.com/item.php?id=49233" TargetMode="External" /><Relationship Id="rId140" Type="http://schemas.openxmlformats.org/officeDocument/2006/relationships/hyperlink" Target="http://jobzel.com/item.php?id=49237" TargetMode="External" /><Relationship Id="rId141" Type="http://schemas.openxmlformats.org/officeDocument/2006/relationships/hyperlink" Target="http://jobzel.com/item.php?id=49238" TargetMode="External" /><Relationship Id="rId142" Type="http://schemas.openxmlformats.org/officeDocument/2006/relationships/hyperlink" Target="http://jobzel.com/item.php?id=49239" TargetMode="External" /><Relationship Id="rId143" Type="http://schemas.openxmlformats.org/officeDocument/2006/relationships/hyperlink" Target="http://jobzel.com/item.php?id=49248" TargetMode="External" /><Relationship Id="rId144" Type="http://schemas.openxmlformats.org/officeDocument/2006/relationships/hyperlink" Target="http://jobzel.com/item.php?id=49249" TargetMode="External" /><Relationship Id="rId145" Type="http://schemas.openxmlformats.org/officeDocument/2006/relationships/hyperlink" Target="http://jobzel.com/item.php?id=49250" TargetMode="External" /><Relationship Id="rId146" Type="http://schemas.openxmlformats.org/officeDocument/2006/relationships/hyperlink" Target="http://jobzel.com/item.php?id=49251" TargetMode="External" /><Relationship Id="rId147" Type="http://schemas.openxmlformats.org/officeDocument/2006/relationships/hyperlink" Target="http://jobzel.com/item.php?id=49252" TargetMode="External" /><Relationship Id="rId148" Type="http://schemas.openxmlformats.org/officeDocument/2006/relationships/hyperlink" Target="http://jobzel.com/item.php?id=49253" TargetMode="External" /><Relationship Id="rId149" Type="http://schemas.openxmlformats.org/officeDocument/2006/relationships/hyperlink" Target="http://jobzel.com/item.php?id=49254" TargetMode="External" /><Relationship Id="rId150" Type="http://schemas.openxmlformats.org/officeDocument/2006/relationships/hyperlink" Target="http://jobzel.com/item.php?id=49255" TargetMode="External" /><Relationship Id="rId151" Type="http://schemas.openxmlformats.org/officeDocument/2006/relationships/hyperlink" Target="http://jobzel.com/item.php?id=49262" TargetMode="External" /><Relationship Id="rId152" Type="http://schemas.openxmlformats.org/officeDocument/2006/relationships/hyperlink" Target="http://jobzel.com/item.php?id=49271" TargetMode="External" /><Relationship Id="rId153" Type="http://schemas.openxmlformats.org/officeDocument/2006/relationships/hyperlink" Target="http://jobzel.com/item.php?id=49272" TargetMode="External" /><Relationship Id="rId154" Type="http://schemas.openxmlformats.org/officeDocument/2006/relationships/hyperlink" Target="http://jobzel.com/item.php?id=49273" TargetMode="External" /><Relationship Id="rId155" Type="http://schemas.openxmlformats.org/officeDocument/2006/relationships/hyperlink" Target="http://jobzel.com/item.php?id=49274" TargetMode="External" /><Relationship Id="rId156" Type="http://schemas.openxmlformats.org/officeDocument/2006/relationships/hyperlink" Target="http://jobzel.com/item.php?id=49286" TargetMode="External" /><Relationship Id="rId157" Type="http://schemas.openxmlformats.org/officeDocument/2006/relationships/hyperlink" Target="http://jobzel.com/item.php?id=49291" TargetMode="External" /><Relationship Id="rId158" Type="http://schemas.openxmlformats.org/officeDocument/2006/relationships/hyperlink" Target="http://jobzel.com/item.php?id=49292" TargetMode="External" /><Relationship Id="rId159" Type="http://schemas.openxmlformats.org/officeDocument/2006/relationships/hyperlink" Target="http://jobzel.com/item.php?id=49300" TargetMode="External" /><Relationship Id="rId160" Type="http://schemas.openxmlformats.org/officeDocument/2006/relationships/hyperlink" Target="http://jobzel.com/item.php?id=49301" TargetMode="External" /><Relationship Id="rId161" Type="http://schemas.openxmlformats.org/officeDocument/2006/relationships/hyperlink" Target="http://jobzel.com/item.php?id=49302" TargetMode="External" /><Relationship Id="rId162" Type="http://schemas.openxmlformats.org/officeDocument/2006/relationships/hyperlink" Target="http://jobzel.com/item.php?id=49303" TargetMode="External" /><Relationship Id="rId163" Type="http://schemas.openxmlformats.org/officeDocument/2006/relationships/hyperlink" Target="http://jobzel.com/item.php?id=49336" TargetMode="External" /><Relationship Id="rId164" Type="http://schemas.openxmlformats.org/officeDocument/2006/relationships/hyperlink" Target="http://jobzel.com/item.php?id=49337" TargetMode="External" /><Relationship Id="rId165" Type="http://schemas.openxmlformats.org/officeDocument/2006/relationships/hyperlink" Target="http://jobzel.com/item.php?id=49340" TargetMode="External" /><Relationship Id="rId166" Type="http://schemas.openxmlformats.org/officeDocument/2006/relationships/hyperlink" Target="http://jobzel.com/item.php?id=49341" TargetMode="External" /><Relationship Id="rId167" Type="http://schemas.openxmlformats.org/officeDocument/2006/relationships/hyperlink" Target="http://jobzel.com/item.php?id=49342" TargetMode="External" /><Relationship Id="rId168" Type="http://schemas.openxmlformats.org/officeDocument/2006/relationships/hyperlink" Target="http://jobzel.com/item.php?id=49343" TargetMode="External" /><Relationship Id="rId169" Type="http://schemas.openxmlformats.org/officeDocument/2006/relationships/hyperlink" Target="http://jobzel.com/item.php?id=49344" TargetMode="External" /><Relationship Id="rId170" Type="http://schemas.openxmlformats.org/officeDocument/2006/relationships/hyperlink" Target="http://jobzel.com/item.php?id=49443" TargetMode="External" /><Relationship Id="rId171" Type="http://schemas.openxmlformats.org/officeDocument/2006/relationships/hyperlink" Target="http://jobzel.com/item.php?id=49444" TargetMode="External" /><Relationship Id="rId172" Type="http://schemas.openxmlformats.org/officeDocument/2006/relationships/hyperlink" Target="http://jobzel.com/item.php?id=49455" TargetMode="External" /><Relationship Id="rId173" Type="http://schemas.openxmlformats.org/officeDocument/2006/relationships/hyperlink" Target="http://jobzel.com/item.php?id=49456" TargetMode="External" /><Relationship Id="rId174" Type="http://schemas.openxmlformats.org/officeDocument/2006/relationships/hyperlink" Target="http://jobzel.com/item.php?id=49457" TargetMode="External" /><Relationship Id="rId175" Type="http://schemas.openxmlformats.org/officeDocument/2006/relationships/hyperlink" Target="http://jobzel.com/item.php?id=49458" TargetMode="External" /><Relationship Id="rId176" Type="http://schemas.openxmlformats.org/officeDocument/2006/relationships/hyperlink" Target="http://jobzel.com/item.php?id=49459" TargetMode="External" /><Relationship Id="rId177" Type="http://schemas.openxmlformats.org/officeDocument/2006/relationships/hyperlink" Target="http://jobzel.com/item.php?id=49460" TargetMode="External" /><Relationship Id="rId178" Type="http://schemas.openxmlformats.org/officeDocument/2006/relationships/hyperlink" Target="http://jobzel.com/item.php?id=49472" TargetMode="External" /><Relationship Id="rId179" Type="http://schemas.openxmlformats.org/officeDocument/2006/relationships/hyperlink" Target="http://jobzel.com/item.php?id=49563" TargetMode="External" /><Relationship Id="rId180" Type="http://schemas.openxmlformats.org/officeDocument/2006/relationships/hyperlink" Target="http://jobzel.com/item.php?id=49564" TargetMode="External" /><Relationship Id="rId181" Type="http://schemas.openxmlformats.org/officeDocument/2006/relationships/hyperlink" Target="http://jobzel.com/item.php?id=49565" TargetMode="External" /><Relationship Id="rId182" Type="http://schemas.openxmlformats.org/officeDocument/2006/relationships/hyperlink" Target="http://jobzel.com/item.php?id=49566" TargetMode="External" /><Relationship Id="rId183" Type="http://schemas.openxmlformats.org/officeDocument/2006/relationships/hyperlink" Target="http://jobzel.com/item.php?id=49567" TargetMode="External" /><Relationship Id="rId184" Type="http://schemas.openxmlformats.org/officeDocument/2006/relationships/hyperlink" Target="http://jobzel.com/item.php?id=49568" TargetMode="External" /><Relationship Id="rId185" Type="http://schemas.openxmlformats.org/officeDocument/2006/relationships/hyperlink" Target="http://jobzel.com/item.php?id=49569" TargetMode="External" /><Relationship Id="rId186" Type="http://schemas.openxmlformats.org/officeDocument/2006/relationships/hyperlink" Target="http://jobzel.com/item.php?id=49570" TargetMode="External" /><Relationship Id="rId187" Type="http://schemas.openxmlformats.org/officeDocument/2006/relationships/hyperlink" Target="http://jobzel.com/item.php?id=49571" TargetMode="External" /><Relationship Id="rId188" Type="http://schemas.openxmlformats.org/officeDocument/2006/relationships/hyperlink" Target="http://jobzel.com/item.php?id=49572" TargetMode="External" /><Relationship Id="rId189" Type="http://schemas.openxmlformats.org/officeDocument/2006/relationships/hyperlink" Target="http://jobzel.com/item.php?id=49580" TargetMode="External" /><Relationship Id="rId190" Type="http://schemas.openxmlformats.org/officeDocument/2006/relationships/hyperlink" Target="http://jobzel.com/item.php?id=49581" TargetMode="External" /><Relationship Id="rId191" Type="http://schemas.openxmlformats.org/officeDocument/2006/relationships/hyperlink" Target="http://jobzel.com/item.php?id=49582" TargetMode="External" /><Relationship Id="rId192" Type="http://schemas.openxmlformats.org/officeDocument/2006/relationships/hyperlink" Target="http://jobzel.com/item.php?id=49583" TargetMode="External" /><Relationship Id="rId193" Type="http://schemas.openxmlformats.org/officeDocument/2006/relationships/hyperlink" Target="http://jobzel.com/item.php?id=49584" TargetMode="External" /><Relationship Id="rId194" Type="http://schemas.openxmlformats.org/officeDocument/2006/relationships/hyperlink" Target="http://jobzel.com/item.php?id=49585" TargetMode="External" /><Relationship Id="rId195" Type="http://schemas.openxmlformats.org/officeDocument/2006/relationships/hyperlink" Target="http://jobzel.com/item.php?id=49586" TargetMode="External" /><Relationship Id="rId196" Type="http://schemas.openxmlformats.org/officeDocument/2006/relationships/hyperlink" Target="http://jobzel.com/item.php?id=49607" TargetMode="External" /><Relationship Id="rId197" Type="http://schemas.openxmlformats.org/officeDocument/2006/relationships/hyperlink" Target="http://jobzel.com/item.php?id=49608" TargetMode="External" /><Relationship Id="rId198" Type="http://schemas.openxmlformats.org/officeDocument/2006/relationships/hyperlink" Target="http://jobzel.com/item.php?id=49609" TargetMode="External" /><Relationship Id="rId199" Type="http://schemas.openxmlformats.org/officeDocument/2006/relationships/hyperlink" Target="http://jobzel.com/item.php?id=49610" TargetMode="External" /><Relationship Id="rId200" Type="http://schemas.openxmlformats.org/officeDocument/2006/relationships/hyperlink" Target="http://jobzel.com/item.php?id=49620" TargetMode="External" /><Relationship Id="rId201" Type="http://schemas.openxmlformats.org/officeDocument/2006/relationships/hyperlink" Target="http://jobzel.com/item.php?id=49621" TargetMode="External" /><Relationship Id="rId202" Type="http://schemas.openxmlformats.org/officeDocument/2006/relationships/hyperlink" Target="http://jobzel.com/item.php?id=49622" TargetMode="External" /><Relationship Id="rId203" Type="http://schemas.openxmlformats.org/officeDocument/2006/relationships/hyperlink" Target="http://jobzel.com/item.php?id=49635" TargetMode="External" /><Relationship Id="rId204" Type="http://schemas.openxmlformats.org/officeDocument/2006/relationships/hyperlink" Target="http://jobzel.com/item.php?id=49636" TargetMode="External" /><Relationship Id="rId205" Type="http://schemas.openxmlformats.org/officeDocument/2006/relationships/hyperlink" Target="http://jobzel.com/item.php?id=49637" TargetMode="External" /><Relationship Id="rId206" Type="http://schemas.openxmlformats.org/officeDocument/2006/relationships/hyperlink" Target="http://jobzel.com/item.php?id=49638" TargetMode="External" /><Relationship Id="rId207" Type="http://schemas.openxmlformats.org/officeDocument/2006/relationships/hyperlink" Target="http://jobzel.com/item.php?id=49639" TargetMode="External" /><Relationship Id="rId208" Type="http://schemas.openxmlformats.org/officeDocument/2006/relationships/hyperlink" Target="http://jobzel.com/item.php?id=49640" TargetMode="External" /><Relationship Id="rId209" Type="http://schemas.openxmlformats.org/officeDocument/2006/relationships/hyperlink" Target="http://jobzel.com/item.php?id=49660" TargetMode="External" /><Relationship Id="rId210" Type="http://schemas.openxmlformats.org/officeDocument/2006/relationships/hyperlink" Target="http://jobzel.com/item.php?id=49661" TargetMode="External" /><Relationship Id="rId211" Type="http://schemas.openxmlformats.org/officeDocument/2006/relationships/hyperlink" Target="http://jobzel.com/item.php?id=49662" TargetMode="External" /><Relationship Id="rId212" Type="http://schemas.openxmlformats.org/officeDocument/2006/relationships/hyperlink" Target="http://jobzel.com/item.php?id=49663" TargetMode="External" /><Relationship Id="rId213" Type="http://schemas.openxmlformats.org/officeDocument/2006/relationships/hyperlink" Target="http://jobzel.com/item.php?id=49664" TargetMode="External" /><Relationship Id="rId214" Type="http://schemas.openxmlformats.org/officeDocument/2006/relationships/hyperlink" Target="http://jobzel.com/item.php?id=49665" TargetMode="External" /><Relationship Id="rId215" Type="http://schemas.openxmlformats.org/officeDocument/2006/relationships/hyperlink" Target="http://jobzel.com/item.php?id=49666" TargetMode="External" /><Relationship Id="rId216" Type="http://schemas.openxmlformats.org/officeDocument/2006/relationships/hyperlink" Target="http://jobzel.com/item.php?id=49667" TargetMode="External" /><Relationship Id="rId217" Type="http://schemas.openxmlformats.org/officeDocument/2006/relationships/hyperlink" Target="http://jobzel.com/item.php?id=49668" TargetMode="External" /><Relationship Id="rId218" Type="http://schemas.openxmlformats.org/officeDocument/2006/relationships/hyperlink" Target="http://jobzel.com/item.php?id=49669" TargetMode="External" /><Relationship Id="rId219" Type="http://schemas.openxmlformats.org/officeDocument/2006/relationships/hyperlink" Target="http://jobzel.com/item.php?id=49758" TargetMode="External" /><Relationship Id="rId220" Type="http://schemas.openxmlformats.org/officeDocument/2006/relationships/hyperlink" Target="http://jobzel.com/item.php?id=49759" TargetMode="External" /><Relationship Id="rId221" Type="http://schemas.openxmlformats.org/officeDocument/2006/relationships/hyperlink" Target="http://jobzel.com/item.php?id=49760" TargetMode="External" /><Relationship Id="rId222" Type="http://schemas.openxmlformats.org/officeDocument/2006/relationships/hyperlink" Target="http://jobzel.com/item.php?id=49761" TargetMode="External" /><Relationship Id="rId223" Type="http://schemas.openxmlformats.org/officeDocument/2006/relationships/hyperlink" Target="http://jobzel.com/item.php?id=49762" TargetMode="External" /><Relationship Id="rId224" Type="http://schemas.openxmlformats.org/officeDocument/2006/relationships/hyperlink" Target="http://jobzel.com/item.php?id=49763" TargetMode="External" /><Relationship Id="rId225" Type="http://schemas.openxmlformats.org/officeDocument/2006/relationships/hyperlink" Target="http://jobzel.com/item.php?id=49764" TargetMode="External" /><Relationship Id="rId226" Type="http://schemas.openxmlformats.org/officeDocument/2006/relationships/hyperlink" Target="http://jobzel.com/item.php?id=49765" TargetMode="External" /><Relationship Id="rId227" Type="http://schemas.openxmlformats.org/officeDocument/2006/relationships/hyperlink" Target="http://jobzel.com/item.php?id=49766" TargetMode="External" /><Relationship Id="rId228" Type="http://schemas.openxmlformats.org/officeDocument/2006/relationships/hyperlink" Target="http://jobzel.com/item.php?id=49767" TargetMode="External" /><Relationship Id="rId229" Type="http://schemas.openxmlformats.org/officeDocument/2006/relationships/hyperlink" Target="http://jobzel.com/item.php?id=49778" TargetMode="External" /><Relationship Id="rId230" Type="http://schemas.openxmlformats.org/officeDocument/2006/relationships/hyperlink" Target="http://jobzel.com/item.php?id=49779" TargetMode="External" /><Relationship Id="rId231" Type="http://schemas.openxmlformats.org/officeDocument/2006/relationships/hyperlink" Target="http://jobzel.com/item.php?id=49789" TargetMode="External" /><Relationship Id="rId232" Type="http://schemas.openxmlformats.org/officeDocument/2006/relationships/hyperlink" Target="http://jobzel.com/item.php?id=49808" TargetMode="External" /><Relationship Id="rId233" Type="http://schemas.openxmlformats.org/officeDocument/2006/relationships/hyperlink" Target="http://jobzel.com/item.php?id=49810" TargetMode="External" /><Relationship Id="rId234" Type="http://schemas.openxmlformats.org/officeDocument/2006/relationships/hyperlink" Target="http://jobzel.com/item.php?id=49811" TargetMode="External" /><Relationship Id="rId235" Type="http://schemas.openxmlformats.org/officeDocument/2006/relationships/hyperlink" Target="http://jobzel.com/item.php?id=49812" TargetMode="External" /><Relationship Id="rId236" Type="http://schemas.openxmlformats.org/officeDocument/2006/relationships/hyperlink" Target="http://jobzel.com/item.php?id=49813" TargetMode="External" /><Relationship Id="rId237" Type="http://schemas.openxmlformats.org/officeDocument/2006/relationships/hyperlink" Target="http://jobzel.com/item.php?id=49814" TargetMode="External" /><Relationship Id="rId238" Type="http://schemas.openxmlformats.org/officeDocument/2006/relationships/hyperlink" Target="http://jobzel.com/item.php?id=49815" TargetMode="External" /><Relationship Id="rId239" Type="http://schemas.openxmlformats.org/officeDocument/2006/relationships/hyperlink" Target="http://jobzel.com/item.php?id=49816" TargetMode="External" /><Relationship Id="rId240" Type="http://schemas.openxmlformats.org/officeDocument/2006/relationships/hyperlink" Target="http://jobzel.com/item.php?id=49817" TargetMode="External" /><Relationship Id="rId241" Type="http://schemas.openxmlformats.org/officeDocument/2006/relationships/hyperlink" Target="http://jobzel.com/item.php?id=49835" TargetMode="External" /><Relationship Id="rId242" Type="http://schemas.openxmlformats.org/officeDocument/2006/relationships/hyperlink" Target="http://jobzel.com/item.php?id=49836" TargetMode="External" /><Relationship Id="rId243" Type="http://schemas.openxmlformats.org/officeDocument/2006/relationships/hyperlink" Target="http://jobzel.com/item.php?id=49837" TargetMode="External" /><Relationship Id="rId244" Type="http://schemas.openxmlformats.org/officeDocument/2006/relationships/hyperlink" Target="http://jobzel.com/item.php?id=49838" TargetMode="External" /><Relationship Id="rId245" Type="http://schemas.openxmlformats.org/officeDocument/2006/relationships/hyperlink" Target="http://jobzel.com/item.php?id=49839" TargetMode="External" /><Relationship Id="rId246" Type="http://schemas.openxmlformats.org/officeDocument/2006/relationships/hyperlink" Target="http://jobzel.com/item.php?id=49840" TargetMode="External" /><Relationship Id="rId247" Type="http://schemas.openxmlformats.org/officeDocument/2006/relationships/hyperlink" Target="http://jobzel.com/item.php?id=49841" TargetMode="External" /><Relationship Id="rId248" Type="http://schemas.openxmlformats.org/officeDocument/2006/relationships/hyperlink" Target="http://jobzel.com/item.php?id=49842" TargetMode="External" /><Relationship Id="rId249" Type="http://schemas.openxmlformats.org/officeDocument/2006/relationships/hyperlink" Target="http://jobzel.com/item.php?id=49843" TargetMode="External" /><Relationship Id="rId250" Type="http://schemas.openxmlformats.org/officeDocument/2006/relationships/hyperlink" Target="http://jobzel.com/item.php?id=49875" TargetMode="External" /><Relationship Id="rId251" Type="http://schemas.openxmlformats.org/officeDocument/2006/relationships/hyperlink" Target="http://jobzel.com/item.php?id=49876" TargetMode="External" /><Relationship Id="rId252" Type="http://schemas.openxmlformats.org/officeDocument/2006/relationships/hyperlink" Target="http://jobzel.com/item.php?id=49897" TargetMode="External" /><Relationship Id="rId253" Type="http://schemas.openxmlformats.org/officeDocument/2006/relationships/hyperlink" Target="http://jobzel.com/item.php?id=49898" TargetMode="External" /><Relationship Id="rId254" Type="http://schemas.openxmlformats.org/officeDocument/2006/relationships/hyperlink" Target="http://jobzel.com/item.php?id=49899" TargetMode="External" /><Relationship Id="rId255" Type="http://schemas.openxmlformats.org/officeDocument/2006/relationships/hyperlink" Target="http://jobzel.com/item.php?id=49900" TargetMode="External" /><Relationship Id="rId256" Type="http://schemas.openxmlformats.org/officeDocument/2006/relationships/hyperlink" Target="http://jobzel.com/item.php?id=49947" TargetMode="External" /><Relationship Id="rId257" Type="http://schemas.openxmlformats.org/officeDocument/2006/relationships/hyperlink" Target="http://jobzel.com/item.php?id=49954" TargetMode="External" /><Relationship Id="rId258" Type="http://schemas.openxmlformats.org/officeDocument/2006/relationships/hyperlink" Target="http://jobzel.com/item.php?id=49968" TargetMode="External" /><Relationship Id="rId259" Type="http://schemas.openxmlformats.org/officeDocument/2006/relationships/hyperlink" Target="http://jobzel.com/item.php?id=49969" TargetMode="External" /><Relationship Id="rId260" Type="http://schemas.openxmlformats.org/officeDocument/2006/relationships/hyperlink" Target="http://jobzel.com/item.php?id=49981" TargetMode="External" /><Relationship Id="rId261" Type="http://schemas.openxmlformats.org/officeDocument/2006/relationships/hyperlink" Target="http://jobzel.com/item.php?id=49989" TargetMode="External" /><Relationship Id="rId262" Type="http://schemas.openxmlformats.org/officeDocument/2006/relationships/hyperlink" Target="http://jobzel.com/item.php?id=49990" TargetMode="External" /><Relationship Id="rId263" Type="http://schemas.openxmlformats.org/officeDocument/2006/relationships/hyperlink" Target="http://jobzel.com/item.php?id=49991" TargetMode="External" /><Relationship Id="rId264" Type="http://schemas.openxmlformats.org/officeDocument/2006/relationships/hyperlink" Target="http://jobzel.com/item.php?id=49992" TargetMode="External" /><Relationship Id="rId265" Type="http://schemas.openxmlformats.org/officeDocument/2006/relationships/hyperlink" Target="http://jobzel.com/item.php?id=49993" TargetMode="External" /><Relationship Id="rId266" Type="http://schemas.openxmlformats.org/officeDocument/2006/relationships/hyperlink" Target="http://jobzel.com/item.php?id=49994" TargetMode="External" /><Relationship Id="rId267" Type="http://schemas.openxmlformats.org/officeDocument/2006/relationships/hyperlink" Target="http://jobzel.com/item.php?id=50012" TargetMode="External" /><Relationship Id="rId268" Type="http://schemas.openxmlformats.org/officeDocument/2006/relationships/hyperlink" Target="http://jobzel.com/item.php?id=50026" TargetMode="External" /><Relationship Id="rId269" Type="http://schemas.openxmlformats.org/officeDocument/2006/relationships/hyperlink" Target="http://jobzel.com/item.php?id=50027" TargetMode="External" /><Relationship Id="rId270" Type="http://schemas.openxmlformats.org/officeDocument/2006/relationships/hyperlink" Target="http://jobzel.com/item.php?id=50028" TargetMode="External" /><Relationship Id="rId271" Type="http://schemas.openxmlformats.org/officeDocument/2006/relationships/hyperlink" Target="http://jobzel.com/item.php?id=50029" TargetMode="External" /><Relationship Id="rId272" Type="http://schemas.openxmlformats.org/officeDocument/2006/relationships/hyperlink" Target="http://jobzel.com/item.php?id=50070" TargetMode="External" /><Relationship Id="rId273" Type="http://schemas.openxmlformats.org/officeDocument/2006/relationships/hyperlink" Target="http://jobzel.com/item.php?id=50071" TargetMode="External" /><Relationship Id="rId274" Type="http://schemas.openxmlformats.org/officeDocument/2006/relationships/hyperlink" Target="http://jobzel.com/item.php?id=50072" TargetMode="External" /><Relationship Id="rId275" Type="http://schemas.openxmlformats.org/officeDocument/2006/relationships/hyperlink" Target="http://jobzel.com/item.php?id=50073" TargetMode="External" /><Relationship Id="rId276" Type="http://schemas.openxmlformats.org/officeDocument/2006/relationships/hyperlink" Target="http://jobzel.com/item.php?id=50074" TargetMode="External" /><Relationship Id="rId277" Type="http://schemas.openxmlformats.org/officeDocument/2006/relationships/hyperlink" Target="http://jobzel.com/item.php?id=50075" TargetMode="External" /><Relationship Id="rId278" Type="http://schemas.openxmlformats.org/officeDocument/2006/relationships/hyperlink" Target="http://jobzel.com/item.php?id=50169" TargetMode="External" /><Relationship Id="rId279" Type="http://schemas.openxmlformats.org/officeDocument/2006/relationships/hyperlink" Target="http://jobzel.com/item.php?id=50213" TargetMode="External" /><Relationship Id="rId280" Type="http://schemas.openxmlformats.org/officeDocument/2006/relationships/hyperlink" Target="http://jobzel.com/item.php?id=50214" TargetMode="External" /><Relationship Id="rId281" Type="http://schemas.openxmlformats.org/officeDocument/2006/relationships/hyperlink" Target="http://jobzel.com/item.php?id=50215" TargetMode="External" /><Relationship Id="rId282" Type="http://schemas.openxmlformats.org/officeDocument/2006/relationships/hyperlink" Target="http://jobzel.com/item.php?id=50216" TargetMode="External" /><Relationship Id="rId283" Type="http://schemas.openxmlformats.org/officeDocument/2006/relationships/hyperlink" Target="http://jobzel.com/item.php?id=50263" TargetMode="External" /><Relationship Id="rId284" Type="http://schemas.openxmlformats.org/officeDocument/2006/relationships/hyperlink" Target="http://jobzel.com/item.php?id=50264" TargetMode="External" /><Relationship Id="rId285" Type="http://schemas.openxmlformats.org/officeDocument/2006/relationships/hyperlink" Target="http://jobzel.com/item.php?id=50265" TargetMode="External" /><Relationship Id="rId286" Type="http://schemas.openxmlformats.org/officeDocument/2006/relationships/hyperlink" Target="http://jobzel.com/item.php?id=50266" TargetMode="External" /><Relationship Id="rId287" Type="http://schemas.openxmlformats.org/officeDocument/2006/relationships/hyperlink" Target="http://jobzel.com/item.php?id=50267" TargetMode="External" /><Relationship Id="rId288" Type="http://schemas.openxmlformats.org/officeDocument/2006/relationships/hyperlink" Target="http://jobzel.com/item.php?id=50268" TargetMode="External" /><Relationship Id="rId289" Type="http://schemas.openxmlformats.org/officeDocument/2006/relationships/hyperlink" Target="http://jobzel.com/item.php?id=50269" TargetMode="External" /><Relationship Id="rId290" Type="http://schemas.openxmlformats.org/officeDocument/2006/relationships/hyperlink" Target="http://jobzel.com/item.php?id=50270" TargetMode="External" /><Relationship Id="rId291" Type="http://schemas.openxmlformats.org/officeDocument/2006/relationships/hyperlink" Target="http://jobzel.com/item.php?id=50271" TargetMode="External" /><Relationship Id="rId292" Type="http://schemas.openxmlformats.org/officeDocument/2006/relationships/hyperlink" Target="http://jobzel.com/item.php?id=50272" TargetMode="External" /><Relationship Id="rId293" Type="http://schemas.openxmlformats.org/officeDocument/2006/relationships/hyperlink" Target="http://jobzel.com/item.php?id=50341" TargetMode="External" /><Relationship Id="rId294" Type="http://schemas.openxmlformats.org/officeDocument/2006/relationships/hyperlink" Target="http://jobzel.com/item.php?id=50365" TargetMode="External" /><Relationship Id="rId295" Type="http://schemas.openxmlformats.org/officeDocument/2006/relationships/hyperlink" Target="http://jobzel.com/item.php?id=50366" TargetMode="External" /><Relationship Id="rId296" Type="http://schemas.openxmlformats.org/officeDocument/2006/relationships/hyperlink" Target="http://jobzel.com/item.php?id=50367" TargetMode="External" /><Relationship Id="rId297" Type="http://schemas.openxmlformats.org/officeDocument/2006/relationships/hyperlink" Target="http://jobzel.com/item.php?id=50368" TargetMode="External" /><Relationship Id="rId298" Type="http://schemas.openxmlformats.org/officeDocument/2006/relationships/hyperlink" Target="http://jobzel.com/item.php?id=50369" TargetMode="External" /><Relationship Id="rId299" Type="http://schemas.openxmlformats.org/officeDocument/2006/relationships/hyperlink" Target="http://jobzel.com/item.php?id=50370" TargetMode="External" /><Relationship Id="rId300" Type="http://schemas.openxmlformats.org/officeDocument/2006/relationships/hyperlink" Target="http://jobzel.com/item.php?id=50417" TargetMode="External" /><Relationship Id="rId301" Type="http://schemas.openxmlformats.org/officeDocument/2006/relationships/hyperlink" Target="http://jobzel.com/item.php?id=50479" TargetMode="External" /><Relationship Id="rId302" Type="http://schemas.openxmlformats.org/officeDocument/2006/relationships/hyperlink" Target="http://jobzel.com/item.php?id=50480" TargetMode="External" /><Relationship Id="rId303" Type="http://schemas.openxmlformats.org/officeDocument/2006/relationships/hyperlink" Target="http://jobzel.com/item.php?id=50481" TargetMode="External" /><Relationship Id="rId304" Type="http://schemas.openxmlformats.org/officeDocument/2006/relationships/hyperlink" Target="http://jobzel.com/item.php?id=50482" TargetMode="External" /><Relationship Id="rId305" Type="http://schemas.openxmlformats.org/officeDocument/2006/relationships/hyperlink" Target="http://jobzel.com/item.php?id=50483" TargetMode="External" /><Relationship Id="rId306" Type="http://schemas.openxmlformats.org/officeDocument/2006/relationships/hyperlink" Target="http://jobzel.com/item.php?id=50484" TargetMode="External" /><Relationship Id="rId307" Type="http://schemas.openxmlformats.org/officeDocument/2006/relationships/hyperlink" Target="http://jobzel.com/item.php?id=50717" TargetMode="External" /><Relationship Id="rId308" Type="http://schemas.openxmlformats.org/officeDocument/2006/relationships/hyperlink" Target="http://jobzel.com/item.php?id=50718" TargetMode="External" /><Relationship Id="rId309" Type="http://schemas.openxmlformats.org/officeDocument/2006/relationships/hyperlink" Target="http://jobzel.com/item.php?id=50719" TargetMode="External" /><Relationship Id="rId310" Type="http://schemas.openxmlformats.org/officeDocument/2006/relationships/hyperlink" Target="http://jobzel.com/item.php?id=50720" TargetMode="External" /><Relationship Id="rId311" Type="http://schemas.openxmlformats.org/officeDocument/2006/relationships/hyperlink" Target="http://jobzel.com/item.php?id=50740" TargetMode="External" /><Relationship Id="rId312" Type="http://schemas.openxmlformats.org/officeDocument/2006/relationships/hyperlink" Target="http://jobzel.com/item.php?id=50741" TargetMode="External" /><Relationship Id="rId313" Type="http://schemas.openxmlformats.org/officeDocument/2006/relationships/hyperlink" Target="http://jobzel.com/item.php?id=50742" TargetMode="External" /><Relationship Id="rId314" Type="http://schemas.openxmlformats.org/officeDocument/2006/relationships/hyperlink" Target="http://jobzel.com/item.php?id=50743" TargetMode="External" /><Relationship Id="rId315" Type="http://schemas.openxmlformats.org/officeDocument/2006/relationships/hyperlink" Target="http://jobzel.com/item.php?id=50809" TargetMode="External" /><Relationship Id="rId316" Type="http://schemas.openxmlformats.org/officeDocument/2006/relationships/hyperlink" Target="http://jobzel.com/item.php?id=50810" TargetMode="External" /><Relationship Id="rId317" Type="http://schemas.openxmlformats.org/officeDocument/2006/relationships/hyperlink" Target="http://jobzel.com/item.php?id=50835" TargetMode="External" /><Relationship Id="rId318" Type="http://schemas.openxmlformats.org/officeDocument/2006/relationships/hyperlink" Target="http://jobzel.com/item.php?id=50836" TargetMode="External" /><Relationship Id="rId319" Type="http://schemas.openxmlformats.org/officeDocument/2006/relationships/hyperlink" Target="http://jobzel.com/item.php?id=50876" TargetMode="External" /><Relationship Id="rId320" Type="http://schemas.openxmlformats.org/officeDocument/2006/relationships/hyperlink" Target="http://jobzel.com/item.php?id=50877" TargetMode="External" /><Relationship Id="rId321" Type="http://schemas.openxmlformats.org/officeDocument/2006/relationships/hyperlink" Target="http://jobzel.com/item.php?id=50878" TargetMode="External" /><Relationship Id="rId322" Type="http://schemas.openxmlformats.org/officeDocument/2006/relationships/hyperlink" Target="http://jobzel.com/item.php?id=50879" TargetMode="External" /><Relationship Id="rId323" Type="http://schemas.openxmlformats.org/officeDocument/2006/relationships/hyperlink" Target="http://jobzel.com/item.php?id=50880" TargetMode="External" /><Relationship Id="rId324" Type="http://schemas.openxmlformats.org/officeDocument/2006/relationships/hyperlink" Target="http://jobzel.com/item.php?id=50881" TargetMode="External" /><Relationship Id="rId325" Type="http://schemas.openxmlformats.org/officeDocument/2006/relationships/hyperlink" Target="http://jobzel.com/item.php?id=50882" TargetMode="External" /><Relationship Id="rId326" Type="http://schemas.openxmlformats.org/officeDocument/2006/relationships/hyperlink" Target="http://jobzel.com/item.php?id=50883" TargetMode="External" /><Relationship Id="rId327" Type="http://schemas.openxmlformats.org/officeDocument/2006/relationships/hyperlink" Target="http://jobzel.com/item.php?id=50884" TargetMode="External" /><Relationship Id="rId328" Type="http://schemas.openxmlformats.org/officeDocument/2006/relationships/hyperlink" Target="http://jobzel.com/item.php?id=50908" TargetMode="External" /><Relationship Id="rId329" Type="http://schemas.openxmlformats.org/officeDocument/2006/relationships/hyperlink" Target="http://jobzel.com/item.php?id=50909" TargetMode="External" /><Relationship Id="rId330" Type="http://schemas.openxmlformats.org/officeDocument/2006/relationships/hyperlink" Target="http://jobzel.com/item.php?id=51285" TargetMode="External" /><Relationship Id="rId331" Type="http://schemas.openxmlformats.org/officeDocument/2006/relationships/hyperlink" Target="http://jobzel.com/item.php?id=51303" TargetMode="External" /><Relationship Id="rId332" Type="http://schemas.openxmlformats.org/officeDocument/2006/relationships/hyperlink" Target="http://jobzel.com/item.php?id=51304" TargetMode="External" /><Relationship Id="rId333" Type="http://schemas.openxmlformats.org/officeDocument/2006/relationships/hyperlink" Target="http://jobzel.com/item.php?id=51305" TargetMode="External" /><Relationship Id="rId334" Type="http://schemas.openxmlformats.org/officeDocument/2006/relationships/hyperlink" Target="http://jobzel.com/item.php?id=51306" TargetMode="External" /><Relationship Id="rId335" Type="http://schemas.openxmlformats.org/officeDocument/2006/relationships/hyperlink" Target="http://jobzel.com/item.php?id=51307" TargetMode="External" /><Relationship Id="rId336" Type="http://schemas.openxmlformats.org/officeDocument/2006/relationships/hyperlink" Target="http://jobzel.com/item.php?id=51308" TargetMode="External" /><Relationship Id="rId337" Type="http://schemas.openxmlformats.org/officeDocument/2006/relationships/hyperlink" Target="http://jobzel.com/item.php?id=51309" TargetMode="External" /><Relationship Id="rId338" Type="http://schemas.openxmlformats.org/officeDocument/2006/relationships/hyperlink" Target="http://jobzel.com/item.php?id=51310" TargetMode="External" /><Relationship Id="rId339" Type="http://schemas.openxmlformats.org/officeDocument/2006/relationships/hyperlink" Target="http://jobzel.com/item.php?id=51311" TargetMode="External" /><Relationship Id="rId340" Type="http://schemas.openxmlformats.org/officeDocument/2006/relationships/hyperlink" Target="http://jobzel.com/item.php?id=51312" TargetMode="External" /><Relationship Id="rId341" Type="http://schemas.openxmlformats.org/officeDocument/2006/relationships/hyperlink" Target="https://pbs.twimg.com/media/EDdbyZQUYAANZBz.jpg" TargetMode="External" /><Relationship Id="rId342" Type="http://schemas.openxmlformats.org/officeDocument/2006/relationships/hyperlink" Target="https://pbs.twimg.com/media/EDmeAMeXYAAksee.jpg" TargetMode="External" /><Relationship Id="rId343" Type="http://schemas.openxmlformats.org/officeDocument/2006/relationships/hyperlink" Target="https://pbs.twimg.com/media/EDurSYpXoAIwUha.jpg" TargetMode="External" /><Relationship Id="rId344" Type="http://schemas.openxmlformats.org/officeDocument/2006/relationships/hyperlink" Target="https://pbs.twimg.com/media/EDyHAadXYAExa6D.jpg" TargetMode="External" /><Relationship Id="rId345" Type="http://schemas.openxmlformats.org/officeDocument/2006/relationships/hyperlink" Target="https://pbs.twimg.com/media/EDtHx_oWwAEurSs.jpg" TargetMode="External" /><Relationship Id="rId346" Type="http://schemas.openxmlformats.org/officeDocument/2006/relationships/hyperlink" Target="https://pbs.twimg.com/media/ED74JBiXUAAIW-N.jpg" TargetMode="External" /><Relationship Id="rId347" Type="http://schemas.openxmlformats.org/officeDocument/2006/relationships/hyperlink" Target="https://pbs.twimg.com/tweet_video_thumb/EEBxJiBXoAAptpY.jpg" TargetMode="External" /><Relationship Id="rId348" Type="http://schemas.openxmlformats.org/officeDocument/2006/relationships/hyperlink" Target="https://pbs.twimg.com/media/EEPfMfhUcAAwCaK.jpg" TargetMode="External" /><Relationship Id="rId349" Type="http://schemas.openxmlformats.org/officeDocument/2006/relationships/hyperlink" Target="https://pbs.twimg.com/media/EEW6MgPX4AAKwrA.jpg" TargetMode="External" /><Relationship Id="rId350" Type="http://schemas.openxmlformats.org/officeDocument/2006/relationships/hyperlink" Target="https://pbs.twimg.com/media/EEW6M9tXkAA2mvh.jpg" TargetMode="External" /><Relationship Id="rId351" Type="http://schemas.openxmlformats.org/officeDocument/2006/relationships/hyperlink" Target="https://pbs.twimg.com/media/EEW6NwjX4AAO8OZ.jpg" TargetMode="External" /><Relationship Id="rId352" Type="http://schemas.openxmlformats.org/officeDocument/2006/relationships/hyperlink" Target="https://pbs.twimg.com/media/EDmgSr5WsAADcVj.jpg" TargetMode="External" /><Relationship Id="rId353" Type="http://schemas.openxmlformats.org/officeDocument/2006/relationships/hyperlink" Target="https://pbs.twimg.com/media/EDn-Lx4WsAIOS5u.jpg" TargetMode="External" /><Relationship Id="rId354" Type="http://schemas.openxmlformats.org/officeDocument/2006/relationships/hyperlink" Target="https://pbs.twimg.com/media/ED7DNmSWkAAJdse.jpg" TargetMode="External" /><Relationship Id="rId355" Type="http://schemas.openxmlformats.org/officeDocument/2006/relationships/hyperlink" Target="https://pbs.twimg.com/media/EEWbYIdXYAEUkUM.jpg" TargetMode="External" /><Relationship Id="rId356" Type="http://schemas.openxmlformats.org/officeDocument/2006/relationships/hyperlink" Target="https://pbs.twimg.com/media/EEfJxlDWkAEeD6U.png" TargetMode="External" /><Relationship Id="rId357" Type="http://schemas.openxmlformats.org/officeDocument/2006/relationships/hyperlink" Target="https://pbs.twimg.com/media/EEgPlG2XYAAiVEV.jpg" TargetMode="External" /><Relationship Id="rId358" Type="http://schemas.openxmlformats.org/officeDocument/2006/relationships/hyperlink" Target="https://pbs.twimg.com/media/EDdbyZQUYAANZBz.jpg" TargetMode="External" /><Relationship Id="rId359" Type="http://schemas.openxmlformats.org/officeDocument/2006/relationships/hyperlink" Target="https://pbs.twimg.com/media/EDmeAMeXYAAksee.jpg" TargetMode="External" /><Relationship Id="rId360" Type="http://schemas.openxmlformats.org/officeDocument/2006/relationships/hyperlink" Target="http://pbs.twimg.com/profile_images/899669279997644800/wgsgFWbu_normal.jpg" TargetMode="External" /><Relationship Id="rId361" Type="http://schemas.openxmlformats.org/officeDocument/2006/relationships/hyperlink" Target="http://pbs.twimg.com/profile_images/1148065401273798656/Nm8oYpA__normal.png" TargetMode="External" /><Relationship Id="rId362" Type="http://schemas.openxmlformats.org/officeDocument/2006/relationships/hyperlink" Target="https://pbs.twimg.com/media/EDurSYpXoAIwUha.jpg" TargetMode="External" /><Relationship Id="rId363" Type="http://schemas.openxmlformats.org/officeDocument/2006/relationships/hyperlink" Target="https://pbs.twimg.com/media/EDyHAadXYAExa6D.jpg" TargetMode="External" /><Relationship Id="rId364" Type="http://schemas.openxmlformats.org/officeDocument/2006/relationships/hyperlink" Target="http://pbs.twimg.com/profile_images/710961330392580096/NlfnnDZf_normal.jpg" TargetMode="External" /><Relationship Id="rId365" Type="http://schemas.openxmlformats.org/officeDocument/2006/relationships/hyperlink" Target="https://pbs.twimg.com/media/EDtHx_oWwAEurSs.jpg" TargetMode="External" /><Relationship Id="rId366" Type="http://schemas.openxmlformats.org/officeDocument/2006/relationships/hyperlink" Target="https://pbs.twimg.com/media/ED74JBiXUAAIW-N.jpg" TargetMode="External" /><Relationship Id="rId367" Type="http://schemas.openxmlformats.org/officeDocument/2006/relationships/hyperlink" Target="http://pbs.twimg.com/profile_images/816195135478333440/DcFOZCnu_normal.jpg" TargetMode="External" /><Relationship Id="rId368" Type="http://schemas.openxmlformats.org/officeDocument/2006/relationships/hyperlink" Target="http://pbs.twimg.com/profile_images/1030445446089596928/dAckmVhn_normal.jpg" TargetMode="External" /><Relationship Id="rId369" Type="http://schemas.openxmlformats.org/officeDocument/2006/relationships/hyperlink" Target="https://pbs.twimg.com/tweet_video_thumb/EEBxJiBXoAAptpY.jpg" TargetMode="External" /><Relationship Id="rId370" Type="http://schemas.openxmlformats.org/officeDocument/2006/relationships/hyperlink" Target="http://pbs.twimg.com/profile_images/1138440054660112385/c5qua_GO_normal.jpg" TargetMode="External" /><Relationship Id="rId371" Type="http://schemas.openxmlformats.org/officeDocument/2006/relationships/hyperlink" Target="http://pbs.twimg.com/profile_images/816195135478333440/DcFOZCnu_normal.jpg" TargetMode="External" /><Relationship Id="rId372" Type="http://schemas.openxmlformats.org/officeDocument/2006/relationships/hyperlink" Target="http://pbs.twimg.com/profile_images/1138440054660112385/c5qua_GO_normal.jpg" TargetMode="External" /><Relationship Id="rId373" Type="http://schemas.openxmlformats.org/officeDocument/2006/relationships/hyperlink" Target="http://pbs.twimg.com/profile_images/524847178938712065/v_Q_BX3N_normal.jpe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abs.twimg.com/sticky/default_profile_images/default_profile_normal.png" TargetMode="External" /><Relationship Id="rId389" Type="http://schemas.openxmlformats.org/officeDocument/2006/relationships/hyperlink" Target="http://pbs.twimg.com/profile_images/987768230918873088/Nnm0OzKG_normal.jpg" TargetMode="External" /><Relationship Id="rId390" Type="http://schemas.openxmlformats.org/officeDocument/2006/relationships/hyperlink" Target="https://pbs.twimg.com/media/EEPfMfhUcAAwCaK.jpg" TargetMode="External" /><Relationship Id="rId391" Type="http://schemas.openxmlformats.org/officeDocument/2006/relationships/hyperlink" Target="https://pbs.twimg.com/media/EEW6MgPX4AAKwrA.jpg" TargetMode="External" /><Relationship Id="rId392" Type="http://schemas.openxmlformats.org/officeDocument/2006/relationships/hyperlink" Target="https://pbs.twimg.com/media/EEW6M9tXkAA2mvh.jpg" TargetMode="External" /><Relationship Id="rId393" Type="http://schemas.openxmlformats.org/officeDocument/2006/relationships/hyperlink" Target="https://pbs.twimg.com/media/EEW6NwjX4AAO8OZ.jpg" TargetMode="External" /><Relationship Id="rId394" Type="http://schemas.openxmlformats.org/officeDocument/2006/relationships/hyperlink" Target="http://pbs.twimg.com/profile_images/462977067852627969/DqUKL5ru_normal.png" TargetMode="External" /><Relationship Id="rId395" Type="http://schemas.openxmlformats.org/officeDocument/2006/relationships/hyperlink" Target="http://pbs.twimg.com/profile_images/462977067852627969/DqUKL5ru_normal.png" TargetMode="External" /><Relationship Id="rId396" Type="http://schemas.openxmlformats.org/officeDocument/2006/relationships/hyperlink" Target="http://pbs.twimg.com/profile_images/462977067852627969/DqUKL5ru_normal.png" TargetMode="External" /><Relationship Id="rId397" Type="http://schemas.openxmlformats.org/officeDocument/2006/relationships/hyperlink" Target="http://pbs.twimg.com/profile_images/462977067852627969/DqUKL5ru_normal.png" TargetMode="External" /><Relationship Id="rId398" Type="http://schemas.openxmlformats.org/officeDocument/2006/relationships/hyperlink" Target="http://pbs.twimg.com/profile_images/462977067852627969/DqUKL5ru_normal.png" TargetMode="External" /><Relationship Id="rId399" Type="http://schemas.openxmlformats.org/officeDocument/2006/relationships/hyperlink" Target="http://pbs.twimg.com/profile_images/462977067852627969/DqUKL5ru_normal.png" TargetMode="External" /><Relationship Id="rId400" Type="http://schemas.openxmlformats.org/officeDocument/2006/relationships/hyperlink" Target="http://pbs.twimg.com/profile_images/462977067852627969/DqUKL5ru_normal.png" TargetMode="External" /><Relationship Id="rId401" Type="http://schemas.openxmlformats.org/officeDocument/2006/relationships/hyperlink" Target="http://pbs.twimg.com/profile_images/462977067852627969/DqUKL5ru_normal.png" TargetMode="External" /><Relationship Id="rId402" Type="http://schemas.openxmlformats.org/officeDocument/2006/relationships/hyperlink" Target="http://pbs.twimg.com/profile_images/462977067852627969/DqUKL5ru_normal.png" TargetMode="External" /><Relationship Id="rId403" Type="http://schemas.openxmlformats.org/officeDocument/2006/relationships/hyperlink" Target="http://pbs.twimg.com/profile_images/462977067852627969/DqUKL5ru_normal.png" TargetMode="External" /><Relationship Id="rId404" Type="http://schemas.openxmlformats.org/officeDocument/2006/relationships/hyperlink" Target="http://pbs.twimg.com/profile_images/462977067852627969/DqUKL5ru_normal.png" TargetMode="External" /><Relationship Id="rId405" Type="http://schemas.openxmlformats.org/officeDocument/2006/relationships/hyperlink" Target="http://pbs.twimg.com/profile_images/462977067852627969/DqUKL5ru_normal.png" TargetMode="External" /><Relationship Id="rId406" Type="http://schemas.openxmlformats.org/officeDocument/2006/relationships/hyperlink" Target="http://pbs.twimg.com/profile_images/462977067852627969/DqUKL5ru_normal.png" TargetMode="External" /><Relationship Id="rId407" Type="http://schemas.openxmlformats.org/officeDocument/2006/relationships/hyperlink" Target="http://pbs.twimg.com/profile_images/1125070148761784320/WcE2wsg9_normal.png" TargetMode="External" /><Relationship Id="rId408" Type="http://schemas.openxmlformats.org/officeDocument/2006/relationships/hyperlink" Target="http://pbs.twimg.com/profile_images/1125070148761784320/WcE2wsg9_normal.png" TargetMode="External" /><Relationship Id="rId409" Type="http://schemas.openxmlformats.org/officeDocument/2006/relationships/hyperlink" Target="http://pbs.twimg.com/profile_images/1125070148761784320/WcE2wsg9_normal.png" TargetMode="External" /><Relationship Id="rId410" Type="http://schemas.openxmlformats.org/officeDocument/2006/relationships/hyperlink" Target="http://pbs.twimg.com/profile_images/1125070148761784320/WcE2wsg9_normal.png" TargetMode="External" /><Relationship Id="rId411" Type="http://schemas.openxmlformats.org/officeDocument/2006/relationships/hyperlink" Target="http://pbs.twimg.com/profile_images/1125070148761784320/WcE2wsg9_normal.png" TargetMode="External" /><Relationship Id="rId412" Type="http://schemas.openxmlformats.org/officeDocument/2006/relationships/hyperlink" Target="http://pbs.twimg.com/profile_images/1125070148761784320/WcE2wsg9_normal.png" TargetMode="External" /><Relationship Id="rId413" Type="http://schemas.openxmlformats.org/officeDocument/2006/relationships/hyperlink" Target="http://pbs.twimg.com/profile_images/1125070148761784320/WcE2wsg9_normal.png" TargetMode="External" /><Relationship Id="rId414" Type="http://schemas.openxmlformats.org/officeDocument/2006/relationships/hyperlink" Target="http://pbs.twimg.com/profile_images/1125070148761784320/WcE2wsg9_normal.png" TargetMode="External" /><Relationship Id="rId415" Type="http://schemas.openxmlformats.org/officeDocument/2006/relationships/hyperlink" Target="http://pbs.twimg.com/profile_images/1165864599041839104/StCK7pOi_normal.jpg" TargetMode="External" /><Relationship Id="rId416" Type="http://schemas.openxmlformats.org/officeDocument/2006/relationships/hyperlink" Target="https://pbs.twimg.com/media/EDmgSr5WsAADcVj.jpg" TargetMode="External" /><Relationship Id="rId417" Type="http://schemas.openxmlformats.org/officeDocument/2006/relationships/hyperlink" Target="https://pbs.twimg.com/media/EDn-Lx4WsAIOS5u.jpg" TargetMode="External" /><Relationship Id="rId418" Type="http://schemas.openxmlformats.org/officeDocument/2006/relationships/hyperlink" Target="https://pbs.twimg.com/media/ED7DNmSWkAAJdse.jpg" TargetMode="External" /><Relationship Id="rId419" Type="http://schemas.openxmlformats.org/officeDocument/2006/relationships/hyperlink" Target="https://pbs.twimg.com/media/EEWbYIdXYAEUkUM.jpg" TargetMode="External" /><Relationship Id="rId420" Type="http://schemas.openxmlformats.org/officeDocument/2006/relationships/hyperlink" Target="https://pbs.twimg.com/media/EEfJxlDWkAEeD6U.png" TargetMode="External" /><Relationship Id="rId421" Type="http://schemas.openxmlformats.org/officeDocument/2006/relationships/hyperlink" Target="http://pbs.twimg.com/profile_images/1159482067031416832/oIQ9Msdt_normal.jpg" TargetMode="External" /><Relationship Id="rId422" Type="http://schemas.openxmlformats.org/officeDocument/2006/relationships/hyperlink" Target="https://pbs.twimg.com/media/EEgPlG2XYAAiVEV.jpg" TargetMode="External" /><Relationship Id="rId423" Type="http://schemas.openxmlformats.org/officeDocument/2006/relationships/hyperlink" Target="http://pbs.twimg.com/profile_images/678811341226770432/LS-bwLsN_normal.png" TargetMode="External" /><Relationship Id="rId424" Type="http://schemas.openxmlformats.org/officeDocument/2006/relationships/hyperlink" Target="http://pbs.twimg.com/profile_images/678811341226770432/LS-bwLsN_normal.png" TargetMode="External" /><Relationship Id="rId425" Type="http://schemas.openxmlformats.org/officeDocument/2006/relationships/hyperlink" Target="http://pbs.twimg.com/profile_images/678811341226770432/LS-bwLsN_normal.png" TargetMode="External" /><Relationship Id="rId426" Type="http://schemas.openxmlformats.org/officeDocument/2006/relationships/hyperlink" Target="http://pbs.twimg.com/profile_images/678811341226770432/LS-bwLsN_normal.png" TargetMode="External" /><Relationship Id="rId427" Type="http://schemas.openxmlformats.org/officeDocument/2006/relationships/hyperlink" Target="http://pbs.twimg.com/profile_images/678811341226770432/LS-bwLsN_normal.png" TargetMode="External" /><Relationship Id="rId428" Type="http://schemas.openxmlformats.org/officeDocument/2006/relationships/hyperlink" Target="http://pbs.twimg.com/profile_images/678811341226770432/LS-bwLsN_normal.png" TargetMode="External" /><Relationship Id="rId429" Type="http://schemas.openxmlformats.org/officeDocument/2006/relationships/hyperlink" Target="http://pbs.twimg.com/profile_images/678811341226770432/LS-bwLsN_normal.png" TargetMode="External" /><Relationship Id="rId430" Type="http://schemas.openxmlformats.org/officeDocument/2006/relationships/hyperlink" Target="http://pbs.twimg.com/profile_images/678811341226770432/LS-bwLsN_normal.png" TargetMode="External" /><Relationship Id="rId431" Type="http://schemas.openxmlformats.org/officeDocument/2006/relationships/hyperlink" Target="http://pbs.twimg.com/profile_images/678811341226770432/LS-bwLsN_normal.png" TargetMode="External" /><Relationship Id="rId432" Type="http://schemas.openxmlformats.org/officeDocument/2006/relationships/hyperlink" Target="http://pbs.twimg.com/profile_images/678811341226770432/LS-bwLsN_normal.png" TargetMode="External" /><Relationship Id="rId433" Type="http://schemas.openxmlformats.org/officeDocument/2006/relationships/hyperlink" Target="http://pbs.twimg.com/profile_images/678811341226770432/LS-bwLsN_normal.png" TargetMode="External" /><Relationship Id="rId434" Type="http://schemas.openxmlformats.org/officeDocument/2006/relationships/hyperlink" Target="http://pbs.twimg.com/profile_images/678811341226770432/LS-bwLsN_normal.png" TargetMode="External" /><Relationship Id="rId435" Type="http://schemas.openxmlformats.org/officeDocument/2006/relationships/hyperlink" Target="http://pbs.twimg.com/profile_images/678811341226770432/LS-bwLsN_normal.png" TargetMode="External" /><Relationship Id="rId436" Type="http://schemas.openxmlformats.org/officeDocument/2006/relationships/hyperlink" Target="http://pbs.twimg.com/profile_images/678811341226770432/LS-bwLsN_normal.png" TargetMode="External" /><Relationship Id="rId437" Type="http://schemas.openxmlformats.org/officeDocument/2006/relationships/hyperlink" Target="http://pbs.twimg.com/profile_images/678811341226770432/LS-bwLsN_normal.png" TargetMode="External" /><Relationship Id="rId438" Type="http://schemas.openxmlformats.org/officeDocument/2006/relationships/hyperlink" Target="http://pbs.twimg.com/profile_images/678811341226770432/LS-bwLsN_normal.png" TargetMode="External" /><Relationship Id="rId439" Type="http://schemas.openxmlformats.org/officeDocument/2006/relationships/hyperlink" Target="http://pbs.twimg.com/profile_images/678811341226770432/LS-bwLsN_normal.png" TargetMode="External" /><Relationship Id="rId440" Type="http://schemas.openxmlformats.org/officeDocument/2006/relationships/hyperlink" Target="http://pbs.twimg.com/profile_images/678811341226770432/LS-bwLsN_normal.png" TargetMode="External" /><Relationship Id="rId441" Type="http://schemas.openxmlformats.org/officeDocument/2006/relationships/hyperlink" Target="http://pbs.twimg.com/profile_images/678811341226770432/LS-bwLsN_normal.png" TargetMode="External" /><Relationship Id="rId442" Type="http://schemas.openxmlformats.org/officeDocument/2006/relationships/hyperlink" Target="http://pbs.twimg.com/profile_images/678811341226770432/LS-bwLsN_normal.png" TargetMode="External" /><Relationship Id="rId443" Type="http://schemas.openxmlformats.org/officeDocument/2006/relationships/hyperlink" Target="http://pbs.twimg.com/profile_images/678811341226770432/LS-bwLsN_normal.png" TargetMode="External" /><Relationship Id="rId444" Type="http://schemas.openxmlformats.org/officeDocument/2006/relationships/hyperlink" Target="http://pbs.twimg.com/profile_images/678811341226770432/LS-bwLsN_normal.png" TargetMode="External" /><Relationship Id="rId445" Type="http://schemas.openxmlformats.org/officeDocument/2006/relationships/hyperlink" Target="http://pbs.twimg.com/profile_images/678811341226770432/LS-bwLsN_normal.png" TargetMode="External" /><Relationship Id="rId446" Type="http://schemas.openxmlformats.org/officeDocument/2006/relationships/hyperlink" Target="http://pbs.twimg.com/profile_images/678811341226770432/LS-bwLsN_normal.png" TargetMode="External" /><Relationship Id="rId447" Type="http://schemas.openxmlformats.org/officeDocument/2006/relationships/hyperlink" Target="http://pbs.twimg.com/profile_images/678811341226770432/LS-bwLsN_normal.png" TargetMode="External" /><Relationship Id="rId448" Type="http://schemas.openxmlformats.org/officeDocument/2006/relationships/hyperlink" Target="http://pbs.twimg.com/profile_images/678811341226770432/LS-bwLsN_normal.png" TargetMode="External" /><Relationship Id="rId449" Type="http://schemas.openxmlformats.org/officeDocument/2006/relationships/hyperlink" Target="http://pbs.twimg.com/profile_images/678811341226770432/LS-bwLsN_normal.png" TargetMode="External" /><Relationship Id="rId450" Type="http://schemas.openxmlformats.org/officeDocument/2006/relationships/hyperlink" Target="http://pbs.twimg.com/profile_images/678811341226770432/LS-bwLsN_normal.png" TargetMode="External" /><Relationship Id="rId451" Type="http://schemas.openxmlformats.org/officeDocument/2006/relationships/hyperlink" Target="http://pbs.twimg.com/profile_images/678811341226770432/LS-bwLsN_normal.png" TargetMode="External" /><Relationship Id="rId452" Type="http://schemas.openxmlformats.org/officeDocument/2006/relationships/hyperlink" Target="http://pbs.twimg.com/profile_images/678811341226770432/LS-bwLsN_normal.png" TargetMode="External" /><Relationship Id="rId453" Type="http://schemas.openxmlformats.org/officeDocument/2006/relationships/hyperlink" Target="http://pbs.twimg.com/profile_images/678811341226770432/LS-bwLsN_normal.png" TargetMode="External" /><Relationship Id="rId454" Type="http://schemas.openxmlformats.org/officeDocument/2006/relationships/hyperlink" Target="http://pbs.twimg.com/profile_images/678811341226770432/LS-bwLsN_normal.png" TargetMode="External" /><Relationship Id="rId455" Type="http://schemas.openxmlformats.org/officeDocument/2006/relationships/hyperlink" Target="http://pbs.twimg.com/profile_images/678811341226770432/LS-bwLsN_normal.png" TargetMode="External" /><Relationship Id="rId456" Type="http://schemas.openxmlformats.org/officeDocument/2006/relationships/hyperlink" Target="http://pbs.twimg.com/profile_images/678811341226770432/LS-bwLsN_normal.png" TargetMode="External" /><Relationship Id="rId457" Type="http://schemas.openxmlformats.org/officeDocument/2006/relationships/hyperlink" Target="http://pbs.twimg.com/profile_images/678811341226770432/LS-bwLsN_normal.png" TargetMode="External" /><Relationship Id="rId458" Type="http://schemas.openxmlformats.org/officeDocument/2006/relationships/hyperlink" Target="http://pbs.twimg.com/profile_images/678811341226770432/LS-bwLsN_normal.png" TargetMode="External" /><Relationship Id="rId459" Type="http://schemas.openxmlformats.org/officeDocument/2006/relationships/hyperlink" Target="http://pbs.twimg.com/profile_images/678811341226770432/LS-bwLsN_normal.png" TargetMode="External" /><Relationship Id="rId460" Type="http://schemas.openxmlformats.org/officeDocument/2006/relationships/hyperlink" Target="http://pbs.twimg.com/profile_images/678811341226770432/LS-bwLsN_normal.png" TargetMode="External" /><Relationship Id="rId461" Type="http://schemas.openxmlformats.org/officeDocument/2006/relationships/hyperlink" Target="http://pbs.twimg.com/profile_images/678811341226770432/LS-bwLsN_normal.png" TargetMode="External" /><Relationship Id="rId462" Type="http://schemas.openxmlformats.org/officeDocument/2006/relationships/hyperlink" Target="http://pbs.twimg.com/profile_images/678811341226770432/LS-bwLsN_normal.png" TargetMode="External" /><Relationship Id="rId463" Type="http://schemas.openxmlformats.org/officeDocument/2006/relationships/hyperlink" Target="http://pbs.twimg.com/profile_images/678811341226770432/LS-bwLsN_normal.png" TargetMode="External" /><Relationship Id="rId464" Type="http://schemas.openxmlformats.org/officeDocument/2006/relationships/hyperlink" Target="http://pbs.twimg.com/profile_images/678811341226770432/LS-bwLsN_normal.png" TargetMode="External" /><Relationship Id="rId465" Type="http://schemas.openxmlformats.org/officeDocument/2006/relationships/hyperlink" Target="http://pbs.twimg.com/profile_images/678811341226770432/LS-bwLsN_normal.png" TargetMode="External" /><Relationship Id="rId466" Type="http://schemas.openxmlformats.org/officeDocument/2006/relationships/hyperlink" Target="http://pbs.twimg.com/profile_images/678811341226770432/LS-bwLsN_normal.png" TargetMode="External" /><Relationship Id="rId467" Type="http://schemas.openxmlformats.org/officeDocument/2006/relationships/hyperlink" Target="http://pbs.twimg.com/profile_images/678811341226770432/LS-bwLsN_normal.png" TargetMode="External" /><Relationship Id="rId468" Type="http://schemas.openxmlformats.org/officeDocument/2006/relationships/hyperlink" Target="http://pbs.twimg.com/profile_images/678811341226770432/LS-bwLsN_normal.png" TargetMode="External" /><Relationship Id="rId469" Type="http://schemas.openxmlformats.org/officeDocument/2006/relationships/hyperlink" Target="http://pbs.twimg.com/profile_images/678811341226770432/LS-bwLsN_normal.png" TargetMode="External" /><Relationship Id="rId470" Type="http://schemas.openxmlformats.org/officeDocument/2006/relationships/hyperlink" Target="http://pbs.twimg.com/profile_images/678811341226770432/LS-bwLsN_normal.png" TargetMode="External" /><Relationship Id="rId471" Type="http://schemas.openxmlformats.org/officeDocument/2006/relationships/hyperlink" Target="http://pbs.twimg.com/profile_images/678811341226770432/LS-bwLsN_normal.png" TargetMode="External" /><Relationship Id="rId472" Type="http://schemas.openxmlformats.org/officeDocument/2006/relationships/hyperlink" Target="http://pbs.twimg.com/profile_images/678811341226770432/LS-bwLsN_normal.png" TargetMode="External" /><Relationship Id="rId473" Type="http://schemas.openxmlformats.org/officeDocument/2006/relationships/hyperlink" Target="http://pbs.twimg.com/profile_images/678811341226770432/LS-bwLsN_normal.png" TargetMode="External" /><Relationship Id="rId474" Type="http://schemas.openxmlformats.org/officeDocument/2006/relationships/hyperlink" Target="http://pbs.twimg.com/profile_images/678811341226770432/LS-bwLsN_normal.png" TargetMode="External" /><Relationship Id="rId475" Type="http://schemas.openxmlformats.org/officeDocument/2006/relationships/hyperlink" Target="http://pbs.twimg.com/profile_images/678811341226770432/LS-bwLsN_normal.png" TargetMode="External" /><Relationship Id="rId476" Type="http://schemas.openxmlformats.org/officeDocument/2006/relationships/hyperlink" Target="http://pbs.twimg.com/profile_images/678811341226770432/LS-bwLsN_normal.png" TargetMode="External" /><Relationship Id="rId477" Type="http://schemas.openxmlformats.org/officeDocument/2006/relationships/hyperlink" Target="http://pbs.twimg.com/profile_images/678811341226770432/LS-bwLsN_normal.png" TargetMode="External" /><Relationship Id="rId478" Type="http://schemas.openxmlformats.org/officeDocument/2006/relationships/hyperlink" Target="http://pbs.twimg.com/profile_images/678811341226770432/LS-bwLsN_normal.png" TargetMode="External" /><Relationship Id="rId479" Type="http://schemas.openxmlformats.org/officeDocument/2006/relationships/hyperlink" Target="http://pbs.twimg.com/profile_images/678811341226770432/LS-bwLsN_normal.png" TargetMode="External" /><Relationship Id="rId480" Type="http://schemas.openxmlformats.org/officeDocument/2006/relationships/hyperlink" Target="http://pbs.twimg.com/profile_images/678811341226770432/LS-bwLsN_normal.png" TargetMode="External" /><Relationship Id="rId481" Type="http://schemas.openxmlformats.org/officeDocument/2006/relationships/hyperlink" Target="http://pbs.twimg.com/profile_images/678811341226770432/LS-bwLsN_normal.png" TargetMode="External" /><Relationship Id="rId482" Type="http://schemas.openxmlformats.org/officeDocument/2006/relationships/hyperlink" Target="http://pbs.twimg.com/profile_images/678811341226770432/LS-bwLsN_normal.png" TargetMode="External" /><Relationship Id="rId483" Type="http://schemas.openxmlformats.org/officeDocument/2006/relationships/hyperlink" Target="http://pbs.twimg.com/profile_images/678811341226770432/LS-bwLsN_normal.png" TargetMode="External" /><Relationship Id="rId484" Type="http://schemas.openxmlformats.org/officeDocument/2006/relationships/hyperlink" Target="http://pbs.twimg.com/profile_images/678811341226770432/LS-bwLsN_normal.png" TargetMode="External" /><Relationship Id="rId485" Type="http://schemas.openxmlformats.org/officeDocument/2006/relationships/hyperlink" Target="http://pbs.twimg.com/profile_images/678811341226770432/LS-bwLsN_normal.png" TargetMode="External" /><Relationship Id="rId486" Type="http://schemas.openxmlformats.org/officeDocument/2006/relationships/hyperlink" Target="http://pbs.twimg.com/profile_images/678811341226770432/LS-bwLsN_normal.png" TargetMode="External" /><Relationship Id="rId487" Type="http://schemas.openxmlformats.org/officeDocument/2006/relationships/hyperlink" Target="http://pbs.twimg.com/profile_images/678811341226770432/LS-bwLsN_normal.png" TargetMode="External" /><Relationship Id="rId488" Type="http://schemas.openxmlformats.org/officeDocument/2006/relationships/hyperlink" Target="http://pbs.twimg.com/profile_images/678811341226770432/LS-bwLsN_normal.png" TargetMode="External" /><Relationship Id="rId489" Type="http://schemas.openxmlformats.org/officeDocument/2006/relationships/hyperlink" Target="http://pbs.twimg.com/profile_images/678811341226770432/LS-bwLsN_normal.png" TargetMode="External" /><Relationship Id="rId490" Type="http://schemas.openxmlformats.org/officeDocument/2006/relationships/hyperlink" Target="http://pbs.twimg.com/profile_images/678811341226770432/LS-bwLsN_normal.png" TargetMode="External" /><Relationship Id="rId491" Type="http://schemas.openxmlformats.org/officeDocument/2006/relationships/hyperlink" Target="http://pbs.twimg.com/profile_images/678811341226770432/LS-bwLsN_normal.png" TargetMode="External" /><Relationship Id="rId492" Type="http://schemas.openxmlformats.org/officeDocument/2006/relationships/hyperlink" Target="http://pbs.twimg.com/profile_images/678811341226770432/LS-bwLsN_normal.png" TargetMode="External" /><Relationship Id="rId493" Type="http://schemas.openxmlformats.org/officeDocument/2006/relationships/hyperlink" Target="http://pbs.twimg.com/profile_images/678811341226770432/LS-bwLsN_normal.png" TargetMode="External" /><Relationship Id="rId494" Type="http://schemas.openxmlformats.org/officeDocument/2006/relationships/hyperlink" Target="http://pbs.twimg.com/profile_images/678811341226770432/LS-bwLsN_normal.png" TargetMode="External" /><Relationship Id="rId495" Type="http://schemas.openxmlformats.org/officeDocument/2006/relationships/hyperlink" Target="http://pbs.twimg.com/profile_images/678811341226770432/LS-bwLsN_normal.png" TargetMode="External" /><Relationship Id="rId496" Type="http://schemas.openxmlformats.org/officeDocument/2006/relationships/hyperlink" Target="http://pbs.twimg.com/profile_images/678811341226770432/LS-bwLsN_normal.png" TargetMode="External" /><Relationship Id="rId497" Type="http://schemas.openxmlformats.org/officeDocument/2006/relationships/hyperlink" Target="http://pbs.twimg.com/profile_images/678811341226770432/LS-bwLsN_normal.png" TargetMode="External" /><Relationship Id="rId498" Type="http://schemas.openxmlformats.org/officeDocument/2006/relationships/hyperlink" Target="http://pbs.twimg.com/profile_images/678811341226770432/LS-bwLsN_normal.png" TargetMode="External" /><Relationship Id="rId499" Type="http://schemas.openxmlformats.org/officeDocument/2006/relationships/hyperlink" Target="http://pbs.twimg.com/profile_images/678811341226770432/LS-bwLsN_normal.png" TargetMode="External" /><Relationship Id="rId500" Type="http://schemas.openxmlformats.org/officeDocument/2006/relationships/hyperlink" Target="http://pbs.twimg.com/profile_images/678811341226770432/LS-bwLsN_normal.png" TargetMode="External" /><Relationship Id="rId501" Type="http://schemas.openxmlformats.org/officeDocument/2006/relationships/hyperlink" Target="http://pbs.twimg.com/profile_images/678811341226770432/LS-bwLsN_normal.png" TargetMode="External" /><Relationship Id="rId502" Type="http://schemas.openxmlformats.org/officeDocument/2006/relationships/hyperlink" Target="http://pbs.twimg.com/profile_images/678811341226770432/LS-bwLsN_normal.png" TargetMode="External" /><Relationship Id="rId503" Type="http://schemas.openxmlformats.org/officeDocument/2006/relationships/hyperlink" Target="http://pbs.twimg.com/profile_images/678811341226770432/LS-bwLsN_normal.png" TargetMode="External" /><Relationship Id="rId504" Type="http://schemas.openxmlformats.org/officeDocument/2006/relationships/hyperlink" Target="http://pbs.twimg.com/profile_images/678811341226770432/LS-bwLsN_normal.png" TargetMode="External" /><Relationship Id="rId505" Type="http://schemas.openxmlformats.org/officeDocument/2006/relationships/hyperlink" Target="http://pbs.twimg.com/profile_images/678811341226770432/LS-bwLsN_normal.png" TargetMode="External" /><Relationship Id="rId506" Type="http://schemas.openxmlformats.org/officeDocument/2006/relationships/hyperlink" Target="http://pbs.twimg.com/profile_images/678811341226770432/LS-bwLsN_normal.png" TargetMode="External" /><Relationship Id="rId507" Type="http://schemas.openxmlformats.org/officeDocument/2006/relationships/hyperlink" Target="http://pbs.twimg.com/profile_images/678811341226770432/LS-bwLsN_normal.png" TargetMode="External" /><Relationship Id="rId508" Type="http://schemas.openxmlformats.org/officeDocument/2006/relationships/hyperlink" Target="http://pbs.twimg.com/profile_images/678811341226770432/LS-bwLsN_normal.png" TargetMode="External" /><Relationship Id="rId509" Type="http://schemas.openxmlformats.org/officeDocument/2006/relationships/hyperlink" Target="http://pbs.twimg.com/profile_images/678811341226770432/LS-bwLsN_normal.png" TargetMode="External" /><Relationship Id="rId510" Type="http://schemas.openxmlformats.org/officeDocument/2006/relationships/hyperlink" Target="http://pbs.twimg.com/profile_images/678811341226770432/LS-bwLsN_normal.png" TargetMode="External" /><Relationship Id="rId511" Type="http://schemas.openxmlformats.org/officeDocument/2006/relationships/hyperlink" Target="http://pbs.twimg.com/profile_images/678811341226770432/LS-bwLsN_normal.png" TargetMode="External" /><Relationship Id="rId512" Type="http://schemas.openxmlformats.org/officeDocument/2006/relationships/hyperlink" Target="http://pbs.twimg.com/profile_images/678811341226770432/LS-bwLsN_normal.png" TargetMode="External" /><Relationship Id="rId513" Type="http://schemas.openxmlformats.org/officeDocument/2006/relationships/hyperlink" Target="http://pbs.twimg.com/profile_images/678811341226770432/LS-bwLsN_normal.png" TargetMode="External" /><Relationship Id="rId514" Type="http://schemas.openxmlformats.org/officeDocument/2006/relationships/hyperlink" Target="http://pbs.twimg.com/profile_images/678811341226770432/LS-bwLsN_normal.png" TargetMode="External" /><Relationship Id="rId515" Type="http://schemas.openxmlformats.org/officeDocument/2006/relationships/hyperlink" Target="http://pbs.twimg.com/profile_images/678811341226770432/LS-bwLsN_normal.png" TargetMode="External" /><Relationship Id="rId516" Type="http://schemas.openxmlformats.org/officeDocument/2006/relationships/hyperlink" Target="http://pbs.twimg.com/profile_images/678811341226770432/LS-bwLsN_normal.png" TargetMode="External" /><Relationship Id="rId517" Type="http://schemas.openxmlformats.org/officeDocument/2006/relationships/hyperlink" Target="http://pbs.twimg.com/profile_images/678811341226770432/LS-bwLsN_normal.png" TargetMode="External" /><Relationship Id="rId518" Type="http://schemas.openxmlformats.org/officeDocument/2006/relationships/hyperlink" Target="http://pbs.twimg.com/profile_images/678811341226770432/LS-bwLsN_normal.png" TargetMode="External" /><Relationship Id="rId519" Type="http://schemas.openxmlformats.org/officeDocument/2006/relationships/hyperlink" Target="http://pbs.twimg.com/profile_images/678811341226770432/LS-bwLsN_normal.png" TargetMode="External" /><Relationship Id="rId520" Type="http://schemas.openxmlformats.org/officeDocument/2006/relationships/hyperlink" Target="http://pbs.twimg.com/profile_images/678811341226770432/LS-bwLsN_normal.png" TargetMode="External" /><Relationship Id="rId521" Type="http://schemas.openxmlformats.org/officeDocument/2006/relationships/hyperlink" Target="http://pbs.twimg.com/profile_images/678811341226770432/LS-bwLsN_normal.png" TargetMode="External" /><Relationship Id="rId522" Type="http://schemas.openxmlformats.org/officeDocument/2006/relationships/hyperlink" Target="http://pbs.twimg.com/profile_images/678811341226770432/LS-bwLsN_normal.png" TargetMode="External" /><Relationship Id="rId523" Type="http://schemas.openxmlformats.org/officeDocument/2006/relationships/hyperlink" Target="http://pbs.twimg.com/profile_images/678811341226770432/LS-bwLsN_normal.png" TargetMode="External" /><Relationship Id="rId524" Type="http://schemas.openxmlformats.org/officeDocument/2006/relationships/hyperlink" Target="http://pbs.twimg.com/profile_images/678811341226770432/LS-bwLsN_normal.png" TargetMode="External" /><Relationship Id="rId525" Type="http://schemas.openxmlformats.org/officeDocument/2006/relationships/hyperlink" Target="http://pbs.twimg.com/profile_images/678811341226770432/LS-bwLsN_normal.png" TargetMode="External" /><Relationship Id="rId526" Type="http://schemas.openxmlformats.org/officeDocument/2006/relationships/hyperlink" Target="http://pbs.twimg.com/profile_images/678811341226770432/LS-bwLsN_normal.png" TargetMode="External" /><Relationship Id="rId527" Type="http://schemas.openxmlformats.org/officeDocument/2006/relationships/hyperlink" Target="http://pbs.twimg.com/profile_images/678811341226770432/LS-bwLsN_normal.png" TargetMode="External" /><Relationship Id="rId528" Type="http://schemas.openxmlformats.org/officeDocument/2006/relationships/hyperlink" Target="http://pbs.twimg.com/profile_images/678811341226770432/LS-bwLsN_normal.png" TargetMode="External" /><Relationship Id="rId529" Type="http://schemas.openxmlformats.org/officeDocument/2006/relationships/hyperlink" Target="http://pbs.twimg.com/profile_images/678811341226770432/LS-bwLsN_normal.png" TargetMode="External" /><Relationship Id="rId530" Type="http://schemas.openxmlformats.org/officeDocument/2006/relationships/hyperlink" Target="http://pbs.twimg.com/profile_images/678811341226770432/LS-bwLsN_normal.png" TargetMode="External" /><Relationship Id="rId531" Type="http://schemas.openxmlformats.org/officeDocument/2006/relationships/hyperlink" Target="http://pbs.twimg.com/profile_images/678811341226770432/LS-bwLsN_normal.png" TargetMode="External" /><Relationship Id="rId532" Type="http://schemas.openxmlformats.org/officeDocument/2006/relationships/hyperlink" Target="http://pbs.twimg.com/profile_images/678811341226770432/LS-bwLsN_normal.png" TargetMode="External" /><Relationship Id="rId533" Type="http://schemas.openxmlformats.org/officeDocument/2006/relationships/hyperlink" Target="http://pbs.twimg.com/profile_images/678811341226770432/LS-bwLsN_normal.png" TargetMode="External" /><Relationship Id="rId534" Type="http://schemas.openxmlformats.org/officeDocument/2006/relationships/hyperlink" Target="http://pbs.twimg.com/profile_images/678811341226770432/LS-bwLsN_normal.png" TargetMode="External" /><Relationship Id="rId535" Type="http://schemas.openxmlformats.org/officeDocument/2006/relationships/hyperlink" Target="http://pbs.twimg.com/profile_images/678811341226770432/LS-bwLsN_normal.png" TargetMode="External" /><Relationship Id="rId536" Type="http://schemas.openxmlformats.org/officeDocument/2006/relationships/hyperlink" Target="http://pbs.twimg.com/profile_images/678811341226770432/LS-bwLsN_normal.png" TargetMode="External" /><Relationship Id="rId537" Type="http://schemas.openxmlformats.org/officeDocument/2006/relationships/hyperlink" Target="http://pbs.twimg.com/profile_images/678811341226770432/LS-bwLsN_normal.png" TargetMode="External" /><Relationship Id="rId538" Type="http://schemas.openxmlformats.org/officeDocument/2006/relationships/hyperlink" Target="http://pbs.twimg.com/profile_images/678811341226770432/LS-bwLsN_normal.png" TargetMode="External" /><Relationship Id="rId539" Type="http://schemas.openxmlformats.org/officeDocument/2006/relationships/hyperlink" Target="http://pbs.twimg.com/profile_images/678811341226770432/LS-bwLsN_normal.png" TargetMode="External" /><Relationship Id="rId540" Type="http://schemas.openxmlformats.org/officeDocument/2006/relationships/hyperlink" Target="http://pbs.twimg.com/profile_images/678811341226770432/LS-bwLsN_normal.png" TargetMode="External" /><Relationship Id="rId541" Type="http://schemas.openxmlformats.org/officeDocument/2006/relationships/hyperlink" Target="http://pbs.twimg.com/profile_images/678811341226770432/LS-bwLsN_normal.png" TargetMode="External" /><Relationship Id="rId542" Type="http://schemas.openxmlformats.org/officeDocument/2006/relationships/hyperlink" Target="http://pbs.twimg.com/profile_images/678811341226770432/LS-bwLsN_normal.png" TargetMode="External" /><Relationship Id="rId543" Type="http://schemas.openxmlformats.org/officeDocument/2006/relationships/hyperlink" Target="http://pbs.twimg.com/profile_images/678811341226770432/LS-bwLsN_normal.png" TargetMode="External" /><Relationship Id="rId544" Type="http://schemas.openxmlformats.org/officeDocument/2006/relationships/hyperlink" Target="http://pbs.twimg.com/profile_images/678811341226770432/LS-bwLsN_normal.png" TargetMode="External" /><Relationship Id="rId545" Type="http://schemas.openxmlformats.org/officeDocument/2006/relationships/hyperlink" Target="http://pbs.twimg.com/profile_images/678811341226770432/LS-bwLsN_normal.png" TargetMode="External" /><Relationship Id="rId546" Type="http://schemas.openxmlformats.org/officeDocument/2006/relationships/hyperlink" Target="http://pbs.twimg.com/profile_images/678811341226770432/LS-bwLsN_normal.png" TargetMode="External" /><Relationship Id="rId547" Type="http://schemas.openxmlformats.org/officeDocument/2006/relationships/hyperlink" Target="http://pbs.twimg.com/profile_images/678811341226770432/LS-bwLsN_normal.png" TargetMode="External" /><Relationship Id="rId548" Type="http://schemas.openxmlformats.org/officeDocument/2006/relationships/hyperlink" Target="http://pbs.twimg.com/profile_images/678811341226770432/LS-bwLsN_normal.png" TargetMode="External" /><Relationship Id="rId549" Type="http://schemas.openxmlformats.org/officeDocument/2006/relationships/hyperlink" Target="http://pbs.twimg.com/profile_images/678811341226770432/LS-bwLsN_normal.png" TargetMode="External" /><Relationship Id="rId550" Type="http://schemas.openxmlformats.org/officeDocument/2006/relationships/hyperlink" Target="http://pbs.twimg.com/profile_images/678811341226770432/LS-bwLsN_normal.png" TargetMode="External" /><Relationship Id="rId551" Type="http://schemas.openxmlformats.org/officeDocument/2006/relationships/hyperlink" Target="http://pbs.twimg.com/profile_images/678811341226770432/LS-bwLsN_normal.png" TargetMode="External" /><Relationship Id="rId552" Type="http://schemas.openxmlformats.org/officeDocument/2006/relationships/hyperlink" Target="http://pbs.twimg.com/profile_images/678811341226770432/LS-bwLsN_normal.png" TargetMode="External" /><Relationship Id="rId553" Type="http://schemas.openxmlformats.org/officeDocument/2006/relationships/hyperlink" Target="http://pbs.twimg.com/profile_images/678811341226770432/LS-bwLsN_normal.png" TargetMode="External" /><Relationship Id="rId554" Type="http://schemas.openxmlformats.org/officeDocument/2006/relationships/hyperlink" Target="http://pbs.twimg.com/profile_images/678811341226770432/LS-bwLsN_normal.png" TargetMode="External" /><Relationship Id="rId555" Type="http://schemas.openxmlformats.org/officeDocument/2006/relationships/hyperlink" Target="http://pbs.twimg.com/profile_images/678811341226770432/LS-bwLsN_normal.png" TargetMode="External" /><Relationship Id="rId556" Type="http://schemas.openxmlformats.org/officeDocument/2006/relationships/hyperlink" Target="http://pbs.twimg.com/profile_images/678811341226770432/LS-bwLsN_normal.png" TargetMode="External" /><Relationship Id="rId557" Type="http://schemas.openxmlformats.org/officeDocument/2006/relationships/hyperlink" Target="http://pbs.twimg.com/profile_images/678811341226770432/LS-bwLsN_normal.pn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pbs.twimg.com/profile_images/678811341226770432/LS-bwLsN_normal.png" TargetMode="External" /><Relationship Id="rId615" Type="http://schemas.openxmlformats.org/officeDocument/2006/relationships/hyperlink" Target="http://pbs.twimg.com/profile_images/678811341226770432/LS-bwLsN_normal.png" TargetMode="External" /><Relationship Id="rId616" Type="http://schemas.openxmlformats.org/officeDocument/2006/relationships/hyperlink" Target="http://pbs.twimg.com/profile_images/678811341226770432/LS-bwLsN_normal.png" TargetMode="External" /><Relationship Id="rId617" Type="http://schemas.openxmlformats.org/officeDocument/2006/relationships/hyperlink" Target="http://pbs.twimg.com/profile_images/678811341226770432/LS-bwLsN_normal.png" TargetMode="External" /><Relationship Id="rId618" Type="http://schemas.openxmlformats.org/officeDocument/2006/relationships/hyperlink" Target="http://pbs.twimg.com/profile_images/678811341226770432/LS-bwLsN_normal.png" TargetMode="External" /><Relationship Id="rId619" Type="http://schemas.openxmlformats.org/officeDocument/2006/relationships/hyperlink" Target="http://pbs.twimg.com/profile_images/678811341226770432/LS-bwLsN_normal.png" TargetMode="External" /><Relationship Id="rId620" Type="http://schemas.openxmlformats.org/officeDocument/2006/relationships/hyperlink" Target="http://pbs.twimg.com/profile_images/678811341226770432/LS-bwLsN_normal.png" TargetMode="External" /><Relationship Id="rId621" Type="http://schemas.openxmlformats.org/officeDocument/2006/relationships/hyperlink" Target="http://pbs.twimg.com/profile_images/678811341226770432/LS-bwLsN_normal.png" TargetMode="External" /><Relationship Id="rId622" Type="http://schemas.openxmlformats.org/officeDocument/2006/relationships/hyperlink" Target="http://pbs.twimg.com/profile_images/678811341226770432/LS-bwLsN_normal.png" TargetMode="External" /><Relationship Id="rId623" Type="http://schemas.openxmlformats.org/officeDocument/2006/relationships/hyperlink" Target="http://pbs.twimg.com/profile_images/678811341226770432/LS-bwLsN_normal.png" TargetMode="External" /><Relationship Id="rId624" Type="http://schemas.openxmlformats.org/officeDocument/2006/relationships/hyperlink" Target="http://pbs.twimg.com/profile_images/678811341226770432/LS-bwLsN_normal.png" TargetMode="External" /><Relationship Id="rId625" Type="http://schemas.openxmlformats.org/officeDocument/2006/relationships/hyperlink" Target="http://pbs.twimg.com/profile_images/678811341226770432/LS-bwLsN_normal.png" TargetMode="External" /><Relationship Id="rId626" Type="http://schemas.openxmlformats.org/officeDocument/2006/relationships/hyperlink" Target="http://pbs.twimg.com/profile_images/678811341226770432/LS-bwLsN_normal.png" TargetMode="External" /><Relationship Id="rId627" Type="http://schemas.openxmlformats.org/officeDocument/2006/relationships/hyperlink" Target="http://pbs.twimg.com/profile_images/678811341226770432/LS-bwLsN_normal.png" TargetMode="External" /><Relationship Id="rId628" Type="http://schemas.openxmlformats.org/officeDocument/2006/relationships/hyperlink" Target="http://pbs.twimg.com/profile_images/678811341226770432/LS-bwLsN_normal.png" TargetMode="External" /><Relationship Id="rId629" Type="http://schemas.openxmlformats.org/officeDocument/2006/relationships/hyperlink" Target="http://pbs.twimg.com/profile_images/678811341226770432/LS-bwLsN_normal.png" TargetMode="External" /><Relationship Id="rId630" Type="http://schemas.openxmlformats.org/officeDocument/2006/relationships/hyperlink" Target="http://pbs.twimg.com/profile_images/678811341226770432/LS-bwLsN_normal.png" TargetMode="External" /><Relationship Id="rId631" Type="http://schemas.openxmlformats.org/officeDocument/2006/relationships/hyperlink" Target="http://pbs.twimg.com/profile_images/678811341226770432/LS-bwLsN_normal.png" TargetMode="External" /><Relationship Id="rId632" Type="http://schemas.openxmlformats.org/officeDocument/2006/relationships/hyperlink" Target="http://pbs.twimg.com/profile_images/678811341226770432/LS-bwLsN_normal.png" TargetMode="External" /><Relationship Id="rId633" Type="http://schemas.openxmlformats.org/officeDocument/2006/relationships/hyperlink" Target="http://pbs.twimg.com/profile_images/678811341226770432/LS-bwLsN_normal.png" TargetMode="External" /><Relationship Id="rId634" Type="http://schemas.openxmlformats.org/officeDocument/2006/relationships/hyperlink" Target="http://pbs.twimg.com/profile_images/678811341226770432/LS-bwLsN_normal.png" TargetMode="External" /><Relationship Id="rId635" Type="http://schemas.openxmlformats.org/officeDocument/2006/relationships/hyperlink" Target="http://pbs.twimg.com/profile_images/678811341226770432/LS-bwLsN_normal.png" TargetMode="External" /><Relationship Id="rId636" Type="http://schemas.openxmlformats.org/officeDocument/2006/relationships/hyperlink" Target="http://pbs.twimg.com/profile_images/678811341226770432/LS-bwLsN_normal.png" TargetMode="External" /><Relationship Id="rId637" Type="http://schemas.openxmlformats.org/officeDocument/2006/relationships/hyperlink" Target="http://pbs.twimg.com/profile_images/678811341226770432/LS-bwLsN_normal.png" TargetMode="External" /><Relationship Id="rId638" Type="http://schemas.openxmlformats.org/officeDocument/2006/relationships/hyperlink" Target="http://pbs.twimg.com/profile_images/678811341226770432/LS-bwLsN_normal.png" TargetMode="External" /><Relationship Id="rId639" Type="http://schemas.openxmlformats.org/officeDocument/2006/relationships/hyperlink" Target="http://pbs.twimg.com/profile_images/678811341226770432/LS-bwLsN_normal.png" TargetMode="External" /><Relationship Id="rId640" Type="http://schemas.openxmlformats.org/officeDocument/2006/relationships/hyperlink" Target="http://pbs.twimg.com/profile_images/678811341226770432/LS-bwLsN_normal.png" TargetMode="External" /><Relationship Id="rId641" Type="http://schemas.openxmlformats.org/officeDocument/2006/relationships/hyperlink" Target="http://pbs.twimg.com/profile_images/678811341226770432/LS-bwLsN_normal.png" TargetMode="External" /><Relationship Id="rId642" Type="http://schemas.openxmlformats.org/officeDocument/2006/relationships/hyperlink" Target="http://pbs.twimg.com/profile_images/678811341226770432/LS-bwLsN_normal.png" TargetMode="External" /><Relationship Id="rId643" Type="http://schemas.openxmlformats.org/officeDocument/2006/relationships/hyperlink" Target="http://pbs.twimg.com/profile_images/678811341226770432/LS-bwLsN_normal.png" TargetMode="External" /><Relationship Id="rId644" Type="http://schemas.openxmlformats.org/officeDocument/2006/relationships/hyperlink" Target="http://pbs.twimg.com/profile_images/678811341226770432/LS-bwLsN_normal.png" TargetMode="External" /><Relationship Id="rId645" Type="http://schemas.openxmlformats.org/officeDocument/2006/relationships/hyperlink" Target="http://pbs.twimg.com/profile_images/678811341226770432/LS-bwLsN_normal.png" TargetMode="External" /><Relationship Id="rId646" Type="http://schemas.openxmlformats.org/officeDocument/2006/relationships/hyperlink" Target="http://pbs.twimg.com/profile_images/678811341226770432/LS-bwLsN_normal.png" TargetMode="External" /><Relationship Id="rId647" Type="http://schemas.openxmlformats.org/officeDocument/2006/relationships/hyperlink" Target="http://pbs.twimg.com/profile_images/678811341226770432/LS-bwLsN_normal.png" TargetMode="External" /><Relationship Id="rId648" Type="http://schemas.openxmlformats.org/officeDocument/2006/relationships/hyperlink" Target="http://pbs.twimg.com/profile_images/678811341226770432/LS-bwLsN_normal.png" TargetMode="External" /><Relationship Id="rId649" Type="http://schemas.openxmlformats.org/officeDocument/2006/relationships/hyperlink" Target="http://pbs.twimg.com/profile_images/678811341226770432/LS-bwLsN_normal.png" TargetMode="External" /><Relationship Id="rId650" Type="http://schemas.openxmlformats.org/officeDocument/2006/relationships/hyperlink" Target="http://pbs.twimg.com/profile_images/678811341226770432/LS-bwLsN_normal.png" TargetMode="External" /><Relationship Id="rId651" Type="http://schemas.openxmlformats.org/officeDocument/2006/relationships/hyperlink" Target="http://pbs.twimg.com/profile_images/678811341226770432/LS-bwLsN_normal.png" TargetMode="External" /><Relationship Id="rId652" Type="http://schemas.openxmlformats.org/officeDocument/2006/relationships/hyperlink" Target="http://pbs.twimg.com/profile_images/678811341226770432/LS-bwLsN_normal.png" TargetMode="External" /><Relationship Id="rId653" Type="http://schemas.openxmlformats.org/officeDocument/2006/relationships/hyperlink" Target="http://pbs.twimg.com/profile_images/678811341226770432/LS-bwLsN_normal.png" TargetMode="External" /><Relationship Id="rId654" Type="http://schemas.openxmlformats.org/officeDocument/2006/relationships/hyperlink" Target="http://pbs.twimg.com/profile_images/678811341226770432/LS-bwLsN_normal.png" TargetMode="External" /><Relationship Id="rId655" Type="http://schemas.openxmlformats.org/officeDocument/2006/relationships/hyperlink" Target="http://pbs.twimg.com/profile_images/678811341226770432/LS-bwLsN_normal.png" TargetMode="External" /><Relationship Id="rId656" Type="http://schemas.openxmlformats.org/officeDocument/2006/relationships/hyperlink" Target="http://pbs.twimg.com/profile_images/678811341226770432/LS-bwLsN_normal.png" TargetMode="External" /><Relationship Id="rId657" Type="http://schemas.openxmlformats.org/officeDocument/2006/relationships/hyperlink" Target="http://pbs.twimg.com/profile_images/678811341226770432/LS-bwLsN_normal.png" TargetMode="External" /><Relationship Id="rId658" Type="http://schemas.openxmlformats.org/officeDocument/2006/relationships/hyperlink" Target="http://pbs.twimg.com/profile_images/678811341226770432/LS-bwLsN_normal.png" TargetMode="External" /><Relationship Id="rId659" Type="http://schemas.openxmlformats.org/officeDocument/2006/relationships/hyperlink" Target="http://pbs.twimg.com/profile_images/678811341226770432/LS-bwLsN_normal.png" TargetMode="External" /><Relationship Id="rId660" Type="http://schemas.openxmlformats.org/officeDocument/2006/relationships/hyperlink" Target="http://pbs.twimg.com/profile_images/678811341226770432/LS-bwLsN_normal.png" TargetMode="External" /><Relationship Id="rId661" Type="http://schemas.openxmlformats.org/officeDocument/2006/relationships/hyperlink" Target="http://pbs.twimg.com/profile_images/678811341226770432/LS-bwLsN_normal.png" TargetMode="External" /><Relationship Id="rId662" Type="http://schemas.openxmlformats.org/officeDocument/2006/relationships/hyperlink" Target="http://pbs.twimg.com/profile_images/678811341226770432/LS-bwLsN_normal.png" TargetMode="External" /><Relationship Id="rId663" Type="http://schemas.openxmlformats.org/officeDocument/2006/relationships/hyperlink" Target="http://pbs.twimg.com/profile_images/678811341226770432/LS-bwLsN_normal.png" TargetMode="External" /><Relationship Id="rId664" Type="http://schemas.openxmlformats.org/officeDocument/2006/relationships/hyperlink" Target="http://pbs.twimg.com/profile_images/678811341226770432/LS-bwLsN_normal.png" TargetMode="External" /><Relationship Id="rId665" Type="http://schemas.openxmlformats.org/officeDocument/2006/relationships/hyperlink" Target="http://pbs.twimg.com/profile_images/678811341226770432/LS-bwLsN_normal.png" TargetMode="External" /><Relationship Id="rId666" Type="http://schemas.openxmlformats.org/officeDocument/2006/relationships/hyperlink" Target="http://pbs.twimg.com/profile_images/678811341226770432/LS-bwLsN_normal.png" TargetMode="External" /><Relationship Id="rId667" Type="http://schemas.openxmlformats.org/officeDocument/2006/relationships/hyperlink" Target="http://pbs.twimg.com/profile_images/678811341226770432/LS-bwLsN_normal.png" TargetMode="External" /><Relationship Id="rId668" Type="http://schemas.openxmlformats.org/officeDocument/2006/relationships/hyperlink" Target="http://pbs.twimg.com/profile_images/678811341226770432/LS-bwLsN_normal.png" TargetMode="External" /><Relationship Id="rId669" Type="http://schemas.openxmlformats.org/officeDocument/2006/relationships/hyperlink" Target="http://pbs.twimg.com/profile_images/678811341226770432/LS-bwLsN_normal.png" TargetMode="External" /><Relationship Id="rId670" Type="http://schemas.openxmlformats.org/officeDocument/2006/relationships/hyperlink" Target="http://pbs.twimg.com/profile_images/678811341226770432/LS-bwLsN_normal.png" TargetMode="External" /><Relationship Id="rId671" Type="http://schemas.openxmlformats.org/officeDocument/2006/relationships/hyperlink" Target="http://pbs.twimg.com/profile_images/678811341226770432/LS-bwLsN_normal.png" TargetMode="External" /><Relationship Id="rId672" Type="http://schemas.openxmlformats.org/officeDocument/2006/relationships/hyperlink" Target="http://pbs.twimg.com/profile_images/678811341226770432/LS-bwLsN_normal.png" TargetMode="External" /><Relationship Id="rId673" Type="http://schemas.openxmlformats.org/officeDocument/2006/relationships/hyperlink" Target="http://pbs.twimg.com/profile_images/678811341226770432/LS-bwLsN_normal.png" TargetMode="External" /><Relationship Id="rId674" Type="http://schemas.openxmlformats.org/officeDocument/2006/relationships/hyperlink" Target="http://pbs.twimg.com/profile_images/678811341226770432/LS-bwLsN_normal.png" TargetMode="External" /><Relationship Id="rId675" Type="http://schemas.openxmlformats.org/officeDocument/2006/relationships/hyperlink" Target="http://pbs.twimg.com/profile_images/678811341226770432/LS-bwLsN_normal.png" TargetMode="External" /><Relationship Id="rId676" Type="http://schemas.openxmlformats.org/officeDocument/2006/relationships/hyperlink" Target="http://pbs.twimg.com/profile_images/678811341226770432/LS-bwLsN_normal.png" TargetMode="External" /><Relationship Id="rId677" Type="http://schemas.openxmlformats.org/officeDocument/2006/relationships/hyperlink" Target="http://pbs.twimg.com/profile_images/678811341226770432/LS-bwLsN_normal.png" TargetMode="External" /><Relationship Id="rId678" Type="http://schemas.openxmlformats.org/officeDocument/2006/relationships/hyperlink" Target="http://pbs.twimg.com/profile_images/678811341226770432/LS-bwLsN_normal.png" TargetMode="External" /><Relationship Id="rId679" Type="http://schemas.openxmlformats.org/officeDocument/2006/relationships/hyperlink" Target="http://pbs.twimg.com/profile_images/678811341226770432/LS-bwLsN_normal.png" TargetMode="External" /><Relationship Id="rId680" Type="http://schemas.openxmlformats.org/officeDocument/2006/relationships/hyperlink" Target="http://pbs.twimg.com/profile_images/678811341226770432/LS-bwLsN_normal.png" TargetMode="External" /><Relationship Id="rId681" Type="http://schemas.openxmlformats.org/officeDocument/2006/relationships/hyperlink" Target="http://pbs.twimg.com/profile_images/678811341226770432/LS-bwLsN_normal.png" TargetMode="External" /><Relationship Id="rId682" Type="http://schemas.openxmlformats.org/officeDocument/2006/relationships/hyperlink" Target="http://pbs.twimg.com/profile_images/678811341226770432/LS-bwLsN_normal.png" TargetMode="External" /><Relationship Id="rId683" Type="http://schemas.openxmlformats.org/officeDocument/2006/relationships/hyperlink" Target="http://pbs.twimg.com/profile_images/678811341226770432/LS-bwLsN_normal.png" TargetMode="External" /><Relationship Id="rId684" Type="http://schemas.openxmlformats.org/officeDocument/2006/relationships/hyperlink" Target="http://pbs.twimg.com/profile_images/678811341226770432/LS-bwLsN_normal.png" TargetMode="External" /><Relationship Id="rId685" Type="http://schemas.openxmlformats.org/officeDocument/2006/relationships/hyperlink" Target="http://pbs.twimg.com/profile_images/678811341226770432/LS-bwLsN_normal.png" TargetMode="External" /><Relationship Id="rId686" Type="http://schemas.openxmlformats.org/officeDocument/2006/relationships/hyperlink" Target="http://pbs.twimg.com/profile_images/678811341226770432/LS-bwLsN_normal.png" TargetMode="External" /><Relationship Id="rId687" Type="http://schemas.openxmlformats.org/officeDocument/2006/relationships/hyperlink" Target="http://pbs.twimg.com/profile_images/678811341226770432/LS-bwLsN_normal.png" TargetMode="External" /><Relationship Id="rId688" Type="http://schemas.openxmlformats.org/officeDocument/2006/relationships/hyperlink" Target="http://pbs.twimg.com/profile_images/678811341226770432/LS-bwLsN_normal.png" TargetMode="External" /><Relationship Id="rId689" Type="http://schemas.openxmlformats.org/officeDocument/2006/relationships/hyperlink" Target="http://pbs.twimg.com/profile_images/678811341226770432/LS-bwLsN_normal.png" TargetMode="External" /><Relationship Id="rId690" Type="http://schemas.openxmlformats.org/officeDocument/2006/relationships/hyperlink" Target="http://pbs.twimg.com/profile_images/678811341226770432/LS-bwLsN_normal.png" TargetMode="External" /><Relationship Id="rId691" Type="http://schemas.openxmlformats.org/officeDocument/2006/relationships/hyperlink" Target="http://pbs.twimg.com/profile_images/678811341226770432/LS-bwLsN_normal.png" TargetMode="External" /><Relationship Id="rId692" Type="http://schemas.openxmlformats.org/officeDocument/2006/relationships/hyperlink" Target="http://pbs.twimg.com/profile_images/678811341226770432/LS-bwLsN_normal.png" TargetMode="External" /><Relationship Id="rId693" Type="http://schemas.openxmlformats.org/officeDocument/2006/relationships/hyperlink" Target="http://pbs.twimg.com/profile_images/678811341226770432/LS-bwLsN_normal.png" TargetMode="External" /><Relationship Id="rId694" Type="http://schemas.openxmlformats.org/officeDocument/2006/relationships/hyperlink" Target="http://pbs.twimg.com/profile_images/678811341226770432/LS-bwLsN_normal.png" TargetMode="External" /><Relationship Id="rId695" Type="http://schemas.openxmlformats.org/officeDocument/2006/relationships/hyperlink" Target="http://pbs.twimg.com/profile_images/678811341226770432/LS-bwLsN_normal.png" TargetMode="External" /><Relationship Id="rId696" Type="http://schemas.openxmlformats.org/officeDocument/2006/relationships/hyperlink" Target="http://pbs.twimg.com/profile_images/678811341226770432/LS-bwLsN_normal.png" TargetMode="External" /><Relationship Id="rId697" Type="http://schemas.openxmlformats.org/officeDocument/2006/relationships/hyperlink" Target="http://pbs.twimg.com/profile_images/678811341226770432/LS-bwLsN_normal.png" TargetMode="External" /><Relationship Id="rId698" Type="http://schemas.openxmlformats.org/officeDocument/2006/relationships/hyperlink" Target="http://pbs.twimg.com/profile_images/678811341226770432/LS-bwLsN_normal.png" TargetMode="External" /><Relationship Id="rId699" Type="http://schemas.openxmlformats.org/officeDocument/2006/relationships/hyperlink" Target="http://pbs.twimg.com/profile_images/678811341226770432/LS-bwLsN_normal.png" TargetMode="External" /><Relationship Id="rId700" Type="http://schemas.openxmlformats.org/officeDocument/2006/relationships/hyperlink" Target="http://pbs.twimg.com/profile_images/678811341226770432/LS-bwLsN_normal.png" TargetMode="External" /><Relationship Id="rId701" Type="http://schemas.openxmlformats.org/officeDocument/2006/relationships/hyperlink" Target="http://pbs.twimg.com/profile_images/678811341226770432/LS-bwLsN_normal.png" TargetMode="External" /><Relationship Id="rId702" Type="http://schemas.openxmlformats.org/officeDocument/2006/relationships/hyperlink" Target="http://pbs.twimg.com/profile_images/678811341226770432/LS-bwLsN_normal.png" TargetMode="External" /><Relationship Id="rId703" Type="http://schemas.openxmlformats.org/officeDocument/2006/relationships/hyperlink" Target="http://pbs.twimg.com/profile_images/678811341226770432/LS-bwLsN_normal.png" TargetMode="External" /><Relationship Id="rId704" Type="http://schemas.openxmlformats.org/officeDocument/2006/relationships/hyperlink" Target="http://pbs.twimg.com/profile_images/678811341226770432/LS-bwLsN_normal.png" TargetMode="External" /><Relationship Id="rId705" Type="http://schemas.openxmlformats.org/officeDocument/2006/relationships/hyperlink" Target="https://twitter.com/#!/peoplehum/status/1168503559312142337" TargetMode="External" /><Relationship Id="rId706" Type="http://schemas.openxmlformats.org/officeDocument/2006/relationships/hyperlink" Target="https://twitter.com/#!/wccinofficial/status/1169139312652378114" TargetMode="External" /><Relationship Id="rId707" Type="http://schemas.openxmlformats.org/officeDocument/2006/relationships/hyperlink" Target="https://twitter.com/#!/joeyvpricehr/status/1169271885374341121" TargetMode="External" /><Relationship Id="rId708" Type="http://schemas.openxmlformats.org/officeDocument/2006/relationships/hyperlink" Target="https://twitter.com/#!/aor___ar3oo0odx/status/1169614946654707713" TargetMode="External" /><Relationship Id="rId709" Type="http://schemas.openxmlformats.org/officeDocument/2006/relationships/hyperlink" Target="https://twitter.com/#!/iorusa/status/1169716862319566850" TargetMode="External" /><Relationship Id="rId710" Type="http://schemas.openxmlformats.org/officeDocument/2006/relationships/hyperlink" Target="https://twitter.com/#!/recruitment/status/1169958446411780097" TargetMode="External" /><Relationship Id="rId711" Type="http://schemas.openxmlformats.org/officeDocument/2006/relationships/hyperlink" Target="https://twitter.com/#!/darlenecampbe12/status/1170520070063366144" TargetMode="External" /><Relationship Id="rId712" Type="http://schemas.openxmlformats.org/officeDocument/2006/relationships/hyperlink" Target="https://twitter.com/#!/roomcoapp/status/1169607460182777857" TargetMode="External" /><Relationship Id="rId713" Type="http://schemas.openxmlformats.org/officeDocument/2006/relationships/hyperlink" Target="https://twitter.com/#!/roomcoapp/status/1170645795210743808" TargetMode="External" /><Relationship Id="rId714" Type="http://schemas.openxmlformats.org/officeDocument/2006/relationships/hyperlink" Target="https://twitter.com/#!/federationgams/status/1170686991589150720" TargetMode="External" /><Relationship Id="rId715" Type="http://schemas.openxmlformats.org/officeDocument/2006/relationships/hyperlink" Target="https://twitter.com/#!/ravelworks/status/1170951601802137601" TargetMode="External" /><Relationship Id="rId716" Type="http://schemas.openxmlformats.org/officeDocument/2006/relationships/hyperlink" Target="https://twitter.com/#!/oct8nefr/status/1171077047583535105" TargetMode="External" /><Relationship Id="rId717" Type="http://schemas.openxmlformats.org/officeDocument/2006/relationships/hyperlink" Target="https://twitter.com/#!/pproteger/status/1171155359689584640" TargetMode="External" /><Relationship Id="rId718" Type="http://schemas.openxmlformats.org/officeDocument/2006/relationships/hyperlink" Target="https://twitter.com/#!/federationgams/status/1170686991589150720" TargetMode="External" /><Relationship Id="rId719" Type="http://schemas.openxmlformats.org/officeDocument/2006/relationships/hyperlink" Target="https://twitter.com/#!/pproteger/status/1171155359689584640" TargetMode="External" /><Relationship Id="rId720" Type="http://schemas.openxmlformats.org/officeDocument/2006/relationships/hyperlink" Target="https://twitter.com/#!/solidpepper/status/1171688271119822848" TargetMode="External" /><Relationship Id="rId721" Type="http://schemas.openxmlformats.org/officeDocument/2006/relationships/hyperlink" Target="https://twitter.com/#!/ifindinternship/status/1169521427554418689" TargetMode="External" /><Relationship Id="rId722" Type="http://schemas.openxmlformats.org/officeDocument/2006/relationships/hyperlink" Target="https://twitter.com/#!/ifindinternship/status/1169521427596402688" TargetMode="External" /><Relationship Id="rId723" Type="http://schemas.openxmlformats.org/officeDocument/2006/relationships/hyperlink" Target="https://twitter.com/#!/ifindinternship/status/1169521427604758528" TargetMode="External" /><Relationship Id="rId724" Type="http://schemas.openxmlformats.org/officeDocument/2006/relationships/hyperlink" Target="https://twitter.com/#!/ifindinternship/status/1169536528504238080" TargetMode="External" /><Relationship Id="rId725" Type="http://schemas.openxmlformats.org/officeDocument/2006/relationships/hyperlink" Target="https://twitter.com/#!/ifindinternship/status/1170478528908931072" TargetMode="External" /><Relationship Id="rId726" Type="http://schemas.openxmlformats.org/officeDocument/2006/relationships/hyperlink" Target="https://twitter.com/#!/ifindinternship/status/1170478529005404160" TargetMode="External" /><Relationship Id="rId727" Type="http://schemas.openxmlformats.org/officeDocument/2006/relationships/hyperlink" Target="https://twitter.com/#!/ifindinternship/status/1170508730275979264" TargetMode="External" /><Relationship Id="rId728" Type="http://schemas.openxmlformats.org/officeDocument/2006/relationships/hyperlink" Target="https://twitter.com/#!/ifindinternship/status/1171508074294599681" TargetMode="External" /><Relationship Id="rId729" Type="http://schemas.openxmlformats.org/officeDocument/2006/relationships/hyperlink" Target="https://twitter.com/#!/ifindinternship/status/1171508074412048385" TargetMode="External" /><Relationship Id="rId730" Type="http://schemas.openxmlformats.org/officeDocument/2006/relationships/hyperlink" Target="https://twitter.com/#!/ifindinternship/status/1171508074546229248" TargetMode="External" /><Relationship Id="rId731" Type="http://schemas.openxmlformats.org/officeDocument/2006/relationships/hyperlink" Target="https://twitter.com/#!/ifindinternship/status/1171776078538518530" TargetMode="External" /><Relationship Id="rId732" Type="http://schemas.openxmlformats.org/officeDocument/2006/relationships/hyperlink" Target="https://twitter.com/#!/ifindinternship/status/1171776078542753792" TargetMode="External" /><Relationship Id="rId733" Type="http://schemas.openxmlformats.org/officeDocument/2006/relationships/hyperlink" Target="https://twitter.com/#!/ifindinternship/status/1171776078580453377" TargetMode="External" /><Relationship Id="rId734" Type="http://schemas.openxmlformats.org/officeDocument/2006/relationships/hyperlink" Target="https://twitter.com/#!/ifindinternship/status/1171776078622466049" TargetMode="External" /><Relationship Id="rId735" Type="http://schemas.openxmlformats.org/officeDocument/2006/relationships/hyperlink" Target="https://twitter.com/#!/ifindinternship/status/1171806280534638593" TargetMode="External" /><Relationship Id="rId736" Type="http://schemas.openxmlformats.org/officeDocument/2006/relationships/hyperlink" Target="https://twitter.com/#!/techowlpa/status/1171886408337784832" TargetMode="External" /><Relationship Id="rId737" Type="http://schemas.openxmlformats.org/officeDocument/2006/relationships/hyperlink" Target="https://twitter.com/#!/14connections/status/1172025742735003648" TargetMode="External" /><Relationship Id="rId738" Type="http://schemas.openxmlformats.org/officeDocument/2006/relationships/hyperlink" Target="https://twitter.com/#!/williamarruda/status/1172548004097798144" TargetMode="External" /><Relationship Id="rId739" Type="http://schemas.openxmlformats.org/officeDocument/2006/relationships/hyperlink" Target="https://twitter.com/#!/careerblastme/status/1172548011504865281" TargetMode="External" /><Relationship Id="rId740" Type="http://schemas.openxmlformats.org/officeDocument/2006/relationships/hyperlink" Target="https://twitter.com/#!/coachora/status/1172548025098678273" TargetMode="External" /><Relationship Id="rId741" Type="http://schemas.openxmlformats.org/officeDocument/2006/relationships/hyperlink" Target="https://twitter.com/#!/torivojobs/status/1171473781333708800" TargetMode="External" /><Relationship Id="rId742" Type="http://schemas.openxmlformats.org/officeDocument/2006/relationships/hyperlink" Target="https://twitter.com/#!/torivojobs/status/1171775771062525953" TargetMode="External" /><Relationship Id="rId743" Type="http://schemas.openxmlformats.org/officeDocument/2006/relationships/hyperlink" Target="https://twitter.com/#!/torivojobs/status/1171806013072297984" TargetMode="External" /><Relationship Id="rId744" Type="http://schemas.openxmlformats.org/officeDocument/2006/relationships/hyperlink" Target="https://twitter.com/#!/torivojobs/status/1172123088940613639" TargetMode="External" /><Relationship Id="rId745" Type="http://schemas.openxmlformats.org/officeDocument/2006/relationships/hyperlink" Target="https://twitter.com/#!/torivojobs/status/1172123098616946689" TargetMode="External" /><Relationship Id="rId746" Type="http://schemas.openxmlformats.org/officeDocument/2006/relationships/hyperlink" Target="https://twitter.com/#!/torivojobs/status/1172862934273482754" TargetMode="External" /><Relationship Id="rId747" Type="http://schemas.openxmlformats.org/officeDocument/2006/relationships/hyperlink" Target="https://twitter.com/#!/torivojobs/status/1172862943458988033" TargetMode="External" /><Relationship Id="rId748" Type="http://schemas.openxmlformats.org/officeDocument/2006/relationships/hyperlink" Target="https://twitter.com/#!/torivojobs/status/1172862973368504322" TargetMode="External" /><Relationship Id="rId749" Type="http://schemas.openxmlformats.org/officeDocument/2006/relationships/hyperlink" Target="https://twitter.com/#!/torivojobs/status/1172862982340128768" TargetMode="External" /><Relationship Id="rId750" Type="http://schemas.openxmlformats.org/officeDocument/2006/relationships/hyperlink" Target="https://twitter.com/#!/torivojobs/status/1172878047256678402" TargetMode="External" /><Relationship Id="rId751" Type="http://schemas.openxmlformats.org/officeDocument/2006/relationships/hyperlink" Target="https://twitter.com/#!/torivojobs/status/1172878068672864256" TargetMode="External" /><Relationship Id="rId752" Type="http://schemas.openxmlformats.org/officeDocument/2006/relationships/hyperlink" Target="https://twitter.com/#!/torivojobs/status/1172878107356868614" TargetMode="External" /><Relationship Id="rId753" Type="http://schemas.openxmlformats.org/officeDocument/2006/relationships/hyperlink" Target="https://twitter.com/#!/torivojobs/status/1172878116458565632" TargetMode="External" /><Relationship Id="rId754" Type="http://schemas.openxmlformats.org/officeDocument/2006/relationships/hyperlink" Target="https://twitter.com/#!/geezlove/status/1168318886476963840" TargetMode="External" /><Relationship Id="rId755" Type="http://schemas.openxmlformats.org/officeDocument/2006/relationships/hyperlink" Target="https://twitter.com/#!/geezlove/status/1168847365710766080" TargetMode="External" /><Relationship Id="rId756" Type="http://schemas.openxmlformats.org/officeDocument/2006/relationships/hyperlink" Target="https://twitter.com/#!/geezlove/status/1168937961578278912" TargetMode="External" /><Relationship Id="rId757" Type="http://schemas.openxmlformats.org/officeDocument/2006/relationships/hyperlink" Target="https://twitter.com/#!/geezlove/status/1169617434921320448" TargetMode="External" /><Relationship Id="rId758" Type="http://schemas.openxmlformats.org/officeDocument/2006/relationships/hyperlink" Target="https://twitter.com/#!/geezlove/status/1172274946053222400" TargetMode="External" /><Relationship Id="rId759" Type="http://schemas.openxmlformats.org/officeDocument/2006/relationships/hyperlink" Target="https://twitter.com/#!/geezlove/status/1172592035825639429" TargetMode="External" /><Relationship Id="rId760" Type="http://schemas.openxmlformats.org/officeDocument/2006/relationships/hyperlink" Target="https://twitter.com/#!/geezlove/status/1172637333990100995" TargetMode="External" /><Relationship Id="rId761" Type="http://schemas.openxmlformats.org/officeDocument/2006/relationships/hyperlink" Target="https://twitter.com/#!/geezlove/status/1172954426480451589" TargetMode="External" /><Relationship Id="rId762" Type="http://schemas.openxmlformats.org/officeDocument/2006/relationships/hyperlink" Target="https://twitter.com/#!/xx_me_tsgirls/status/1173125568155570178" TargetMode="External" /><Relationship Id="rId763" Type="http://schemas.openxmlformats.org/officeDocument/2006/relationships/hyperlink" Target="https://twitter.com/#!/broxburndrive/status/1169141822515531776" TargetMode="External" /><Relationship Id="rId764" Type="http://schemas.openxmlformats.org/officeDocument/2006/relationships/hyperlink" Target="https://twitter.com/#!/broxburndrive/status/1169245058245287937" TargetMode="External" /><Relationship Id="rId765" Type="http://schemas.openxmlformats.org/officeDocument/2006/relationships/hyperlink" Target="https://twitter.com/#!/broxburndrive/status/1170587592955432960" TargetMode="External" /><Relationship Id="rId766" Type="http://schemas.openxmlformats.org/officeDocument/2006/relationships/hyperlink" Target="https://twitter.com/#!/broxburndrive/status/1172514119255306241" TargetMode="External" /><Relationship Id="rId767" Type="http://schemas.openxmlformats.org/officeDocument/2006/relationships/hyperlink" Target="https://twitter.com/#!/broxburndrive/status/1173128083613900800" TargetMode="External" /><Relationship Id="rId768" Type="http://schemas.openxmlformats.org/officeDocument/2006/relationships/hyperlink" Target="https://twitter.com/#!/hr_trends_bot/status/1173129956655808513" TargetMode="External" /><Relationship Id="rId769" Type="http://schemas.openxmlformats.org/officeDocument/2006/relationships/hyperlink" Target="https://twitter.com/#!/ior_joinus/status/1173204835308658690" TargetMode="External" /><Relationship Id="rId770" Type="http://schemas.openxmlformats.org/officeDocument/2006/relationships/hyperlink" Target="https://twitter.com/#!/jobzel_intern/status/1168452133928230913" TargetMode="External" /><Relationship Id="rId771" Type="http://schemas.openxmlformats.org/officeDocument/2006/relationships/hyperlink" Target="https://twitter.com/#!/jobzel_intern/status/1168546529164038145" TargetMode="External" /><Relationship Id="rId772" Type="http://schemas.openxmlformats.org/officeDocument/2006/relationships/hyperlink" Target="https://twitter.com/#!/jobzel_intern/status/1168555376394067969" TargetMode="External" /><Relationship Id="rId773" Type="http://schemas.openxmlformats.org/officeDocument/2006/relationships/hyperlink" Target="https://twitter.com/#!/jobzel_intern/status/1168555381372727298" TargetMode="External" /><Relationship Id="rId774" Type="http://schemas.openxmlformats.org/officeDocument/2006/relationships/hyperlink" Target="https://twitter.com/#!/jobzel_intern/status/1168561513264832512" TargetMode="External" /><Relationship Id="rId775" Type="http://schemas.openxmlformats.org/officeDocument/2006/relationships/hyperlink" Target="https://twitter.com/#!/jobzel_intern/status/1168878669005299712" TargetMode="External" /><Relationship Id="rId776" Type="http://schemas.openxmlformats.org/officeDocument/2006/relationships/hyperlink" Target="https://twitter.com/#!/jobzel_intern/status/1168878673136685056" TargetMode="External" /><Relationship Id="rId777" Type="http://schemas.openxmlformats.org/officeDocument/2006/relationships/hyperlink" Target="https://twitter.com/#!/jobzel_intern/status/1168895079479689217" TargetMode="External" /><Relationship Id="rId778" Type="http://schemas.openxmlformats.org/officeDocument/2006/relationships/hyperlink" Target="https://twitter.com/#!/jobzel_intern/status/1168895084814917635" TargetMode="External" /><Relationship Id="rId779" Type="http://schemas.openxmlformats.org/officeDocument/2006/relationships/hyperlink" Target="https://twitter.com/#!/jobzel_intern/status/1168911441275043841" TargetMode="External" /><Relationship Id="rId780" Type="http://schemas.openxmlformats.org/officeDocument/2006/relationships/hyperlink" Target="https://twitter.com/#!/jobzel_intern/status/1168911444458520576" TargetMode="External" /><Relationship Id="rId781" Type="http://schemas.openxmlformats.org/officeDocument/2006/relationships/hyperlink" Target="https://twitter.com/#!/jobzel_intern/status/1168911448111816704" TargetMode="External" /><Relationship Id="rId782" Type="http://schemas.openxmlformats.org/officeDocument/2006/relationships/hyperlink" Target="https://twitter.com/#!/jobzel_intern/status/1169210323280302081" TargetMode="External" /><Relationship Id="rId783" Type="http://schemas.openxmlformats.org/officeDocument/2006/relationships/hyperlink" Target="https://twitter.com/#!/jobzel_intern/status/1169210325377441792" TargetMode="External" /><Relationship Id="rId784" Type="http://schemas.openxmlformats.org/officeDocument/2006/relationships/hyperlink" Target="https://twitter.com/#!/jobzel_intern/status/1169225370522071040" TargetMode="External" /><Relationship Id="rId785" Type="http://schemas.openxmlformats.org/officeDocument/2006/relationships/hyperlink" Target="https://twitter.com/#!/jobzel_intern/status/1169244408442773505" TargetMode="External" /><Relationship Id="rId786" Type="http://schemas.openxmlformats.org/officeDocument/2006/relationships/hyperlink" Target="https://twitter.com/#!/jobzel_intern/status/1169260776600854528" TargetMode="External" /><Relationship Id="rId787" Type="http://schemas.openxmlformats.org/officeDocument/2006/relationships/hyperlink" Target="https://twitter.com/#!/jobzel_intern/status/1169292170542616584" TargetMode="External" /><Relationship Id="rId788" Type="http://schemas.openxmlformats.org/officeDocument/2006/relationships/hyperlink" Target="https://twitter.com/#!/jobzel_intern/status/1169292174757957635" TargetMode="External" /><Relationship Id="rId789" Type="http://schemas.openxmlformats.org/officeDocument/2006/relationships/hyperlink" Target="https://twitter.com/#!/jobzel_intern/status/1169292176787984385" TargetMode="External" /><Relationship Id="rId790" Type="http://schemas.openxmlformats.org/officeDocument/2006/relationships/hyperlink" Target="https://twitter.com/#!/jobzel_intern/status/1169292178566393856" TargetMode="External" /><Relationship Id="rId791" Type="http://schemas.openxmlformats.org/officeDocument/2006/relationships/hyperlink" Target="https://twitter.com/#!/jobzel_intern/status/1169292181661802496" TargetMode="External" /><Relationship Id="rId792" Type="http://schemas.openxmlformats.org/officeDocument/2006/relationships/hyperlink" Target="https://twitter.com/#!/jobzel_intern/status/1169292184887189510" TargetMode="External" /><Relationship Id="rId793" Type="http://schemas.openxmlformats.org/officeDocument/2006/relationships/hyperlink" Target="https://twitter.com/#!/jobzel_intern/status/1169323580544421888" TargetMode="External" /><Relationship Id="rId794" Type="http://schemas.openxmlformats.org/officeDocument/2006/relationships/hyperlink" Target="https://twitter.com/#!/jobzel_intern/status/1169323583513870336" TargetMode="External" /><Relationship Id="rId795" Type="http://schemas.openxmlformats.org/officeDocument/2006/relationships/hyperlink" Target="https://twitter.com/#!/jobzel_intern/status/1169323587997712385" TargetMode="External" /><Relationship Id="rId796" Type="http://schemas.openxmlformats.org/officeDocument/2006/relationships/hyperlink" Target="https://twitter.com/#!/jobzel_intern/status/1169323590887596034" TargetMode="External" /><Relationship Id="rId797" Type="http://schemas.openxmlformats.org/officeDocument/2006/relationships/hyperlink" Target="https://twitter.com/#!/jobzel_intern/status/1169323594960257024" TargetMode="External" /><Relationship Id="rId798" Type="http://schemas.openxmlformats.org/officeDocument/2006/relationships/hyperlink" Target="https://twitter.com/#!/jobzel_intern/status/1169521133286244353" TargetMode="External" /><Relationship Id="rId799" Type="http://schemas.openxmlformats.org/officeDocument/2006/relationships/hyperlink" Target="https://twitter.com/#!/jobzel_intern/status/1169521135521804288" TargetMode="External" /><Relationship Id="rId800" Type="http://schemas.openxmlformats.org/officeDocument/2006/relationships/hyperlink" Target="https://twitter.com/#!/jobzel_intern/status/1169521137480609792" TargetMode="External" /><Relationship Id="rId801" Type="http://schemas.openxmlformats.org/officeDocument/2006/relationships/hyperlink" Target="https://twitter.com/#!/jobzel_intern/status/1169536165428572161" TargetMode="External" /><Relationship Id="rId802" Type="http://schemas.openxmlformats.org/officeDocument/2006/relationships/hyperlink" Target="https://twitter.com/#!/jobzel_intern/status/1169552638960197632" TargetMode="External" /><Relationship Id="rId803" Type="http://schemas.openxmlformats.org/officeDocument/2006/relationships/hyperlink" Target="https://twitter.com/#!/jobzel_intern/status/1169600533201674240" TargetMode="External" /><Relationship Id="rId804" Type="http://schemas.openxmlformats.org/officeDocument/2006/relationships/hyperlink" Target="https://twitter.com/#!/jobzel_intern/status/1169600535567261697" TargetMode="External" /><Relationship Id="rId805" Type="http://schemas.openxmlformats.org/officeDocument/2006/relationships/hyperlink" Target="https://twitter.com/#!/jobzel_intern/status/1169618163144810496" TargetMode="External" /><Relationship Id="rId806" Type="http://schemas.openxmlformats.org/officeDocument/2006/relationships/hyperlink" Target="https://twitter.com/#!/jobzel_intern/status/1169618166554738689" TargetMode="External" /><Relationship Id="rId807" Type="http://schemas.openxmlformats.org/officeDocument/2006/relationships/hyperlink" Target="https://twitter.com/#!/jobzel_intern/status/1169618169574633472" TargetMode="External" /><Relationship Id="rId808" Type="http://schemas.openxmlformats.org/officeDocument/2006/relationships/hyperlink" Target="https://twitter.com/#!/jobzel_intern/status/1169618172514902017" TargetMode="External" /><Relationship Id="rId809" Type="http://schemas.openxmlformats.org/officeDocument/2006/relationships/hyperlink" Target="https://twitter.com/#!/jobzel_intern/status/1169618175832592384" TargetMode="External" /><Relationship Id="rId810" Type="http://schemas.openxmlformats.org/officeDocument/2006/relationships/hyperlink" Target="https://twitter.com/#!/jobzel_intern/status/1169618179250950145" TargetMode="External" /><Relationship Id="rId811" Type="http://schemas.openxmlformats.org/officeDocument/2006/relationships/hyperlink" Target="https://twitter.com/#!/jobzel_intern/status/1169618182677696518" TargetMode="External" /><Relationship Id="rId812" Type="http://schemas.openxmlformats.org/officeDocument/2006/relationships/hyperlink" Target="https://twitter.com/#!/jobzel_intern/status/1169618186599313409" TargetMode="External" /><Relationship Id="rId813" Type="http://schemas.openxmlformats.org/officeDocument/2006/relationships/hyperlink" Target="https://twitter.com/#!/jobzel_intern/status/1169618190395236352" TargetMode="External" /><Relationship Id="rId814" Type="http://schemas.openxmlformats.org/officeDocument/2006/relationships/hyperlink" Target="https://twitter.com/#!/jobzel_intern/status/1169618193545084928" TargetMode="External" /><Relationship Id="rId815" Type="http://schemas.openxmlformats.org/officeDocument/2006/relationships/hyperlink" Target="https://twitter.com/#!/jobzel_intern/status/1169634475011190789" TargetMode="External" /><Relationship Id="rId816" Type="http://schemas.openxmlformats.org/officeDocument/2006/relationships/hyperlink" Target="https://twitter.com/#!/jobzel_intern/status/1169634478513426432" TargetMode="External" /><Relationship Id="rId817" Type="http://schemas.openxmlformats.org/officeDocument/2006/relationships/hyperlink" Target="https://twitter.com/#!/jobzel_intern/status/1169681008557510656" TargetMode="External" /><Relationship Id="rId818" Type="http://schemas.openxmlformats.org/officeDocument/2006/relationships/hyperlink" Target="https://twitter.com/#!/jobzel_intern/status/1169681012999315460" TargetMode="External" /><Relationship Id="rId819" Type="http://schemas.openxmlformats.org/officeDocument/2006/relationships/hyperlink" Target="https://twitter.com/#!/jobzel_intern/status/1169681015431946242" TargetMode="External" /><Relationship Id="rId820" Type="http://schemas.openxmlformats.org/officeDocument/2006/relationships/hyperlink" Target="https://twitter.com/#!/jobzel_intern/status/1169681019085217794" TargetMode="External" /><Relationship Id="rId821" Type="http://schemas.openxmlformats.org/officeDocument/2006/relationships/hyperlink" Target="https://twitter.com/#!/jobzel_intern/status/1169681027696144390" TargetMode="External" /><Relationship Id="rId822" Type="http://schemas.openxmlformats.org/officeDocument/2006/relationships/hyperlink" Target="https://twitter.com/#!/jobzel_intern/status/1169681030074290176" TargetMode="External" /><Relationship Id="rId823" Type="http://schemas.openxmlformats.org/officeDocument/2006/relationships/hyperlink" Target="https://twitter.com/#!/jobzel_intern/status/1169681033119326209" TargetMode="External" /><Relationship Id="rId824" Type="http://schemas.openxmlformats.org/officeDocument/2006/relationships/hyperlink" Target="https://twitter.com/#!/jobzel_intern/status/1169681035434582016" TargetMode="External" /><Relationship Id="rId825" Type="http://schemas.openxmlformats.org/officeDocument/2006/relationships/hyperlink" Target="https://twitter.com/#!/jobzel_intern/status/1169728754903597056" TargetMode="External" /><Relationship Id="rId826" Type="http://schemas.openxmlformats.org/officeDocument/2006/relationships/hyperlink" Target="https://twitter.com/#!/jobzel_intern/status/1169728757202116608" TargetMode="External" /><Relationship Id="rId827" Type="http://schemas.openxmlformats.org/officeDocument/2006/relationships/hyperlink" Target="https://twitter.com/#!/jobzel_intern/status/1169883540877533186" TargetMode="External" /><Relationship Id="rId828" Type="http://schemas.openxmlformats.org/officeDocument/2006/relationships/hyperlink" Target="https://twitter.com/#!/jobzel_intern/status/1169956636624072704" TargetMode="External" /><Relationship Id="rId829" Type="http://schemas.openxmlformats.org/officeDocument/2006/relationships/hyperlink" Target="https://twitter.com/#!/jobzel_intern/status/1169956639031603201" TargetMode="External" /><Relationship Id="rId830" Type="http://schemas.openxmlformats.org/officeDocument/2006/relationships/hyperlink" Target="https://twitter.com/#!/jobzel_intern/status/1169956641518866434" TargetMode="External" /><Relationship Id="rId831" Type="http://schemas.openxmlformats.org/officeDocument/2006/relationships/hyperlink" Target="https://twitter.com/#!/jobzel_intern/status/1169956643431493633" TargetMode="External" /><Relationship Id="rId832" Type="http://schemas.openxmlformats.org/officeDocument/2006/relationships/hyperlink" Target="https://twitter.com/#!/jobzel_intern/status/1169956645608349698" TargetMode="External" /><Relationship Id="rId833" Type="http://schemas.openxmlformats.org/officeDocument/2006/relationships/hyperlink" Target="https://twitter.com/#!/jobzel_intern/status/1170005797566332930" TargetMode="External" /><Relationship Id="rId834" Type="http://schemas.openxmlformats.org/officeDocument/2006/relationships/hyperlink" Target="https://twitter.com/#!/jobzel_intern/status/1170005800716255232" TargetMode="External" /><Relationship Id="rId835" Type="http://schemas.openxmlformats.org/officeDocument/2006/relationships/hyperlink" Target="https://twitter.com/#!/jobzel_intern/status/1170055877560324097" TargetMode="External" /><Relationship Id="rId836" Type="http://schemas.openxmlformats.org/officeDocument/2006/relationships/hyperlink" Target="https://twitter.com/#!/jobzel_intern/status/1170055882203389959" TargetMode="External" /><Relationship Id="rId837" Type="http://schemas.openxmlformats.org/officeDocument/2006/relationships/hyperlink" Target="https://twitter.com/#!/jobzel_intern/status/1170088728548847621" TargetMode="External" /><Relationship Id="rId838" Type="http://schemas.openxmlformats.org/officeDocument/2006/relationships/hyperlink" Target="https://twitter.com/#!/jobzel_intern/status/1170123817580146688" TargetMode="External" /><Relationship Id="rId839" Type="http://schemas.openxmlformats.org/officeDocument/2006/relationships/hyperlink" Target="https://twitter.com/#!/jobzel_intern/status/1170123821900357632" TargetMode="External" /><Relationship Id="rId840" Type="http://schemas.openxmlformats.org/officeDocument/2006/relationships/hyperlink" Target="https://twitter.com/#!/jobzel_intern/status/1170123825318629376" TargetMode="External" /><Relationship Id="rId841" Type="http://schemas.openxmlformats.org/officeDocument/2006/relationships/hyperlink" Target="https://twitter.com/#!/jobzel_intern/status/1170329333707264001" TargetMode="External" /><Relationship Id="rId842" Type="http://schemas.openxmlformats.org/officeDocument/2006/relationships/hyperlink" Target="https://twitter.com/#!/jobzel_intern/status/1170329338023161857" TargetMode="External" /><Relationship Id="rId843" Type="http://schemas.openxmlformats.org/officeDocument/2006/relationships/hyperlink" Target="https://twitter.com/#!/jobzel_intern/status/1170329341219233793" TargetMode="External" /><Relationship Id="rId844" Type="http://schemas.openxmlformats.org/officeDocument/2006/relationships/hyperlink" Target="https://twitter.com/#!/jobzel_intern/status/1170329344432070658" TargetMode="External" /><Relationship Id="rId845" Type="http://schemas.openxmlformats.org/officeDocument/2006/relationships/hyperlink" Target="https://twitter.com/#!/jobzel_intern/status/1170329346353061888" TargetMode="External" /><Relationship Id="rId846" Type="http://schemas.openxmlformats.org/officeDocument/2006/relationships/hyperlink" Target="https://twitter.com/#!/jobzel_intern/status/1170329349435867136" TargetMode="External" /><Relationship Id="rId847" Type="http://schemas.openxmlformats.org/officeDocument/2006/relationships/hyperlink" Target="https://twitter.com/#!/jobzel_intern/status/1170329352854220800" TargetMode="External" /><Relationship Id="rId848" Type="http://schemas.openxmlformats.org/officeDocument/2006/relationships/hyperlink" Target="https://twitter.com/#!/jobzel_intern/status/1170329356121640960" TargetMode="External" /><Relationship Id="rId849" Type="http://schemas.openxmlformats.org/officeDocument/2006/relationships/hyperlink" Target="https://twitter.com/#!/jobzel_intern/status/1170329359254794240" TargetMode="External" /><Relationship Id="rId850" Type="http://schemas.openxmlformats.org/officeDocument/2006/relationships/hyperlink" Target="https://twitter.com/#!/jobzel_intern/status/1170329362517889024" TargetMode="External" /><Relationship Id="rId851" Type="http://schemas.openxmlformats.org/officeDocument/2006/relationships/hyperlink" Target="https://twitter.com/#!/jobzel_intern/status/1170346871799394304" TargetMode="External" /><Relationship Id="rId852" Type="http://schemas.openxmlformats.org/officeDocument/2006/relationships/hyperlink" Target="https://twitter.com/#!/jobzel_intern/status/1170346875540725763" TargetMode="External" /><Relationship Id="rId853" Type="http://schemas.openxmlformats.org/officeDocument/2006/relationships/hyperlink" Target="https://twitter.com/#!/jobzel_intern/status/1170346878975823873" TargetMode="External" /><Relationship Id="rId854" Type="http://schemas.openxmlformats.org/officeDocument/2006/relationships/hyperlink" Target="https://twitter.com/#!/jobzel_intern/status/1170361883532111873" TargetMode="External" /><Relationship Id="rId855" Type="http://schemas.openxmlformats.org/officeDocument/2006/relationships/hyperlink" Target="https://twitter.com/#!/jobzel_intern/status/1170361885641891848" TargetMode="External" /><Relationship Id="rId856" Type="http://schemas.openxmlformats.org/officeDocument/2006/relationships/hyperlink" Target="https://twitter.com/#!/jobzel_intern/status/1170361887655157767" TargetMode="External" /><Relationship Id="rId857" Type="http://schemas.openxmlformats.org/officeDocument/2006/relationships/hyperlink" Target="https://twitter.com/#!/jobzel_intern/status/1170361890964496385" TargetMode="External" /><Relationship Id="rId858" Type="http://schemas.openxmlformats.org/officeDocument/2006/relationships/hyperlink" Target="https://twitter.com/#!/jobzel_intern/status/1170361894374453248" TargetMode="External" /><Relationship Id="rId859" Type="http://schemas.openxmlformats.org/officeDocument/2006/relationships/hyperlink" Target="https://twitter.com/#!/jobzel_intern/status/1170361896916127746" TargetMode="External" /><Relationship Id="rId860" Type="http://schemas.openxmlformats.org/officeDocument/2006/relationships/hyperlink" Target="https://twitter.com/#!/jobzel_intern/status/1170361899990618112" TargetMode="External" /><Relationship Id="rId861" Type="http://schemas.openxmlformats.org/officeDocument/2006/relationships/hyperlink" Target="https://twitter.com/#!/jobzel_intern/status/1170361902951751681" TargetMode="External" /><Relationship Id="rId862" Type="http://schemas.openxmlformats.org/officeDocument/2006/relationships/hyperlink" Target="https://twitter.com/#!/jobzel_intern/status/1170378327170932736" TargetMode="External" /><Relationship Id="rId863" Type="http://schemas.openxmlformats.org/officeDocument/2006/relationships/hyperlink" Target="https://twitter.com/#!/jobzel_intern/status/1170428720693370880" TargetMode="External" /><Relationship Id="rId864" Type="http://schemas.openxmlformats.org/officeDocument/2006/relationships/hyperlink" Target="https://twitter.com/#!/jobzel_intern/status/1170428722660483072" TargetMode="External" /><Relationship Id="rId865" Type="http://schemas.openxmlformats.org/officeDocument/2006/relationships/hyperlink" Target="https://twitter.com/#!/jobzel_intern/status/1170428724434657281" TargetMode="External" /><Relationship Id="rId866" Type="http://schemas.openxmlformats.org/officeDocument/2006/relationships/hyperlink" Target="https://twitter.com/#!/jobzel_intern/status/1170428726359863298" TargetMode="External" /><Relationship Id="rId867" Type="http://schemas.openxmlformats.org/officeDocument/2006/relationships/hyperlink" Target="https://twitter.com/#!/jobzel_intern/status/1170443685282140160" TargetMode="External" /><Relationship Id="rId868" Type="http://schemas.openxmlformats.org/officeDocument/2006/relationships/hyperlink" Target="https://twitter.com/#!/jobzel_intern/status/1170477655902302210" TargetMode="External" /><Relationship Id="rId869" Type="http://schemas.openxmlformats.org/officeDocument/2006/relationships/hyperlink" Target="https://twitter.com/#!/jobzel_intern/status/1170477659576557569" TargetMode="External" /><Relationship Id="rId870" Type="http://schemas.openxmlformats.org/officeDocument/2006/relationships/hyperlink" Target="https://twitter.com/#!/jobzel_intern/status/1170507879830425600" TargetMode="External" /><Relationship Id="rId871" Type="http://schemas.openxmlformats.org/officeDocument/2006/relationships/hyperlink" Target="https://twitter.com/#!/jobzel_intern/status/1170507882955202560" TargetMode="External" /><Relationship Id="rId872" Type="http://schemas.openxmlformats.org/officeDocument/2006/relationships/hyperlink" Target="https://twitter.com/#!/jobzel_intern/status/1170507885090091009" TargetMode="External" /><Relationship Id="rId873" Type="http://schemas.openxmlformats.org/officeDocument/2006/relationships/hyperlink" Target="https://twitter.com/#!/jobzel_intern/status/1170507887434698752" TargetMode="External" /><Relationship Id="rId874" Type="http://schemas.openxmlformats.org/officeDocument/2006/relationships/hyperlink" Target="https://twitter.com/#!/jobzel_intern/status/1170684100765782017" TargetMode="External" /><Relationship Id="rId875" Type="http://schemas.openxmlformats.org/officeDocument/2006/relationships/hyperlink" Target="https://twitter.com/#!/jobzel_intern/status/1170684106797211648" TargetMode="External" /><Relationship Id="rId876" Type="http://schemas.openxmlformats.org/officeDocument/2006/relationships/hyperlink" Target="https://twitter.com/#!/jobzel_intern/status/1170701687633457154" TargetMode="External" /><Relationship Id="rId877" Type="http://schemas.openxmlformats.org/officeDocument/2006/relationships/hyperlink" Target="https://twitter.com/#!/jobzel_intern/status/1170701689877409792" TargetMode="External" /><Relationship Id="rId878" Type="http://schemas.openxmlformats.org/officeDocument/2006/relationships/hyperlink" Target="https://twitter.com/#!/jobzel_intern/status/1170701691903270913" TargetMode="External" /><Relationship Id="rId879" Type="http://schemas.openxmlformats.org/officeDocument/2006/relationships/hyperlink" Target="https://twitter.com/#!/jobzel_intern/status/1170701695128625153" TargetMode="External" /><Relationship Id="rId880" Type="http://schemas.openxmlformats.org/officeDocument/2006/relationships/hyperlink" Target="https://twitter.com/#!/jobzel_intern/status/1170701697368383491" TargetMode="External" /><Relationship Id="rId881" Type="http://schemas.openxmlformats.org/officeDocument/2006/relationships/hyperlink" Target="https://twitter.com/#!/jobzel_intern/status/1171090525593788417" TargetMode="External" /><Relationship Id="rId882" Type="http://schemas.openxmlformats.org/officeDocument/2006/relationships/hyperlink" Target="https://twitter.com/#!/jobzel_intern/status/1171090529368645633" TargetMode="External" /><Relationship Id="rId883" Type="http://schemas.openxmlformats.org/officeDocument/2006/relationships/hyperlink" Target="https://twitter.com/#!/jobzel_intern/status/1171105717178290176" TargetMode="External" /><Relationship Id="rId884" Type="http://schemas.openxmlformats.org/officeDocument/2006/relationships/hyperlink" Target="https://twitter.com/#!/jobzel_intern/status/1171105720143663104" TargetMode="External" /><Relationship Id="rId885" Type="http://schemas.openxmlformats.org/officeDocument/2006/relationships/hyperlink" Target="https://twitter.com/#!/jobzel_intern/status/1171105723331371008" TargetMode="External" /><Relationship Id="rId886" Type="http://schemas.openxmlformats.org/officeDocument/2006/relationships/hyperlink" Target="https://twitter.com/#!/jobzel_intern/status/1171105726233796610" TargetMode="External" /><Relationship Id="rId887" Type="http://schemas.openxmlformats.org/officeDocument/2006/relationships/hyperlink" Target="https://twitter.com/#!/jobzel_intern/status/1171105728448389120" TargetMode="External" /><Relationship Id="rId888" Type="http://schemas.openxmlformats.org/officeDocument/2006/relationships/hyperlink" Target="https://twitter.com/#!/jobzel_intern/status/1171105731501645824" TargetMode="External" /><Relationship Id="rId889" Type="http://schemas.openxmlformats.org/officeDocument/2006/relationships/hyperlink" Target="https://twitter.com/#!/jobzel_intern/status/1171140897423220736" TargetMode="External" /><Relationship Id="rId890" Type="http://schemas.openxmlformats.org/officeDocument/2006/relationships/hyperlink" Target="https://twitter.com/#!/jobzel_intern/status/1171409428958056448" TargetMode="External" /><Relationship Id="rId891" Type="http://schemas.openxmlformats.org/officeDocument/2006/relationships/hyperlink" Target="https://twitter.com/#!/jobzel_intern/status/1171409432993050624" TargetMode="External" /><Relationship Id="rId892" Type="http://schemas.openxmlformats.org/officeDocument/2006/relationships/hyperlink" Target="https://twitter.com/#!/jobzel_intern/status/1171409436826570754" TargetMode="External" /><Relationship Id="rId893" Type="http://schemas.openxmlformats.org/officeDocument/2006/relationships/hyperlink" Target="https://twitter.com/#!/jobzel_intern/status/1171409439842344960" TargetMode="External" /><Relationship Id="rId894" Type="http://schemas.openxmlformats.org/officeDocument/2006/relationships/hyperlink" Target="https://twitter.com/#!/jobzel_intern/status/1171409442413383680" TargetMode="External" /><Relationship Id="rId895" Type="http://schemas.openxmlformats.org/officeDocument/2006/relationships/hyperlink" Target="https://twitter.com/#!/jobzel_intern/status/1171409445978562560" TargetMode="External" /><Relationship Id="rId896" Type="http://schemas.openxmlformats.org/officeDocument/2006/relationships/hyperlink" Target="https://twitter.com/#!/jobzel_intern/status/1171409449682124803" TargetMode="External" /><Relationship Id="rId897" Type="http://schemas.openxmlformats.org/officeDocument/2006/relationships/hyperlink" Target="https://twitter.com/#!/jobzel_intern/status/1171409452458827780" TargetMode="External" /><Relationship Id="rId898" Type="http://schemas.openxmlformats.org/officeDocument/2006/relationships/hyperlink" Target="https://twitter.com/#!/jobzel_intern/status/1171409455684169729" TargetMode="External" /><Relationship Id="rId899" Type="http://schemas.openxmlformats.org/officeDocument/2006/relationships/hyperlink" Target="https://twitter.com/#!/jobzel_intern/status/1171409457659686914" TargetMode="External" /><Relationship Id="rId900" Type="http://schemas.openxmlformats.org/officeDocument/2006/relationships/hyperlink" Target="https://twitter.com/#!/jobzel_intern/status/1171424581460135936" TargetMode="External" /><Relationship Id="rId901" Type="http://schemas.openxmlformats.org/officeDocument/2006/relationships/hyperlink" Target="https://twitter.com/#!/jobzel_intern/status/1171424583393644545" TargetMode="External" /><Relationship Id="rId902" Type="http://schemas.openxmlformats.org/officeDocument/2006/relationships/hyperlink" Target="https://twitter.com/#!/jobzel_intern/status/1171424586132598784" TargetMode="External" /><Relationship Id="rId903" Type="http://schemas.openxmlformats.org/officeDocument/2006/relationships/hyperlink" Target="https://twitter.com/#!/jobzel_intern/status/1171424589060222981" TargetMode="External" /><Relationship Id="rId904" Type="http://schemas.openxmlformats.org/officeDocument/2006/relationships/hyperlink" Target="https://twitter.com/#!/jobzel_intern/status/1171424590939209728" TargetMode="External" /><Relationship Id="rId905" Type="http://schemas.openxmlformats.org/officeDocument/2006/relationships/hyperlink" Target="https://twitter.com/#!/jobzel_intern/status/1171424593988521986" TargetMode="External" /><Relationship Id="rId906" Type="http://schemas.openxmlformats.org/officeDocument/2006/relationships/hyperlink" Target="https://twitter.com/#!/jobzel_intern/status/1171424597096448000" TargetMode="External" /><Relationship Id="rId907" Type="http://schemas.openxmlformats.org/officeDocument/2006/relationships/hyperlink" Target="https://twitter.com/#!/jobzel_intern/status/1171458257652551680" TargetMode="External" /><Relationship Id="rId908" Type="http://schemas.openxmlformats.org/officeDocument/2006/relationships/hyperlink" Target="https://twitter.com/#!/jobzel_intern/status/1171458261897203714" TargetMode="External" /><Relationship Id="rId909" Type="http://schemas.openxmlformats.org/officeDocument/2006/relationships/hyperlink" Target="https://twitter.com/#!/jobzel_intern/status/1171458264602529794" TargetMode="External" /><Relationship Id="rId910" Type="http://schemas.openxmlformats.org/officeDocument/2006/relationships/hyperlink" Target="https://twitter.com/#!/jobzel_intern/status/1171458267219759105" TargetMode="External" /><Relationship Id="rId911" Type="http://schemas.openxmlformats.org/officeDocument/2006/relationships/hyperlink" Target="https://twitter.com/#!/jobzel_intern/status/1171473443906179072" TargetMode="External" /><Relationship Id="rId912" Type="http://schemas.openxmlformats.org/officeDocument/2006/relationships/hyperlink" Target="https://twitter.com/#!/jobzel_intern/status/1171473448469590016" TargetMode="External" /><Relationship Id="rId913" Type="http://schemas.openxmlformats.org/officeDocument/2006/relationships/hyperlink" Target="https://twitter.com/#!/jobzel_intern/status/1171473451116183554" TargetMode="External" /><Relationship Id="rId914" Type="http://schemas.openxmlformats.org/officeDocument/2006/relationships/hyperlink" Target="https://twitter.com/#!/jobzel_intern/status/1171507631296405506" TargetMode="External" /><Relationship Id="rId915" Type="http://schemas.openxmlformats.org/officeDocument/2006/relationships/hyperlink" Target="https://twitter.com/#!/jobzel_intern/status/1171507634144284672" TargetMode="External" /><Relationship Id="rId916" Type="http://schemas.openxmlformats.org/officeDocument/2006/relationships/hyperlink" Target="https://twitter.com/#!/jobzel_intern/status/1171507636728057857" TargetMode="External" /><Relationship Id="rId917" Type="http://schemas.openxmlformats.org/officeDocument/2006/relationships/hyperlink" Target="https://twitter.com/#!/jobzel_intern/status/1171507640062496771" TargetMode="External" /><Relationship Id="rId918" Type="http://schemas.openxmlformats.org/officeDocument/2006/relationships/hyperlink" Target="https://twitter.com/#!/jobzel_intern/status/1171507643237589002" TargetMode="External" /><Relationship Id="rId919" Type="http://schemas.openxmlformats.org/officeDocument/2006/relationships/hyperlink" Target="https://twitter.com/#!/jobzel_intern/status/1171507647742267392" TargetMode="External" /><Relationship Id="rId920" Type="http://schemas.openxmlformats.org/officeDocument/2006/relationships/hyperlink" Target="https://twitter.com/#!/jobzel_intern/status/1171553741146923010" TargetMode="External" /><Relationship Id="rId921" Type="http://schemas.openxmlformats.org/officeDocument/2006/relationships/hyperlink" Target="https://twitter.com/#!/jobzel_intern/status/1171553744498188290" TargetMode="External" /><Relationship Id="rId922" Type="http://schemas.openxmlformats.org/officeDocument/2006/relationships/hyperlink" Target="https://twitter.com/#!/jobzel_intern/status/1171553746830200833" TargetMode="External" /><Relationship Id="rId923" Type="http://schemas.openxmlformats.org/officeDocument/2006/relationships/hyperlink" Target="https://twitter.com/#!/jobzel_intern/status/1171553750391164929" TargetMode="External" /><Relationship Id="rId924" Type="http://schemas.openxmlformats.org/officeDocument/2006/relationships/hyperlink" Target="https://twitter.com/#!/jobzel_intern/status/1171553754044358656" TargetMode="External" /><Relationship Id="rId925" Type="http://schemas.openxmlformats.org/officeDocument/2006/relationships/hyperlink" Target="https://twitter.com/#!/jobzel_intern/status/1171553757961830401" TargetMode="External" /><Relationship Id="rId926" Type="http://schemas.openxmlformats.org/officeDocument/2006/relationships/hyperlink" Target="https://twitter.com/#!/jobzel_intern/status/1171553761422192642" TargetMode="External" /><Relationship Id="rId927" Type="http://schemas.openxmlformats.org/officeDocument/2006/relationships/hyperlink" Target="https://twitter.com/#!/jobzel_intern/status/1171553764546940929" TargetMode="External" /><Relationship Id="rId928" Type="http://schemas.openxmlformats.org/officeDocument/2006/relationships/hyperlink" Target="https://twitter.com/#!/jobzel_intern/status/1171553767935873024" TargetMode="External" /><Relationship Id="rId929" Type="http://schemas.openxmlformats.org/officeDocument/2006/relationships/hyperlink" Target="https://twitter.com/#!/jobzel_intern/status/1171553770129514498" TargetMode="External" /><Relationship Id="rId930" Type="http://schemas.openxmlformats.org/officeDocument/2006/relationships/hyperlink" Target="https://twitter.com/#!/jobzel_intern/status/1171775577247952897" TargetMode="External" /><Relationship Id="rId931" Type="http://schemas.openxmlformats.org/officeDocument/2006/relationships/hyperlink" Target="https://twitter.com/#!/jobzel_intern/status/1171775579827441664" TargetMode="External" /><Relationship Id="rId932" Type="http://schemas.openxmlformats.org/officeDocument/2006/relationships/hyperlink" Target="https://twitter.com/#!/jobzel_intern/status/1171775583619096583" TargetMode="External" /><Relationship Id="rId933" Type="http://schemas.openxmlformats.org/officeDocument/2006/relationships/hyperlink" Target="https://twitter.com/#!/jobzel_intern/status/1171775586890649600" TargetMode="External" /><Relationship Id="rId934" Type="http://schemas.openxmlformats.org/officeDocument/2006/relationships/hyperlink" Target="https://twitter.com/#!/jobzel_intern/status/1171775590015426562" TargetMode="External" /><Relationship Id="rId935" Type="http://schemas.openxmlformats.org/officeDocument/2006/relationships/hyperlink" Target="https://twitter.com/#!/jobzel_intern/status/1171775593509216257" TargetMode="External" /><Relationship Id="rId936" Type="http://schemas.openxmlformats.org/officeDocument/2006/relationships/hyperlink" Target="https://twitter.com/#!/jobzel_intern/status/1171775596843753472" TargetMode="External" /><Relationship Id="rId937" Type="http://schemas.openxmlformats.org/officeDocument/2006/relationships/hyperlink" Target="https://twitter.com/#!/jobzel_intern/status/1171775600270462976" TargetMode="External" /><Relationship Id="rId938" Type="http://schemas.openxmlformats.org/officeDocument/2006/relationships/hyperlink" Target="https://twitter.com/#!/jobzel_intern/status/1171775603827269634" TargetMode="External" /><Relationship Id="rId939" Type="http://schemas.openxmlformats.org/officeDocument/2006/relationships/hyperlink" Target="https://twitter.com/#!/jobzel_intern/status/1171775607237222400" TargetMode="External" /><Relationship Id="rId940" Type="http://schemas.openxmlformats.org/officeDocument/2006/relationships/hyperlink" Target="https://twitter.com/#!/jobzel_intern/status/1171790091284557825" TargetMode="External" /><Relationship Id="rId941" Type="http://schemas.openxmlformats.org/officeDocument/2006/relationships/hyperlink" Target="https://twitter.com/#!/jobzel_intern/status/1171790094547767296" TargetMode="External" /><Relationship Id="rId942" Type="http://schemas.openxmlformats.org/officeDocument/2006/relationships/hyperlink" Target="https://twitter.com/#!/jobzel_intern/status/1171805805349412864" TargetMode="External" /><Relationship Id="rId943" Type="http://schemas.openxmlformats.org/officeDocument/2006/relationships/hyperlink" Target="https://twitter.com/#!/jobzel_intern/status/1171822120487260168" TargetMode="External" /><Relationship Id="rId944" Type="http://schemas.openxmlformats.org/officeDocument/2006/relationships/hyperlink" Target="https://twitter.com/#!/jobzel_intern/status/1171822123012243457" TargetMode="External" /><Relationship Id="rId945" Type="http://schemas.openxmlformats.org/officeDocument/2006/relationships/hyperlink" Target="https://twitter.com/#!/jobzel_intern/status/1171822126548099072" TargetMode="External" /><Relationship Id="rId946" Type="http://schemas.openxmlformats.org/officeDocument/2006/relationships/hyperlink" Target="https://twitter.com/#!/jobzel_intern/status/1171822129941286912" TargetMode="External" /><Relationship Id="rId947" Type="http://schemas.openxmlformats.org/officeDocument/2006/relationships/hyperlink" Target="https://twitter.com/#!/jobzel_intern/status/1171822132541759488" TargetMode="External" /><Relationship Id="rId948" Type="http://schemas.openxmlformats.org/officeDocument/2006/relationships/hyperlink" Target="https://twitter.com/#!/jobzel_intern/status/1171822134781513728" TargetMode="External" /><Relationship Id="rId949" Type="http://schemas.openxmlformats.org/officeDocument/2006/relationships/hyperlink" Target="https://twitter.com/#!/jobzel_intern/status/1171822138313138176" TargetMode="External" /><Relationship Id="rId950" Type="http://schemas.openxmlformats.org/officeDocument/2006/relationships/hyperlink" Target="https://twitter.com/#!/jobzel_intern/status/1171822142087991297" TargetMode="External" /><Relationship Id="rId951" Type="http://schemas.openxmlformats.org/officeDocument/2006/relationships/hyperlink" Target="https://twitter.com/#!/jobzel_intern/status/1171822144608710656" TargetMode="External" /><Relationship Id="rId952" Type="http://schemas.openxmlformats.org/officeDocument/2006/relationships/hyperlink" Target="https://twitter.com/#!/jobzel_intern/status/1171854826604507138" TargetMode="External" /><Relationship Id="rId953" Type="http://schemas.openxmlformats.org/officeDocument/2006/relationships/hyperlink" Target="https://twitter.com/#!/jobzel_intern/status/1171854829955756042" TargetMode="External" /><Relationship Id="rId954" Type="http://schemas.openxmlformats.org/officeDocument/2006/relationships/hyperlink" Target="https://twitter.com/#!/jobzel_intern/status/1171854832770125824" TargetMode="External" /><Relationship Id="rId955" Type="http://schemas.openxmlformats.org/officeDocument/2006/relationships/hyperlink" Target="https://twitter.com/#!/jobzel_intern/status/1171854835274178560" TargetMode="External" /><Relationship Id="rId956" Type="http://schemas.openxmlformats.org/officeDocument/2006/relationships/hyperlink" Target="https://twitter.com/#!/jobzel_intern/status/1171854838826708992" TargetMode="External" /><Relationship Id="rId957" Type="http://schemas.openxmlformats.org/officeDocument/2006/relationships/hyperlink" Target="https://twitter.com/#!/jobzel_intern/status/1171854842349924352" TargetMode="External" /><Relationship Id="rId958" Type="http://schemas.openxmlformats.org/officeDocument/2006/relationships/hyperlink" Target="https://twitter.com/#!/jobzel_intern/status/1171854845810302976" TargetMode="External" /><Relationship Id="rId959" Type="http://schemas.openxmlformats.org/officeDocument/2006/relationships/hyperlink" Target="https://twitter.com/#!/jobzel_intern/status/1171854849346023424" TargetMode="External" /><Relationship Id="rId960" Type="http://schemas.openxmlformats.org/officeDocument/2006/relationships/hyperlink" Target="https://twitter.com/#!/jobzel_intern/status/1171854851518676997" TargetMode="External" /><Relationship Id="rId961" Type="http://schemas.openxmlformats.org/officeDocument/2006/relationships/hyperlink" Target="https://twitter.com/#!/jobzel_intern/status/1171934011024904193" TargetMode="External" /><Relationship Id="rId962" Type="http://schemas.openxmlformats.org/officeDocument/2006/relationships/hyperlink" Target="https://twitter.com/#!/jobzel_intern/status/1171934016301424644" TargetMode="External" /><Relationship Id="rId963" Type="http://schemas.openxmlformats.org/officeDocument/2006/relationships/hyperlink" Target="https://twitter.com/#!/jobzel_intern/status/1172005723062112256" TargetMode="External" /><Relationship Id="rId964" Type="http://schemas.openxmlformats.org/officeDocument/2006/relationships/hyperlink" Target="https://twitter.com/#!/jobzel_intern/status/1172005725775781889" TargetMode="External" /><Relationship Id="rId965" Type="http://schemas.openxmlformats.org/officeDocument/2006/relationships/hyperlink" Target="https://twitter.com/#!/jobzel_intern/status/1172005727700955142" TargetMode="External" /><Relationship Id="rId966" Type="http://schemas.openxmlformats.org/officeDocument/2006/relationships/hyperlink" Target="https://twitter.com/#!/jobzel_intern/status/1172005731329069056" TargetMode="External" /><Relationship Id="rId967" Type="http://schemas.openxmlformats.org/officeDocument/2006/relationships/hyperlink" Target="https://twitter.com/#!/jobzel_intern/status/1172091757670162432" TargetMode="External" /><Relationship Id="rId968" Type="http://schemas.openxmlformats.org/officeDocument/2006/relationships/hyperlink" Target="https://twitter.com/#!/jobzel_intern/status/1172109086789263361" TargetMode="External" /><Relationship Id="rId969" Type="http://schemas.openxmlformats.org/officeDocument/2006/relationships/hyperlink" Target="https://twitter.com/#!/jobzel_intern/status/1172122964583735296" TargetMode="External" /><Relationship Id="rId970" Type="http://schemas.openxmlformats.org/officeDocument/2006/relationships/hyperlink" Target="https://twitter.com/#!/jobzel_intern/status/1172122967129636866" TargetMode="External" /><Relationship Id="rId971" Type="http://schemas.openxmlformats.org/officeDocument/2006/relationships/hyperlink" Target="https://twitter.com/#!/jobzel_intern/status/1172138032314703872" TargetMode="External" /><Relationship Id="rId972" Type="http://schemas.openxmlformats.org/officeDocument/2006/relationships/hyperlink" Target="https://twitter.com/#!/jobzel_intern/status/1172156823438286848" TargetMode="External" /><Relationship Id="rId973" Type="http://schemas.openxmlformats.org/officeDocument/2006/relationships/hyperlink" Target="https://twitter.com/#!/jobzel_intern/status/1172156826273669120" TargetMode="External" /><Relationship Id="rId974" Type="http://schemas.openxmlformats.org/officeDocument/2006/relationships/hyperlink" Target="https://twitter.com/#!/jobzel_intern/status/1172156829264166912" TargetMode="External" /><Relationship Id="rId975" Type="http://schemas.openxmlformats.org/officeDocument/2006/relationships/hyperlink" Target="https://twitter.com/#!/jobzel_intern/status/1172156832393125891" TargetMode="External" /><Relationship Id="rId976" Type="http://schemas.openxmlformats.org/officeDocument/2006/relationships/hyperlink" Target="https://twitter.com/#!/jobzel_intern/status/1172156834578337793" TargetMode="External" /><Relationship Id="rId977" Type="http://schemas.openxmlformats.org/officeDocument/2006/relationships/hyperlink" Target="https://twitter.com/#!/jobzel_intern/status/1172156838118404096" TargetMode="External" /><Relationship Id="rId978" Type="http://schemas.openxmlformats.org/officeDocument/2006/relationships/hyperlink" Target="https://twitter.com/#!/jobzel_intern/status/1172187031713304578" TargetMode="External" /><Relationship Id="rId979" Type="http://schemas.openxmlformats.org/officeDocument/2006/relationships/hyperlink" Target="https://twitter.com/#!/jobzel_intern/status/1172220961313251328" TargetMode="External" /><Relationship Id="rId980" Type="http://schemas.openxmlformats.org/officeDocument/2006/relationships/hyperlink" Target="https://twitter.com/#!/jobzel_intern/status/1172220965608218625" TargetMode="External" /><Relationship Id="rId981" Type="http://schemas.openxmlformats.org/officeDocument/2006/relationships/hyperlink" Target="https://twitter.com/#!/jobzel_intern/status/1172220970200961025" TargetMode="External" /><Relationship Id="rId982" Type="http://schemas.openxmlformats.org/officeDocument/2006/relationships/hyperlink" Target="https://twitter.com/#!/jobzel_intern/status/1172220974793678851" TargetMode="External" /><Relationship Id="rId983" Type="http://schemas.openxmlformats.org/officeDocument/2006/relationships/hyperlink" Target="https://twitter.com/#!/jobzel_intern/status/1172317365544992769" TargetMode="External" /><Relationship Id="rId984" Type="http://schemas.openxmlformats.org/officeDocument/2006/relationships/hyperlink" Target="https://twitter.com/#!/jobzel_intern/status/1172317370708307968" TargetMode="External" /><Relationship Id="rId985" Type="http://schemas.openxmlformats.org/officeDocument/2006/relationships/hyperlink" Target="https://twitter.com/#!/jobzel_intern/status/1172317374764027906" TargetMode="External" /><Relationship Id="rId986" Type="http://schemas.openxmlformats.org/officeDocument/2006/relationships/hyperlink" Target="https://twitter.com/#!/jobzel_intern/status/1172317377452576773" TargetMode="External" /><Relationship Id="rId987" Type="http://schemas.openxmlformats.org/officeDocument/2006/relationships/hyperlink" Target="https://twitter.com/#!/jobzel_intern/status/1172317380250259456" TargetMode="External" /><Relationship Id="rId988" Type="http://schemas.openxmlformats.org/officeDocument/2006/relationships/hyperlink" Target="https://twitter.com/#!/jobzel_intern/status/1172317383232372736" TargetMode="External" /><Relationship Id="rId989" Type="http://schemas.openxmlformats.org/officeDocument/2006/relationships/hyperlink" Target="https://twitter.com/#!/jobzel_intern/status/1172460069193211904" TargetMode="External" /><Relationship Id="rId990" Type="http://schemas.openxmlformats.org/officeDocument/2006/relationships/hyperlink" Target="https://twitter.com/#!/jobzel_intern/status/1172488976562868224" TargetMode="External" /><Relationship Id="rId991" Type="http://schemas.openxmlformats.org/officeDocument/2006/relationships/hyperlink" Target="https://twitter.com/#!/jobzel_intern/status/1172488978509045766" TargetMode="External" /><Relationship Id="rId992" Type="http://schemas.openxmlformats.org/officeDocument/2006/relationships/hyperlink" Target="https://twitter.com/#!/jobzel_intern/status/1172488980379721729" TargetMode="External" /><Relationship Id="rId993" Type="http://schemas.openxmlformats.org/officeDocument/2006/relationships/hyperlink" Target="https://twitter.com/#!/jobzel_intern/status/1172488983521181696" TargetMode="External" /><Relationship Id="rId994" Type="http://schemas.openxmlformats.org/officeDocument/2006/relationships/hyperlink" Target="https://twitter.com/#!/jobzel_intern/status/1172523039256453120" TargetMode="External" /><Relationship Id="rId995" Type="http://schemas.openxmlformats.org/officeDocument/2006/relationships/hyperlink" Target="https://twitter.com/#!/jobzel_intern/status/1172523041211015168" TargetMode="External" /><Relationship Id="rId996" Type="http://schemas.openxmlformats.org/officeDocument/2006/relationships/hyperlink" Target="https://twitter.com/#!/jobzel_intern/status/1172523044616724480" TargetMode="External" /><Relationship Id="rId997" Type="http://schemas.openxmlformats.org/officeDocument/2006/relationships/hyperlink" Target="https://twitter.com/#!/jobzel_intern/status/1172523047703711746" TargetMode="External" /><Relationship Id="rId998" Type="http://schemas.openxmlformats.org/officeDocument/2006/relationships/hyperlink" Target="https://twitter.com/#!/jobzel_intern/status/1172523049599590400" TargetMode="External" /><Relationship Id="rId999" Type="http://schemas.openxmlformats.org/officeDocument/2006/relationships/hyperlink" Target="https://twitter.com/#!/jobzel_intern/status/1172523051369603073" TargetMode="External" /><Relationship Id="rId1000" Type="http://schemas.openxmlformats.org/officeDocument/2006/relationships/hyperlink" Target="https://twitter.com/#!/jobzel_intern/status/1172523054523662336" TargetMode="External" /><Relationship Id="rId1001" Type="http://schemas.openxmlformats.org/officeDocument/2006/relationships/hyperlink" Target="https://twitter.com/#!/jobzel_intern/status/1172523057556152322" TargetMode="External" /><Relationship Id="rId1002" Type="http://schemas.openxmlformats.org/officeDocument/2006/relationships/hyperlink" Target="https://twitter.com/#!/jobzel_intern/status/1172523060689276929" TargetMode="External" /><Relationship Id="rId1003" Type="http://schemas.openxmlformats.org/officeDocument/2006/relationships/hyperlink" Target="https://twitter.com/#!/jobzel_intern/status/1172523063814119424" TargetMode="External" /><Relationship Id="rId1004" Type="http://schemas.openxmlformats.org/officeDocument/2006/relationships/hyperlink" Target="https://twitter.com/#!/jobzel_intern/status/1172568266272837640" TargetMode="External" /><Relationship Id="rId1005" Type="http://schemas.openxmlformats.org/officeDocument/2006/relationships/hyperlink" Target="https://twitter.com/#!/jobzel_intern/status/1172583455940599808" TargetMode="External" /><Relationship Id="rId1006" Type="http://schemas.openxmlformats.org/officeDocument/2006/relationships/hyperlink" Target="https://twitter.com/#!/jobzel_intern/status/1172583460017496065" TargetMode="External" /><Relationship Id="rId1007" Type="http://schemas.openxmlformats.org/officeDocument/2006/relationships/hyperlink" Target="https://twitter.com/#!/jobzel_intern/status/1172583462747955202" TargetMode="External" /><Relationship Id="rId1008" Type="http://schemas.openxmlformats.org/officeDocument/2006/relationships/hyperlink" Target="https://twitter.com/#!/jobzel_intern/status/1172583466439008262" TargetMode="External" /><Relationship Id="rId1009" Type="http://schemas.openxmlformats.org/officeDocument/2006/relationships/hyperlink" Target="https://twitter.com/#!/jobzel_intern/status/1172583468674486272" TargetMode="External" /><Relationship Id="rId1010" Type="http://schemas.openxmlformats.org/officeDocument/2006/relationships/hyperlink" Target="https://twitter.com/#!/jobzel_intern/status/1172583470939484166" TargetMode="External" /><Relationship Id="rId1011" Type="http://schemas.openxmlformats.org/officeDocument/2006/relationships/hyperlink" Target="https://twitter.com/#!/jobzel_intern/status/1172618474394402816" TargetMode="External" /><Relationship Id="rId1012" Type="http://schemas.openxmlformats.org/officeDocument/2006/relationships/hyperlink" Target="https://twitter.com/#!/jobzel_intern/status/1172663974707568640" TargetMode="External" /><Relationship Id="rId1013" Type="http://schemas.openxmlformats.org/officeDocument/2006/relationships/hyperlink" Target="https://twitter.com/#!/jobzel_intern/status/1172663977823879168" TargetMode="External" /><Relationship Id="rId1014" Type="http://schemas.openxmlformats.org/officeDocument/2006/relationships/hyperlink" Target="https://twitter.com/#!/jobzel_intern/status/1172663979812052992" TargetMode="External" /><Relationship Id="rId1015" Type="http://schemas.openxmlformats.org/officeDocument/2006/relationships/hyperlink" Target="https://twitter.com/#!/jobzel_intern/status/1172663983280730113" TargetMode="External" /><Relationship Id="rId1016" Type="http://schemas.openxmlformats.org/officeDocument/2006/relationships/hyperlink" Target="https://twitter.com/#!/jobzel_intern/status/1172663985545629698" TargetMode="External" /><Relationship Id="rId1017" Type="http://schemas.openxmlformats.org/officeDocument/2006/relationships/hyperlink" Target="https://twitter.com/#!/jobzel_intern/status/1172663987512778752" TargetMode="External" /><Relationship Id="rId1018" Type="http://schemas.openxmlformats.org/officeDocument/2006/relationships/hyperlink" Target="https://twitter.com/#!/jobzel_intern/status/1172862699392442368" TargetMode="External" /><Relationship Id="rId1019" Type="http://schemas.openxmlformats.org/officeDocument/2006/relationships/hyperlink" Target="https://twitter.com/#!/jobzel_intern/status/1172862702156431360" TargetMode="External" /><Relationship Id="rId1020" Type="http://schemas.openxmlformats.org/officeDocument/2006/relationships/hyperlink" Target="https://twitter.com/#!/jobzel_intern/status/1172862705147027457" TargetMode="External" /><Relationship Id="rId1021" Type="http://schemas.openxmlformats.org/officeDocument/2006/relationships/hyperlink" Target="https://twitter.com/#!/jobzel_intern/status/1172862709546795009" TargetMode="External" /><Relationship Id="rId1022" Type="http://schemas.openxmlformats.org/officeDocument/2006/relationships/hyperlink" Target="https://twitter.com/#!/jobzel_intern/status/1172877827336802304" TargetMode="External" /><Relationship Id="rId1023" Type="http://schemas.openxmlformats.org/officeDocument/2006/relationships/hyperlink" Target="https://twitter.com/#!/jobzel_intern/status/1172877831476584448" TargetMode="External" /><Relationship Id="rId1024" Type="http://schemas.openxmlformats.org/officeDocument/2006/relationships/hyperlink" Target="https://twitter.com/#!/jobzel_intern/status/1172877833816985602" TargetMode="External" /><Relationship Id="rId1025" Type="http://schemas.openxmlformats.org/officeDocument/2006/relationships/hyperlink" Target="https://twitter.com/#!/jobzel_intern/status/1172877837235347456" TargetMode="External" /><Relationship Id="rId1026" Type="http://schemas.openxmlformats.org/officeDocument/2006/relationships/hyperlink" Target="https://twitter.com/#!/jobzel_intern/status/1172924376603353088" TargetMode="External" /><Relationship Id="rId1027" Type="http://schemas.openxmlformats.org/officeDocument/2006/relationships/hyperlink" Target="https://twitter.com/#!/jobzel_intern/status/1172924379967213568" TargetMode="External" /><Relationship Id="rId1028" Type="http://schemas.openxmlformats.org/officeDocument/2006/relationships/hyperlink" Target="https://twitter.com/#!/jobzel_intern/status/1172941895548493826" TargetMode="External" /><Relationship Id="rId1029" Type="http://schemas.openxmlformats.org/officeDocument/2006/relationships/hyperlink" Target="https://twitter.com/#!/jobzel_intern/status/1172941898778103810" TargetMode="External" /><Relationship Id="rId1030" Type="http://schemas.openxmlformats.org/officeDocument/2006/relationships/hyperlink" Target="https://twitter.com/#!/jobzel_intern/status/1172972173851541504" TargetMode="External" /><Relationship Id="rId1031" Type="http://schemas.openxmlformats.org/officeDocument/2006/relationships/hyperlink" Target="https://twitter.com/#!/jobzel_intern/status/1172972176267513856" TargetMode="External" /><Relationship Id="rId1032" Type="http://schemas.openxmlformats.org/officeDocument/2006/relationships/hyperlink" Target="https://twitter.com/#!/jobzel_intern/status/1172972179786543109" TargetMode="External" /><Relationship Id="rId1033" Type="http://schemas.openxmlformats.org/officeDocument/2006/relationships/hyperlink" Target="https://twitter.com/#!/jobzel_intern/status/1172972181883691015" TargetMode="External" /><Relationship Id="rId1034" Type="http://schemas.openxmlformats.org/officeDocument/2006/relationships/hyperlink" Target="https://twitter.com/#!/jobzel_intern/status/1172972183985033217" TargetMode="External" /><Relationship Id="rId1035" Type="http://schemas.openxmlformats.org/officeDocument/2006/relationships/hyperlink" Target="https://twitter.com/#!/jobzel_intern/status/1172972187248189440" TargetMode="External" /><Relationship Id="rId1036" Type="http://schemas.openxmlformats.org/officeDocument/2006/relationships/hyperlink" Target="https://twitter.com/#!/jobzel_intern/status/1172972190112919554" TargetMode="External" /><Relationship Id="rId1037" Type="http://schemas.openxmlformats.org/officeDocument/2006/relationships/hyperlink" Target="https://twitter.com/#!/jobzel_intern/status/1172972191807356928" TargetMode="External" /><Relationship Id="rId1038" Type="http://schemas.openxmlformats.org/officeDocument/2006/relationships/hyperlink" Target="https://twitter.com/#!/jobzel_intern/status/1172972193757704192" TargetMode="External" /><Relationship Id="rId1039" Type="http://schemas.openxmlformats.org/officeDocument/2006/relationships/hyperlink" Target="https://twitter.com/#!/jobzel_intern/status/1172988496782528514" TargetMode="External" /><Relationship Id="rId1040" Type="http://schemas.openxmlformats.org/officeDocument/2006/relationships/hyperlink" Target="https://twitter.com/#!/jobzel_intern/status/1172988500230254597" TargetMode="External" /><Relationship Id="rId1041" Type="http://schemas.openxmlformats.org/officeDocument/2006/relationships/hyperlink" Target="https://twitter.com/#!/jobzel_intern/status/1173280728500637698" TargetMode="External" /><Relationship Id="rId1042" Type="http://schemas.openxmlformats.org/officeDocument/2006/relationships/hyperlink" Target="https://twitter.com/#!/jobzel_intern/status/1173296771105218561" TargetMode="External" /><Relationship Id="rId1043" Type="http://schemas.openxmlformats.org/officeDocument/2006/relationships/hyperlink" Target="https://twitter.com/#!/jobzel_intern/status/1173296774859165697" TargetMode="External" /><Relationship Id="rId1044" Type="http://schemas.openxmlformats.org/officeDocument/2006/relationships/hyperlink" Target="https://twitter.com/#!/jobzel_intern/status/1173296777128304642" TargetMode="External" /><Relationship Id="rId1045" Type="http://schemas.openxmlformats.org/officeDocument/2006/relationships/hyperlink" Target="https://twitter.com/#!/jobzel_intern/status/1173296779443539968" TargetMode="External" /><Relationship Id="rId1046" Type="http://schemas.openxmlformats.org/officeDocument/2006/relationships/hyperlink" Target="https://twitter.com/#!/jobzel_intern/status/1173296781272264704" TargetMode="External" /><Relationship Id="rId1047" Type="http://schemas.openxmlformats.org/officeDocument/2006/relationships/hyperlink" Target="https://twitter.com/#!/jobzel_intern/status/1173296784568963075" TargetMode="External" /><Relationship Id="rId1048" Type="http://schemas.openxmlformats.org/officeDocument/2006/relationships/hyperlink" Target="https://twitter.com/#!/jobzel_intern/status/1173296786607419398" TargetMode="External" /><Relationship Id="rId1049" Type="http://schemas.openxmlformats.org/officeDocument/2006/relationships/hyperlink" Target="https://twitter.com/#!/jobzel_intern/status/1173296789706985477" TargetMode="External" /><Relationship Id="rId1050" Type="http://schemas.openxmlformats.org/officeDocument/2006/relationships/hyperlink" Target="https://twitter.com/#!/jobzel_intern/status/1173296792689135617" TargetMode="External" /><Relationship Id="rId1051" Type="http://schemas.openxmlformats.org/officeDocument/2006/relationships/hyperlink" Target="https://twitter.com/#!/jobzel_intern/status/1173296794475913217" TargetMode="External" /><Relationship Id="rId1052" Type="http://schemas.openxmlformats.org/officeDocument/2006/relationships/comments" Target="../comments1.xml" /><Relationship Id="rId1053" Type="http://schemas.openxmlformats.org/officeDocument/2006/relationships/vmlDrawing" Target="../drawings/vmlDrawing1.vml" /><Relationship Id="rId1054" Type="http://schemas.openxmlformats.org/officeDocument/2006/relationships/table" Target="../tables/table1.xml" /><Relationship Id="rId10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blog.peoplehum.com/general/employee-engagement-importance/" TargetMode="External" /><Relationship Id="rId2" Type="http://schemas.openxmlformats.org/officeDocument/2006/relationships/hyperlink" Target="https://www.linkedin.com/pulse/podcast-remote-workers-more-productive-joey-price" TargetMode="External" /><Relationship Id="rId3" Type="http://schemas.openxmlformats.org/officeDocument/2006/relationships/hyperlink" Target="https://twitter.com/Damien_Bancal/status/1169564381216149504" TargetMode="External" /><Relationship Id="rId4" Type="http://schemas.openxmlformats.org/officeDocument/2006/relationships/hyperlink" Target="http://studycourse.org/course-directory/course/the-complete-recruiter-in-28-days-online/14/34" TargetMode="External" /><Relationship Id="rId5" Type="http://schemas.openxmlformats.org/officeDocument/2006/relationships/hyperlink" Target="http://studycourse.org/course-directory/course/the-complete-recruiter-in-28-days-online/14/34" TargetMode="External" /><Relationship Id="rId6" Type="http://schemas.openxmlformats.org/officeDocument/2006/relationships/hyperlink" Target="http://jobzel.com/item.php?id=49303" TargetMode="External" /><Relationship Id="rId7" Type="http://schemas.openxmlformats.org/officeDocument/2006/relationships/hyperlink" Target="https://www.europe1.fr/faits-divers/violences-conjugales-une-affaire-resolue-rapidement-grace-a-une-plateforme-en-ligne-3918361" TargetMode="External" /><Relationship Id="rId8" Type="http://schemas.openxmlformats.org/officeDocument/2006/relationships/hyperlink" Target="https://www.youtube.com/watch?time_continue=27&amp;v=8ef2kujFJ_o" TargetMode="External" /><Relationship Id="rId9" Type="http://schemas.openxmlformats.org/officeDocument/2006/relationships/hyperlink" Target="https://www.ecommerce-nation.fr/service-client-etre-visuel/" TargetMode="External" /><Relationship Id="rId10" Type="http://schemas.openxmlformats.org/officeDocument/2006/relationships/hyperlink" Target="http://jobzel.com/item.php?id=48813" TargetMode="External" /><Relationship Id="rId11" Type="http://schemas.openxmlformats.org/officeDocument/2006/relationships/hyperlink" Target="http://jobzel.com/item.php?id=48812" TargetMode="External" /><Relationship Id="rId12" Type="http://schemas.openxmlformats.org/officeDocument/2006/relationships/hyperlink" Target="http://jobzel.com/item.php?id=48814" TargetMode="External" /><Relationship Id="rId13" Type="http://schemas.openxmlformats.org/officeDocument/2006/relationships/hyperlink" Target="http://jobzel.com/item.php?id=48824" TargetMode="External" /><Relationship Id="rId14" Type="http://schemas.openxmlformats.org/officeDocument/2006/relationships/hyperlink" Target="http://jobzel.com/item.php?id=49292" TargetMode="External" /><Relationship Id="rId15" Type="http://schemas.openxmlformats.org/officeDocument/2006/relationships/hyperlink" Target="http://jobzel.com/item.php?id=49291" TargetMode="External" /><Relationship Id="rId16" Type="http://schemas.openxmlformats.org/officeDocument/2006/relationships/hyperlink" Target="http://jobzel.com/item.php?id=49303" TargetMode="External" /><Relationship Id="rId17" Type="http://schemas.openxmlformats.org/officeDocument/2006/relationships/hyperlink" Target="http://jobzel.com/item.php?id=49638" TargetMode="External" /><Relationship Id="rId18" Type="http://schemas.openxmlformats.org/officeDocument/2006/relationships/hyperlink" Target="http://jobzel.com/item.php?id=49640" TargetMode="External" /><Relationship Id="rId19" Type="http://schemas.openxmlformats.org/officeDocument/2006/relationships/hyperlink" Target="http://jobzel.com/item.php?id=49639" TargetMode="External" /><Relationship Id="rId20" Type="http://schemas.openxmlformats.org/officeDocument/2006/relationships/hyperlink" Target="http://jobzel.com/item.php?id=49767" TargetMode="External" /><Relationship Id="rId21" Type="http://schemas.openxmlformats.org/officeDocument/2006/relationships/hyperlink" Target="http://jobzel.com/item.php?id=49767" TargetMode="External" /><Relationship Id="rId22" Type="http://schemas.openxmlformats.org/officeDocument/2006/relationships/hyperlink" Target="http://jobzel.com/item.php?id=49765" TargetMode="External" /><Relationship Id="rId23" Type="http://schemas.openxmlformats.org/officeDocument/2006/relationships/hyperlink" Target="http://jobzel.com/item.php?id=49766" TargetMode="External" /><Relationship Id="rId24" Type="http://schemas.openxmlformats.org/officeDocument/2006/relationships/hyperlink" Target="http://jobzel.com/item.php?id=49789" TargetMode="External" /><Relationship Id="rId25" Type="http://schemas.openxmlformats.org/officeDocument/2006/relationships/hyperlink" Target="https://www.fi.edu/sensory-friendly-everyday?fbclid=IwAR3r-egjTTdRlYOY26MY_nBiFJNu7VkCSA29GTGcjks3JERRf5WMe1w_uGA" TargetMode="External" /><Relationship Id="rId26" Type="http://schemas.openxmlformats.org/officeDocument/2006/relationships/hyperlink" Target="https://www.linkedin.com/slink?code=f8v-feM" TargetMode="External" /><Relationship Id="rId27" Type="http://schemas.openxmlformats.org/officeDocument/2006/relationships/hyperlink" Target="https://careersherpa.net/best-twitter-accounts-for-job-search-advice-2019/" TargetMode="External" /><Relationship Id="rId28" Type="http://schemas.openxmlformats.org/officeDocument/2006/relationships/hyperlink" Target="https://careersherpa.net/best-twitter-accounts-for-job-search-advice-2019/" TargetMode="External" /><Relationship Id="rId29" Type="http://schemas.openxmlformats.org/officeDocument/2006/relationships/hyperlink" Target="https://careersherpa.net/best-twitter-accounts-for-job-search-advice-2019/" TargetMode="External" /><Relationship Id="rId30" Type="http://schemas.openxmlformats.org/officeDocument/2006/relationships/hyperlink" Target="http://jobzel.com/item.php?id=49622" TargetMode="External" /><Relationship Id="rId31" Type="http://schemas.openxmlformats.org/officeDocument/2006/relationships/hyperlink" Target="http://jobzel.com/item.php?id=49767" TargetMode="External" /><Relationship Id="rId32" Type="http://schemas.openxmlformats.org/officeDocument/2006/relationships/hyperlink" Target="http://jobzel.com/item.php?id=49789" TargetMode="External" /><Relationship Id="rId33" Type="http://schemas.openxmlformats.org/officeDocument/2006/relationships/hyperlink" Target="http://jobzel.com/item.php?id=49968" TargetMode="External" /><Relationship Id="rId34" Type="http://schemas.openxmlformats.org/officeDocument/2006/relationships/hyperlink" Target="http://jobzel.com/item.php?id=49969" TargetMode="External" /><Relationship Id="rId35" Type="http://schemas.openxmlformats.org/officeDocument/2006/relationships/hyperlink" Target="http://jobzel.com/item.php?id=50717" TargetMode="External" /><Relationship Id="rId36" Type="http://schemas.openxmlformats.org/officeDocument/2006/relationships/hyperlink" Target="http://jobzel.com/item.php?id=50718" TargetMode="External" /><Relationship Id="rId37" Type="http://schemas.openxmlformats.org/officeDocument/2006/relationships/hyperlink" Target="http://jobzel.com/item.php?id=50719" TargetMode="External" /><Relationship Id="rId38" Type="http://schemas.openxmlformats.org/officeDocument/2006/relationships/hyperlink" Target="http://jobzel.com/item.php?id=50720" TargetMode="External" /><Relationship Id="rId39" Type="http://schemas.openxmlformats.org/officeDocument/2006/relationships/hyperlink" Target="http://jobzel.com/item.php?id=50740" TargetMode="External" /><Relationship Id="rId40" Type="http://schemas.openxmlformats.org/officeDocument/2006/relationships/hyperlink" Target="http://jobzel.com/item.php?id=50741" TargetMode="External" /><Relationship Id="rId41" Type="http://schemas.openxmlformats.org/officeDocument/2006/relationships/hyperlink" Target="http://jobzel.com/item.php?id=50742" TargetMode="External" /><Relationship Id="rId42" Type="http://schemas.openxmlformats.org/officeDocument/2006/relationships/hyperlink" Target="http://jobzel.com/item.php?id=50743" TargetMode="External" /><Relationship Id="rId43" Type="http://schemas.openxmlformats.org/officeDocument/2006/relationships/hyperlink" Target="https://www.geezlove.com/Angy490112" TargetMode="External" /><Relationship Id="rId44" Type="http://schemas.openxmlformats.org/officeDocument/2006/relationships/hyperlink" Target="https://www.geezlove.com/lesly680" TargetMode="External" /><Relationship Id="rId45" Type="http://schemas.openxmlformats.org/officeDocument/2006/relationships/hyperlink" Target="https://www.geezlove.com/rosinedupon" TargetMode="External" /><Relationship Id="rId46" Type="http://schemas.openxmlformats.org/officeDocument/2006/relationships/hyperlink" Target="https://www.geezlove.com/roxaneclerc" TargetMode="External" /><Relationship Id="rId47" Type="http://schemas.openxmlformats.org/officeDocument/2006/relationships/hyperlink" Target="https://www.geezlove.com/4675abc" TargetMode="External" /><Relationship Id="rId48" Type="http://schemas.openxmlformats.org/officeDocument/2006/relationships/hyperlink" Target="https://www.geezlove.com/Naomie024" TargetMode="External" /><Relationship Id="rId49" Type="http://schemas.openxmlformats.org/officeDocument/2006/relationships/hyperlink" Target="https://www.geezlove.com/Doon098" TargetMode="External" /><Relationship Id="rId50" Type="http://schemas.openxmlformats.org/officeDocument/2006/relationships/hyperlink" Target="https://www.geezlove.com/Michel968" TargetMode="External" /><Relationship Id="rId51" Type="http://schemas.openxmlformats.org/officeDocument/2006/relationships/hyperlink" Target="https://www.tinypulse.com/blog/13-surprising-statistics-about-employee-retention?utm_source=twitter_afb09c20-a687-4542-b631-2a172a0d904b&amp;utm_medium=broxburndrive&amp;utm_term=&amp;utm_content=&amp;utm_campaign=" TargetMode="External" /><Relationship Id="rId52" Type="http://schemas.openxmlformats.org/officeDocument/2006/relationships/hyperlink" Target="http://ow.ly/2ReB30nHmjh" TargetMode="External" /><Relationship Id="rId53" Type="http://schemas.openxmlformats.org/officeDocument/2006/relationships/hyperlink" Target="https://www.lollydaskal.com/leadership/5-ways-smart-people-sabotage-their-success/?utm_source=twitter_44bab3c8-587c-493c-968d-f745a0a87dba&amp;utm_medium=broxburndrive&amp;utm_term=&amp;utm_content=&amp;utm_campaign=" TargetMode="External" /><Relationship Id="rId54" Type="http://schemas.openxmlformats.org/officeDocument/2006/relationships/hyperlink" Target="http://ow.ly/UYzH30nHmdK" TargetMode="External" /><Relationship Id="rId55"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56"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57" Type="http://schemas.openxmlformats.org/officeDocument/2006/relationships/hyperlink" Target="http://studycourse.org/course-directory/course/the-complete-recruiter-in-28-days-online/14/34" TargetMode="External" /><Relationship Id="rId58" Type="http://schemas.openxmlformats.org/officeDocument/2006/relationships/hyperlink" Target="http://jobzel.com/item.php?id=48194" TargetMode="External" /><Relationship Id="rId59" Type="http://schemas.openxmlformats.org/officeDocument/2006/relationships/hyperlink" Target="http://jobzel.com/item.php?id=48276" TargetMode="External" /><Relationship Id="rId60" Type="http://schemas.openxmlformats.org/officeDocument/2006/relationships/hyperlink" Target="http://jobzel.com/item.php?id=48279" TargetMode="External" /><Relationship Id="rId61" Type="http://schemas.openxmlformats.org/officeDocument/2006/relationships/hyperlink" Target="http://jobzel.com/item.php?id=48280" TargetMode="External" /><Relationship Id="rId62" Type="http://schemas.openxmlformats.org/officeDocument/2006/relationships/hyperlink" Target="http://jobzel.com/item.php?id=48286" TargetMode="External" /><Relationship Id="rId63" Type="http://schemas.openxmlformats.org/officeDocument/2006/relationships/hyperlink" Target="http://jobzel.com/item.php?id=48450" TargetMode="External" /><Relationship Id="rId64" Type="http://schemas.openxmlformats.org/officeDocument/2006/relationships/hyperlink" Target="http://jobzel.com/item.php?id=48451" TargetMode="External" /><Relationship Id="rId65" Type="http://schemas.openxmlformats.org/officeDocument/2006/relationships/hyperlink" Target="http://jobzel.com/item.php?id=48464" TargetMode="External" /><Relationship Id="rId66" Type="http://schemas.openxmlformats.org/officeDocument/2006/relationships/hyperlink" Target="http://jobzel.com/item.php?id=48465" TargetMode="External" /><Relationship Id="rId67" Type="http://schemas.openxmlformats.org/officeDocument/2006/relationships/hyperlink" Target="http://jobzel.com/item.php?id=48477" TargetMode="External" /><Relationship Id="rId68" Type="http://schemas.openxmlformats.org/officeDocument/2006/relationships/hyperlink" Target="http://jobzel.com/item.php?id=48478" TargetMode="External" /><Relationship Id="rId69" Type="http://schemas.openxmlformats.org/officeDocument/2006/relationships/hyperlink" Target="http://jobzel.com/item.php?id=48479" TargetMode="External" /><Relationship Id="rId70" Type="http://schemas.openxmlformats.org/officeDocument/2006/relationships/hyperlink" Target="http://jobzel.com/item.php?id=48612" TargetMode="External" /><Relationship Id="rId71" Type="http://schemas.openxmlformats.org/officeDocument/2006/relationships/hyperlink" Target="http://jobzel.com/item.php?id=48618" TargetMode="External" /><Relationship Id="rId72" Type="http://schemas.openxmlformats.org/officeDocument/2006/relationships/hyperlink" Target="http://jobzel.com/item.php?id=48624" TargetMode="External" /><Relationship Id="rId73" Type="http://schemas.openxmlformats.org/officeDocument/2006/relationships/hyperlink" Target="http://jobzel.com/item.php?id=48642" TargetMode="External" /><Relationship Id="rId74" Type="http://schemas.openxmlformats.org/officeDocument/2006/relationships/hyperlink" Target="http://jobzel.com/item.php?id=48658" TargetMode="External" /><Relationship Id="rId75" Type="http://schemas.openxmlformats.org/officeDocument/2006/relationships/hyperlink" Target="http://jobzel.com/item.php?id=48672" TargetMode="External" /><Relationship Id="rId76" Type="http://schemas.openxmlformats.org/officeDocument/2006/relationships/hyperlink" Target="http://jobzel.com/item.php?id=48673" TargetMode="External" /><Relationship Id="rId77" Type="http://schemas.openxmlformats.org/officeDocument/2006/relationships/hyperlink" Target="http://jobzel.com/item.php?id=48674" TargetMode="External" /><Relationship Id="rId78" Type="http://schemas.openxmlformats.org/officeDocument/2006/relationships/hyperlink" Target="http://jobzel.com/item.php?id=48675" TargetMode="External" /><Relationship Id="rId79" Type="http://schemas.openxmlformats.org/officeDocument/2006/relationships/hyperlink" Target="http://jobzel.com/item.php?id=48676" TargetMode="External" /><Relationship Id="rId80" Type="http://schemas.openxmlformats.org/officeDocument/2006/relationships/hyperlink" Target="http://jobzel.com/item.php?id=48677" TargetMode="External" /><Relationship Id="rId81" Type="http://schemas.openxmlformats.org/officeDocument/2006/relationships/hyperlink" Target="http://jobzel.com/item.php?id=48702" TargetMode="External" /><Relationship Id="rId82" Type="http://schemas.openxmlformats.org/officeDocument/2006/relationships/hyperlink" Target="http://jobzel.com/item.php?id=48703" TargetMode="External" /><Relationship Id="rId83" Type="http://schemas.openxmlformats.org/officeDocument/2006/relationships/hyperlink" Target="http://jobzel.com/item.php?id=48704" TargetMode="External" /><Relationship Id="rId84" Type="http://schemas.openxmlformats.org/officeDocument/2006/relationships/hyperlink" Target="http://jobzel.com/item.php?id=48705" TargetMode="External" /><Relationship Id="rId85" Type="http://schemas.openxmlformats.org/officeDocument/2006/relationships/hyperlink" Target="http://jobzel.com/item.php?id=48706" TargetMode="External" /><Relationship Id="rId86" Type="http://schemas.openxmlformats.org/officeDocument/2006/relationships/hyperlink" Target="http://jobzel.com/item.php?id=48812" TargetMode="External" /><Relationship Id="rId87" Type="http://schemas.openxmlformats.org/officeDocument/2006/relationships/hyperlink" Target="http://jobzel.com/item.php?id=48813" TargetMode="External" /><Relationship Id="rId88" Type="http://schemas.openxmlformats.org/officeDocument/2006/relationships/hyperlink" Target="http://jobzel.com/item.php?id=48814" TargetMode="External" /><Relationship Id="rId89" Type="http://schemas.openxmlformats.org/officeDocument/2006/relationships/hyperlink" Target="http://jobzel.com/item.php?id=48824" TargetMode="External" /><Relationship Id="rId90" Type="http://schemas.openxmlformats.org/officeDocument/2006/relationships/hyperlink" Target="http://jobzel.com/item.php?id=48835" TargetMode="External" /><Relationship Id="rId91" Type="http://schemas.openxmlformats.org/officeDocument/2006/relationships/hyperlink" Target="http://jobzel.com/item.php?id=48877" TargetMode="External" /><Relationship Id="rId92" Type="http://schemas.openxmlformats.org/officeDocument/2006/relationships/hyperlink" Target="http://jobzel.com/item.php?id=48878" TargetMode="External" /><Relationship Id="rId93" Type="http://schemas.openxmlformats.org/officeDocument/2006/relationships/hyperlink" Target="http://jobzel.com/item.php?id=48888" TargetMode="External" /><Relationship Id="rId94" Type="http://schemas.openxmlformats.org/officeDocument/2006/relationships/hyperlink" Target="http://jobzel.com/item.php?id=48889" TargetMode="External" /><Relationship Id="rId95" Type="http://schemas.openxmlformats.org/officeDocument/2006/relationships/hyperlink" Target="http://jobzel.com/item.php?id=48890" TargetMode="External" /><Relationship Id="rId96" Type="http://schemas.openxmlformats.org/officeDocument/2006/relationships/hyperlink" Target="http://jobzel.com/item.php?id=48891" TargetMode="External" /><Relationship Id="rId97" Type="http://schemas.openxmlformats.org/officeDocument/2006/relationships/hyperlink" Target="http://jobzel.com/item.php?id=48892" TargetMode="External" /><Relationship Id="rId98" Type="http://schemas.openxmlformats.org/officeDocument/2006/relationships/hyperlink" Target="http://jobzel.com/item.php?id=48893" TargetMode="External" /><Relationship Id="rId99" Type="http://schemas.openxmlformats.org/officeDocument/2006/relationships/hyperlink" Target="http://jobzel.com/item.php?id=48894" TargetMode="External" /><Relationship Id="rId100" Type="http://schemas.openxmlformats.org/officeDocument/2006/relationships/hyperlink" Target="http://jobzel.com/item.php?id=48895" TargetMode="External" /><Relationship Id="rId101" Type="http://schemas.openxmlformats.org/officeDocument/2006/relationships/hyperlink" Target="http://jobzel.com/item.php?id=48896" TargetMode="External" /><Relationship Id="rId102" Type="http://schemas.openxmlformats.org/officeDocument/2006/relationships/hyperlink" Target="http://jobzel.com/item.php?id=48897" TargetMode="External" /><Relationship Id="rId103" Type="http://schemas.openxmlformats.org/officeDocument/2006/relationships/hyperlink" Target="http://jobzel.com/item.php?id=48920" TargetMode="External" /><Relationship Id="rId104" Type="http://schemas.openxmlformats.org/officeDocument/2006/relationships/hyperlink" Target="http://jobzel.com/item.php?id=48921" TargetMode="External" /><Relationship Id="rId105" Type="http://schemas.openxmlformats.org/officeDocument/2006/relationships/hyperlink" Target="http://jobzel.com/item.php?id=48958" TargetMode="External" /><Relationship Id="rId106" Type="http://schemas.openxmlformats.org/officeDocument/2006/relationships/hyperlink" Target="http://jobzel.com/item.php?id=48959" TargetMode="External" /><Relationship Id="rId107" Type="http://schemas.openxmlformats.org/officeDocument/2006/relationships/hyperlink" Target="http://jobzel.com/item.php?id=48960" TargetMode="External" /><Relationship Id="rId108" Type="http://schemas.openxmlformats.org/officeDocument/2006/relationships/hyperlink" Target="http://jobzel.com/item.php?id=48961" TargetMode="External" /><Relationship Id="rId109" Type="http://schemas.openxmlformats.org/officeDocument/2006/relationships/hyperlink" Target="http://jobzel.com/item.php?id=48962" TargetMode="External" /><Relationship Id="rId110" Type="http://schemas.openxmlformats.org/officeDocument/2006/relationships/hyperlink" Target="http://jobzel.com/item.php?id=48963" TargetMode="External" /><Relationship Id="rId111" Type="http://schemas.openxmlformats.org/officeDocument/2006/relationships/hyperlink" Target="http://jobzel.com/item.php?id=48964" TargetMode="External" /><Relationship Id="rId112" Type="http://schemas.openxmlformats.org/officeDocument/2006/relationships/hyperlink" Target="http://jobzel.com/item.php?id=48965" TargetMode="External" /><Relationship Id="rId113" Type="http://schemas.openxmlformats.org/officeDocument/2006/relationships/hyperlink" Target="http://jobzel.com/item.php?id=48995" TargetMode="External" /><Relationship Id="rId114" Type="http://schemas.openxmlformats.org/officeDocument/2006/relationships/hyperlink" Target="http://jobzel.com/item.php?id=48996" TargetMode="External" /><Relationship Id="rId115" Type="http://schemas.openxmlformats.org/officeDocument/2006/relationships/hyperlink" Target="http://jobzel.com/item.php?id=49059" TargetMode="External" /><Relationship Id="rId116" Type="http://schemas.openxmlformats.org/officeDocument/2006/relationships/hyperlink" Target="http://jobzel.com/item.php?id=49098" TargetMode="External" /><Relationship Id="rId117" Type="http://schemas.openxmlformats.org/officeDocument/2006/relationships/hyperlink" Target="http://jobzel.com/item.php?id=49099" TargetMode="External" /><Relationship Id="rId118" Type="http://schemas.openxmlformats.org/officeDocument/2006/relationships/hyperlink" Target="http://jobzel.com/item.php?id=49100" TargetMode="External" /><Relationship Id="rId119" Type="http://schemas.openxmlformats.org/officeDocument/2006/relationships/hyperlink" Target="http://jobzel.com/item.php?id=49101" TargetMode="External" /><Relationship Id="rId120" Type="http://schemas.openxmlformats.org/officeDocument/2006/relationships/hyperlink" Target="http://jobzel.com/item.php?id=49102" TargetMode="External" /><Relationship Id="rId121" Type="http://schemas.openxmlformats.org/officeDocument/2006/relationships/hyperlink" Target="http://jobzel.com/item.php?id=49131" TargetMode="External" /><Relationship Id="rId122" Type="http://schemas.openxmlformats.org/officeDocument/2006/relationships/hyperlink" Target="http://jobzel.com/item.php?id=49132" TargetMode="External" /><Relationship Id="rId123" Type="http://schemas.openxmlformats.org/officeDocument/2006/relationships/hyperlink" Target="http://jobzel.com/item.php?id=49158" TargetMode="External" /><Relationship Id="rId124" Type="http://schemas.openxmlformats.org/officeDocument/2006/relationships/hyperlink" Target="http://jobzel.com/item.php?id=49159" TargetMode="External" /><Relationship Id="rId125" Type="http://schemas.openxmlformats.org/officeDocument/2006/relationships/hyperlink" Target="http://jobzel.com/item.php?id=49168" TargetMode="External" /><Relationship Id="rId126" Type="http://schemas.openxmlformats.org/officeDocument/2006/relationships/hyperlink" Target="http://jobzel.com/item.php?id=49176" TargetMode="External" /><Relationship Id="rId127" Type="http://schemas.openxmlformats.org/officeDocument/2006/relationships/hyperlink" Target="http://jobzel.com/item.php?id=49177" TargetMode="External" /><Relationship Id="rId128" Type="http://schemas.openxmlformats.org/officeDocument/2006/relationships/hyperlink" Target="http://jobzel.com/item.php?id=49178" TargetMode="External" /><Relationship Id="rId129" Type="http://schemas.openxmlformats.org/officeDocument/2006/relationships/hyperlink" Target="http://jobzel.com/item.php?id=49224" TargetMode="External" /><Relationship Id="rId130" Type="http://schemas.openxmlformats.org/officeDocument/2006/relationships/hyperlink" Target="http://jobzel.com/item.php?id=49225" TargetMode="External" /><Relationship Id="rId131" Type="http://schemas.openxmlformats.org/officeDocument/2006/relationships/hyperlink" Target="http://jobzel.com/item.php?id=49226" TargetMode="External" /><Relationship Id="rId132" Type="http://schemas.openxmlformats.org/officeDocument/2006/relationships/hyperlink" Target="http://jobzel.com/item.php?id=49227" TargetMode="External" /><Relationship Id="rId133" Type="http://schemas.openxmlformats.org/officeDocument/2006/relationships/hyperlink" Target="http://jobzel.com/item.php?id=49228" TargetMode="External" /><Relationship Id="rId134" Type="http://schemas.openxmlformats.org/officeDocument/2006/relationships/hyperlink" Target="http://jobzel.com/item.php?id=49229" TargetMode="External" /><Relationship Id="rId135" Type="http://schemas.openxmlformats.org/officeDocument/2006/relationships/hyperlink" Target="http://jobzel.com/item.php?id=49230" TargetMode="External" /><Relationship Id="rId136" Type="http://schemas.openxmlformats.org/officeDocument/2006/relationships/hyperlink" Target="http://jobzel.com/item.php?id=49231" TargetMode="External" /><Relationship Id="rId137" Type="http://schemas.openxmlformats.org/officeDocument/2006/relationships/hyperlink" Target="http://jobzel.com/item.php?id=49232" TargetMode="External" /><Relationship Id="rId138" Type="http://schemas.openxmlformats.org/officeDocument/2006/relationships/hyperlink" Target="http://jobzel.com/item.php?id=49233" TargetMode="External" /><Relationship Id="rId139" Type="http://schemas.openxmlformats.org/officeDocument/2006/relationships/hyperlink" Target="http://jobzel.com/item.php?id=49237" TargetMode="External" /><Relationship Id="rId140" Type="http://schemas.openxmlformats.org/officeDocument/2006/relationships/hyperlink" Target="http://jobzel.com/item.php?id=49238" TargetMode="External" /><Relationship Id="rId141" Type="http://schemas.openxmlformats.org/officeDocument/2006/relationships/hyperlink" Target="http://jobzel.com/item.php?id=49239" TargetMode="External" /><Relationship Id="rId142" Type="http://schemas.openxmlformats.org/officeDocument/2006/relationships/hyperlink" Target="http://jobzel.com/item.php?id=49248" TargetMode="External" /><Relationship Id="rId143" Type="http://schemas.openxmlformats.org/officeDocument/2006/relationships/hyperlink" Target="http://jobzel.com/item.php?id=49249" TargetMode="External" /><Relationship Id="rId144" Type="http://schemas.openxmlformats.org/officeDocument/2006/relationships/hyperlink" Target="http://jobzel.com/item.php?id=49250" TargetMode="External" /><Relationship Id="rId145" Type="http://schemas.openxmlformats.org/officeDocument/2006/relationships/hyperlink" Target="http://jobzel.com/item.php?id=49251" TargetMode="External" /><Relationship Id="rId146" Type="http://schemas.openxmlformats.org/officeDocument/2006/relationships/hyperlink" Target="http://jobzel.com/item.php?id=49252" TargetMode="External" /><Relationship Id="rId147" Type="http://schemas.openxmlformats.org/officeDocument/2006/relationships/hyperlink" Target="http://jobzel.com/item.php?id=49253" TargetMode="External" /><Relationship Id="rId148" Type="http://schemas.openxmlformats.org/officeDocument/2006/relationships/hyperlink" Target="http://jobzel.com/item.php?id=49254" TargetMode="External" /><Relationship Id="rId149" Type="http://schemas.openxmlformats.org/officeDocument/2006/relationships/hyperlink" Target="http://jobzel.com/item.php?id=49255" TargetMode="External" /><Relationship Id="rId150" Type="http://schemas.openxmlformats.org/officeDocument/2006/relationships/hyperlink" Target="http://jobzel.com/item.php?id=49262" TargetMode="External" /><Relationship Id="rId151" Type="http://schemas.openxmlformats.org/officeDocument/2006/relationships/hyperlink" Target="http://jobzel.com/item.php?id=49271" TargetMode="External" /><Relationship Id="rId152" Type="http://schemas.openxmlformats.org/officeDocument/2006/relationships/hyperlink" Target="http://jobzel.com/item.php?id=49272" TargetMode="External" /><Relationship Id="rId153" Type="http://schemas.openxmlformats.org/officeDocument/2006/relationships/hyperlink" Target="http://jobzel.com/item.php?id=49273" TargetMode="External" /><Relationship Id="rId154" Type="http://schemas.openxmlformats.org/officeDocument/2006/relationships/hyperlink" Target="http://jobzel.com/item.php?id=49274" TargetMode="External" /><Relationship Id="rId155" Type="http://schemas.openxmlformats.org/officeDocument/2006/relationships/hyperlink" Target="http://jobzel.com/item.php?id=49286" TargetMode="External" /><Relationship Id="rId156" Type="http://schemas.openxmlformats.org/officeDocument/2006/relationships/hyperlink" Target="http://jobzel.com/item.php?id=49291" TargetMode="External" /><Relationship Id="rId157" Type="http://schemas.openxmlformats.org/officeDocument/2006/relationships/hyperlink" Target="http://jobzel.com/item.php?id=49292" TargetMode="External" /><Relationship Id="rId158" Type="http://schemas.openxmlformats.org/officeDocument/2006/relationships/hyperlink" Target="http://jobzel.com/item.php?id=49300" TargetMode="External" /><Relationship Id="rId159" Type="http://schemas.openxmlformats.org/officeDocument/2006/relationships/hyperlink" Target="http://jobzel.com/item.php?id=49301" TargetMode="External" /><Relationship Id="rId160" Type="http://schemas.openxmlformats.org/officeDocument/2006/relationships/hyperlink" Target="http://jobzel.com/item.php?id=49302" TargetMode="External" /><Relationship Id="rId161" Type="http://schemas.openxmlformats.org/officeDocument/2006/relationships/hyperlink" Target="http://jobzel.com/item.php?id=49303" TargetMode="External" /><Relationship Id="rId162" Type="http://schemas.openxmlformats.org/officeDocument/2006/relationships/hyperlink" Target="http://jobzel.com/item.php?id=49336" TargetMode="External" /><Relationship Id="rId163" Type="http://schemas.openxmlformats.org/officeDocument/2006/relationships/hyperlink" Target="http://jobzel.com/item.php?id=49337" TargetMode="External" /><Relationship Id="rId164" Type="http://schemas.openxmlformats.org/officeDocument/2006/relationships/hyperlink" Target="http://jobzel.com/item.php?id=49340" TargetMode="External" /><Relationship Id="rId165" Type="http://schemas.openxmlformats.org/officeDocument/2006/relationships/hyperlink" Target="http://jobzel.com/item.php?id=49341" TargetMode="External" /><Relationship Id="rId166" Type="http://schemas.openxmlformats.org/officeDocument/2006/relationships/hyperlink" Target="http://jobzel.com/item.php?id=49342" TargetMode="External" /><Relationship Id="rId167" Type="http://schemas.openxmlformats.org/officeDocument/2006/relationships/hyperlink" Target="http://jobzel.com/item.php?id=49343" TargetMode="External" /><Relationship Id="rId168" Type="http://schemas.openxmlformats.org/officeDocument/2006/relationships/hyperlink" Target="http://jobzel.com/item.php?id=49344" TargetMode="External" /><Relationship Id="rId169" Type="http://schemas.openxmlformats.org/officeDocument/2006/relationships/hyperlink" Target="http://jobzel.com/item.php?id=49443" TargetMode="External" /><Relationship Id="rId170" Type="http://schemas.openxmlformats.org/officeDocument/2006/relationships/hyperlink" Target="http://jobzel.com/item.php?id=49444" TargetMode="External" /><Relationship Id="rId171" Type="http://schemas.openxmlformats.org/officeDocument/2006/relationships/hyperlink" Target="http://jobzel.com/item.php?id=49455" TargetMode="External" /><Relationship Id="rId172" Type="http://schemas.openxmlformats.org/officeDocument/2006/relationships/hyperlink" Target="http://jobzel.com/item.php?id=49456" TargetMode="External" /><Relationship Id="rId173" Type="http://schemas.openxmlformats.org/officeDocument/2006/relationships/hyperlink" Target="http://jobzel.com/item.php?id=49457" TargetMode="External" /><Relationship Id="rId174" Type="http://schemas.openxmlformats.org/officeDocument/2006/relationships/hyperlink" Target="http://jobzel.com/item.php?id=49458" TargetMode="External" /><Relationship Id="rId175" Type="http://schemas.openxmlformats.org/officeDocument/2006/relationships/hyperlink" Target="http://jobzel.com/item.php?id=49459" TargetMode="External" /><Relationship Id="rId176" Type="http://schemas.openxmlformats.org/officeDocument/2006/relationships/hyperlink" Target="http://jobzel.com/item.php?id=49460" TargetMode="External" /><Relationship Id="rId177" Type="http://schemas.openxmlformats.org/officeDocument/2006/relationships/hyperlink" Target="http://jobzel.com/item.php?id=49472" TargetMode="External" /><Relationship Id="rId178" Type="http://schemas.openxmlformats.org/officeDocument/2006/relationships/hyperlink" Target="http://jobzel.com/item.php?id=49563" TargetMode="External" /><Relationship Id="rId179" Type="http://schemas.openxmlformats.org/officeDocument/2006/relationships/hyperlink" Target="http://jobzel.com/item.php?id=49564" TargetMode="External" /><Relationship Id="rId180" Type="http://schemas.openxmlformats.org/officeDocument/2006/relationships/hyperlink" Target="http://jobzel.com/item.php?id=49565" TargetMode="External" /><Relationship Id="rId181" Type="http://schemas.openxmlformats.org/officeDocument/2006/relationships/hyperlink" Target="http://jobzel.com/item.php?id=49566" TargetMode="External" /><Relationship Id="rId182" Type="http://schemas.openxmlformats.org/officeDocument/2006/relationships/hyperlink" Target="http://jobzel.com/item.php?id=49567" TargetMode="External" /><Relationship Id="rId183" Type="http://schemas.openxmlformats.org/officeDocument/2006/relationships/hyperlink" Target="http://jobzel.com/item.php?id=49568" TargetMode="External" /><Relationship Id="rId184" Type="http://schemas.openxmlformats.org/officeDocument/2006/relationships/hyperlink" Target="http://jobzel.com/item.php?id=49569" TargetMode="External" /><Relationship Id="rId185" Type="http://schemas.openxmlformats.org/officeDocument/2006/relationships/hyperlink" Target="http://jobzel.com/item.php?id=49570" TargetMode="External" /><Relationship Id="rId186" Type="http://schemas.openxmlformats.org/officeDocument/2006/relationships/hyperlink" Target="http://jobzel.com/item.php?id=49571" TargetMode="External" /><Relationship Id="rId187" Type="http://schemas.openxmlformats.org/officeDocument/2006/relationships/hyperlink" Target="http://jobzel.com/item.php?id=49572" TargetMode="External" /><Relationship Id="rId188" Type="http://schemas.openxmlformats.org/officeDocument/2006/relationships/hyperlink" Target="http://jobzel.com/item.php?id=49580" TargetMode="External" /><Relationship Id="rId189" Type="http://schemas.openxmlformats.org/officeDocument/2006/relationships/hyperlink" Target="http://jobzel.com/item.php?id=49581" TargetMode="External" /><Relationship Id="rId190" Type="http://schemas.openxmlformats.org/officeDocument/2006/relationships/hyperlink" Target="http://jobzel.com/item.php?id=49582" TargetMode="External" /><Relationship Id="rId191" Type="http://schemas.openxmlformats.org/officeDocument/2006/relationships/hyperlink" Target="http://jobzel.com/item.php?id=49583" TargetMode="External" /><Relationship Id="rId192" Type="http://schemas.openxmlformats.org/officeDocument/2006/relationships/hyperlink" Target="http://jobzel.com/item.php?id=49584" TargetMode="External" /><Relationship Id="rId193" Type="http://schemas.openxmlformats.org/officeDocument/2006/relationships/hyperlink" Target="http://jobzel.com/item.php?id=49585" TargetMode="External" /><Relationship Id="rId194" Type="http://schemas.openxmlformats.org/officeDocument/2006/relationships/hyperlink" Target="http://jobzel.com/item.php?id=49586" TargetMode="External" /><Relationship Id="rId195" Type="http://schemas.openxmlformats.org/officeDocument/2006/relationships/hyperlink" Target="http://jobzel.com/item.php?id=49607" TargetMode="External" /><Relationship Id="rId196" Type="http://schemas.openxmlformats.org/officeDocument/2006/relationships/hyperlink" Target="http://jobzel.com/item.php?id=49608" TargetMode="External" /><Relationship Id="rId197" Type="http://schemas.openxmlformats.org/officeDocument/2006/relationships/hyperlink" Target="http://jobzel.com/item.php?id=49609" TargetMode="External" /><Relationship Id="rId198" Type="http://schemas.openxmlformats.org/officeDocument/2006/relationships/hyperlink" Target="http://jobzel.com/item.php?id=49610" TargetMode="External" /><Relationship Id="rId199" Type="http://schemas.openxmlformats.org/officeDocument/2006/relationships/hyperlink" Target="http://jobzel.com/item.php?id=49620" TargetMode="External" /><Relationship Id="rId200" Type="http://schemas.openxmlformats.org/officeDocument/2006/relationships/hyperlink" Target="http://jobzel.com/item.php?id=49621" TargetMode="External" /><Relationship Id="rId201" Type="http://schemas.openxmlformats.org/officeDocument/2006/relationships/hyperlink" Target="http://jobzel.com/item.php?id=49622" TargetMode="External" /><Relationship Id="rId202" Type="http://schemas.openxmlformats.org/officeDocument/2006/relationships/hyperlink" Target="http://jobzel.com/item.php?id=49635" TargetMode="External" /><Relationship Id="rId203" Type="http://schemas.openxmlformats.org/officeDocument/2006/relationships/hyperlink" Target="http://jobzel.com/item.php?id=49636" TargetMode="External" /><Relationship Id="rId204" Type="http://schemas.openxmlformats.org/officeDocument/2006/relationships/hyperlink" Target="http://jobzel.com/item.php?id=49637" TargetMode="External" /><Relationship Id="rId205" Type="http://schemas.openxmlformats.org/officeDocument/2006/relationships/hyperlink" Target="http://jobzel.com/item.php?id=49638" TargetMode="External" /><Relationship Id="rId206" Type="http://schemas.openxmlformats.org/officeDocument/2006/relationships/hyperlink" Target="http://jobzel.com/item.php?id=49639" TargetMode="External" /><Relationship Id="rId207" Type="http://schemas.openxmlformats.org/officeDocument/2006/relationships/hyperlink" Target="http://jobzel.com/item.php?id=49640" TargetMode="External" /><Relationship Id="rId208" Type="http://schemas.openxmlformats.org/officeDocument/2006/relationships/hyperlink" Target="http://jobzel.com/item.php?id=49660" TargetMode="External" /><Relationship Id="rId209" Type="http://schemas.openxmlformats.org/officeDocument/2006/relationships/hyperlink" Target="http://jobzel.com/item.php?id=49661" TargetMode="External" /><Relationship Id="rId210" Type="http://schemas.openxmlformats.org/officeDocument/2006/relationships/hyperlink" Target="http://jobzel.com/item.php?id=49662" TargetMode="External" /><Relationship Id="rId211" Type="http://schemas.openxmlformats.org/officeDocument/2006/relationships/hyperlink" Target="http://jobzel.com/item.php?id=49663" TargetMode="External" /><Relationship Id="rId212" Type="http://schemas.openxmlformats.org/officeDocument/2006/relationships/hyperlink" Target="http://jobzel.com/item.php?id=49664" TargetMode="External" /><Relationship Id="rId213" Type="http://schemas.openxmlformats.org/officeDocument/2006/relationships/hyperlink" Target="http://jobzel.com/item.php?id=49665" TargetMode="External" /><Relationship Id="rId214" Type="http://schemas.openxmlformats.org/officeDocument/2006/relationships/hyperlink" Target="http://jobzel.com/item.php?id=49666" TargetMode="External" /><Relationship Id="rId215" Type="http://schemas.openxmlformats.org/officeDocument/2006/relationships/hyperlink" Target="http://jobzel.com/item.php?id=49667" TargetMode="External" /><Relationship Id="rId216" Type="http://schemas.openxmlformats.org/officeDocument/2006/relationships/hyperlink" Target="http://jobzel.com/item.php?id=49668" TargetMode="External" /><Relationship Id="rId217" Type="http://schemas.openxmlformats.org/officeDocument/2006/relationships/hyperlink" Target="http://jobzel.com/item.php?id=49669" TargetMode="External" /><Relationship Id="rId218" Type="http://schemas.openxmlformats.org/officeDocument/2006/relationships/hyperlink" Target="http://jobzel.com/item.php?id=49758" TargetMode="External" /><Relationship Id="rId219" Type="http://schemas.openxmlformats.org/officeDocument/2006/relationships/hyperlink" Target="http://jobzel.com/item.php?id=49759" TargetMode="External" /><Relationship Id="rId220" Type="http://schemas.openxmlformats.org/officeDocument/2006/relationships/hyperlink" Target="http://jobzel.com/item.php?id=49760" TargetMode="External" /><Relationship Id="rId221" Type="http://schemas.openxmlformats.org/officeDocument/2006/relationships/hyperlink" Target="http://jobzel.com/item.php?id=49761" TargetMode="External" /><Relationship Id="rId222" Type="http://schemas.openxmlformats.org/officeDocument/2006/relationships/hyperlink" Target="http://jobzel.com/item.php?id=49762" TargetMode="External" /><Relationship Id="rId223" Type="http://schemas.openxmlformats.org/officeDocument/2006/relationships/hyperlink" Target="http://jobzel.com/item.php?id=49763" TargetMode="External" /><Relationship Id="rId224" Type="http://schemas.openxmlformats.org/officeDocument/2006/relationships/hyperlink" Target="http://jobzel.com/item.php?id=49764" TargetMode="External" /><Relationship Id="rId225" Type="http://schemas.openxmlformats.org/officeDocument/2006/relationships/hyperlink" Target="http://jobzel.com/item.php?id=49765" TargetMode="External" /><Relationship Id="rId226" Type="http://schemas.openxmlformats.org/officeDocument/2006/relationships/hyperlink" Target="http://jobzel.com/item.php?id=49766" TargetMode="External" /><Relationship Id="rId227" Type="http://schemas.openxmlformats.org/officeDocument/2006/relationships/hyperlink" Target="http://jobzel.com/item.php?id=49767" TargetMode="External" /><Relationship Id="rId228" Type="http://schemas.openxmlformats.org/officeDocument/2006/relationships/hyperlink" Target="http://jobzel.com/item.php?id=49778" TargetMode="External" /><Relationship Id="rId229" Type="http://schemas.openxmlformats.org/officeDocument/2006/relationships/hyperlink" Target="http://jobzel.com/item.php?id=49779" TargetMode="External" /><Relationship Id="rId230" Type="http://schemas.openxmlformats.org/officeDocument/2006/relationships/hyperlink" Target="http://jobzel.com/item.php?id=49789" TargetMode="External" /><Relationship Id="rId231" Type="http://schemas.openxmlformats.org/officeDocument/2006/relationships/hyperlink" Target="http://jobzel.com/item.php?id=49808" TargetMode="External" /><Relationship Id="rId232" Type="http://schemas.openxmlformats.org/officeDocument/2006/relationships/hyperlink" Target="http://jobzel.com/item.php?id=49810" TargetMode="External" /><Relationship Id="rId233" Type="http://schemas.openxmlformats.org/officeDocument/2006/relationships/hyperlink" Target="http://jobzel.com/item.php?id=49811" TargetMode="External" /><Relationship Id="rId234" Type="http://schemas.openxmlformats.org/officeDocument/2006/relationships/hyperlink" Target="http://jobzel.com/item.php?id=49812" TargetMode="External" /><Relationship Id="rId235" Type="http://schemas.openxmlformats.org/officeDocument/2006/relationships/hyperlink" Target="http://jobzel.com/item.php?id=49813" TargetMode="External" /><Relationship Id="rId236" Type="http://schemas.openxmlformats.org/officeDocument/2006/relationships/hyperlink" Target="http://jobzel.com/item.php?id=49814" TargetMode="External" /><Relationship Id="rId237" Type="http://schemas.openxmlformats.org/officeDocument/2006/relationships/hyperlink" Target="http://jobzel.com/item.php?id=49815" TargetMode="External" /><Relationship Id="rId238" Type="http://schemas.openxmlformats.org/officeDocument/2006/relationships/hyperlink" Target="http://jobzel.com/item.php?id=49816" TargetMode="External" /><Relationship Id="rId239" Type="http://schemas.openxmlformats.org/officeDocument/2006/relationships/hyperlink" Target="http://jobzel.com/item.php?id=49817" TargetMode="External" /><Relationship Id="rId240" Type="http://schemas.openxmlformats.org/officeDocument/2006/relationships/hyperlink" Target="http://jobzel.com/item.php?id=49835" TargetMode="External" /><Relationship Id="rId241" Type="http://schemas.openxmlformats.org/officeDocument/2006/relationships/hyperlink" Target="http://jobzel.com/item.php?id=49836" TargetMode="External" /><Relationship Id="rId242" Type="http://schemas.openxmlformats.org/officeDocument/2006/relationships/hyperlink" Target="http://jobzel.com/item.php?id=49837" TargetMode="External" /><Relationship Id="rId243" Type="http://schemas.openxmlformats.org/officeDocument/2006/relationships/hyperlink" Target="http://jobzel.com/item.php?id=49838" TargetMode="External" /><Relationship Id="rId244" Type="http://schemas.openxmlformats.org/officeDocument/2006/relationships/hyperlink" Target="http://jobzel.com/item.php?id=49839" TargetMode="External" /><Relationship Id="rId245" Type="http://schemas.openxmlformats.org/officeDocument/2006/relationships/hyperlink" Target="http://jobzel.com/item.php?id=49840" TargetMode="External" /><Relationship Id="rId246" Type="http://schemas.openxmlformats.org/officeDocument/2006/relationships/hyperlink" Target="http://jobzel.com/item.php?id=49841" TargetMode="External" /><Relationship Id="rId247" Type="http://schemas.openxmlformats.org/officeDocument/2006/relationships/hyperlink" Target="http://jobzel.com/item.php?id=49842" TargetMode="External" /><Relationship Id="rId248" Type="http://schemas.openxmlformats.org/officeDocument/2006/relationships/hyperlink" Target="http://jobzel.com/item.php?id=49843" TargetMode="External" /><Relationship Id="rId249" Type="http://schemas.openxmlformats.org/officeDocument/2006/relationships/hyperlink" Target="http://jobzel.com/item.php?id=49875" TargetMode="External" /><Relationship Id="rId250" Type="http://schemas.openxmlformats.org/officeDocument/2006/relationships/hyperlink" Target="http://jobzel.com/item.php?id=49876" TargetMode="External" /><Relationship Id="rId251" Type="http://schemas.openxmlformats.org/officeDocument/2006/relationships/hyperlink" Target="http://jobzel.com/item.php?id=49897" TargetMode="External" /><Relationship Id="rId252" Type="http://schemas.openxmlformats.org/officeDocument/2006/relationships/hyperlink" Target="http://jobzel.com/item.php?id=49898" TargetMode="External" /><Relationship Id="rId253" Type="http://schemas.openxmlformats.org/officeDocument/2006/relationships/hyperlink" Target="http://jobzel.com/item.php?id=49899" TargetMode="External" /><Relationship Id="rId254" Type="http://schemas.openxmlformats.org/officeDocument/2006/relationships/hyperlink" Target="http://jobzel.com/item.php?id=49900" TargetMode="External" /><Relationship Id="rId255" Type="http://schemas.openxmlformats.org/officeDocument/2006/relationships/hyperlink" Target="http://jobzel.com/item.php?id=49947" TargetMode="External" /><Relationship Id="rId256" Type="http://schemas.openxmlformats.org/officeDocument/2006/relationships/hyperlink" Target="http://jobzel.com/item.php?id=49954" TargetMode="External" /><Relationship Id="rId257" Type="http://schemas.openxmlformats.org/officeDocument/2006/relationships/hyperlink" Target="http://jobzel.com/item.php?id=49968" TargetMode="External" /><Relationship Id="rId258" Type="http://schemas.openxmlformats.org/officeDocument/2006/relationships/hyperlink" Target="http://jobzel.com/item.php?id=49969" TargetMode="External" /><Relationship Id="rId259" Type="http://schemas.openxmlformats.org/officeDocument/2006/relationships/hyperlink" Target="http://jobzel.com/item.php?id=49981" TargetMode="External" /><Relationship Id="rId260" Type="http://schemas.openxmlformats.org/officeDocument/2006/relationships/hyperlink" Target="http://jobzel.com/item.php?id=49989" TargetMode="External" /><Relationship Id="rId261" Type="http://schemas.openxmlformats.org/officeDocument/2006/relationships/hyperlink" Target="http://jobzel.com/item.php?id=49990" TargetMode="External" /><Relationship Id="rId262" Type="http://schemas.openxmlformats.org/officeDocument/2006/relationships/hyperlink" Target="http://jobzel.com/item.php?id=49991" TargetMode="External" /><Relationship Id="rId263" Type="http://schemas.openxmlformats.org/officeDocument/2006/relationships/hyperlink" Target="http://jobzel.com/item.php?id=49992" TargetMode="External" /><Relationship Id="rId264" Type="http://schemas.openxmlformats.org/officeDocument/2006/relationships/hyperlink" Target="http://jobzel.com/item.php?id=49993" TargetMode="External" /><Relationship Id="rId265" Type="http://schemas.openxmlformats.org/officeDocument/2006/relationships/hyperlink" Target="http://jobzel.com/item.php?id=49994" TargetMode="External" /><Relationship Id="rId266" Type="http://schemas.openxmlformats.org/officeDocument/2006/relationships/hyperlink" Target="http://jobzel.com/item.php?id=50012" TargetMode="External" /><Relationship Id="rId267" Type="http://schemas.openxmlformats.org/officeDocument/2006/relationships/hyperlink" Target="http://jobzel.com/item.php?id=50026" TargetMode="External" /><Relationship Id="rId268" Type="http://schemas.openxmlformats.org/officeDocument/2006/relationships/hyperlink" Target="http://jobzel.com/item.php?id=50027" TargetMode="External" /><Relationship Id="rId269" Type="http://schemas.openxmlformats.org/officeDocument/2006/relationships/hyperlink" Target="http://jobzel.com/item.php?id=50028" TargetMode="External" /><Relationship Id="rId270" Type="http://schemas.openxmlformats.org/officeDocument/2006/relationships/hyperlink" Target="http://jobzel.com/item.php?id=50029" TargetMode="External" /><Relationship Id="rId271" Type="http://schemas.openxmlformats.org/officeDocument/2006/relationships/hyperlink" Target="http://jobzel.com/item.php?id=50070" TargetMode="External" /><Relationship Id="rId272" Type="http://schemas.openxmlformats.org/officeDocument/2006/relationships/hyperlink" Target="http://jobzel.com/item.php?id=50071" TargetMode="External" /><Relationship Id="rId273" Type="http://schemas.openxmlformats.org/officeDocument/2006/relationships/hyperlink" Target="http://jobzel.com/item.php?id=50072" TargetMode="External" /><Relationship Id="rId274" Type="http://schemas.openxmlformats.org/officeDocument/2006/relationships/hyperlink" Target="http://jobzel.com/item.php?id=50073" TargetMode="External" /><Relationship Id="rId275" Type="http://schemas.openxmlformats.org/officeDocument/2006/relationships/hyperlink" Target="http://jobzel.com/item.php?id=50074" TargetMode="External" /><Relationship Id="rId276" Type="http://schemas.openxmlformats.org/officeDocument/2006/relationships/hyperlink" Target="http://jobzel.com/item.php?id=50075" TargetMode="External" /><Relationship Id="rId277" Type="http://schemas.openxmlformats.org/officeDocument/2006/relationships/hyperlink" Target="http://jobzel.com/item.php?id=50169" TargetMode="External" /><Relationship Id="rId278" Type="http://schemas.openxmlformats.org/officeDocument/2006/relationships/hyperlink" Target="http://jobzel.com/item.php?id=50213" TargetMode="External" /><Relationship Id="rId279" Type="http://schemas.openxmlformats.org/officeDocument/2006/relationships/hyperlink" Target="http://jobzel.com/item.php?id=50214" TargetMode="External" /><Relationship Id="rId280" Type="http://schemas.openxmlformats.org/officeDocument/2006/relationships/hyperlink" Target="http://jobzel.com/item.php?id=50215" TargetMode="External" /><Relationship Id="rId281" Type="http://schemas.openxmlformats.org/officeDocument/2006/relationships/hyperlink" Target="http://jobzel.com/item.php?id=50216" TargetMode="External" /><Relationship Id="rId282" Type="http://schemas.openxmlformats.org/officeDocument/2006/relationships/hyperlink" Target="http://jobzel.com/item.php?id=50263" TargetMode="External" /><Relationship Id="rId283" Type="http://schemas.openxmlformats.org/officeDocument/2006/relationships/hyperlink" Target="http://jobzel.com/item.php?id=50264" TargetMode="External" /><Relationship Id="rId284" Type="http://schemas.openxmlformats.org/officeDocument/2006/relationships/hyperlink" Target="http://jobzel.com/item.php?id=50265" TargetMode="External" /><Relationship Id="rId285" Type="http://schemas.openxmlformats.org/officeDocument/2006/relationships/hyperlink" Target="http://jobzel.com/item.php?id=50266" TargetMode="External" /><Relationship Id="rId286" Type="http://schemas.openxmlformats.org/officeDocument/2006/relationships/hyperlink" Target="http://jobzel.com/item.php?id=50267" TargetMode="External" /><Relationship Id="rId287" Type="http://schemas.openxmlformats.org/officeDocument/2006/relationships/hyperlink" Target="http://jobzel.com/item.php?id=50268" TargetMode="External" /><Relationship Id="rId288" Type="http://schemas.openxmlformats.org/officeDocument/2006/relationships/hyperlink" Target="http://jobzel.com/item.php?id=50269" TargetMode="External" /><Relationship Id="rId289" Type="http://schemas.openxmlformats.org/officeDocument/2006/relationships/hyperlink" Target="http://jobzel.com/item.php?id=50270" TargetMode="External" /><Relationship Id="rId290" Type="http://schemas.openxmlformats.org/officeDocument/2006/relationships/hyperlink" Target="http://jobzel.com/item.php?id=50271" TargetMode="External" /><Relationship Id="rId291" Type="http://schemas.openxmlformats.org/officeDocument/2006/relationships/hyperlink" Target="http://jobzel.com/item.php?id=50272" TargetMode="External" /><Relationship Id="rId292" Type="http://schemas.openxmlformats.org/officeDocument/2006/relationships/hyperlink" Target="http://jobzel.com/item.php?id=50341" TargetMode="External" /><Relationship Id="rId293" Type="http://schemas.openxmlformats.org/officeDocument/2006/relationships/hyperlink" Target="http://jobzel.com/item.php?id=50365" TargetMode="External" /><Relationship Id="rId294" Type="http://schemas.openxmlformats.org/officeDocument/2006/relationships/hyperlink" Target="http://jobzel.com/item.php?id=50366" TargetMode="External" /><Relationship Id="rId295" Type="http://schemas.openxmlformats.org/officeDocument/2006/relationships/hyperlink" Target="http://jobzel.com/item.php?id=50367" TargetMode="External" /><Relationship Id="rId296" Type="http://schemas.openxmlformats.org/officeDocument/2006/relationships/hyperlink" Target="http://jobzel.com/item.php?id=50368" TargetMode="External" /><Relationship Id="rId297" Type="http://schemas.openxmlformats.org/officeDocument/2006/relationships/hyperlink" Target="http://jobzel.com/item.php?id=50369" TargetMode="External" /><Relationship Id="rId298" Type="http://schemas.openxmlformats.org/officeDocument/2006/relationships/hyperlink" Target="http://jobzel.com/item.php?id=50370" TargetMode="External" /><Relationship Id="rId299" Type="http://schemas.openxmlformats.org/officeDocument/2006/relationships/hyperlink" Target="http://jobzel.com/item.php?id=50417" TargetMode="External" /><Relationship Id="rId300" Type="http://schemas.openxmlformats.org/officeDocument/2006/relationships/hyperlink" Target="http://jobzel.com/item.php?id=50479" TargetMode="External" /><Relationship Id="rId301" Type="http://schemas.openxmlformats.org/officeDocument/2006/relationships/hyperlink" Target="http://jobzel.com/item.php?id=50480" TargetMode="External" /><Relationship Id="rId302" Type="http://schemas.openxmlformats.org/officeDocument/2006/relationships/hyperlink" Target="http://jobzel.com/item.php?id=50481" TargetMode="External" /><Relationship Id="rId303" Type="http://schemas.openxmlformats.org/officeDocument/2006/relationships/hyperlink" Target="http://jobzel.com/item.php?id=50482" TargetMode="External" /><Relationship Id="rId304" Type="http://schemas.openxmlformats.org/officeDocument/2006/relationships/hyperlink" Target="http://jobzel.com/item.php?id=50483" TargetMode="External" /><Relationship Id="rId305" Type="http://schemas.openxmlformats.org/officeDocument/2006/relationships/hyperlink" Target="http://jobzel.com/item.php?id=50484" TargetMode="External" /><Relationship Id="rId306" Type="http://schemas.openxmlformats.org/officeDocument/2006/relationships/hyperlink" Target="http://jobzel.com/item.php?id=50717" TargetMode="External" /><Relationship Id="rId307" Type="http://schemas.openxmlformats.org/officeDocument/2006/relationships/hyperlink" Target="http://jobzel.com/item.php?id=50718" TargetMode="External" /><Relationship Id="rId308" Type="http://schemas.openxmlformats.org/officeDocument/2006/relationships/hyperlink" Target="http://jobzel.com/item.php?id=50719" TargetMode="External" /><Relationship Id="rId309" Type="http://schemas.openxmlformats.org/officeDocument/2006/relationships/hyperlink" Target="http://jobzel.com/item.php?id=50720" TargetMode="External" /><Relationship Id="rId310" Type="http://schemas.openxmlformats.org/officeDocument/2006/relationships/hyperlink" Target="http://jobzel.com/item.php?id=50740" TargetMode="External" /><Relationship Id="rId311" Type="http://schemas.openxmlformats.org/officeDocument/2006/relationships/hyperlink" Target="http://jobzel.com/item.php?id=50741" TargetMode="External" /><Relationship Id="rId312" Type="http://schemas.openxmlformats.org/officeDocument/2006/relationships/hyperlink" Target="http://jobzel.com/item.php?id=50742" TargetMode="External" /><Relationship Id="rId313" Type="http://schemas.openxmlformats.org/officeDocument/2006/relationships/hyperlink" Target="http://jobzel.com/item.php?id=50743" TargetMode="External" /><Relationship Id="rId314" Type="http://schemas.openxmlformats.org/officeDocument/2006/relationships/hyperlink" Target="http://jobzel.com/item.php?id=50809" TargetMode="External" /><Relationship Id="rId315" Type="http://schemas.openxmlformats.org/officeDocument/2006/relationships/hyperlink" Target="http://jobzel.com/item.php?id=50810" TargetMode="External" /><Relationship Id="rId316" Type="http://schemas.openxmlformats.org/officeDocument/2006/relationships/hyperlink" Target="http://jobzel.com/item.php?id=50835" TargetMode="External" /><Relationship Id="rId317" Type="http://schemas.openxmlformats.org/officeDocument/2006/relationships/hyperlink" Target="http://jobzel.com/item.php?id=50836" TargetMode="External" /><Relationship Id="rId318" Type="http://schemas.openxmlformats.org/officeDocument/2006/relationships/hyperlink" Target="http://jobzel.com/item.php?id=50876" TargetMode="External" /><Relationship Id="rId319" Type="http://schemas.openxmlformats.org/officeDocument/2006/relationships/hyperlink" Target="http://jobzel.com/item.php?id=50877" TargetMode="External" /><Relationship Id="rId320" Type="http://schemas.openxmlformats.org/officeDocument/2006/relationships/hyperlink" Target="http://jobzel.com/item.php?id=50878" TargetMode="External" /><Relationship Id="rId321" Type="http://schemas.openxmlformats.org/officeDocument/2006/relationships/hyperlink" Target="http://jobzel.com/item.php?id=50879" TargetMode="External" /><Relationship Id="rId322" Type="http://schemas.openxmlformats.org/officeDocument/2006/relationships/hyperlink" Target="http://jobzel.com/item.php?id=50880" TargetMode="External" /><Relationship Id="rId323" Type="http://schemas.openxmlformats.org/officeDocument/2006/relationships/hyperlink" Target="http://jobzel.com/item.php?id=50881" TargetMode="External" /><Relationship Id="rId324" Type="http://schemas.openxmlformats.org/officeDocument/2006/relationships/hyperlink" Target="http://jobzel.com/item.php?id=50882" TargetMode="External" /><Relationship Id="rId325" Type="http://schemas.openxmlformats.org/officeDocument/2006/relationships/hyperlink" Target="http://jobzel.com/item.php?id=50883" TargetMode="External" /><Relationship Id="rId326" Type="http://schemas.openxmlformats.org/officeDocument/2006/relationships/hyperlink" Target="http://jobzel.com/item.php?id=50884" TargetMode="External" /><Relationship Id="rId327" Type="http://schemas.openxmlformats.org/officeDocument/2006/relationships/hyperlink" Target="http://jobzel.com/item.php?id=50908" TargetMode="External" /><Relationship Id="rId328" Type="http://schemas.openxmlformats.org/officeDocument/2006/relationships/hyperlink" Target="http://jobzel.com/item.php?id=50909" TargetMode="External" /><Relationship Id="rId329" Type="http://schemas.openxmlformats.org/officeDocument/2006/relationships/hyperlink" Target="http://jobzel.com/item.php?id=51285" TargetMode="External" /><Relationship Id="rId330" Type="http://schemas.openxmlformats.org/officeDocument/2006/relationships/hyperlink" Target="http://jobzel.com/item.php?id=51303" TargetMode="External" /><Relationship Id="rId331" Type="http://schemas.openxmlformats.org/officeDocument/2006/relationships/hyperlink" Target="http://jobzel.com/item.php?id=51304" TargetMode="External" /><Relationship Id="rId332" Type="http://schemas.openxmlformats.org/officeDocument/2006/relationships/hyperlink" Target="http://jobzel.com/item.php?id=51305" TargetMode="External" /><Relationship Id="rId333" Type="http://schemas.openxmlformats.org/officeDocument/2006/relationships/hyperlink" Target="http://jobzel.com/item.php?id=51306" TargetMode="External" /><Relationship Id="rId334" Type="http://schemas.openxmlformats.org/officeDocument/2006/relationships/hyperlink" Target="http://jobzel.com/item.php?id=51307" TargetMode="External" /><Relationship Id="rId335" Type="http://schemas.openxmlformats.org/officeDocument/2006/relationships/hyperlink" Target="http://jobzel.com/item.php?id=51308" TargetMode="External" /><Relationship Id="rId336" Type="http://schemas.openxmlformats.org/officeDocument/2006/relationships/hyperlink" Target="http://jobzel.com/item.php?id=51309" TargetMode="External" /><Relationship Id="rId337" Type="http://schemas.openxmlformats.org/officeDocument/2006/relationships/hyperlink" Target="http://jobzel.com/item.php?id=51310" TargetMode="External" /><Relationship Id="rId338" Type="http://schemas.openxmlformats.org/officeDocument/2006/relationships/hyperlink" Target="http://jobzel.com/item.php?id=51311" TargetMode="External" /><Relationship Id="rId339" Type="http://schemas.openxmlformats.org/officeDocument/2006/relationships/hyperlink" Target="http://jobzel.com/item.php?id=51312" TargetMode="External" /><Relationship Id="rId340" Type="http://schemas.openxmlformats.org/officeDocument/2006/relationships/hyperlink" Target="https://pbs.twimg.com/media/EDdbyZQUYAANZBz.jpg" TargetMode="External" /><Relationship Id="rId341" Type="http://schemas.openxmlformats.org/officeDocument/2006/relationships/hyperlink" Target="https://pbs.twimg.com/media/EDmeAMeXYAAksee.jpg" TargetMode="External" /><Relationship Id="rId342" Type="http://schemas.openxmlformats.org/officeDocument/2006/relationships/hyperlink" Target="https://pbs.twimg.com/media/EDurSYpXoAIwUha.jpg" TargetMode="External" /><Relationship Id="rId343" Type="http://schemas.openxmlformats.org/officeDocument/2006/relationships/hyperlink" Target="https://pbs.twimg.com/media/EDyHAadXYAExa6D.jpg" TargetMode="External" /><Relationship Id="rId344" Type="http://schemas.openxmlformats.org/officeDocument/2006/relationships/hyperlink" Target="https://pbs.twimg.com/media/EDtHx_oWwAEurSs.jpg" TargetMode="External" /><Relationship Id="rId345" Type="http://schemas.openxmlformats.org/officeDocument/2006/relationships/hyperlink" Target="https://pbs.twimg.com/media/ED74JBiXUAAIW-N.jpg" TargetMode="External" /><Relationship Id="rId346" Type="http://schemas.openxmlformats.org/officeDocument/2006/relationships/hyperlink" Target="https://pbs.twimg.com/tweet_video_thumb/EEBxJiBXoAAptpY.jpg" TargetMode="External" /><Relationship Id="rId347" Type="http://schemas.openxmlformats.org/officeDocument/2006/relationships/hyperlink" Target="https://pbs.twimg.com/media/EEPfMfhUcAAwCaK.jpg" TargetMode="External" /><Relationship Id="rId348" Type="http://schemas.openxmlformats.org/officeDocument/2006/relationships/hyperlink" Target="https://pbs.twimg.com/media/EEW6MgPX4AAKwrA.jpg" TargetMode="External" /><Relationship Id="rId349" Type="http://schemas.openxmlformats.org/officeDocument/2006/relationships/hyperlink" Target="https://pbs.twimg.com/media/EEW6M9tXkAA2mvh.jpg" TargetMode="External" /><Relationship Id="rId350" Type="http://schemas.openxmlformats.org/officeDocument/2006/relationships/hyperlink" Target="https://pbs.twimg.com/media/EEW6NwjX4AAO8OZ.jpg" TargetMode="External" /><Relationship Id="rId351" Type="http://schemas.openxmlformats.org/officeDocument/2006/relationships/hyperlink" Target="https://pbs.twimg.com/media/EDmgSr5WsAADcVj.jpg" TargetMode="External" /><Relationship Id="rId352" Type="http://schemas.openxmlformats.org/officeDocument/2006/relationships/hyperlink" Target="https://pbs.twimg.com/media/EDn-Lx4WsAIOS5u.jpg" TargetMode="External" /><Relationship Id="rId353" Type="http://schemas.openxmlformats.org/officeDocument/2006/relationships/hyperlink" Target="https://pbs.twimg.com/media/ED7DNmSWkAAJdse.jpg" TargetMode="External" /><Relationship Id="rId354" Type="http://schemas.openxmlformats.org/officeDocument/2006/relationships/hyperlink" Target="https://pbs.twimg.com/media/EEWbYIdXYAEUkUM.jpg" TargetMode="External" /><Relationship Id="rId355" Type="http://schemas.openxmlformats.org/officeDocument/2006/relationships/hyperlink" Target="https://pbs.twimg.com/media/EEfJxlDWkAEeD6U.png" TargetMode="External" /><Relationship Id="rId356" Type="http://schemas.openxmlformats.org/officeDocument/2006/relationships/hyperlink" Target="https://pbs.twimg.com/media/EEgPlG2XYAAiVEV.jpg" TargetMode="External" /><Relationship Id="rId357" Type="http://schemas.openxmlformats.org/officeDocument/2006/relationships/hyperlink" Target="https://pbs.twimg.com/media/EDdbyZQUYAANZBz.jpg" TargetMode="External" /><Relationship Id="rId358" Type="http://schemas.openxmlformats.org/officeDocument/2006/relationships/hyperlink" Target="https://pbs.twimg.com/media/EDmeAMeXYAAksee.jpg" TargetMode="External" /><Relationship Id="rId359" Type="http://schemas.openxmlformats.org/officeDocument/2006/relationships/hyperlink" Target="http://pbs.twimg.com/profile_images/899669279997644800/wgsgFWbu_normal.jpg" TargetMode="External" /><Relationship Id="rId360" Type="http://schemas.openxmlformats.org/officeDocument/2006/relationships/hyperlink" Target="http://pbs.twimg.com/profile_images/1148065401273798656/Nm8oYpA__normal.png" TargetMode="External" /><Relationship Id="rId361" Type="http://schemas.openxmlformats.org/officeDocument/2006/relationships/hyperlink" Target="https://pbs.twimg.com/media/EDurSYpXoAIwUha.jpg" TargetMode="External" /><Relationship Id="rId362" Type="http://schemas.openxmlformats.org/officeDocument/2006/relationships/hyperlink" Target="https://pbs.twimg.com/media/EDyHAadXYAExa6D.jpg" TargetMode="External" /><Relationship Id="rId363" Type="http://schemas.openxmlformats.org/officeDocument/2006/relationships/hyperlink" Target="http://pbs.twimg.com/profile_images/710961330392580096/NlfnnDZf_normal.jpg" TargetMode="External" /><Relationship Id="rId364" Type="http://schemas.openxmlformats.org/officeDocument/2006/relationships/hyperlink" Target="https://pbs.twimg.com/media/EDtHx_oWwAEurSs.jpg" TargetMode="External" /><Relationship Id="rId365" Type="http://schemas.openxmlformats.org/officeDocument/2006/relationships/hyperlink" Target="https://pbs.twimg.com/media/ED74JBiXUAAIW-N.jpg" TargetMode="External" /><Relationship Id="rId366" Type="http://schemas.openxmlformats.org/officeDocument/2006/relationships/hyperlink" Target="http://pbs.twimg.com/profile_images/816195135478333440/DcFOZCnu_normal.jpg" TargetMode="External" /><Relationship Id="rId367" Type="http://schemas.openxmlformats.org/officeDocument/2006/relationships/hyperlink" Target="http://pbs.twimg.com/profile_images/1030445446089596928/dAckmVhn_normal.jpg" TargetMode="External" /><Relationship Id="rId368" Type="http://schemas.openxmlformats.org/officeDocument/2006/relationships/hyperlink" Target="https://pbs.twimg.com/tweet_video_thumb/EEBxJiBXoAAptpY.jpg" TargetMode="External" /><Relationship Id="rId369" Type="http://schemas.openxmlformats.org/officeDocument/2006/relationships/hyperlink" Target="http://pbs.twimg.com/profile_images/1138440054660112385/c5qua_GO_normal.jpg" TargetMode="External" /><Relationship Id="rId370" Type="http://schemas.openxmlformats.org/officeDocument/2006/relationships/hyperlink" Target="http://pbs.twimg.com/profile_images/524847178938712065/v_Q_BX3N_normal.jpe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pbs.twimg.com/profile_images/987768230918873088/Nnm0OzKG_normal.jpg" TargetMode="External" /><Relationship Id="rId387" Type="http://schemas.openxmlformats.org/officeDocument/2006/relationships/hyperlink" Target="https://pbs.twimg.com/media/EEPfMfhUcAAwCaK.jpg" TargetMode="External" /><Relationship Id="rId388" Type="http://schemas.openxmlformats.org/officeDocument/2006/relationships/hyperlink" Target="https://pbs.twimg.com/media/EEW6MgPX4AAKwrA.jpg" TargetMode="External" /><Relationship Id="rId389" Type="http://schemas.openxmlformats.org/officeDocument/2006/relationships/hyperlink" Target="https://pbs.twimg.com/media/EEW6M9tXkAA2mvh.jpg" TargetMode="External" /><Relationship Id="rId390" Type="http://schemas.openxmlformats.org/officeDocument/2006/relationships/hyperlink" Target="https://pbs.twimg.com/media/EEW6NwjX4AAO8OZ.jpg" TargetMode="External" /><Relationship Id="rId391" Type="http://schemas.openxmlformats.org/officeDocument/2006/relationships/hyperlink" Target="http://pbs.twimg.com/profile_images/462977067852627969/DqUKL5ru_normal.png" TargetMode="External" /><Relationship Id="rId392" Type="http://schemas.openxmlformats.org/officeDocument/2006/relationships/hyperlink" Target="http://pbs.twimg.com/profile_images/462977067852627969/DqUKL5ru_normal.png" TargetMode="External" /><Relationship Id="rId393" Type="http://schemas.openxmlformats.org/officeDocument/2006/relationships/hyperlink" Target="http://pbs.twimg.com/profile_images/462977067852627969/DqUKL5ru_normal.png" TargetMode="External" /><Relationship Id="rId394" Type="http://schemas.openxmlformats.org/officeDocument/2006/relationships/hyperlink" Target="http://pbs.twimg.com/profile_images/462977067852627969/DqUKL5ru_normal.png" TargetMode="External" /><Relationship Id="rId395" Type="http://schemas.openxmlformats.org/officeDocument/2006/relationships/hyperlink" Target="http://pbs.twimg.com/profile_images/462977067852627969/DqUKL5ru_normal.png" TargetMode="External" /><Relationship Id="rId396" Type="http://schemas.openxmlformats.org/officeDocument/2006/relationships/hyperlink" Target="http://pbs.twimg.com/profile_images/462977067852627969/DqUKL5ru_normal.png" TargetMode="External" /><Relationship Id="rId397" Type="http://schemas.openxmlformats.org/officeDocument/2006/relationships/hyperlink" Target="http://pbs.twimg.com/profile_images/462977067852627969/DqUKL5ru_normal.png" TargetMode="External" /><Relationship Id="rId398" Type="http://schemas.openxmlformats.org/officeDocument/2006/relationships/hyperlink" Target="http://pbs.twimg.com/profile_images/462977067852627969/DqUKL5ru_normal.png" TargetMode="External" /><Relationship Id="rId399" Type="http://schemas.openxmlformats.org/officeDocument/2006/relationships/hyperlink" Target="http://pbs.twimg.com/profile_images/462977067852627969/DqUKL5ru_normal.png" TargetMode="External" /><Relationship Id="rId400" Type="http://schemas.openxmlformats.org/officeDocument/2006/relationships/hyperlink" Target="http://pbs.twimg.com/profile_images/462977067852627969/DqUKL5ru_normal.png" TargetMode="External" /><Relationship Id="rId401" Type="http://schemas.openxmlformats.org/officeDocument/2006/relationships/hyperlink" Target="http://pbs.twimg.com/profile_images/462977067852627969/DqUKL5ru_normal.png" TargetMode="External" /><Relationship Id="rId402" Type="http://schemas.openxmlformats.org/officeDocument/2006/relationships/hyperlink" Target="http://pbs.twimg.com/profile_images/462977067852627969/DqUKL5ru_normal.png" TargetMode="External" /><Relationship Id="rId403" Type="http://schemas.openxmlformats.org/officeDocument/2006/relationships/hyperlink" Target="http://pbs.twimg.com/profile_images/462977067852627969/DqUKL5ru_normal.png" TargetMode="External" /><Relationship Id="rId404" Type="http://schemas.openxmlformats.org/officeDocument/2006/relationships/hyperlink" Target="http://pbs.twimg.com/profile_images/1125070148761784320/WcE2wsg9_normal.png" TargetMode="External" /><Relationship Id="rId405" Type="http://schemas.openxmlformats.org/officeDocument/2006/relationships/hyperlink" Target="http://pbs.twimg.com/profile_images/1125070148761784320/WcE2wsg9_normal.png" TargetMode="External" /><Relationship Id="rId406" Type="http://schemas.openxmlformats.org/officeDocument/2006/relationships/hyperlink" Target="http://pbs.twimg.com/profile_images/1125070148761784320/WcE2wsg9_normal.png" TargetMode="External" /><Relationship Id="rId407" Type="http://schemas.openxmlformats.org/officeDocument/2006/relationships/hyperlink" Target="http://pbs.twimg.com/profile_images/1125070148761784320/WcE2wsg9_normal.png" TargetMode="External" /><Relationship Id="rId408" Type="http://schemas.openxmlformats.org/officeDocument/2006/relationships/hyperlink" Target="http://pbs.twimg.com/profile_images/1125070148761784320/WcE2wsg9_normal.png" TargetMode="External" /><Relationship Id="rId409" Type="http://schemas.openxmlformats.org/officeDocument/2006/relationships/hyperlink" Target="http://pbs.twimg.com/profile_images/1125070148761784320/WcE2wsg9_normal.png" TargetMode="External" /><Relationship Id="rId410" Type="http://schemas.openxmlformats.org/officeDocument/2006/relationships/hyperlink" Target="http://pbs.twimg.com/profile_images/1125070148761784320/WcE2wsg9_normal.png" TargetMode="External" /><Relationship Id="rId411" Type="http://schemas.openxmlformats.org/officeDocument/2006/relationships/hyperlink" Target="http://pbs.twimg.com/profile_images/1125070148761784320/WcE2wsg9_normal.png" TargetMode="External" /><Relationship Id="rId412" Type="http://schemas.openxmlformats.org/officeDocument/2006/relationships/hyperlink" Target="http://pbs.twimg.com/profile_images/1165864599041839104/StCK7pOi_normal.jpg" TargetMode="External" /><Relationship Id="rId413" Type="http://schemas.openxmlformats.org/officeDocument/2006/relationships/hyperlink" Target="https://pbs.twimg.com/media/EDmgSr5WsAADcVj.jpg" TargetMode="External" /><Relationship Id="rId414" Type="http://schemas.openxmlformats.org/officeDocument/2006/relationships/hyperlink" Target="https://pbs.twimg.com/media/EDn-Lx4WsAIOS5u.jpg" TargetMode="External" /><Relationship Id="rId415" Type="http://schemas.openxmlformats.org/officeDocument/2006/relationships/hyperlink" Target="https://pbs.twimg.com/media/ED7DNmSWkAAJdse.jpg" TargetMode="External" /><Relationship Id="rId416" Type="http://schemas.openxmlformats.org/officeDocument/2006/relationships/hyperlink" Target="https://pbs.twimg.com/media/EEWbYIdXYAEUkUM.jpg" TargetMode="External" /><Relationship Id="rId417" Type="http://schemas.openxmlformats.org/officeDocument/2006/relationships/hyperlink" Target="https://pbs.twimg.com/media/EEfJxlDWkAEeD6U.png" TargetMode="External" /><Relationship Id="rId418" Type="http://schemas.openxmlformats.org/officeDocument/2006/relationships/hyperlink" Target="http://pbs.twimg.com/profile_images/1159482067031416832/oIQ9Msdt_normal.jpg" TargetMode="External" /><Relationship Id="rId419" Type="http://schemas.openxmlformats.org/officeDocument/2006/relationships/hyperlink" Target="https://pbs.twimg.com/media/EEgPlG2XYAAiVEV.jpg" TargetMode="External" /><Relationship Id="rId420" Type="http://schemas.openxmlformats.org/officeDocument/2006/relationships/hyperlink" Target="http://pbs.twimg.com/profile_images/678811341226770432/LS-bwLsN_normal.png" TargetMode="External" /><Relationship Id="rId421" Type="http://schemas.openxmlformats.org/officeDocument/2006/relationships/hyperlink" Target="http://pbs.twimg.com/profile_images/678811341226770432/LS-bwLsN_normal.png" TargetMode="External" /><Relationship Id="rId422" Type="http://schemas.openxmlformats.org/officeDocument/2006/relationships/hyperlink" Target="http://pbs.twimg.com/profile_images/678811341226770432/LS-bwLsN_normal.png" TargetMode="External" /><Relationship Id="rId423" Type="http://schemas.openxmlformats.org/officeDocument/2006/relationships/hyperlink" Target="http://pbs.twimg.com/profile_images/678811341226770432/LS-bwLsN_normal.png" TargetMode="External" /><Relationship Id="rId424" Type="http://schemas.openxmlformats.org/officeDocument/2006/relationships/hyperlink" Target="http://pbs.twimg.com/profile_images/678811341226770432/LS-bwLsN_normal.png" TargetMode="External" /><Relationship Id="rId425" Type="http://schemas.openxmlformats.org/officeDocument/2006/relationships/hyperlink" Target="http://pbs.twimg.com/profile_images/678811341226770432/LS-bwLsN_normal.png" TargetMode="External" /><Relationship Id="rId426" Type="http://schemas.openxmlformats.org/officeDocument/2006/relationships/hyperlink" Target="http://pbs.twimg.com/profile_images/678811341226770432/LS-bwLsN_normal.png" TargetMode="External" /><Relationship Id="rId427" Type="http://schemas.openxmlformats.org/officeDocument/2006/relationships/hyperlink" Target="http://pbs.twimg.com/profile_images/678811341226770432/LS-bwLsN_normal.png" TargetMode="External" /><Relationship Id="rId428" Type="http://schemas.openxmlformats.org/officeDocument/2006/relationships/hyperlink" Target="http://pbs.twimg.com/profile_images/678811341226770432/LS-bwLsN_normal.png" TargetMode="External" /><Relationship Id="rId429" Type="http://schemas.openxmlformats.org/officeDocument/2006/relationships/hyperlink" Target="http://pbs.twimg.com/profile_images/678811341226770432/LS-bwLsN_normal.png" TargetMode="External" /><Relationship Id="rId430" Type="http://schemas.openxmlformats.org/officeDocument/2006/relationships/hyperlink" Target="http://pbs.twimg.com/profile_images/678811341226770432/LS-bwLsN_normal.png" TargetMode="External" /><Relationship Id="rId431" Type="http://schemas.openxmlformats.org/officeDocument/2006/relationships/hyperlink" Target="http://pbs.twimg.com/profile_images/678811341226770432/LS-bwLsN_normal.png" TargetMode="External" /><Relationship Id="rId432" Type="http://schemas.openxmlformats.org/officeDocument/2006/relationships/hyperlink" Target="http://pbs.twimg.com/profile_images/678811341226770432/LS-bwLsN_normal.png" TargetMode="External" /><Relationship Id="rId433" Type="http://schemas.openxmlformats.org/officeDocument/2006/relationships/hyperlink" Target="http://pbs.twimg.com/profile_images/678811341226770432/LS-bwLsN_normal.png" TargetMode="External" /><Relationship Id="rId434" Type="http://schemas.openxmlformats.org/officeDocument/2006/relationships/hyperlink" Target="http://pbs.twimg.com/profile_images/678811341226770432/LS-bwLsN_normal.png" TargetMode="External" /><Relationship Id="rId435" Type="http://schemas.openxmlformats.org/officeDocument/2006/relationships/hyperlink" Target="http://pbs.twimg.com/profile_images/678811341226770432/LS-bwLsN_normal.png" TargetMode="External" /><Relationship Id="rId436" Type="http://schemas.openxmlformats.org/officeDocument/2006/relationships/hyperlink" Target="http://pbs.twimg.com/profile_images/678811341226770432/LS-bwLsN_normal.png" TargetMode="External" /><Relationship Id="rId437" Type="http://schemas.openxmlformats.org/officeDocument/2006/relationships/hyperlink" Target="http://pbs.twimg.com/profile_images/678811341226770432/LS-bwLsN_normal.png" TargetMode="External" /><Relationship Id="rId438" Type="http://schemas.openxmlformats.org/officeDocument/2006/relationships/hyperlink" Target="http://pbs.twimg.com/profile_images/678811341226770432/LS-bwLsN_normal.png" TargetMode="External" /><Relationship Id="rId439" Type="http://schemas.openxmlformats.org/officeDocument/2006/relationships/hyperlink" Target="http://pbs.twimg.com/profile_images/678811341226770432/LS-bwLsN_normal.png" TargetMode="External" /><Relationship Id="rId440" Type="http://schemas.openxmlformats.org/officeDocument/2006/relationships/hyperlink" Target="http://pbs.twimg.com/profile_images/678811341226770432/LS-bwLsN_normal.png" TargetMode="External" /><Relationship Id="rId441" Type="http://schemas.openxmlformats.org/officeDocument/2006/relationships/hyperlink" Target="http://pbs.twimg.com/profile_images/678811341226770432/LS-bwLsN_normal.png" TargetMode="External" /><Relationship Id="rId442" Type="http://schemas.openxmlformats.org/officeDocument/2006/relationships/hyperlink" Target="http://pbs.twimg.com/profile_images/678811341226770432/LS-bwLsN_normal.png" TargetMode="External" /><Relationship Id="rId443" Type="http://schemas.openxmlformats.org/officeDocument/2006/relationships/hyperlink" Target="http://pbs.twimg.com/profile_images/678811341226770432/LS-bwLsN_normal.png" TargetMode="External" /><Relationship Id="rId444" Type="http://schemas.openxmlformats.org/officeDocument/2006/relationships/hyperlink" Target="http://pbs.twimg.com/profile_images/678811341226770432/LS-bwLsN_normal.png" TargetMode="External" /><Relationship Id="rId445" Type="http://schemas.openxmlformats.org/officeDocument/2006/relationships/hyperlink" Target="http://pbs.twimg.com/profile_images/678811341226770432/LS-bwLsN_normal.png" TargetMode="External" /><Relationship Id="rId446" Type="http://schemas.openxmlformats.org/officeDocument/2006/relationships/hyperlink" Target="http://pbs.twimg.com/profile_images/678811341226770432/LS-bwLsN_normal.png" TargetMode="External" /><Relationship Id="rId447" Type="http://schemas.openxmlformats.org/officeDocument/2006/relationships/hyperlink" Target="http://pbs.twimg.com/profile_images/678811341226770432/LS-bwLsN_normal.png" TargetMode="External" /><Relationship Id="rId448" Type="http://schemas.openxmlformats.org/officeDocument/2006/relationships/hyperlink" Target="http://pbs.twimg.com/profile_images/678811341226770432/LS-bwLsN_normal.png" TargetMode="External" /><Relationship Id="rId449" Type="http://schemas.openxmlformats.org/officeDocument/2006/relationships/hyperlink" Target="http://pbs.twimg.com/profile_images/678811341226770432/LS-bwLsN_normal.png" TargetMode="External" /><Relationship Id="rId450" Type="http://schemas.openxmlformats.org/officeDocument/2006/relationships/hyperlink" Target="http://pbs.twimg.com/profile_images/678811341226770432/LS-bwLsN_normal.png" TargetMode="External" /><Relationship Id="rId451" Type="http://schemas.openxmlformats.org/officeDocument/2006/relationships/hyperlink" Target="http://pbs.twimg.com/profile_images/678811341226770432/LS-bwLsN_normal.png" TargetMode="External" /><Relationship Id="rId452" Type="http://schemas.openxmlformats.org/officeDocument/2006/relationships/hyperlink" Target="http://pbs.twimg.com/profile_images/678811341226770432/LS-bwLsN_normal.png" TargetMode="External" /><Relationship Id="rId453" Type="http://schemas.openxmlformats.org/officeDocument/2006/relationships/hyperlink" Target="http://pbs.twimg.com/profile_images/678811341226770432/LS-bwLsN_normal.png" TargetMode="External" /><Relationship Id="rId454" Type="http://schemas.openxmlformats.org/officeDocument/2006/relationships/hyperlink" Target="http://pbs.twimg.com/profile_images/678811341226770432/LS-bwLsN_normal.png" TargetMode="External" /><Relationship Id="rId455" Type="http://schemas.openxmlformats.org/officeDocument/2006/relationships/hyperlink" Target="http://pbs.twimg.com/profile_images/678811341226770432/LS-bwLsN_normal.png" TargetMode="External" /><Relationship Id="rId456" Type="http://schemas.openxmlformats.org/officeDocument/2006/relationships/hyperlink" Target="http://pbs.twimg.com/profile_images/678811341226770432/LS-bwLsN_normal.png" TargetMode="External" /><Relationship Id="rId457" Type="http://schemas.openxmlformats.org/officeDocument/2006/relationships/hyperlink" Target="http://pbs.twimg.com/profile_images/678811341226770432/LS-bwLsN_normal.png" TargetMode="External" /><Relationship Id="rId458" Type="http://schemas.openxmlformats.org/officeDocument/2006/relationships/hyperlink" Target="http://pbs.twimg.com/profile_images/678811341226770432/LS-bwLsN_normal.png" TargetMode="External" /><Relationship Id="rId459" Type="http://schemas.openxmlformats.org/officeDocument/2006/relationships/hyperlink" Target="http://pbs.twimg.com/profile_images/678811341226770432/LS-bwLsN_normal.png" TargetMode="External" /><Relationship Id="rId460" Type="http://schemas.openxmlformats.org/officeDocument/2006/relationships/hyperlink" Target="http://pbs.twimg.com/profile_images/678811341226770432/LS-bwLsN_normal.png" TargetMode="External" /><Relationship Id="rId461" Type="http://schemas.openxmlformats.org/officeDocument/2006/relationships/hyperlink" Target="http://pbs.twimg.com/profile_images/678811341226770432/LS-bwLsN_normal.png" TargetMode="External" /><Relationship Id="rId462" Type="http://schemas.openxmlformats.org/officeDocument/2006/relationships/hyperlink" Target="http://pbs.twimg.com/profile_images/678811341226770432/LS-bwLsN_normal.png" TargetMode="External" /><Relationship Id="rId463" Type="http://schemas.openxmlformats.org/officeDocument/2006/relationships/hyperlink" Target="http://pbs.twimg.com/profile_images/678811341226770432/LS-bwLsN_normal.png" TargetMode="External" /><Relationship Id="rId464" Type="http://schemas.openxmlformats.org/officeDocument/2006/relationships/hyperlink" Target="http://pbs.twimg.com/profile_images/678811341226770432/LS-bwLsN_normal.png" TargetMode="External" /><Relationship Id="rId465" Type="http://schemas.openxmlformats.org/officeDocument/2006/relationships/hyperlink" Target="http://pbs.twimg.com/profile_images/678811341226770432/LS-bwLsN_normal.png" TargetMode="External" /><Relationship Id="rId466" Type="http://schemas.openxmlformats.org/officeDocument/2006/relationships/hyperlink" Target="http://pbs.twimg.com/profile_images/678811341226770432/LS-bwLsN_normal.png" TargetMode="External" /><Relationship Id="rId467" Type="http://schemas.openxmlformats.org/officeDocument/2006/relationships/hyperlink" Target="http://pbs.twimg.com/profile_images/678811341226770432/LS-bwLsN_normal.png" TargetMode="External" /><Relationship Id="rId468" Type="http://schemas.openxmlformats.org/officeDocument/2006/relationships/hyperlink" Target="http://pbs.twimg.com/profile_images/678811341226770432/LS-bwLsN_normal.png" TargetMode="External" /><Relationship Id="rId469" Type="http://schemas.openxmlformats.org/officeDocument/2006/relationships/hyperlink" Target="http://pbs.twimg.com/profile_images/678811341226770432/LS-bwLsN_normal.png" TargetMode="External" /><Relationship Id="rId470" Type="http://schemas.openxmlformats.org/officeDocument/2006/relationships/hyperlink" Target="http://pbs.twimg.com/profile_images/678811341226770432/LS-bwLsN_normal.png" TargetMode="External" /><Relationship Id="rId471" Type="http://schemas.openxmlformats.org/officeDocument/2006/relationships/hyperlink" Target="http://pbs.twimg.com/profile_images/678811341226770432/LS-bwLsN_normal.png" TargetMode="External" /><Relationship Id="rId472" Type="http://schemas.openxmlformats.org/officeDocument/2006/relationships/hyperlink" Target="http://pbs.twimg.com/profile_images/678811341226770432/LS-bwLsN_normal.png" TargetMode="External" /><Relationship Id="rId473" Type="http://schemas.openxmlformats.org/officeDocument/2006/relationships/hyperlink" Target="http://pbs.twimg.com/profile_images/678811341226770432/LS-bwLsN_normal.png" TargetMode="External" /><Relationship Id="rId474" Type="http://schemas.openxmlformats.org/officeDocument/2006/relationships/hyperlink" Target="http://pbs.twimg.com/profile_images/678811341226770432/LS-bwLsN_normal.png" TargetMode="External" /><Relationship Id="rId475" Type="http://schemas.openxmlformats.org/officeDocument/2006/relationships/hyperlink" Target="http://pbs.twimg.com/profile_images/678811341226770432/LS-bwLsN_normal.png" TargetMode="External" /><Relationship Id="rId476" Type="http://schemas.openxmlformats.org/officeDocument/2006/relationships/hyperlink" Target="http://pbs.twimg.com/profile_images/678811341226770432/LS-bwLsN_normal.png" TargetMode="External" /><Relationship Id="rId477" Type="http://schemas.openxmlformats.org/officeDocument/2006/relationships/hyperlink" Target="http://pbs.twimg.com/profile_images/678811341226770432/LS-bwLsN_normal.png" TargetMode="External" /><Relationship Id="rId478" Type="http://schemas.openxmlformats.org/officeDocument/2006/relationships/hyperlink" Target="http://pbs.twimg.com/profile_images/678811341226770432/LS-bwLsN_normal.png" TargetMode="External" /><Relationship Id="rId479" Type="http://schemas.openxmlformats.org/officeDocument/2006/relationships/hyperlink" Target="http://pbs.twimg.com/profile_images/678811341226770432/LS-bwLsN_normal.png" TargetMode="External" /><Relationship Id="rId480" Type="http://schemas.openxmlformats.org/officeDocument/2006/relationships/hyperlink" Target="http://pbs.twimg.com/profile_images/678811341226770432/LS-bwLsN_normal.png" TargetMode="External" /><Relationship Id="rId481" Type="http://schemas.openxmlformats.org/officeDocument/2006/relationships/hyperlink" Target="http://pbs.twimg.com/profile_images/678811341226770432/LS-bwLsN_normal.png" TargetMode="External" /><Relationship Id="rId482" Type="http://schemas.openxmlformats.org/officeDocument/2006/relationships/hyperlink" Target="http://pbs.twimg.com/profile_images/678811341226770432/LS-bwLsN_normal.png" TargetMode="External" /><Relationship Id="rId483" Type="http://schemas.openxmlformats.org/officeDocument/2006/relationships/hyperlink" Target="http://pbs.twimg.com/profile_images/678811341226770432/LS-bwLsN_normal.png" TargetMode="External" /><Relationship Id="rId484" Type="http://schemas.openxmlformats.org/officeDocument/2006/relationships/hyperlink" Target="http://pbs.twimg.com/profile_images/678811341226770432/LS-bwLsN_normal.png" TargetMode="External" /><Relationship Id="rId485" Type="http://schemas.openxmlformats.org/officeDocument/2006/relationships/hyperlink" Target="http://pbs.twimg.com/profile_images/678811341226770432/LS-bwLsN_normal.png" TargetMode="External" /><Relationship Id="rId486" Type="http://schemas.openxmlformats.org/officeDocument/2006/relationships/hyperlink" Target="http://pbs.twimg.com/profile_images/678811341226770432/LS-bwLsN_normal.png" TargetMode="External" /><Relationship Id="rId487" Type="http://schemas.openxmlformats.org/officeDocument/2006/relationships/hyperlink" Target="http://pbs.twimg.com/profile_images/678811341226770432/LS-bwLsN_normal.png" TargetMode="External" /><Relationship Id="rId488" Type="http://schemas.openxmlformats.org/officeDocument/2006/relationships/hyperlink" Target="http://pbs.twimg.com/profile_images/678811341226770432/LS-bwLsN_normal.png" TargetMode="External" /><Relationship Id="rId489" Type="http://schemas.openxmlformats.org/officeDocument/2006/relationships/hyperlink" Target="http://pbs.twimg.com/profile_images/678811341226770432/LS-bwLsN_normal.png" TargetMode="External" /><Relationship Id="rId490" Type="http://schemas.openxmlformats.org/officeDocument/2006/relationships/hyperlink" Target="http://pbs.twimg.com/profile_images/678811341226770432/LS-bwLsN_normal.png" TargetMode="External" /><Relationship Id="rId491" Type="http://schemas.openxmlformats.org/officeDocument/2006/relationships/hyperlink" Target="http://pbs.twimg.com/profile_images/678811341226770432/LS-bwLsN_normal.png" TargetMode="External" /><Relationship Id="rId492" Type="http://schemas.openxmlformats.org/officeDocument/2006/relationships/hyperlink" Target="http://pbs.twimg.com/profile_images/678811341226770432/LS-bwLsN_normal.png" TargetMode="External" /><Relationship Id="rId493" Type="http://schemas.openxmlformats.org/officeDocument/2006/relationships/hyperlink" Target="http://pbs.twimg.com/profile_images/678811341226770432/LS-bwLsN_normal.png" TargetMode="External" /><Relationship Id="rId494" Type="http://schemas.openxmlformats.org/officeDocument/2006/relationships/hyperlink" Target="http://pbs.twimg.com/profile_images/678811341226770432/LS-bwLsN_normal.png" TargetMode="External" /><Relationship Id="rId495" Type="http://schemas.openxmlformats.org/officeDocument/2006/relationships/hyperlink" Target="http://pbs.twimg.com/profile_images/678811341226770432/LS-bwLsN_normal.png" TargetMode="External" /><Relationship Id="rId496" Type="http://schemas.openxmlformats.org/officeDocument/2006/relationships/hyperlink" Target="http://pbs.twimg.com/profile_images/678811341226770432/LS-bwLsN_normal.png" TargetMode="External" /><Relationship Id="rId497" Type="http://schemas.openxmlformats.org/officeDocument/2006/relationships/hyperlink" Target="http://pbs.twimg.com/profile_images/678811341226770432/LS-bwLsN_normal.png" TargetMode="External" /><Relationship Id="rId498" Type="http://schemas.openxmlformats.org/officeDocument/2006/relationships/hyperlink" Target="http://pbs.twimg.com/profile_images/678811341226770432/LS-bwLsN_normal.png" TargetMode="External" /><Relationship Id="rId499" Type="http://schemas.openxmlformats.org/officeDocument/2006/relationships/hyperlink" Target="http://pbs.twimg.com/profile_images/678811341226770432/LS-bwLsN_normal.png" TargetMode="External" /><Relationship Id="rId500" Type="http://schemas.openxmlformats.org/officeDocument/2006/relationships/hyperlink" Target="http://pbs.twimg.com/profile_images/678811341226770432/LS-bwLsN_normal.png" TargetMode="External" /><Relationship Id="rId501" Type="http://schemas.openxmlformats.org/officeDocument/2006/relationships/hyperlink" Target="http://pbs.twimg.com/profile_images/678811341226770432/LS-bwLsN_normal.png" TargetMode="External" /><Relationship Id="rId502" Type="http://schemas.openxmlformats.org/officeDocument/2006/relationships/hyperlink" Target="http://pbs.twimg.com/profile_images/678811341226770432/LS-bwLsN_normal.png" TargetMode="External" /><Relationship Id="rId503" Type="http://schemas.openxmlformats.org/officeDocument/2006/relationships/hyperlink" Target="http://pbs.twimg.com/profile_images/678811341226770432/LS-bwLsN_normal.png" TargetMode="External" /><Relationship Id="rId504" Type="http://schemas.openxmlformats.org/officeDocument/2006/relationships/hyperlink" Target="http://pbs.twimg.com/profile_images/678811341226770432/LS-bwLsN_normal.png" TargetMode="External" /><Relationship Id="rId505" Type="http://schemas.openxmlformats.org/officeDocument/2006/relationships/hyperlink" Target="http://pbs.twimg.com/profile_images/678811341226770432/LS-bwLsN_normal.png" TargetMode="External" /><Relationship Id="rId506" Type="http://schemas.openxmlformats.org/officeDocument/2006/relationships/hyperlink" Target="http://pbs.twimg.com/profile_images/678811341226770432/LS-bwLsN_normal.png" TargetMode="External" /><Relationship Id="rId507" Type="http://schemas.openxmlformats.org/officeDocument/2006/relationships/hyperlink" Target="http://pbs.twimg.com/profile_images/678811341226770432/LS-bwLsN_normal.png" TargetMode="External" /><Relationship Id="rId508" Type="http://schemas.openxmlformats.org/officeDocument/2006/relationships/hyperlink" Target="http://pbs.twimg.com/profile_images/678811341226770432/LS-bwLsN_normal.png" TargetMode="External" /><Relationship Id="rId509" Type="http://schemas.openxmlformats.org/officeDocument/2006/relationships/hyperlink" Target="http://pbs.twimg.com/profile_images/678811341226770432/LS-bwLsN_normal.png" TargetMode="External" /><Relationship Id="rId510" Type="http://schemas.openxmlformats.org/officeDocument/2006/relationships/hyperlink" Target="http://pbs.twimg.com/profile_images/678811341226770432/LS-bwLsN_normal.png" TargetMode="External" /><Relationship Id="rId511" Type="http://schemas.openxmlformats.org/officeDocument/2006/relationships/hyperlink" Target="http://pbs.twimg.com/profile_images/678811341226770432/LS-bwLsN_normal.png" TargetMode="External" /><Relationship Id="rId512" Type="http://schemas.openxmlformats.org/officeDocument/2006/relationships/hyperlink" Target="http://pbs.twimg.com/profile_images/678811341226770432/LS-bwLsN_normal.png" TargetMode="External" /><Relationship Id="rId513" Type="http://schemas.openxmlformats.org/officeDocument/2006/relationships/hyperlink" Target="http://pbs.twimg.com/profile_images/678811341226770432/LS-bwLsN_normal.png" TargetMode="External" /><Relationship Id="rId514" Type="http://schemas.openxmlformats.org/officeDocument/2006/relationships/hyperlink" Target="http://pbs.twimg.com/profile_images/678811341226770432/LS-bwLsN_normal.png" TargetMode="External" /><Relationship Id="rId515" Type="http://schemas.openxmlformats.org/officeDocument/2006/relationships/hyperlink" Target="http://pbs.twimg.com/profile_images/678811341226770432/LS-bwLsN_normal.png" TargetMode="External" /><Relationship Id="rId516" Type="http://schemas.openxmlformats.org/officeDocument/2006/relationships/hyperlink" Target="http://pbs.twimg.com/profile_images/678811341226770432/LS-bwLsN_normal.png" TargetMode="External" /><Relationship Id="rId517" Type="http://schemas.openxmlformats.org/officeDocument/2006/relationships/hyperlink" Target="http://pbs.twimg.com/profile_images/678811341226770432/LS-bwLsN_normal.png" TargetMode="External" /><Relationship Id="rId518" Type="http://schemas.openxmlformats.org/officeDocument/2006/relationships/hyperlink" Target="http://pbs.twimg.com/profile_images/678811341226770432/LS-bwLsN_normal.png" TargetMode="External" /><Relationship Id="rId519" Type="http://schemas.openxmlformats.org/officeDocument/2006/relationships/hyperlink" Target="http://pbs.twimg.com/profile_images/678811341226770432/LS-bwLsN_normal.png" TargetMode="External" /><Relationship Id="rId520" Type="http://schemas.openxmlformats.org/officeDocument/2006/relationships/hyperlink" Target="http://pbs.twimg.com/profile_images/678811341226770432/LS-bwLsN_normal.png" TargetMode="External" /><Relationship Id="rId521" Type="http://schemas.openxmlformats.org/officeDocument/2006/relationships/hyperlink" Target="http://pbs.twimg.com/profile_images/678811341226770432/LS-bwLsN_normal.png" TargetMode="External" /><Relationship Id="rId522" Type="http://schemas.openxmlformats.org/officeDocument/2006/relationships/hyperlink" Target="http://pbs.twimg.com/profile_images/678811341226770432/LS-bwLsN_normal.png" TargetMode="External" /><Relationship Id="rId523" Type="http://schemas.openxmlformats.org/officeDocument/2006/relationships/hyperlink" Target="http://pbs.twimg.com/profile_images/678811341226770432/LS-bwLsN_normal.png" TargetMode="External" /><Relationship Id="rId524" Type="http://schemas.openxmlformats.org/officeDocument/2006/relationships/hyperlink" Target="http://pbs.twimg.com/profile_images/678811341226770432/LS-bwLsN_normal.png" TargetMode="External" /><Relationship Id="rId525" Type="http://schemas.openxmlformats.org/officeDocument/2006/relationships/hyperlink" Target="http://pbs.twimg.com/profile_images/678811341226770432/LS-bwLsN_normal.png" TargetMode="External" /><Relationship Id="rId526" Type="http://schemas.openxmlformats.org/officeDocument/2006/relationships/hyperlink" Target="http://pbs.twimg.com/profile_images/678811341226770432/LS-bwLsN_normal.png" TargetMode="External" /><Relationship Id="rId527" Type="http://schemas.openxmlformats.org/officeDocument/2006/relationships/hyperlink" Target="http://pbs.twimg.com/profile_images/678811341226770432/LS-bwLsN_normal.png" TargetMode="External" /><Relationship Id="rId528" Type="http://schemas.openxmlformats.org/officeDocument/2006/relationships/hyperlink" Target="http://pbs.twimg.com/profile_images/678811341226770432/LS-bwLsN_normal.png" TargetMode="External" /><Relationship Id="rId529" Type="http://schemas.openxmlformats.org/officeDocument/2006/relationships/hyperlink" Target="http://pbs.twimg.com/profile_images/678811341226770432/LS-bwLsN_normal.png" TargetMode="External" /><Relationship Id="rId530" Type="http://schemas.openxmlformats.org/officeDocument/2006/relationships/hyperlink" Target="http://pbs.twimg.com/profile_images/678811341226770432/LS-bwLsN_normal.png" TargetMode="External" /><Relationship Id="rId531" Type="http://schemas.openxmlformats.org/officeDocument/2006/relationships/hyperlink" Target="http://pbs.twimg.com/profile_images/678811341226770432/LS-bwLsN_normal.png" TargetMode="External" /><Relationship Id="rId532" Type="http://schemas.openxmlformats.org/officeDocument/2006/relationships/hyperlink" Target="http://pbs.twimg.com/profile_images/678811341226770432/LS-bwLsN_normal.png" TargetMode="External" /><Relationship Id="rId533" Type="http://schemas.openxmlformats.org/officeDocument/2006/relationships/hyperlink" Target="http://pbs.twimg.com/profile_images/678811341226770432/LS-bwLsN_normal.png" TargetMode="External" /><Relationship Id="rId534" Type="http://schemas.openxmlformats.org/officeDocument/2006/relationships/hyperlink" Target="http://pbs.twimg.com/profile_images/678811341226770432/LS-bwLsN_normal.png" TargetMode="External" /><Relationship Id="rId535" Type="http://schemas.openxmlformats.org/officeDocument/2006/relationships/hyperlink" Target="http://pbs.twimg.com/profile_images/678811341226770432/LS-bwLsN_normal.png" TargetMode="External" /><Relationship Id="rId536" Type="http://schemas.openxmlformats.org/officeDocument/2006/relationships/hyperlink" Target="http://pbs.twimg.com/profile_images/678811341226770432/LS-bwLsN_normal.png" TargetMode="External" /><Relationship Id="rId537" Type="http://schemas.openxmlformats.org/officeDocument/2006/relationships/hyperlink" Target="http://pbs.twimg.com/profile_images/678811341226770432/LS-bwLsN_normal.png" TargetMode="External" /><Relationship Id="rId538" Type="http://schemas.openxmlformats.org/officeDocument/2006/relationships/hyperlink" Target="http://pbs.twimg.com/profile_images/678811341226770432/LS-bwLsN_normal.png" TargetMode="External" /><Relationship Id="rId539" Type="http://schemas.openxmlformats.org/officeDocument/2006/relationships/hyperlink" Target="http://pbs.twimg.com/profile_images/678811341226770432/LS-bwLsN_normal.png" TargetMode="External" /><Relationship Id="rId540" Type="http://schemas.openxmlformats.org/officeDocument/2006/relationships/hyperlink" Target="http://pbs.twimg.com/profile_images/678811341226770432/LS-bwLsN_normal.png" TargetMode="External" /><Relationship Id="rId541" Type="http://schemas.openxmlformats.org/officeDocument/2006/relationships/hyperlink" Target="http://pbs.twimg.com/profile_images/678811341226770432/LS-bwLsN_normal.png" TargetMode="External" /><Relationship Id="rId542" Type="http://schemas.openxmlformats.org/officeDocument/2006/relationships/hyperlink" Target="http://pbs.twimg.com/profile_images/678811341226770432/LS-bwLsN_normal.png" TargetMode="External" /><Relationship Id="rId543" Type="http://schemas.openxmlformats.org/officeDocument/2006/relationships/hyperlink" Target="http://pbs.twimg.com/profile_images/678811341226770432/LS-bwLsN_normal.png" TargetMode="External" /><Relationship Id="rId544" Type="http://schemas.openxmlformats.org/officeDocument/2006/relationships/hyperlink" Target="http://pbs.twimg.com/profile_images/678811341226770432/LS-bwLsN_normal.png" TargetMode="External" /><Relationship Id="rId545" Type="http://schemas.openxmlformats.org/officeDocument/2006/relationships/hyperlink" Target="http://pbs.twimg.com/profile_images/678811341226770432/LS-bwLsN_normal.png" TargetMode="External" /><Relationship Id="rId546" Type="http://schemas.openxmlformats.org/officeDocument/2006/relationships/hyperlink" Target="http://pbs.twimg.com/profile_images/678811341226770432/LS-bwLsN_normal.png" TargetMode="External" /><Relationship Id="rId547" Type="http://schemas.openxmlformats.org/officeDocument/2006/relationships/hyperlink" Target="http://pbs.twimg.com/profile_images/678811341226770432/LS-bwLsN_normal.png" TargetMode="External" /><Relationship Id="rId548" Type="http://schemas.openxmlformats.org/officeDocument/2006/relationships/hyperlink" Target="http://pbs.twimg.com/profile_images/678811341226770432/LS-bwLsN_normal.png" TargetMode="External" /><Relationship Id="rId549" Type="http://schemas.openxmlformats.org/officeDocument/2006/relationships/hyperlink" Target="http://pbs.twimg.com/profile_images/678811341226770432/LS-bwLsN_normal.png" TargetMode="External" /><Relationship Id="rId550" Type="http://schemas.openxmlformats.org/officeDocument/2006/relationships/hyperlink" Target="http://pbs.twimg.com/profile_images/678811341226770432/LS-bwLsN_normal.png" TargetMode="External" /><Relationship Id="rId551" Type="http://schemas.openxmlformats.org/officeDocument/2006/relationships/hyperlink" Target="http://pbs.twimg.com/profile_images/678811341226770432/LS-bwLsN_normal.png" TargetMode="External" /><Relationship Id="rId552" Type="http://schemas.openxmlformats.org/officeDocument/2006/relationships/hyperlink" Target="http://pbs.twimg.com/profile_images/678811341226770432/LS-bwLsN_normal.png" TargetMode="External" /><Relationship Id="rId553" Type="http://schemas.openxmlformats.org/officeDocument/2006/relationships/hyperlink" Target="http://pbs.twimg.com/profile_images/678811341226770432/LS-bwLsN_normal.png" TargetMode="External" /><Relationship Id="rId554" Type="http://schemas.openxmlformats.org/officeDocument/2006/relationships/hyperlink" Target="http://pbs.twimg.com/profile_images/678811341226770432/LS-bwLsN_normal.png" TargetMode="External" /><Relationship Id="rId555" Type="http://schemas.openxmlformats.org/officeDocument/2006/relationships/hyperlink" Target="http://pbs.twimg.com/profile_images/678811341226770432/LS-bwLsN_normal.png" TargetMode="External" /><Relationship Id="rId556" Type="http://schemas.openxmlformats.org/officeDocument/2006/relationships/hyperlink" Target="http://pbs.twimg.com/profile_images/678811341226770432/LS-bwLsN_normal.png" TargetMode="External" /><Relationship Id="rId557" Type="http://schemas.openxmlformats.org/officeDocument/2006/relationships/hyperlink" Target="http://pbs.twimg.com/profile_images/678811341226770432/LS-bwLsN_normal.pn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pbs.twimg.com/profile_images/678811341226770432/LS-bwLsN_normal.png" TargetMode="External" /><Relationship Id="rId615" Type="http://schemas.openxmlformats.org/officeDocument/2006/relationships/hyperlink" Target="http://pbs.twimg.com/profile_images/678811341226770432/LS-bwLsN_normal.png" TargetMode="External" /><Relationship Id="rId616" Type="http://schemas.openxmlformats.org/officeDocument/2006/relationships/hyperlink" Target="http://pbs.twimg.com/profile_images/678811341226770432/LS-bwLsN_normal.png" TargetMode="External" /><Relationship Id="rId617" Type="http://schemas.openxmlformats.org/officeDocument/2006/relationships/hyperlink" Target="http://pbs.twimg.com/profile_images/678811341226770432/LS-bwLsN_normal.png" TargetMode="External" /><Relationship Id="rId618" Type="http://schemas.openxmlformats.org/officeDocument/2006/relationships/hyperlink" Target="http://pbs.twimg.com/profile_images/678811341226770432/LS-bwLsN_normal.png" TargetMode="External" /><Relationship Id="rId619" Type="http://schemas.openxmlformats.org/officeDocument/2006/relationships/hyperlink" Target="http://pbs.twimg.com/profile_images/678811341226770432/LS-bwLsN_normal.png" TargetMode="External" /><Relationship Id="rId620" Type="http://schemas.openxmlformats.org/officeDocument/2006/relationships/hyperlink" Target="http://pbs.twimg.com/profile_images/678811341226770432/LS-bwLsN_normal.png" TargetMode="External" /><Relationship Id="rId621" Type="http://schemas.openxmlformats.org/officeDocument/2006/relationships/hyperlink" Target="http://pbs.twimg.com/profile_images/678811341226770432/LS-bwLsN_normal.png" TargetMode="External" /><Relationship Id="rId622" Type="http://schemas.openxmlformats.org/officeDocument/2006/relationships/hyperlink" Target="http://pbs.twimg.com/profile_images/678811341226770432/LS-bwLsN_normal.png" TargetMode="External" /><Relationship Id="rId623" Type="http://schemas.openxmlformats.org/officeDocument/2006/relationships/hyperlink" Target="http://pbs.twimg.com/profile_images/678811341226770432/LS-bwLsN_normal.png" TargetMode="External" /><Relationship Id="rId624" Type="http://schemas.openxmlformats.org/officeDocument/2006/relationships/hyperlink" Target="http://pbs.twimg.com/profile_images/678811341226770432/LS-bwLsN_normal.png" TargetMode="External" /><Relationship Id="rId625" Type="http://schemas.openxmlformats.org/officeDocument/2006/relationships/hyperlink" Target="http://pbs.twimg.com/profile_images/678811341226770432/LS-bwLsN_normal.png" TargetMode="External" /><Relationship Id="rId626" Type="http://schemas.openxmlformats.org/officeDocument/2006/relationships/hyperlink" Target="http://pbs.twimg.com/profile_images/678811341226770432/LS-bwLsN_normal.png" TargetMode="External" /><Relationship Id="rId627" Type="http://schemas.openxmlformats.org/officeDocument/2006/relationships/hyperlink" Target="http://pbs.twimg.com/profile_images/678811341226770432/LS-bwLsN_normal.png" TargetMode="External" /><Relationship Id="rId628" Type="http://schemas.openxmlformats.org/officeDocument/2006/relationships/hyperlink" Target="http://pbs.twimg.com/profile_images/678811341226770432/LS-bwLsN_normal.png" TargetMode="External" /><Relationship Id="rId629" Type="http://schemas.openxmlformats.org/officeDocument/2006/relationships/hyperlink" Target="http://pbs.twimg.com/profile_images/678811341226770432/LS-bwLsN_normal.png" TargetMode="External" /><Relationship Id="rId630" Type="http://schemas.openxmlformats.org/officeDocument/2006/relationships/hyperlink" Target="http://pbs.twimg.com/profile_images/678811341226770432/LS-bwLsN_normal.png" TargetMode="External" /><Relationship Id="rId631" Type="http://schemas.openxmlformats.org/officeDocument/2006/relationships/hyperlink" Target="http://pbs.twimg.com/profile_images/678811341226770432/LS-bwLsN_normal.png" TargetMode="External" /><Relationship Id="rId632" Type="http://schemas.openxmlformats.org/officeDocument/2006/relationships/hyperlink" Target="http://pbs.twimg.com/profile_images/678811341226770432/LS-bwLsN_normal.png" TargetMode="External" /><Relationship Id="rId633" Type="http://schemas.openxmlformats.org/officeDocument/2006/relationships/hyperlink" Target="http://pbs.twimg.com/profile_images/678811341226770432/LS-bwLsN_normal.png" TargetMode="External" /><Relationship Id="rId634" Type="http://schemas.openxmlformats.org/officeDocument/2006/relationships/hyperlink" Target="http://pbs.twimg.com/profile_images/678811341226770432/LS-bwLsN_normal.png" TargetMode="External" /><Relationship Id="rId635" Type="http://schemas.openxmlformats.org/officeDocument/2006/relationships/hyperlink" Target="http://pbs.twimg.com/profile_images/678811341226770432/LS-bwLsN_normal.png" TargetMode="External" /><Relationship Id="rId636" Type="http://schemas.openxmlformats.org/officeDocument/2006/relationships/hyperlink" Target="http://pbs.twimg.com/profile_images/678811341226770432/LS-bwLsN_normal.png" TargetMode="External" /><Relationship Id="rId637" Type="http://schemas.openxmlformats.org/officeDocument/2006/relationships/hyperlink" Target="http://pbs.twimg.com/profile_images/678811341226770432/LS-bwLsN_normal.png" TargetMode="External" /><Relationship Id="rId638" Type="http://schemas.openxmlformats.org/officeDocument/2006/relationships/hyperlink" Target="http://pbs.twimg.com/profile_images/678811341226770432/LS-bwLsN_normal.png" TargetMode="External" /><Relationship Id="rId639" Type="http://schemas.openxmlformats.org/officeDocument/2006/relationships/hyperlink" Target="http://pbs.twimg.com/profile_images/678811341226770432/LS-bwLsN_normal.png" TargetMode="External" /><Relationship Id="rId640" Type="http://schemas.openxmlformats.org/officeDocument/2006/relationships/hyperlink" Target="http://pbs.twimg.com/profile_images/678811341226770432/LS-bwLsN_normal.png" TargetMode="External" /><Relationship Id="rId641" Type="http://schemas.openxmlformats.org/officeDocument/2006/relationships/hyperlink" Target="http://pbs.twimg.com/profile_images/678811341226770432/LS-bwLsN_normal.png" TargetMode="External" /><Relationship Id="rId642" Type="http://schemas.openxmlformats.org/officeDocument/2006/relationships/hyperlink" Target="http://pbs.twimg.com/profile_images/678811341226770432/LS-bwLsN_normal.png" TargetMode="External" /><Relationship Id="rId643" Type="http://schemas.openxmlformats.org/officeDocument/2006/relationships/hyperlink" Target="http://pbs.twimg.com/profile_images/678811341226770432/LS-bwLsN_normal.png" TargetMode="External" /><Relationship Id="rId644" Type="http://schemas.openxmlformats.org/officeDocument/2006/relationships/hyperlink" Target="http://pbs.twimg.com/profile_images/678811341226770432/LS-bwLsN_normal.png" TargetMode="External" /><Relationship Id="rId645" Type="http://schemas.openxmlformats.org/officeDocument/2006/relationships/hyperlink" Target="http://pbs.twimg.com/profile_images/678811341226770432/LS-bwLsN_normal.png" TargetMode="External" /><Relationship Id="rId646" Type="http://schemas.openxmlformats.org/officeDocument/2006/relationships/hyperlink" Target="http://pbs.twimg.com/profile_images/678811341226770432/LS-bwLsN_normal.png" TargetMode="External" /><Relationship Id="rId647" Type="http://schemas.openxmlformats.org/officeDocument/2006/relationships/hyperlink" Target="http://pbs.twimg.com/profile_images/678811341226770432/LS-bwLsN_normal.png" TargetMode="External" /><Relationship Id="rId648" Type="http://schemas.openxmlformats.org/officeDocument/2006/relationships/hyperlink" Target="http://pbs.twimg.com/profile_images/678811341226770432/LS-bwLsN_normal.png" TargetMode="External" /><Relationship Id="rId649" Type="http://schemas.openxmlformats.org/officeDocument/2006/relationships/hyperlink" Target="http://pbs.twimg.com/profile_images/678811341226770432/LS-bwLsN_normal.png" TargetMode="External" /><Relationship Id="rId650" Type="http://schemas.openxmlformats.org/officeDocument/2006/relationships/hyperlink" Target="http://pbs.twimg.com/profile_images/678811341226770432/LS-bwLsN_normal.png" TargetMode="External" /><Relationship Id="rId651" Type="http://schemas.openxmlformats.org/officeDocument/2006/relationships/hyperlink" Target="http://pbs.twimg.com/profile_images/678811341226770432/LS-bwLsN_normal.png" TargetMode="External" /><Relationship Id="rId652" Type="http://schemas.openxmlformats.org/officeDocument/2006/relationships/hyperlink" Target="http://pbs.twimg.com/profile_images/678811341226770432/LS-bwLsN_normal.png" TargetMode="External" /><Relationship Id="rId653" Type="http://schemas.openxmlformats.org/officeDocument/2006/relationships/hyperlink" Target="http://pbs.twimg.com/profile_images/678811341226770432/LS-bwLsN_normal.png" TargetMode="External" /><Relationship Id="rId654" Type="http://schemas.openxmlformats.org/officeDocument/2006/relationships/hyperlink" Target="http://pbs.twimg.com/profile_images/678811341226770432/LS-bwLsN_normal.png" TargetMode="External" /><Relationship Id="rId655" Type="http://schemas.openxmlformats.org/officeDocument/2006/relationships/hyperlink" Target="http://pbs.twimg.com/profile_images/678811341226770432/LS-bwLsN_normal.png" TargetMode="External" /><Relationship Id="rId656" Type="http://schemas.openxmlformats.org/officeDocument/2006/relationships/hyperlink" Target="http://pbs.twimg.com/profile_images/678811341226770432/LS-bwLsN_normal.png" TargetMode="External" /><Relationship Id="rId657" Type="http://schemas.openxmlformats.org/officeDocument/2006/relationships/hyperlink" Target="http://pbs.twimg.com/profile_images/678811341226770432/LS-bwLsN_normal.png" TargetMode="External" /><Relationship Id="rId658" Type="http://schemas.openxmlformats.org/officeDocument/2006/relationships/hyperlink" Target="http://pbs.twimg.com/profile_images/678811341226770432/LS-bwLsN_normal.png" TargetMode="External" /><Relationship Id="rId659" Type="http://schemas.openxmlformats.org/officeDocument/2006/relationships/hyperlink" Target="http://pbs.twimg.com/profile_images/678811341226770432/LS-bwLsN_normal.png" TargetMode="External" /><Relationship Id="rId660" Type="http://schemas.openxmlformats.org/officeDocument/2006/relationships/hyperlink" Target="http://pbs.twimg.com/profile_images/678811341226770432/LS-bwLsN_normal.png" TargetMode="External" /><Relationship Id="rId661" Type="http://schemas.openxmlformats.org/officeDocument/2006/relationships/hyperlink" Target="http://pbs.twimg.com/profile_images/678811341226770432/LS-bwLsN_normal.png" TargetMode="External" /><Relationship Id="rId662" Type="http://schemas.openxmlformats.org/officeDocument/2006/relationships/hyperlink" Target="http://pbs.twimg.com/profile_images/678811341226770432/LS-bwLsN_normal.png" TargetMode="External" /><Relationship Id="rId663" Type="http://schemas.openxmlformats.org/officeDocument/2006/relationships/hyperlink" Target="http://pbs.twimg.com/profile_images/678811341226770432/LS-bwLsN_normal.png" TargetMode="External" /><Relationship Id="rId664" Type="http://schemas.openxmlformats.org/officeDocument/2006/relationships/hyperlink" Target="http://pbs.twimg.com/profile_images/678811341226770432/LS-bwLsN_normal.png" TargetMode="External" /><Relationship Id="rId665" Type="http://schemas.openxmlformats.org/officeDocument/2006/relationships/hyperlink" Target="http://pbs.twimg.com/profile_images/678811341226770432/LS-bwLsN_normal.png" TargetMode="External" /><Relationship Id="rId666" Type="http://schemas.openxmlformats.org/officeDocument/2006/relationships/hyperlink" Target="http://pbs.twimg.com/profile_images/678811341226770432/LS-bwLsN_normal.png" TargetMode="External" /><Relationship Id="rId667" Type="http://schemas.openxmlformats.org/officeDocument/2006/relationships/hyperlink" Target="http://pbs.twimg.com/profile_images/678811341226770432/LS-bwLsN_normal.png" TargetMode="External" /><Relationship Id="rId668" Type="http://schemas.openxmlformats.org/officeDocument/2006/relationships/hyperlink" Target="http://pbs.twimg.com/profile_images/678811341226770432/LS-bwLsN_normal.png" TargetMode="External" /><Relationship Id="rId669" Type="http://schemas.openxmlformats.org/officeDocument/2006/relationships/hyperlink" Target="http://pbs.twimg.com/profile_images/678811341226770432/LS-bwLsN_normal.png" TargetMode="External" /><Relationship Id="rId670" Type="http://schemas.openxmlformats.org/officeDocument/2006/relationships/hyperlink" Target="http://pbs.twimg.com/profile_images/678811341226770432/LS-bwLsN_normal.png" TargetMode="External" /><Relationship Id="rId671" Type="http://schemas.openxmlformats.org/officeDocument/2006/relationships/hyperlink" Target="http://pbs.twimg.com/profile_images/678811341226770432/LS-bwLsN_normal.png" TargetMode="External" /><Relationship Id="rId672" Type="http://schemas.openxmlformats.org/officeDocument/2006/relationships/hyperlink" Target="http://pbs.twimg.com/profile_images/678811341226770432/LS-bwLsN_normal.png" TargetMode="External" /><Relationship Id="rId673" Type="http://schemas.openxmlformats.org/officeDocument/2006/relationships/hyperlink" Target="http://pbs.twimg.com/profile_images/678811341226770432/LS-bwLsN_normal.png" TargetMode="External" /><Relationship Id="rId674" Type="http://schemas.openxmlformats.org/officeDocument/2006/relationships/hyperlink" Target="http://pbs.twimg.com/profile_images/678811341226770432/LS-bwLsN_normal.png" TargetMode="External" /><Relationship Id="rId675" Type="http://schemas.openxmlformats.org/officeDocument/2006/relationships/hyperlink" Target="http://pbs.twimg.com/profile_images/678811341226770432/LS-bwLsN_normal.png" TargetMode="External" /><Relationship Id="rId676" Type="http://schemas.openxmlformats.org/officeDocument/2006/relationships/hyperlink" Target="http://pbs.twimg.com/profile_images/678811341226770432/LS-bwLsN_normal.png" TargetMode="External" /><Relationship Id="rId677" Type="http://schemas.openxmlformats.org/officeDocument/2006/relationships/hyperlink" Target="http://pbs.twimg.com/profile_images/678811341226770432/LS-bwLsN_normal.png" TargetMode="External" /><Relationship Id="rId678" Type="http://schemas.openxmlformats.org/officeDocument/2006/relationships/hyperlink" Target="http://pbs.twimg.com/profile_images/678811341226770432/LS-bwLsN_normal.png" TargetMode="External" /><Relationship Id="rId679" Type="http://schemas.openxmlformats.org/officeDocument/2006/relationships/hyperlink" Target="http://pbs.twimg.com/profile_images/678811341226770432/LS-bwLsN_normal.png" TargetMode="External" /><Relationship Id="rId680" Type="http://schemas.openxmlformats.org/officeDocument/2006/relationships/hyperlink" Target="http://pbs.twimg.com/profile_images/678811341226770432/LS-bwLsN_normal.png" TargetMode="External" /><Relationship Id="rId681" Type="http://schemas.openxmlformats.org/officeDocument/2006/relationships/hyperlink" Target="http://pbs.twimg.com/profile_images/678811341226770432/LS-bwLsN_normal.png" TargetMode="External" /><Relationship Id="rId682" Type="http://schemas.openxmlformats.org/officeDocument/2006/relationships/hyperlink" Target="http://pbs.twimg.com/profile_images/678811341226770432/LS-bwLsN_normal.png" TargetMode="External" /><Relationship Id="rId683" Type="http://schemas.openxmlformats.org/officeDocument/2006/relationships/hyperlink" Target="http://pbs.twimg.com/profile_images/678811341226770432/LS-bwLsN_normal.png" TargetMode="External" /><Relationship Id="rId684" Type="http://schemas.openxmlformats.org/officeDocument/2006/relationships/hyperlink" Target="http://pbs.twimg.com/profile_images/678811341226770432/LS-bwLsN_normal.png" TargetMode="External" /><Relationship Id="rId685" Type="http://schemas.openxmlformats.org/officeDocument/2006/relationships/hyperlink" Target="http://pbs.twimg.com/profile_images/678811341226770432/LS-bwLsN_normal.png" TargetMode="External" /><Relationship Id="rId686" Type="http://schemas.openxmlformats.org/officeDocument/2006/relationships/hyperlink" Target="http://pbs.twimg.com/profile_images/678811341226770432/LS-bwLsN_normal.png" TargetMode="External" /><Relationship Id="rId687" Type="http://schemas.openxmlformats.org/officeDocument/2006/relationships/hyperlink" Target="http://pbs.twimg.com/profile_images/678811341226770432/LS-bwLsN_normal.png" TargetMode="External" /><Relationship Id="rId688" Type="http://schemas.openxmlformats.org/officeDocument/2006/relationships/hyperlink" Target="http://pbs.twimg.com/profile_images/678811341226770432/LS-bwLsN_normal.png" TargetMode="External" /><Relationship Id="rId689" Type="http://schemas.openxmlformats.org/officeDocument/2006/relationships/hyperlink" Target="http://pbs.twimg.com/profile_images/678811341226770432/LS-bwLsN_normal.png" TargetMode="External" /><Relationship Id="rId690" Type="http://schemas.openxmlformats.org/officeDocument/2006/relationships/hyperlink" Target="http://pbs.twimg.com/profile_images/678811341226770432/LS-bwLsN_normal.png" TargetMode="External" /><Relationship Id="rId691" Type="http://schemas.openxmlformats.org/officeDocument/2006/relationships/hyperlink" Target="http://pbs.twimg.com/profile_images/678811341226770432/LS-bwLsN_normal.png" TargetMode="External" /><Relationship Id="rId692" Type="http://schemas.openxmlformats.org/officeDocument/2006/relationships/hyperlink" Target="http://pbs.twimg.com/profile_images/678811341226770432/LS-bwLsN_normal.png" TargetMode="External" /><Relationship Id="rId693" Type="http://schemas.openxmlformats.org/officeDocument/2006/relationships/hyperlink" Target="http://pbs.twimg.com/profile_images/678811341226770432/LS-bwLsN_normal.png" TargetMode="External" /><Relationship Id="rId694" Type="http://schemas.openxmlformats.org/officeDocument/2006/relationships/hyperlink" Target="http://pbs.twimg.com/profile_images/678811341226770432/LS-bwLsN_normal.png" TargetMode="External" /><Relationship Id="rId695" Type="http://schemas.openxmlformats.org/officeDocument/2006/relationships/hyperlink" Target="http://pbs.twimg.com/profile_images/678811341226770432/LS-bwLsN_normal.png" TargetMode="External" /><Relationship Id="rId696" Type="http://schemas.openxmlformats.org/officeDocument/2006/relationships/hyperlink" Target="http://pbs.twimg.com/profile_images/678811341226770432/LS-bwLsN_normal.png" TargetMode="External" /><Relationship Id="rId697" Type="http://schemas.openxmlformats.org/officeDocument/2006/relationships/hyperlink" Target="http://pbs.twimg.com/profile_images/678811341226770432/LS-bwLsN_normal.png" TargetMode="External" /><Relationship Id="rId698" Type="http://schemas.openxmlformats.org/officeDocument/2006/relationships/hyperlink" Target="http://pbs.twimg.com/profile_images/678811341226770432/LS-bwLsN_normal.png" TargetMode="External" /><Relationship Id="rId699" Type="http://schemas.openxmlformats.org/officeDocument/2006/relationships/hyperlink" Target="http://pbs.twimg.com/profile_images/678811341226770432/LS-bwLsN_normal.png" TargetMode="External" /><Relationship Id="rId700" Type="http://schemas.openxmlformats.org/officeDocument/2006/relationships/hyperlink" Target="http://pbs.twimg.com/profile_images/678811341226770432/LS-bwLsN_normal.png" TargetMode="External" /><Relationship Id="rId701" Type="http://schemas.openxmlformats.org/officeDocument/2006/relationships/hyperlink" Target="http://pbs.twimg.com/profile_images/678811341226770432/LS-bwLsN_normal.png" TargetMode="External" /><Relationship Id="rId702" Type="http://schemas.openxmlformats.org/officeDocument/2006/relationships/hyperlink" Target="https://twitter.com/#!/peoplehum/status/1168503559312142337" TargetMode="External" /><Relationship Id="rId703" Type="http://schemas.openxmlformats.org/officeDocument/2006/relationships/hyperlink" Target="https://twitter.com/#!/wccinofficial/status/1169139312652378114" TargetMode="External" /><Relationship Id="rId704" Type="http://schemas.openxmlformats.org/officeDocument/2006/relationships/hyperlink" Target="https://twitter.com/#!/joeyvpricehr/status/1169271885374341121" TargetMode="External" /><Relationship Id="rId705" Type="http://schemas.openxmlformats.org/officeDocument/2006/relationships/hyperlink" Target="https://twitter.com/#!/aor___ar3oo0odx/status/1169614946654707713" TargetMode="External" /><Relationship Id="rId706" Type="http://schemas.openxmlformats.org/officeDocument/2006/relationships/hyperlink" Target="https://twitter.com/#!/iorusa/status/1169716862319566850" TargetMode="External" /><Relationship Id="rId707" Type="http://schemas.openxmlformats.org/officeDocument/2006/relationships/hyperlink" Target="https://twitter.com/#!/recruitment/status/1169958446411780097" TargetMode="External" /><Relationship Id="rId708" Type="http://schemas.openxmlformats.org/officeDocument/2006/relationships/hyperlink" Target="https://twitter.com/#!/darlenecampbe12/status/1170520070063366144" TargetMode="External" /><Relationship Id="rId709" Type="http://schemas.openxmlformats.org/officeDocument/2006/relationships/hyperlink" Target="https://twitter.com/#!/roomcoapp/status/1169607460182777857" TargetMode="External" /><Relationship Id="rId710" Type="http://schemas.openxmlformats.org/officeDocument/2006/relationships/hyperlink" Target="https://twitter.com/#!/roomcoapp/status/1170645795210743808" TargetMode="External" /><Relationship Id="rId711" Type="http://schemas.openxmlformats.org/officeDocument/2006/relationships/hyperlink" Target="https://twitter.com/#!/federationgams/status/1170686991589150720" TargetMode="External" /><Relationship Id="rId712" Type="http://schemas.openxmlformats.org/officeDocument/2006/relationships/hyperlink" Target="https://twitter.com/#!/ravelworks/status/1170951601802137601" TargetMode="External" /><Relationship Id="rId713" Type="http://schemas.openxmlformats.org/officeDocument/2006/relationships/hyperlink" Target="https://twitter.com/#!/oct8nefr/status/1171077047583535105" TargetMode="External" /><Relationship Id="rId714" Type="http://schemas.openxmlformats.org/officeDocument/2006/relationships/hyperlink" Target="https://twitter.com/#!/pproteger/status/1171155359689584640" TargetMode="External" /><Relationship Id="rId715" Type="http://schemas.openxmlformats.org/officeDocument/2006/relationships/hyperlink" Target="https://twitter.com/#!/solidpepper/status/1171688271119822848" TargetMode="External" /><Relationship Id="rId716" Type="http://schemas.openxmlformats.org/officeDocument/2006/relationships/hyperlink" Target="https://twitter.com/#!/ifindinternship/status/1169521427554418689" TargetMode="External" /><Relationship Id="rId717" Type="http://schemas.openxmlformats.org/officeDocument/2006/relationships/hyperlink" Target="https://twitter.com/#!/ifindinternship/status/1169521427596402688" TargetMode="External" /><Relationship Id="rId718" Type="http://schemas.openxmlformats.org/officeDocument/2006/relationships/hyperlink" Target="https://twitter.com/#!/ifindinternship/status/1169521427604758528" TargetMode="External" /><Relationship Id="rId719" Type="http://schemas.openxmlformats.org/officeDocument/2006/relationships/hyperlink" Target="https://twitter.com/#!/ifindinternship/status/1169536528504238080" TargetMode="External" /><Relationship Id="rId720" Type="http://schemas.openxmlformats.org/officeDocument/2006/relationships/hyperlink" Target="https://twitter.com/#!/ifindinternship/status/1170478528908931072" TargetMode="External" /><Relationship Id="rId721" Type="http://schemas.openxmlformats.org/officeDocument/2006/relationships/hyperlink" Target="https://twitter.com/#!/ifindinternship/status/1170478529005404160" TargetMode="External" /><Relationship Id="rId722" Type="http://schemas.openxmlformats.org/officeDocument/2006/relationships/hyperlink" Target="https://twitter.com/#!/ifindinternship/status/1170508730275979264" TargetMode="External" /><Relationship Id="rId723" Type="http://schemas.openxmlformats.org/officeDocument/2006/relationships/hyperlink" Target="https://twitter.com/#!/ifindinternship/status/1171508074294599681" TargetMode="External" /><Relationship Id="rId724" Type="http://schemas.openxmlformats.org/officeDocument/2006/relationships/hyperlink" Target="https://twitter.com/#!/ifindinternship/status/1171508074412048385" TargetMode="External" /><Relationship Id="rId725" Type="http://schemas.openxmlformats.org/officeDocument/2006/relationships/hyperlink" Target="https://twitter.com/#!/ifindinternship/status/1171508074546229248" TargetMode="External" /><Relationship Id="rId726" Type="http://schemas.openxmlformats.org/officeDocument/2006/relationships/hyperlink" Target="https://twitter.com/#!/ifindinternship/status/1171776078538518530" TargetMode="External" /><Relationship Id="rId727" Type="http://schemas.openxmlformats.org/officeDocument/2006/relationships/hyperlink" Target="https://twitter.com/#!/ifindinternship/status/1171776078542753792" TargetMode="External" /><Relationship Id="rId728" Type="http://schemas.openxmlformats.org/officeDocument/2006/relationships/hyperlink" Target="https://twitter.com/#!/ifindinternship/status/1171776078580453377" TargetMode="External" /><Relationship Id="rId729" Type="http://schemas.openxmlformats.org/officeDocument/2006/relationships/hyperlink" Target="https://twitter.com/#!/ifindinternship/status/1171776078622466049" TargetMode="External" /><Relationship Id="rId730" Type="http://schemas.openxmlformats.org/officeDocument/2006/relationships/hyperlink" Target="https://twitter.com/#!/ifindinternship/status/1171806280534638593" TargetMode="External" /><Relationship Id="rId731" Type="http://schemas.openxmlformats.org/officeDocument/2006/relationships/hyperlink" Target="https://twitter.com/#!/techowlpa/status/1171886408337784832" TargetMode="External" /><Relationship Id="rId732" Type="http://schemas.openxmlformats.org/officeDocument/2006/relationships/hyperlink" Target="https://twitter.com/#!/14connections/status/1172025742735003648" TargetMode="External" /><Relationship Id="rId733" Type="http://schemas.openxmlformats.org/officeDocument/2006/relationships/hyperlink" Target="https://twitter.com/#!/williamarruda/status/1172548004097798144" TargetMode="External" /><Relationship Id="rId734" Type="http://schemas.openxmlformats.org/officeDocument/2006/relationships/hyperlink" Target="https://twitter.com/#!/careerblastme/status/1172548011504865281" TargetMode="External" /><Relationship Id="rId735" Type="http://schemas.openxmlformats.org/officeDocument/2006/relationships/hyperlink" Target="https://twitter.com/#!/coachora/status/1172548025098678273" TargetMode="External" /><Relationship Id="rId736" Type="http://schemas.openxmlformats.org/officeDocument/2006/relationships/hyperlink" Target="https://twitter.com/#!/torivojobs/status/1171473781333708800" TargetMode="External" /><Relationship Id="rId737" Type="http://schemas.openxmlformats.org/officeDocument/2006/relationships/hyperlink" Target="https://twitter.com/#!/torivojobs/status/1171775771062525953" TargetMode="External" /><Relationship Id="rId738" Type="http://schemas.openxmlformats.org/officeDocument/2006/relationships/hyperlink" Target="https://twitter.com/#!/torivojobs/status/1171806013072297984" TargetMode="External" /><Relationship Id="rId739" Type="http://schemas.openxmlformats.org/officeDocument/2006/relationships/hyperlink" Target="https://twitter.com/#!/torivojobs/status/1172123088940613639" TargetMode="External" /><Relationship Id="rId740" Type="http://schemas.openxmlformats.org/officeDocument/2006/relationships/hyperlink" Target="https://twitter.com/#!/torivojobs/status/1172123098616946689" TargetMode="External" /><Relationship Id="rId741" Type="http://schemas.openxmlformats.org/officeDocument/2006/relationships/hyperlink" Target="https://twitter.com/#!/torivojobs/status/1172862934273482754" TargetMode="External" /><Relationship Id="rId742" Type="http://schemas.openxmlformats.org/officeDocument/2006/relationships/hyperlink" Target="https://twitter.com/#!/torivojobs/status/1172862943458988033" TargetMode="External" /><Relationship Id="rId743" Type="http://schemas.openxmlformats.org/officeDocument/2006/relationships/hyperlink" Target="https://twitter.com/#!/torivojobs/status/1172862973368504322" TargetMode="External" /><Relationship Id="rId744" Type="http://schemas.openxmlformats.org/officeDocument/2006/relationships/hyperlink" Target="https://twitter.com/#!/torivojobs/status/1172862982340128768" TargetMode="External" /><Relationship Id="rId745" Type="http://schemas.openxmlformats.org/officeDocument/2006/relationships/hyperlink" Target="https://twitter.com/#!/torivojobs/status/1172878047256678402" TargetMode="External" /><Relationship Id="rId746" Type="http://schemas.openxmlformats.org/officeDocument/2006/relationships/hyperlink" Target="https://twitter.com/#!/torivojobs/status/1172878068672864256" TargetMode="External" /><Relationship Id="rId747" Type="http://schemas.openxmlformats.org/officeDocument/2006/relationships/hyperlink" Target="https://twitter.com/#!/torivojobs/status/1172878107356868614" TargetMode="External" /><Relationship Id="rId748" Type="http://schemas.openxmlformats.org/officeDocument/2006/relationships/hyperlink" Target="https://twitter.com/#!/torivojobs/status/1172878116458565632" TargetMode="External" /><Relationship Id="rId749" Type="http://schemas.openxmlformats.org/officeDocument/2006/relationships/hyperlink" Target="https://twitter.com/#!/geezlove/status/1168318886476963840" TargetMode="External" /><Relationship Id="rId750" Type="http://schemas.openxmlformats.org/officeDocument/2006/relationships/hyperlink" Target="https://twitter.com/#!/geezlove/status/1168847365710766080" TargetMode="External" /><Relationship Id="rId751" Type="http://schemas.openxmlformats.org/officeDocument/2006/relationships/hyperlink" Target="https://twitter.com/#!/geezlove/status/1168937961578278912" TargetMode="External" /><Relationship Id="rId752" Type="http://schemas.openxmlformats.org/officeDocument/2006/relationships/hyperlink" Target="https://twitter.com/#!/geezlove/status/1169617434921320448" TargetMode="External" /><Relationship Id="rId753" Type="http://schemas.openxmlformats.org/officeDocument/2006/relationships/hyperlink" Target="https://twitter.com/#!/geezlove/status/1172274946053222400" TargetMode="External" /><Relationship Id="rId754" Type="http://schemas.openxmlformats.org/officeDocument/2006/relationships/hyperlink" Target="https://twitter.com/#!/geezlove/status/1172592035825639429" TargetMode="External" /><Relationship Id="rId755" Type="http://schemas.openxmlformats.org/officeDocument/2006/relationships/hyperlink" Target="https://twitter.com/#!/geezlove/status/1172637333990100995" TargetMode="External" /><Relationship Id="rId756" Type="http://schemas.openxmlformats.org/officeDocument/2006/relationships/hyperlink" Target="https://twitter.com/#!/geezlove/status/1172954426480451589" TargetMode="External" /><Relationship Id="rId757" Type="http://schemas.openxmlformats.org/officeDocument/2006/relationships/hyperlink" Target="https://twitter.com/#!/xx_me_tsgirls/status/1173125568155570178" TargetMode="External" /><Relationship Id="rId758" Type="http://schemas.openxmlformats.org/officeDocument/2006/relationships/hyperlink" Target="https://twitter.com/#!/broxburndrive/status/1169141822515531776" TargetMode="External" /><Relationship Id="rId759" Type="http://schemas.openxmlformats.org/officeDocument/2006/relationships/hyperlink" Target="https://twitter.com/#!/broxburndrive/status/1169245058245287937" TargetMode="External" /><Relationship Id="rId760" Type="http://schemas.openxmlformats.org/officeDocument/2006/relationships/hyperlink" Target="https://twitter.com/#!/broxburndrive/status/1170587592955432960" TargetMode="External" /><Relationship Id="rId761" Type="http://schemas.openxmlformats.org/officeDocument/2006/relationships/hyperlink" Target="https://twitter.com/#!/broxburndrive/status/1172514119255306241" TargetMode="External" /><Relationship Id="rId762" Type="http://schemas.openxmlformats.org/officeDocument/2006/relationships/hyperlink" Target="https://twitter.com/#!/broxburndrive/status/1173128083613900800" TargetMode="External" /><Relationship Id="rId763" Type="http://schemas.openxmlformats.org/officeDocument/2006/relationships/hyperlink" Target="https://twitter.com/#!/hr_trends_bot/status/1173129956655808513" TargetMode="External" /><Relationship Id="rId764" Type="http://schemas.openxmlformats.org/officeDocument/2006/relationships/hyperlink" Target="https://twitter.com/#!/ior_joinus/status/1173204835308658690" TargetMode="External" /><Relationship Id="rId765" Type="http://schemas.openxmlformats.org/officeDocument/2006/relationships/hyperlink" Target="https://twitter.com/#!/jobzel_intern/status/1168452133928230913" TargetMode="External" /><Relationship Id="rId766" Type="http://schemas.openxmlformats.org/officeDocument/2006/relationships/hyperlink" Target="https://twitter.com/#!/jobzel_intern/status/1168546529164038145" TargetMode="External" /><Relationship Id="rId767" Type="http://schemas.openxmlformats.org/officeDocument/2006/relationships/hyperlink" Target="https://twitter.com/#!/jobzel_intern/status/1168555376394067969" TargetMode="External" /><Relationship Id="rId768" Type="http://schemas.openxmlformats.org/officeDocument/2006/relationships/hyperlink" Target="https://twitter.com/#!/jobzel_intern/status/1168555381372727298" TargetMode="External" /><Relationship Id="rId769" Type="http://schemas.openxmlformats.org/officeDocument/2006/relationships/hyperlink" Target="https://twitter.com/#!/jobzel_intern/status/1168561513264832512" TargetMode="External" /><Relationship Id="rId770" Type="http://schemas.openxmlformats.org/officeDocument/2006/relationships/hyperlink" Target="https://twitter.com/#!/jobzel_intern/status/1168878669005299712" TargetMode="External" /><Relationship Id="rId771" Type="http://schemas.openxmlformats.org/officeDocument/2006/relationships/hyperlink" Target="https://twitter.com/#!/jobzel_intern/status/1168878673136685056" TargetMode="External" /><Relationship Id="rId772" Type="http://schemas.openxmlformats.org/officeDocument/2006/relationships/hyperlink" Target="https://twitter.com/#!/jobzel_intern/status/1168895079479689217" TargetMode="External" /><Relationship Id="rId773" Type="http://schemas.openxmlformats.org/officeDocument/2006/relationships/hyperlink" Target="https://twitter.com/#!/jobzel_intern/status/1168895084814917635" TargetMode="External" /><Relationship Id="rId774" Type="http://schemas.openxmlformats.org/officeDocument/2006/relationships/hyperlink" Target="https://twitter.com/#!/jobzel_intern/status/1168911441275043841" TargetMode="External" /><Relationship Id="rId775" Type="http://schemas.openxmlformats.org/officeDocument/2006/relationships/hyperlink" Target="https://twitter.com/#!/jobzel_intern/status/1168911444458520576" TargetMode="External" /><Relationship Id="rId776" Type="http://schemas.openxmlformats.org/officeDocument/2006/relationships/hyperlink" Target="https://twitter.com/#!/jobzel_intern/status/1168911448111816704" TargetMode="External" /><Relationship Id="rId777" Type="http://schemas.openxmlformats.org/officeDocument/2006/relationships/hyperlink" Target="https://twitter.com/#!/jobzel_intern/status/1169210323280302081" TargetMode="External" /><Relationship Id="rId778" Type="http://schemas.openxmlformats.org/officeDocument/2006/relationships/hyperlink" Target="https://twitter.com/#!/jobzel_intern/status/1169210325377441792" TargetMode="External" /><Relationship Id="rId779" Type="http://schemas.openxmlformats.org/officeDocument/2006/relationships/hyperlink" Target="https://twitter.com/#!/jobzel_intern/status/1169225370522071040" TargetMode="External" /><Relationship Id="rId780" Type="http://schemas.openxmlformats.org/officeDocument/2006/relationships/hyperlink" Target="https://twitter.com/#!/jobzel_intern/status/1169244408442773505" TargetMode="External" /><Relationship Id="rId781" Type="http://schemas.openxmlformats.org/officeDocument/2006/relationships/hyperlink" Target="https://twitter.com/#!/jobzel_intern/status/1169260776600854528" TargetMode="External" /><Relationship Id="rId782" Type="http://schemas.openxmlformats.org/officeDocument/2006/relationships/hyperlink" Target="https://twitter.com/#!/jobzel_intern/status/1169292170542616584" TargetMode="External" /><Relationship Id="rId783" Type="http://schemas.openxmlformats.org/officeDocument/2006/relationships/hyperlink" Target="https://twitter.com/#!/jobzel_intern/status/1169292174757957635" TargetMode="External" /><Relationship Id="rId784" Type="http://schemas.openxmlformats.org/officeDocument/2006/relationships/hyperlink" Target="https://twitter.com/#!/jobzel_intern/status/1169292176787984385" TargetMode="External" /><Relationship Id="rId785" Type="http://schemas.openxmlformats.org/officeDocument/2006/relationships/hyperlink" Target="https://twitter.com/#!/jobzel_intern/status/1169292178566393856" TargetMode="External" /><Relationship Id="rId786" Type="http://schemas.openxmlformats.org/officeDocument/2006/relationships/hyperlink" Target="https://twitter.com/#!/jobzel_intern/status/1169292181661802496" TargetMode="External" /><Relationship Id="rId787" Type="http://schemas.openxmlformats.org/officeDocument/2006/relationships/hyperlink" Target="https://twitter.com/#!/jobzel_intern/status/1169292184887189510" TargetMode="External" /><Relationship Id="rId788" Type="http://schemas.openxmlformats.org/officeDocument/2006/relationships/hyperlink" Target="https://twitter.com/#!/jobzel_intern/status/1169323580544421888" TargetMode="External" /><Relationship Id="rId789" Type="http://schemas.openxmlformats.org/officeDocument/2006/relationships/hyperlink" Target="https://twitter.com/#!/jobzel_intern/status/1169323583513870336" TargetMode="External" /><Relationship Id="rId790" Type="http://schemas.openxmlformats.org/officeDocument/2006/relationships/hyperlink" Target="https://twitter.com/#!/jobzel_intern/status/1169323587997712385" TargetMode="External" /><Relationship Id="rId791" Type="http://schemas.openxmlformats.org/officeDocument/2006/relationships/hyperlink" Target="https://twitter.com/#!/jobzel_intern/status/1169323590887596034" TargetMode="External" /><Relationship Id="rId792" Type="http://schemas.openxmlformats.org/officeDocument/2006/relationships/hyperlink" Target="https://twitter.com/#!/jobzel_intern/status/1169323594960257024" TargetMode="External" /><Relationship Id="rId793" Type="http://schemas.openxmlformats.org/officeDocument/2006/relationships/hyperlink" Target="https://twitter.com/#!/jobzel_intern/status/1169521133286244353" TargetMode="External" /><Relationship Id="rId794" Type="http://schemas.openxmlformats.org/officeDocument/2006/relationships/hyperlink" Target="https://twitter.com/#!/jobzel_intern/status/1169521135521804288" TargetMode="External" /><Relationship Id="rId795" Type="http://schemas.openxmlformats.org/officeDocument/2006/relationships/hyperlink" Target="https://twitter.com/#!/jobzel_intern/status/1169521137480609792" TargetMode="External" /><Relationship Id="rId796" Type="http://schemas.openxmlformats.org/officeDocument/2006/relationships/hyperlink" Target="https://twitter.com/#!/jobzel_intern/status/1169536165428572161" TargetMode="External" /><Relationship Id="rId797" Type="http://schemas.openxmlformats.org/officeDocument/2006/relationships/hyperlink" Target="https://twitter.com/#!/jobzel_intern/status/1169552638960197632" TargetMode="External" /><Relationship Id="rId798" Type="http://schemas.openxmlformats.org/officeDocument/2006/relationships/hyperlink" Target="https://twitter.com/#!/jobzel_intern/status/1169600533201674240" TargetMode="External" /><Relationship Id="rId799" Type="http://schemas.openxmlformats.org/officeDocument/2006/relationships/hyperlink" Target="https://twitter.com/#!/jobzel_intern/status/1169600535567261697" TargetMode="External" /><Relationship Id="rId800" Type="http://schemas.openxmlformats.org/officeDocument/2006/relationships/hyperlink" Target="https://twitter.com/#!/jobzel_intern/status/1169618163144810496" TargetMode="External" /><Relationship Id="rId801" Type="http://schemas.openxmlformats.org/officeDocument/2006/relationships/hyperlink" Target="https://twitter.com/#!/jobzel_intern/status/1169618166554738689" TargetMode="External" /><Relationship Id="rId802" Type="http://schemas.openxmlformats.org/officeDocument/2006/relationships/hyperlink" Target="https://twitter.com/#!/jobzel_intern/status/1169618169574633472" TargetMode="External" /><Relationship Id="rId803" Type="http://schemas.openxmlformats.org/officeDocument/2006/relationships/hyperlink" Target="https://twitter.com/#!/jobzel_intern/status/1169618172514902017" TargetMode="External" /><Relationship Id="rId804" Type="http://schemas.openxmlformats.org/officeDocument/2006/relationships/hyperlink" Target="https://twitter.com/#!/jobzel_intern/status/1169618175832592384" TargetMode="External" /><Relationship Id="rId805" Type="http://schemas.openxmlformats.org/officeDocument/2006/relationships/hyperlink" Target="https://twitter.com/#!/jobzel_intern/status/1169618179250950145" TargetMode="External" /><Relationship Id="rId806" Type="http://schemas.openxmlformats.org/officeDocument/2006/relationships/hyperlink" Target="https://twitter.com/#!/jobzel_intern/status/1169618182677696518" TargetMode="External" /><Relationship Id="rId807" Type="http://schemas.openxmlformats.org/officeDocument/2006/relationships/hyperlink" Target="https://twitter.com/#!/jobzel_intern/status/1169618186599313409" TargetMode="External" /><Relationship Id="rId808" Type="http://schemas.openxmlformats.org/officeDocument/2006/relationships/hyperlink" Target="https://twitter.com/#!/jobzel_intern/status/1169618190395236352" TargetMode="External" /><Relationship Id="rId809" Type="http://schemas.openxmlformats.org/officeDocument/2006/relationships/hyperlink" Target="https://twitter.com/#!/jobzel_intern/status/1169618193545084928" TargetMode="External" /><Relationship Id="rId810" Type="http://schemas.openxmlformats.org/officeDocument/2006/relationships/hyperlink" Target="https://twitter.com/#!/jobzel_intern/status/1169634475011190789" TargetMode="External" /><Relationship Id="rId811" Type="http://schemas.openxmlformats.org/officeDocument/2006/relationships/hyperlink" Target="https://twitter.com/#!/jobzel_intern/status/1169634478513426432" TargetMode="External" /><Relationship Id="rId812" Type="http://schemas.openxmlformats.org/officeDocument/2006/relationships/hyperlink" Target="https://twitter.com/#!/jobzel_intern/status/1169681008557510656" TargetMode="External" /><Relationship Id="rId813" Type="http://schemas.openxmlformats.org/officeDocument/2006/relationships/hyperlink" Target="https://twitter.com/#!/jobzel_intern/status/1169681012999315460" TargetMode="External" /><Relationship Id="rId814" Type="http://schemas.openxmlformats.org/officeDocument/2006/relationships/hyperlink" Target="https://twitter.com/#!/jobzel_intern/status/1169681015431946242" TargetMode="External" /><Relationship Id="rId815" Type="http://schemas.openxmlformats.org/officeDocument/2006/relationships/hyperlink" Target="https://twitter.com/#!/jobzel_intern/status/1169681019085217794" TargetMode="External" /><Relationship Id="rId816" Type="http://schemas.openxmlformats.org/officeDocument/2006/relationships/hyperlink" Target="https://twitter.com/#!/jobzel_intern/status/1169681027696144390" TargetMode="External" /><Relationship Id="rId817" Type="http://schemas.openxmlformats.org/officeDocument/2006/relationships/hyperlink" Target="https://twitter.com/#!/jobzel_intern/status/1169681030074290176" TargetMode="External" /><Relationship Id="rId818" Type="http://schemas.openxmlformats.org/officeDocument/2006/relationships/hyperlink" Target="https://twitter.com/#!/jobzel_intern/status/1169681033119326209" TargetMode="External" /><Relationship Id="rId819" Type="http://schemas.openxmlformats.org/officeDocument/2006/relationships/hyperlink" Target="https://twitter.com/#!/jobzel_intern/status/1169681035434582016" TargetMode="External" /><Relationship Id="rId820" Type="http://schemas.openxmlformats.org/officeDocument/2006/relationships/hyperlink" Target="https://twitter.com/#!/jobzel_intern/status/1169728754903597056" TargetMode="External" /><Relationship Id="rId821" Type="http://schemas.openxmlformats.org/officeDocument/2006/relationships/hyperlink" Target="https://twitter.com/#!/jobzel_intern/status/1169728757202116608" TargetMode="External" /><Relationship Id="rId822" Type="http://schemas.openxmlformats.org/officeDocument/2006/relationships/hyperlink" Target="https://twitter.com/#!/jobzel_intern/status/1169883540877533186" TargetMode="External" /><Relationship Id="rId823" Type="http://schemas.openxmlformats.org/officeDocument/2006/relationships/hyperlink" Target="https://twitter.com/#!/jobzel_intern/status/1169956636624072704" TargetMode="External" /><Relationship Id="rId824" Type="http://schemas.openxmlformats.org/officeDocument/2006/relationships/hyperlink" Target="https://twitter.com/#!/jobzel_intern/status/1169956639031603201" TargetMode="External" /><Relationship Id="rId825" Type="http://schemas.openxmlformats.org/officeDocument/2006/relationships/hyperlink" Target="https://twitter.com/#!/jobzel_intern/status/1169956641518866434" TargetMode="External" /><Relationship Id="rId826" Type="http://schemas.openxmlformats.org/officeDocument/2006/relationships/hyperlink" Target="https://twitter.com/#!/jobzel_intern/status/1169956643431493633" TargetMode="External" /><Relationship Id="rId827" Type="http://schemas.openxmlformats.org/officeDocument/2006/relationships/hyperlink" Target="https://twitter.com/#!/jobzel_intern/status/1169956645608349698" TargetMode="External" /><Relationship Id="rId828" Type="http://schemas.openxmlformats.org/officeDocument/2006/relationships/hyperlink" Target="https://twitter.com/#!/jobzel_intern/status/1170005797566332930" TargetMode="External" /><Relationship Id="rId829" Type="http://schemas.openxmlformats.org/officeDocument/2006/relationships/hyperlink" Target="https://twitter.com/#!/jobzel_intern/status/1170005800716255232" TargetMode="External" /><Relationship Id="rId830" Type="http://schemas.openxmlformats.org/officeDocument/2006/relationships/hyperlink" Target="https://twitter.com/#!/jobzel_intern/status/1170055877560324097" TargetMode="External" /><Relationship Id="rId831" Type="http://schemas.openxmlformats.org/officeDocument/2006/relationships/hyperlink" Target="https://twitter.com/#!/jobzel_intern/status/1170055882203389959" TargetMode="External" /><Relationship Id="rId832" Type="http://schemas.openxmlformats.org/officeDocument/2006/relationships/hyperlink" Target="https://twitter.com/#!/jobzel_intern/status/1170088728548847621" TargetMode="External" /><Relationship Id="rId833" Type="http://schemas.openxmlformats.org/officeDocument/2006/relationships/hyperlink" Target="https://twitter.com/#!/jobzel_intern/status/1170123817580146688" TargetMode="External" /><Relationship Id="rId834" Type="http://schemas.openxmlformats.org/officeDocument/2006/relationships/hyperlink" Target="https://twitter.com/#!/jobzel_intern/status/1170123821900357632" TargetMode="External" /><Relationship Id="rId835" Type="http://schemas.openxmlformats.org/officeDocument/2006/relationships/hyperlink" Target="https://twitter.com/#!/jobzel_intern/status/1170123825318629376" TargetMode="External" /><Relationship Id="rId836" Type="http://schemas.openxmlformats.org/officeDocument/2006/relationships/hyperlink" Target="https://twitter.com/#!/jobzel_intern/status/1170329333707264001" TargetMode="External" /><Relationship Id="rId837" Type="http://schemas.openxmlformats.org/officeDocument/2006/relationships/hyperlink" Target="https://twitter.com/#!/jobzel_intern/status/1170329338023161857" TargetMode="External" /><Relationship Id="rId838" Type="http://schemas.openxmlformats.org/officeDocument/2006/relationships/hyperlink" Target="https://twitter.com/#!/jobzel_intern/status/1170329341219233793" TargetMode="External" /><Relationship Id="rId839" Type="http://schemas.openxmlformats.org/officeDocument/2006/relationships/hyperlink" Target="https://twitter.com/#!/jobzel_intern/status/1170329344432070658" TargetMode="External" /><Relationship Id="rId840" Type="http://schemas.openxmlformats.org/officeDocument/2006/relationships/hyperlink" Target="https://twitter.com/#!/jobzel_intern/status/1170329346353061888" TargetMode="External" /><Relationship Id="rId841" Type="http://schemas.openxmlformats.org/officeDocument/2006/relationships/hyperlink" Target="https://twitter.com/#!/jobzel_intern/status/1170329349435867136" TargetMode="External" /><Relationship Id="rId842" Type="http://schemas.openxmlformats.org/officeDocument/2006/relationships/hyperlink" Target="https://twitter.com/#!/jobzel_intern/status/1170329352854220800" TargetMode="External" /><Relationship Id="rId843" Type="http://schemas.openxmlformats.org/officeDocument/2006/relationships/hyperlink" Target="https://twitter.com/#!/jobzel_intern/status/1170329356121640960" TargetMode="External" /><Relationship Id="rId844" Type="http://schemas.openxmlformats.org/officeDocument/2006/relationships/hyperlink" Target="https://twitter.com/#!/jobzel_intern/status/1170329359254794240" TargetMode="External" /><Relationship Id="rId845" Type="http://schemas.openxmlformats.org/officeDocument/2006/relationships/hyperlink" Target="https://twitter.com/#!/jobzel_intern/status/1170329362517889024" TargetMode="External" /><Relationship Id="rId846" Type="http://schemas.openxmlformats.org/officeDocument/2006/relationships/hyperlink" Target="https://twitter.com/#!/jobzel_intern/status/1170346871799394304" TargetMode="External" /><Relationship Id="rId847" Type="http://schemas.openxmlformats.org/officeDocument/2006/relationships/hyperlink" Target="https://twitter.com/#!/jobzel_intern/status/1170346875540725763" TargetMode="External" /><Relationship Id="rId848" Type="http://schemas.openxmlformats.org/officeDocument/2006/relationships/hyperlink" Target="https://twitter.com/#!/jobzel_intern/status/1170346878975823873" TargetMode="External" /><Relationship Id="rId849" Type="http://schemas.openxmlformats.org/officeDocument/2006/relationships/hyperlink" Target="https://twitter.com/#!/jobzel_intern/status/1170361883532111873" TargetMode="External" /><Relationship Id="rId850" Type="http://schemas.openxmlformats.org/officeDocument/2006/relationships/hyperlink" Target="https://twitter.com/#!/jobzel_intern/status/1170361885641891848" TargetMode="External" /><Relationship Id="rId851" Type="http://schemas.openxmlformats.org/officeDocument/2006/relationships/hyperlink" Target="https://twitter.com/#!/jobzel_intern/status/1170361887655157767" TargetMode="External" /><Relationship Id="rId852" Type="http://schemas.openxmlformats.org/officeDocument/2006/relationships/hyperlink" Target="https://twitter.com/#!/jobzel_intern/status/1170361890964496385" TargetMode="External" /><Relationship Id="rId853" Type="http://schemas.openxmlformats.org/officeDocument/2006/relationships/hyperlink" Target="https://twitter.com/#!/jobzel_intern/status/1170361894374453248" TargetMode="External" /><Relationship Id="rId854" Type="http://schemas.openxmlformats.org/officeDocument/2006/relationships/hyperlink" Target="https://twitter.com/#!/jobzel_intern/status/1170361896916127746" TargetMode="External" /><Relationship Id="rId855" Type="http://schemas.openxmlformats.org/officeDocument/2006/relationships/hyperlink" Target="https://twitter.com/#!/jobzel_intern/status/1170361899990618112" TargetMode="External" /><Relationship Id="rId856" Type="http://schemas.openxmlformats.org/officeDocument/2006/relationships/hyperlink" Target="https://twitter.com/#!/jobzel_intern/status/1170361902951751681" TargetMode="External" /><Relationship Id="rId857" Type="http://schemas.openxmlformats.org/officeDocument/2006/relationships/hyperlink" Target="https://twitter.com/#!/jobzel_intern/status/1170378327170932736" TargetMode="External" /><Relationship Id="rId858" Type="http://schemas.openxmlformats.org/officeDocument/2006/relationships/hyperlink" Target="https://twitter.com/#!/jobzel_intern/status/1170428720693370880" TargetMode="External" /><Relationship Id="rId859" Type="http://schemas.openxmlformats.org/officeDocument/2006/relationships/hyperlink" Target="https://twitter.com/#!/jobzel_intern/status/1170428722660483072" TargetMode="External" /><Relationship Id="rId860" Type="http://schemas.openxmlformats.org/officeDocument/2006/relationships/hyperlink" Target="https://twitter.com/#!/jobzel_intern/status/1170428724434657281" TargetMode="External" /><Relationship Id="rId861" Type="http://schemas.openxmlformats.org/officeDocument/2006/relationships/hyperlink" Target="https://twitter.com/#!/jobzel_intern/status/1170428726359863298" TargetMode="External" /><Relationship Id="rId862" Type="http://schemas.openxmlformats.org/officeDocument/2006/relationships/hyperlink" Target="https://twitter.com/#!/jobzel_intern/status/1170443685282140160" TargetMode="External" /><Relationship Id="rId863" Type="http://schemas.openxmlformats.org/officeDocument/2006/relationships/hyperlink" Target="https://twitter.com/#!/jobzel_intern/status/1170477655902302210" TargetMode="External" /><Relationship Id="rId864" Type="http://schemas.openxmlformats.org/officeDocument/2006/relationships/hyperlink" Target="https://twitter.com/#!/jobzel_intern/status/1170477659576557569" TargetMode="External" /><Relationship Id="rId865" Type="http://schemas.openxmlformats.org/officeDocument/2006/relationships/hyperlink" Target="https://twitter.com/#!/jobzel_intern/status/1170507879830425600" TargetMode="External" /><Relationship Id="rId866" Type="http://schemas.openxmlformats.org/officeDocument/2006/relationships/hyperlink" Target="https://twitter.com/#!/jobzel_intern/status/1170507882955202560" TargetMode="External" /><Relationship Id="rId867" Type="http://schemas.openxmlformats.org/officeDocument/2006/relationships/hyperlink" Target="https://twitter.com/#!/jobzel_intern/status/1170507885090091009" TargetMode="External" /><Relationship Id="rId868" Type="http://schemas.openxmlformats.org/officeDocument/2006/relationships/hyperlink" Target="https://twitter.com/#!/jobzel_intern/status/1170507887434698752" TargetMode="External" /><Relationship Id="rId869" Type="http://schemas.openxmlformats.org/officeDocument/2006/relationships/hyperlink" Target="https://twitter.com/#!/jobzel_intern/status/1170684100765782017" TargetMode="External" /><Relationship Id="rId870" Type="http://schemas.openxmlformats.org/officeDocument/2006/relationships/hyperlink" Target="https://twitter.com/#!/jobzel_intern/status/1170684106797211648" TargetMode="External" /><Relationship Id="rId871" Type="http://schemas.openxmlformats.org/officeDocument/2006/relationships/hyperlink" Target="https://twitter.com/#!/jobzel_intern/status/1170701687633457154" TargetMode="External" /><Relationship Id="rId872" Type="http://schemas.openxmlformats.org/officeDocument/2006/relationships/hyperlink" Target="https://twitter.com/#!/jobzel_intern/status/1170701689877409792" TargetMode="External" /><Relationship Id="rId873" Type="http://schemas.openxmlformats.org/officeDocument/2006/relationships/hyperlink" Target="https://twitter.com/#!/jobzel_intern/status/1170701691903270913" TargetMode="External" /><Relationship Id="rId874" Type="http://schemas.openxmlformats.org/officeDocument/2006/relationships/hyperlink" Target="https://twitter.com/#!/jobzel_intern/status/1170701695128625153" TargetMode="External" /><Relationship Id="rId875" Type="http://schemas.openxmlformats.org/officeDocument/2006/relationships/hyperlink" Target="https://twitter.com/#!/jobzel_intern/status/1170701697368383491" TargetMode="External" /><Relationship Id="rId876" Type="http://schemas.openxmlformats.org/officeDocument/2006/relationships/hyperlink" Target="https://twitter.com/#!/jobzel_intern/status/1171090525593788417" TargetMode="External" /><Relationship Id="rId877" Type="http://schemas.openxmlformats.org/officeDocument/2006/relationships/hyperlink" Target="https://twitter.com/#!/jobzel_intern/status/1171090529368645633" TargetMode="External" /><Relationship Id="rId878" Type="http://schemas.openxmlformats.org/officeDocument/2006/relationships/hyperlink" Target="https://twitter.com/#!/jobzel_intern/status/1171105717178290176" TargetMode="External" /><Relationship Id="rId879" Type="http://schemas.openxmlformats.org/officeDocument/2006/relationships/hyperlink" Target="https://twitter.com/#!/jobzel_intern/status/1171105720143663104" TargetMode="External" /><Relationship Id="rId880" Type="http://schemas.openxmlformats.org/officeDocument/2006/relationships/hyperlink" Target="https://twitter.com/#!/jobzel_intern/status/1171105723331371008" TargetMode="External" /><Relationship Id="rId881" Type="http://schemas.openxmlformats.org/officeDocument/2006/relationships/hyperlink" Target="https://twitter.com/#!/jobzel_intern/status/1171105726233796610" TargetMode="External" /><Relationship Id="rId882" Type="http://schemas.openxmlformats.org/officeDocument/2006/relationships/hyperlink" Target="https://twitter.com/#!/jobzel_intern/status/1171105728448389120" TargetMode="External" /><Relationship Id="rId883" Type="http://schemas.openxmlformats.org/officeDocument/2006/relationships/hyperlink" Target="https://twitter.com/#!/jobzel_intern/status/1171105731501645824" TargetMode="External" /><Relationship Id="rId884" Type="http://schemas.openxmlformats.org/officeDocument/2006/relationships/hyperlink" Target="https://twitter.com/#!/jobzel_intern/status/1171140897423220736" TargetMode="External" /><Relationship Id="rId885" Type="http://schemas.openxmlformats.org/officeDocument/2006/relationships/hyperlink" Target="https://twitter.com/#!/jobzel_intern/status/1171409428958056448" TargetMode="External" /><Relationship Id="rId886" Type="http://schemas.openxmlformats.org/officeDocument/2006/relationships/hyperlink" Target="https://twitter.com/#!/jobzel_intern/status/1171409432993050624" TargetMode="External" /><Relationship Id="rId887" Type="http://schemas.openxmlformats.org/officeDocument/2006/relationships/hyperlink" Target="https://twitter.com/#!/jobzel_intern/status/1171409436826570754" TargetMode="External" /><Relationship Id="rId888" Type="http://schemas.openxmlformats.org/officeDocument/2006/relationships/hyperlink" Target="https://twitter.com/#!/jobzel_intern/status/1171409439842344960" TargetMode="External" /><Relationship Id="rId889" Type="http://schemas.openxmlformats.org/officeDocument/2006/relationships/hyperlink" Target="https://twitter.com/#!/jobzel_intern/status/1171409442413383680" TargetMode="External" /><Relationship Id="rId890" Type="http://schemas.openxmlformats.org/officeDocument/2006/relationships/hyperlink" Target="https://twitter.com/#!/jobzel_intern/status/1171409445978562560" TargetMode="External" /><Relationship Id="rId891" Type="http://schemas.openxmlformats.org/officeDocument/2006/relationships/hyperlink" Target="https://twitter.com/#!/jobzel_intern/status/1171409449682124803" TargetMode="External" /><Relationship Id="rId892" Type="http://schemas.openxmlformats.org/officeDocument/2006/relationships/hyperlink" Target="https://twitter.com/#!/jobzel_intern/status/1171409452458827780" TargetMode="External" /><Relationship Id="rId893" Type="http://schemas.openxmlformats.org/officeDocument/2006/relationships/hyperlink" Target="https://twitter.com/#!/jobzel_intern/status/1171409455684169729" TargetMode="External" /><Relationship Id="rId894" Type="http://schemas.openxmlformats.org/officeDocument/2006/relationships/hyperlink" Target="https://twitter.com/#!/jobzel_intern/status/1171409457659686914" TargetMode="External" /><Relationship Id="rId895" Type="http://schemas.openxmlformats.org/officeDocument/2006/relationships/hyperlink" Target="https://twitter.com/#!/jobzel_intern/status/1171424581460135936" TargetMode="External" /><Relationship Id="rId896" Type="http://schemas.openxmlformats.org/officeDocument/2006/relationships/hyperlink" Target="https://twitter.com/#!/jobzel_intern/status/1171424583393644545" TargetMode="External" /><Relationship Id="rId897" Type="http://schemas.openxmlformats.org/officeDocument/2006/relationships/hyperlink" Target="https://twitter.com/#!/jobzel_intern/status/1171424586132598784" TargetMode="External" /><Relationship Id="rId898" Type="http://schemas.openxmlformats.org/officeDocument/2006/relationships/hyperlink" Target="https://twitter.com/#!/jobzel_intern/status/1171424589060222981" TargetMode="External" /><Relationship Id="rId899" Type="http://schemas.openxmlformats.org/officeDocument/2006/relationships/hyperlink" Target="https://twitter.com/#!/jobzel_intern/status/1171424590939209728" TargetMode="External" /><Relationship Id="rId900" Type="http://schemas.openxmlformats.org/officeDocument/2006/relationships/hyperlink" Target="https://twitter.com/#!/jobzel_intern/status/1171424593988521986" TargetMode="External" /><Relationship Id="rId901" Type="http://schemas.openxmlformats.org/officeDocument/2006/relationships/hyperlink" Target="https://twitter.com/#!/jobzel_intern/status/1171424597096448000" TargetMode="External" /><Relationship Id="rId902" Type="http://schemas.openxmlformats.org/officeDocument/2006/relationships/hyperlink" Target="https://twitter.com/#!/jobzel_intern/status/1171458257652551680" TargetMode="External" /><Relationship Id="rId903" Type="http://schemas.openxmlformats.org/officeDocument/2006/relationships/hyperlink" Target="https://twitter.com/#!/jobzel_intern/status/1171458261897203714" TargetMode="External" /><Relationship Id="rId904" Type="http://schemas.openxmlformats.org/officeDocument/2006/relationships/hyperlink" Target="https://twitter.com/#!/jobzel_intern/status/1171458264602529794" TargetMode="External" /><Relationship Id="rId905" Type="http://schemas.openxmlformats.org/officeDocument/2006/relationships/hyperlink" Target="https://twitter.com/#!/jobzel_intern/status/1171458267219759105" TargetMode="External" /><Relationship Id="rId906" Type="http://schemas.openxmlformats.org/officeDocument/2006/relationships/hyperlink" Target="https://twitter.com/#!/jobzel_intern/status/1171473443906179072" TargetMode="External" /><Relationship Id="rId907" Type="http://schemas.openxmlformats.org/officeDocument/2006/relationships/hyperlink" Target="https://twitter.com/#!/jobzel_intern/status/1171473448469590016" TargetMode="External" /><Relationship Id="rId908" Type="http://schemas.openxmlformats.org/officeDocument/2006/relationships/hyperlink" Target="https://twitter.com/#!/jobzel_intern/status/1171473451116183554" TargetMode="External" /><Relationship Id="rId909" Type="http://schemas.openxmlformats.org/officeDocument/2006/relationships/hyperlink" Target="https://twitter.com/#!/jobzel_intern/status/1171507631296405506" TargetMode="External" /><Relationship Id="rId910" Type="http://schemas.openxmlformats.org/officeDocument/2006/relationships/hyperlink" Target="https://twitter.com/#!/jobzel_intern/status/1171507634144284672" TargetMode="External" /><Relationship Id="rId911" Type="http://schemas.openxmlformats.org/officeDocument/2006/relationships/hyperlink" Target="https://twitter.com/#!/jobzel_intern/status/1171507636728057857" TargetMode="External" /><Relationship Id="rId912" Type="http://schemas.openxmlformats.org/officeDocument/2006/relationships/hyperlink" Target="https://twitter.com/#!/jobzel_intern/status/1171507640062496771" TargetMode="External" /><Relationship Id="rId913" Type="http://schemas.openxmlformats.org/officeDocument/2006/relationships/hyperlink" Target="https://twitter.com/#!/jobzel_intern/status/1171507643237589002" TargetMode="External" /><Relationship Id="rId914" Type="http://schemas.openxmlformats.org/officeDocument/2006/relationships/hyperlink" Target="https://twitter.com/#!/jobzel_intern/status/1171507647742267392" TargetMode="External" /><Relationship Id="rId915" Type="http://schemas.openxmlformats.org/officeDocument/2006/relationships/hyperlink" Target="https://twitter.com/#!/jobzel_intern/status/1171553741146923010" TargetMode="External" /><Relationship Id="rId916" Type="http://schemas.openxmlformats.org/officeDocument/2006/relationships/hyperlink" Target="https://twitter.com/#!/jobzel_intern/status/1171553744498188290" TargetMode="External" /><Relationship Id="rId917" Type="http://schemas.openxmlformats.org/officeDocument/2006/relationships/hyperlink" Target="https://twitter.com/#!/jobzel_intern/status/1171553746830200833" TargetMode="External" /><Relationship Id="rId918" Type="http://schemas.openxmlformats.org/officeDocument/2006/relationships/hyperlink" Target="https://twitter.com/#!/jobzel_intern/status/1171553750391164929" TargetMode="External" /><Relationship Id="rId919" Type="http://schemas.openxmlformats.org/officeDocument/2006/relationships/hyperlink" Target="https://twitter.com/#!/jobzel_intern/status/1171553754044358656" TargetMode="External" /><Relationship Id="rId920" Type="http://schemas.openxmlformats.org/officeDocument/2006/relationships/hyperlink" Target="https://twitter.com/#!/jobzel_intern/status/1171553757961830401" TargetMode="External" /><Relationship Id="rId921" Type="http://schemas.openxmlformats.org/officeDocument/2006/relationships/hyperlink" Target="https://twitter.com/#!/jobzel_intern/status/1171553761422192642" TargetMode="External" /><Relationship Id="rId922" Type="http://schemas.openxmlformats.org/officeDocument/2006/relationships/hyperlink" Target="https://twitter.com/#!/jobzel_intern/status/1171553764546940929" TargetMode="External" /><Relationship Id="rId923" Type="http://schemas.openxmlformats.org/officeDocument/2006/relationships/hyperlink" Target="https://twitter.com/#!/jobzel_intern/status/1171553767935873024" TargetMode="External" /><Relationship Id="rId924" Type="http://schemas.openxmlformats.org/officeDocument/2006/relationships/hyperlink" Target="https://twitter.com/#!/jobzel_intern/status/1171553770129514498" TargetMode="External" /><Relationship Id="rId925" Type="http://schemas.openxmlformats.org/officeDocument/2006/relationships/hyperlink" Target="https://twitter.com/#!/jobzel_intern/status/1171775577247952897" TargetMode="External" /><Relationship Id="rId926" Type="http://schemas.openxmlformats.org/officeDocument/2006/relationships/hyperlink" Target="https://twitter.com/#!/jobzel_intern/status/1171775579827441664" TargetMode="External" /><Relationship Id="rId927" Type="http://schemas.openxmlformats.org/officeDocument/2006/relationships/hyperlink" Target="https://twitter.com/#!/jobzel_intern/status/1171775583619096583" TargetMode="External" /><Relationship Id="rId928" Type="http://schemas.openxmlformats.org/officeDocument/2006/relationships/hyperlink" Target="https://twitter.com/#!/jobzel_intern/status/1171775586890649600" TargetMode="External" /><Relationship Id="rId929" Type="http://schemas.openxmlformats.org/officeDocument/2006/relationships/hyperlink" Target="https://twitter.com/#!/jobzel_intern/status/1171775590015426562" TargetMode="External" /><Relationship Id="rId930" Type="http://schemas.openxmlformats.org/officeDocument/2006/relationships/hyperlink" Target="https://twitter.com/#!/jobzel_intern/status/1171775593509216257" TargetMode="External" /><Relationship Id="rId931" Type="http://schemas.openxmlformats.org/officeDocument/2006/relationships/hyperlink" Target="https://twitter.com/#!/jobzel_intern/status/1171775596843753472" TargetMode="External" /><Relationship Id="rId932" Type="http://schemas.openxmlformats.org/officeDocument/2006/relationships/hyperlink" Target="https://twitter.com/#!/jobzel_intern/status/1171775600270462976" TargetMode="External" /><Relationship Id="rId933" Type="http://schemas.openxmlformats.org/officeDocument/2006/relationships/hyperlink" Target="https://twitter.com/#!/jobzel_intern/status/1171775603827269634" TargetMode="External" /><Relationship Id="rId934" Type="http://schemas.openxmlformats.org/officeDocument/2006/relationships/hyperlink" Target="https://twitter.com/#!/jobzel_intern/status/1171775607237222400" TargetMode="External" /><Relationship Id="rId935" Type="http://schemas.openxmlformats.org/officeDocument/2006/relationships/hyperlink" Target="https://twitter.com/#!/jobzel_intern/status/1171790091284557825" TargetMode="External" /><Relationship Id="rId936" Type="http://schemas.openxmlformats.org/officeDocument/2006/relationships/hyperlink" Target="https://twitter.com/#!/jobzel_intern/status/1171790094547767296" TargetMode="External" /><Relationship Id="rId937" Type="http://schemas.openxmlformats.org/officeDocument/2006/relationships/hyperlink" Target="https://twitter.com/#!/jobzel_intern/status/1171805805349412864" TargetMode="External" /><Relationship Id="rId938" Type="http://schemas.openxmlformats.org/officeDocument/2006/relationships/hyperlink" Target="https://twitter.com/#!/jobzel_intern/status/1171822120487260168" TargetMode="External" /><Relationship Id="rId939" Type="http://schemas.openxmlformats.org/officeDocument/2006/relationships/hyperlink" Target="https://twitter.com/#!/jobzel_intern/status/1171822123012243457" TargetMode="External" /><Relationship Id="rId940" Type="http://schemas.openxmlformats.org/officeDocument/2006/relationships/hyperlink" Target="https://twitter.com/#!/jobzel_intern/status/1171822126548099072" TargetMode="External" /><Relationship Id="rId941" Type="http://schemas.openxmlformats.org/officeDocument/2006/relationships/hyperlink" Target="https://twitter.com/#!/jobzel_intern/status/1171822129941286912" TargetMode="External" /><Relationship Id="rId942" Type="http://schemas.openxmlformats.org/officeDocument/2006/relationships/hyperlink" Target="https://twitter.com/#!/jobzel_intern/status/1171822132541759488" TargetMode="External" /><Relationship Id="rId943" Type="http://schemas.openxmlformats.org/officeDocument/2006/relationships/hyperlink" Target="https://twitter.com/#!/jobzel_intern/status/1171822134781513728" TargetMode="External" /><Relationship Id="rId944" Type="http://schemas.openxmlformats.org/officeDocument/2006/relationships/hyperlink" Target="https://twitter.com/#!/jobzel_intern/status/1171822138313138176" TargetMode="External" /><Relationship Id="rId945" Type="http://schemas.openxmlformats.org/officeDocument/2006/relationships/hyperlink" Target="https://twitter.com/#!/jobzel_intern/status/1171822142087991297" TargetMode="External" /><Relationship Id="rId946" Type="http://schemas.openxmlformats.org/officeDocument/2006/relationships/hyperlink" Target="https://twitter.com/#!/jobzel_intern/status/1171822144608710656" TargetMode="External" /><Relationship Id="rId947" Type="http://schemas.openxmlformats.org/officeDocument/2006/relationships/hyperlink" Target="https://twitter.com/#!/jobzel_intern/status/1171854826604507138" TargetMode="External" /><Relationship Id="rId948" Type="http://schemas.openxmlformats.org/officeDocument/2006/relationships/hyperlink" Target="https://twitter.com/#!/jobzel_intern/status/1171854829955756042" TargetMode="External" /><Relationship Id="rId949" Type="http://schemas.openxmlformats.org/officeDocument/2006/relationships/hyperlink" Target="https://twitter.com/#!/jobzel_intern/status/1171854832770125824" TargetMode="External" /><Relationship Id="rId950" Type="http://schemas.openxmlformats.org/officeDocument/2006/relationships/hyperlink" Target="https://twitter.com/#!/jobzel_intern/status/1171854835274178560" TargetMode="External" /><Relationship Id="rId951" Type="http://schemas.openxmlformats.org/officeDocument/2006/relationships/hyperlink" Target="https://twitter.com/#!/jobzel_intern/status/1171854838826708992" TargetMode="External" /><Relationship Id="rId952" Type="http://schemas.openxmlformats.org/officeDocument/2006/relationships/hyperlink" Target="https://twitter.com/#!/jobzel_intern/status/1171854842349924352" TargetMode="External" /><Relationship Id="rId953" Type="http://schemas.openxmlformats.org/officeDocument/2006/relationships/hyperlink" Target="https://twitter.com/#!/jobzel_intern/status/1171854845810302976" TargetMode="External" /><Relationship Id="rId954" Type="http://schemas.openxmlformats.org/officeDocument/2006/relationships/hyperlink" Target="https://twitter.com/#!/jobzel_intern/status/1171854849346023424" TargetMode="External" /><Relationship Id="rId955" Type="http://schemas.openxmlformats.org/officeDocument/2006/relationships/hyperlink" Target="https://twitter.com/#!/jobzel_intern/status/1171854851518676997" TargetMode="External" /><Relationship Id="rId956" Type="http://schemas.openxmlformats.org/officeDocument/2006/relationships/hyperlink" Target="https://twitter.com/#!/jobzel_intern/status/1171934011024904193" TargetMode="External" /><Relationship Id="rId957" Type="http://schemas.openxmlformats.org/officeDocument/2006/relationships/hyperlink" Target="https://twitter.com/#!/jobzel_intern/status/1171934016301424644" TargetMode="External" /><Relationship Id="rId958" Type="http://schemas.openxmlformats.org/officeDocument/2006/relationships/hyperlink" Target="https://twitter.com/#!/jobzel_intern/status/1172005723062112256" TargetMode="External" /><Relationship Id="rId959" Type="http://schemas.openxmlformats.org/officeDocument/2006/relationships/hyperlink" Target="https://twitter.com/#!/jobzel_intern/status/1172005725775781889" TargetMode="External" /><Relationship Id="rId960" Type="http://schemas.openxmlformats.org/officeDocument/2006/relationships/hyperlink" Target="https://twitter.com/#!/jobzel_intern/status/1172005727700955142" TargetMode="External" /><Relationship Id="rId961" Type="http://schemas.openxmlformats.org/officeDocument/2006/relationships/hyperlink" Target="https://twitter.com/#!/jobzel_intern/status/1172005731329069056" TargetMode="External" /><Relationship Id="rId962" Type="http://schemas.openxmlformats.org/officeDocument/2006/relationships/hyperlink" Target="https://twitter.com/#!/jobzel_intern/status/1172091757670162432" TargetMode="External" /><Relationship Id="rId963" Type="http://schemas.openxmlformats.org/officeDocument/2006/relationships/hyperlink" Target="https://twitter.com/#!/jobzel_intern/status/1172109086789263361" TargetMode="External" /><Relationship Id="rId964" Type="http://schemas.openxmlformats.org/officeDocument/2006/relationships/hyperlink" Target="https://twitter.com/#!/jobzel_intern/status/1172122964583735296" TargetMode="External" /><Relationship Id="rId965" Type="http://schemas.openxmlformats.org/officeDocument/2006/relationships/hyperlink" Target="https://twitter.com/#!/jobzel_intern/status/1172122967129636866" TargetMode="External" /><Relationship Id="rId966" Type="http://schemas.openxmlformats.org/officeDocument/2006/relationships/hyperlink" Target="https://twitter.com/#!/jobzel_intern/status/1172138032314703872" TargetMode="External" /><Relationship Id="rId967" Type="http://schemas.openxmlformats.org/officeDocument/2006/relationships/hyperlink" Target="https://twitter.com/#!/jobzel_intern/status/1172156823438286848" TargetMode="External" /><Relationship Id="rId968" Type="http://schemas.openxmlformats.org/officeDocument/2006/relationships/hyperlink" Target="https://twitter.com/#!/jobzel_intern/status/1172156826273669120" TargetMode="External" /><Relationship Id="rId969" Type="http://schemas.openxmlformats.org/officeDocument/2006/relationships/hyperlink" Target="https://twitter.com/#!/jobzel_intern/status/1172156829264166912" TargetMode="External" /><Relationship Id="rId970" Type="http://schemas.openxmlformats.org/officeDocument/2006/relationships/hyperlink" Target="https://twitter.com/#!/jobzel_intern/status/1172156832393125891" TargetMode="External" /><Relationship Id="rId971" Type="http://schemas.openxmlformats.org/officeDocument/2006/relationships/hyperlink" Target="https://twitter.com/#!/jobzel_intern/status/1172156834578337793" TargetMode="External" /><Relationship Id="rId972" Type="http://schemas.openxmlformats.org/officeDocument/2006/relationships/hyperlink" Target="https://twitter.com/#!/jobzel_intern/status/1172156838118404096" TargetMode="External" /><Relationship Id="rId973" Type="http://schemas.openxmlformats.org/officeDocument/2006/relationships/hyperlink" Target="https://twitter.com/#!/jobzel_intern/status/1172187031713304578" TargetMode="External" /><Relationship Id="rId974" Type="http://schemas.openxmlformats.org/officeDocument/2006/relationships/hyperlink" Target="https://twitter.com/#!/jobzel_intern/status/1172220961313251328" TargetMode="External" /><Relationship Id="rId975" Type="http://schemas.openxmlformats.org/officeDocument/2006/relationships/hyperlink" Target="https://twitter.com/#!/jobzel_intern/status/1172220965608218625" TargetMode="External" /><Relationship Id="rId976" Type="http://schemas.openxmlformats.org/officeDocument/2006/relationships/hyperlink" Target="https://twitter.com/#!/jobzel_intern/status/1172220970200961025" TargetMode="External" /><Relationship Id="rId977" Type="http://schemas.openxmlformats.org/officeDocument/2006/relationships/hyperlink" Target="https://twitter.com/#!/jobzel_intern/status/1172220974793678851" TargetMode="External" /><Relationship Id="rId978" Type="http://schemas.openxmlformats.org/officeDocument/2006/relationships/hyperlink" Target="https://twitter.com/#!/jobzel_intern/status/1172317365544992769" TargetMode="External" /><Relationship Id="rId979" Type="http://schemas.openxmlformats.org/officeDocument/2006/relationships/hyperlink" Target="https://twitter.com/#!/jobzel_intern/status/1172317370708307968" TargetMode="External" /><Relationship Id="rId980" Type="http://schemas.openxmlformats.org/officeDocument/2006/relationships/hyperlink" Target="https://twitter.com/#!/jobzel_intern/status/1172317374764027906" TargetMode="External" /><Relationship Id="rId981" Type="http://schemas.openxmlformats.org/officeDocument/2006/relationships/hyperlink" Target="https://twitter.com/#!/jobzel_intern/status/1172317377452576773" TargetMode="External" /><Relationship Id="rId982" Type="http://schemas.openxmlformats.org/officeDocument/2006/relationships/hyperlink" Target="https://twitter.com/#!/jobzel_intern/status/1172317380250259456" TargetMode="External" /><Relationship Id="rId983" Type="http://schemas.openxmlformats.org/officeDocument/2006/relationships/hyperlink" Target="https://twitter.com/#!/jobzel_intern/status/1172317383232372736" TargetMode="External" /><Relationship Id="rId984" Type="http://schemas.openxmlformats.org/officeDocument/2006/relationships/hyperlink" Target="https://twitter.com/#!/jobzel_intern/status/1172460069193211904" TargetMode="External" /><Relationship Id="rId985" Type="http://schemas.openxmlformats.org/officeDocument/2006/relationships/hyperlink" Target="https://twitter.com/#!/jobzel_intern/status/1172488976562868224" TargetMode="External" /><Relationship Id="rId986" Type="http://schemas.openxmlformats.org/officeDocument/2006/relationships/hyperlink" Target="https://twitter.com/#!/jobzel_intern/status/1172488978509045766" TargetMode="External" /><Relationship Id="rId987" Type="http://schemas.openxmlformats.org/officeDocument/2006/relationships/hyperlink" Target="https://twitter.com/#!/jobzel_intern/status/1172488980379721729" TargetMode="External" /><Relationship Id="rId988" Type="http://schemas.openxmlformats.org/officeDocument/2006/relationships/hyperlink" Target="https://twitter.com/#!/jobzel_intern/status/1172488983521181696" TargetMode="External" /><Relationship Id="rId989" Type="http://schemas.openxmlformats.org/officeDocument/2006/relationships/hyperlink" Target="https://twitter.com/#!/jobzel_intern/status/1172523039256453120" TargetMode="External" /><Relationship Id="rId990" Type="http://schemas.openxmlformats.org/officeDocument/2006/relationships/hyperlink" Target="https://twitter.com/#!/jobzel_intern/status/1172523041211015168" TargetMode="External" /><Relationship Id="rId991" Type="http://schemas.openxmlformats.org/officeDocument/2006/relationships/hyperlink" Target="https://twitter.com/#!/jobzel_intern/status/1172523044616724480" TargetMode="External" /><Relationship Id="rId992" Type="http://schemas.openxmlformats.org/officeDocument/2006/relationships/hyperlink" Target="https://twitter.com/#!/jobzel_intern/status/1172523047703711746" TargetMode="External" /><Relationship Id="rId993" Type="http://schemas.openxmlformats.org/officeDocument/2006/relationships/hyperlink" Target="https://twitter.com/#!/jobzel_intern/status/1172523049599590400" TargetMode="External" /><Relationship Id="rId994" Type="http://schemas.openxmlformats.org/officeDocument/2006/relationships/hyperlink" Target="https://twitter.com/#!/jobzel_intern/status/1172523051369603073" TargetMode="External" /><Relationship Id="rId995" Type="http://schemas.openxmlformats.org/officeDocument/2006/relationships/hyperlink" Target="https://twitter.com/#!/jobzel_intern/status/1172523054523662336" TargetMode="External" /><Relationship Id="rId996" Type="http://schemas.openxmlformats.org/officeDocument/2006/relationships/hyperlink" Target="https://twitter.com/#!/jobzel_intern/status/1172523057556152322" TargetMode="External" /><Relationship Id="rId997" Type="http://schemas.openxmlformats.org/officeDocument/2006/relationships/hyperlink" Target="https://twitter.com/#!/jobzel_intern/status/1172523060689276929" TargetMode="External" /><Relationship Id="rId998" Type="http://schemas.openxmlformats.org/officeDocument/2006/relationships/hyperlink" Target="https://twitter.com/#!/jobzel_intern/status/1172523063814119424" TargetMode="External" /><Relationship Id="rId999" Type="http://schemas.openxmlformats.org/officeDocument/2006/relationships/hyperlink" Target="https://twitter.com/#!/jobzel_intern/status/1172568266272837640" TargetMode="External" /><Relationship Id="rId1000" Type="http://schemas.openxmlformats.org/officeDocument/2006/relationships/hyperlink" Target="https://twitter.com/#!/jobzel_intern/status/1172583455940599808" TargetMode="External" /><Relationship Id="rId1001" Type="http://schemas.openxmlformats.org/officeDocument/2006/relationships/hyperlink" Target="https://twitter.com/#!/jobzel_intern/status/1172583460017496065" TargetMode="External" /><Relationship Id="rId1002" Type="http://schemas.openxmlformats.org/officeDocument/2006/relationships/hyperlink" Target="https://twitter.com/#!/jobzel_intern/status/1172583462747955202" TargetMode="External" /><Relationship Id="rId1003" Type="http://schemas.openxmlformats.org/officeDocument/2006/relationships/hyperlink" Target="https://twitter.com/#!/jobzel_intern/status/1172583466439008262" TargetMode="External" /><Relationship Id="rId1004" Type="http://schemas.openxmlformats.org/officeDocument/2006/relationships/hyperlink" Target="https://twitter.com/#!/jobzel_intern/status/1172583468674486272" TargetMode="External" /><Relationship Id="rId1005" Type="http://schemas.openxmlformats.org/officeDocument/2006/relationships/hyperlink" Target="https://twitter.com/#!/jobzel_intern/status/1172583470939484166" TargetMode="External" /><Relationship Id="rId1006" Type="http://schemas.openxmlformats.org/officeDocument/2006/relationships/hyperlink" Target="https://twitter.com/#!/jobzel_intern/status/1172618474394402816" TargetMode="External" /><Relationship Id="rId1007" Type="http://schemas.openxmlformats.org/officeDocument/2006/relationships/hyperlink" Target="https://twitter.com/#!/jobzel_intern/status/1172663974707568640" TargetMode="External" /><Relationship Id="rId1008" Type="http://schemas.openxmlformats.org/officeDocument/2006/relationships/hyperlink" Target="https://twitter.com/#!/jobzel_intern/status/1172663977823879168" TargetMode="External" /><Relationship Id="rId1009" Type="http://schemas.openxmlformats.org/officeDocument/2006/relationships/hyperlink" Target="https://twitter.com/#!/jobzel_intern/status/1172663979812052992" TargetMode="External" /><Relationship Id="rId1010" Type="http://schemas.openxmlformats.org/officeDocument/2006/relationships/hyperlink" Target="https://twitter.com/#!/jobzel_intern/status/1172663983280730113" TargetMode="External" /><Relationship Id="rId1011" Type="http://schemas.openxmlformats.org/officeDocument/2006/relationships/hyperlink" Target="https://twitter.com/#!/jobzel_intern/status/1172663985545629698" TargetMode="External" /><Relationship Id="rId1012" Type="http://schemas.openxmlformats.org/officeDocument/2006/relationships/hyperlink" Target="https://twitter.com/#!/jobzel_intern/status/1172663987512778752" TargetMode="External" /><Relationship Id="rId1013" Type="http://schemas.openxmlformats.org/officeDocument/2006/relationships/hyperlink" Target="https://twitter.com/#!/jobzel_intern/status/1172862699392442368" TargetMode="External" /><Relationship Id="rId1014" Type="http://schemas.openxmlformats.org/officeDocument/2006/relationships/hyperlink" Target="https://twitter.com/#!/jobzel_intern/status/1172862702156431360" TargetMode="External" /><Relationship Id="rId1015" Type="http://schemas.openxmlformats.org/officeDocument/2006/relationships/hyperlink" Target="https://twitter.com/#!/jobzel_intern/status/1172862705147027457" TargetMode="External" /><Relationship Id="rId1016" Type="http://schemas.openxmlformats.org/officeDocument/2006/relationships/hyperlink" Target="https://twitter.com/#!/jobzel_intern/status/1172862709546795009" TargetMode="External" /><Relationship Id="rId1017" Type="http://schemas.openxmlformats.org/officeDocument/2006/relationships/hyperlink" Target="https://twitter.com/#!/jobzel_intern/status/1172877827336802304" TargetMode="External" /><Relationship Id="rId1018" Type="http://schemas.openxmlformats.org/officeDocument/2006/relationships/hyperlink" Target="https://twitter.com/#!/jobzel_intern/status/1172877831476584448" TargetMode="External" /><Relationship Id="rId1019" Type="http://schemas.openxmlformats.org/officeDocument/2006/relationships/hyperlink" Target="https://twitter.com/#!/jobzel_intern/status/1172877833816985602" TargetMode="External" /><Relationship Id="rId1020" Type="http://schemas.openxmlformats.org/officeDocument/2006/relationships/hyperlink" Target="https://twitter.com/#!/jobzel_intern/status/1172877837235347456" TargetMode="External" /><Relationship Id="rId1021" Type="http://schemas.openxmlformats.org/officeDocument/2006/relationships/hyperlink" Target="https://twitter.com/#!/jobzel_intern/status/1172924376603353088" TargetMode="External" /><Relationship Id="rId1022" Type="http://schemas.openxmlformats.org/officeDocument/2006/relationships/hyperlink" Target="https://twitter.com/#!/jobzel_intern/status/1172924379967213568" TargetMode="External" /><Relationship Id="rId1023" Type="http://schemas.openxmlformats.org/officeDocument/2006/relationships/hyperlink" Target="https://twitter.com/#!/jobzel_intern/status/1172941895548493826" TargetMode="External" /><Relationship Id="rId1024" Type="http://schemas.openxmlformats.org/officeDocument/2006/relationships/hyperlink" Target="https://twitter.com/#!/jobzel_intern/status/1172941898778103810" TargetMode="External" /><Relationship Id="rId1025" Type="http://schemas.openxmlformats.org/officeDocument/2006/relationships/hyperlink" Target="https://twitter.com/#!/jobzel_intern/status/1172972173851541504" TargetMode="External" /><Relationship Id="rId1026" Type="http://schemas.openxmlformats.org/officeDocument/2006/relationships/hyperlink" Target="https://twitter.com/#!/jobzel_intern/status/1172972176267513856" TargetMode="External" /><Relationship Id="rId1027" Type="http://schemas.openxmlformats.org/officeDocument/2006/relationships/hyperlink" Target="https://twitter.com/#!/jobzel_intern/status/1172972179786543109" TargetMode="External" /><Relationship Id="rId1028" Type="http://schemas.openxmlformats.org/officeDocument/2006/relationships/hyperlink" Target="https://twitter.com/#!/jobzel_intern/status/1172972181883691015" TargetMode="External" /><Relationship Id="rId1029" Type="http://schemas.openxmlformats.org/officeDocument/2006/relationships/hyperlink" Target="https://twitter.com/#!/jobzel_intern/status/1172972183985033217" TargetMode="External" /><Relationship Id="rId1030" Type="http://schemas.openxmlformats.org/officeDocument/2006/relationships/hyperlink" Target="https://twitter.com/#!/jobzel_intern/status/1172972187248189440" TargetMode="External" /><Relationship Id="rId1031" Type="http://schemas.openxmlformats.org/officeDocument/2006/relationships/hyperlink" Target="https://twitter.com/#!/jobzel_intern/status/1172972190112919554" TargetMode="External" /><Relationship Id="rId1032" Type="http://schemas.openxmlformats.org/officeDocument/2006/relationships/hyperlink" Target="https://twitter.com/#!/jobzel_intern/status/1172972191807356928" TargetMode="External" /><Relationship Id="rId1033" Type="http://schemas.openxmlformats.org/officeDocument/2006/relationships/hyperlink" Target="https://twitter.com/#!/jobzel_intern/status/1172972193757704192" TargetMode="External" /><Relationship Id="rId1034" Type="http://schemas.openxmlformats.org/officeDocument/2006/relationships/hyperlink" Target="https://twitter.com/#!/jobzel_intern/status/1172988496782528514" TargetMode="External" /><Relationship Id="rId1035" Type="http://schemas.openxmlformats.org/officeDocument/2006/relationships/hyperlink" Target="https://twitter.com/#!/jobzel_intern/status/1172988500230254597" TargetMode="External" /><Relationship Id="rId1036" Type="http://schemas.openxmlformats.org/officeDocument/2006/relationships/hyperlink" Target="https://twitter.com/#!/jobzel_intern/status/1173280728500637698" TargetMode="External" /><Relationship Id="rId1037" Type="http://schemas.openxmlformats.org/officeDocument/2006/relationships/hyperlink" Target="https://twitter.com/#!/jobzel_intern/status/1173296771105218561" TargetMode="External" /><Relationship Id="rId1038" Type="http://schemas.openxmlformats.org/officeDocument/2006/relationships/hyperlink" Target="https://twitter.com/#!/jobzel_intern/status/1173296774859165697" TargetMode="External" /><Relationship Id="rId1039" Type="http://schemas.openxmlformats.org/officeDocument/2006/relationships/hyperlink" Target="https://twitter.com/#!/jobzel_intern/status/1173296777128304642" TargetMode="External" /><Relationship Id="rId1040" Type="http://schemas.openxmlformats.org/officeDocument/2006/relationships/hyperlink" Target="https://twitter.com/#!/jobzel_intern/status/1173296779443539968" TargetMode="External" /><Relationship Id="rId1041" Type="http://schemas.openxmlformats.org/officeDocument/2006/relationships/hyperlink" Target="https://twitter.com/#!/jobzel_intern/status/1173296781272264704" TargetMode="External" /><Relationship Id="rId1042" Type="http://schemas.openxmlformats.org/officeDocument/2006/relationships/hyperlink" Target="https://twitter.com/#!/jobzel_intern/status/1173296784568963075" TargetMode="External" /><Relationship Id="rId1043" Type="http://schemas.openxmlformats.org/officeDocument/2006/relationships/hyperlink" Target="https://twitter.com/#!/jobzel_intern/status/1173296786607419398" TargetMode="External" /><Relationship Id="rId1044" Type="http://schemas.openxmlformats.org/officeDocument/2006/relationships/hyperlink" Target="https://twitter.com/#!/jobzel_intern/status/1173296789706985477" TargetMode="External" /><Relationship Id="rId1045" Type="http://schemas.openxmlformats.org/officeDocument/2006/relationships/hyperlink" Target="https://twitter.com/#!/jobzel_intern/status/1173296792689135617" TargetMode="External" /><Relationship Id="rId1046" Type="http://schemas.openxmlformats.org/officeDocument/2006/relationships/hyperlink" Target="https://twitter.com/#!/jobzel_intern/status/1173296794475913217" TargetMode="External" /><Relationship Id="rId1047" Type="http://schemas.openxmlformats.org/officeDocument/2006/relationships/comments" Target="../comments13.xml" /><Relationship Id="rId1048" Type="http://schemas.openxmlformats.org/officeDocument/2006/relationships/vmlDrawing" Target="../drawings/vmlDrawing6.vml" /><Relationship Id="rId1049" Type="http://schemas.openxmlformats.org/officeDocument/2006/relationships/table" Target="../tables/table23.xml" /><Relationship Id="rId105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eoplehum.com/" TargetMode="External" /><Relationship Id="rId2" Type="http://schemas.openxmlformats.org/officeDocument/2006/relationships/hyperlink" Target="http://t.co/gPyzRe9tFk" TargetMode="External" /><Relationship Id="rId3" Type="http://schemas.openxmlformats.org/officeDocument/2006/relationships/hyperlink" Target="https://t.co/MB3QE7zYOP" TargetMode="External" /><Relationship Id="rId4" Type="http://schemas.openxmlformats.org/officeDocument/2006/relationships/hyperlink" Target="https://t.co/Q7y26iUpso" TargetMode="External" /><Relationship Id="rId5" Type="http://schemas.openxmlformats.org/officeDocument/2006/relationships/hyperlink" Target="http://www.idpz.net/g_envie_de_nutella/Radio.jpg" TargetMode="External" /><Relationship Id="rId6" Type="http://schemas.openxmlformats.org/officeDocument/2006/relationships/hyperlink" Target="http://www.studycourse.org/" TargetMode="External" /><Relationship Id="rId7" Type="http://schemas.openxmlformats.org/officeDocument/2006/relationships/hyperlink" Target="http://www.theior.org.uk/" TargetMode="External" /><Relationship Id="rId8" Type="http://schemas.openxmlformats.org/officeDocument/2006/relationships/hyperlink" Target="http://jobzel.com/" TargetMode="External" /><Relationship Id="rId9" Type="http://schemas.openxmlformats.org/officeDocument/2006/relationships/hyperlink" Target="https://t.co/RnwOAO5ROS" TargetMode="External" /><Relationship Id="rId10" Type="http://schemas.openxmlformats.org/officeDocument/2006/relationships/hyperlink" Target="https://t.co/ZRffzZqDc8" TargetMode="External" /><Relationship Id="rId11" Type="http://schemas.openxmlformats.org/officeDocument/2006/relationships/hyperlink" Target="https://t.co/Ih56L4xKBf" TargetMode="External" /><Relationship Id="rId12" Type="http://schemas.openxmlformats.org/officeDocument/2006/relationships/hyperlink" Target="https://ravel.works/" TargetMode="External" /><Relationship Id="rId13" Type="http://schemas.openxmlformats.org/officeDocument/2006/relationships/hyperlink" Target="http://www.oct8ne.com/fr" TargetMode="External" /><Relationship Id="rId14" Type="http://schemas.openxmlformats.org/officeDocument/2006/relationships/hyperlink" Target="http://www.ecommerce-nation.fr/" TargetMode="External" /><Relationship Id="rId15" Type="http://schemas.openxmlformats.org/officeDocument/2006/relationships/hyperlink" Target="http://t.co/PnJKntVklD" TargetMode="External" /><Relationship Id="rId16" Type="http://schemas.openxmlformats.org/officeDocument/2006/relationships/hyperlink" Target="https://www.b2bcloudcommerce.com/" TargetMode="External" /><Relationship Id="rId17" Type="http://schemas.openxmlformats.org/officeDocument/2006/relationships/hyperlink" Target="https://t.co/ldQ6k6QPIo" TargetMode="External" /><Relationship Id="rId18" Type="http://schemas.openxmlformats.org/officeDocument/2006/relationships/hyperlink" Target="https://t.co/LXQtEqftxz" TargetMode="External" /><Relationship Id="rId19" Type="http://schemas.openxmlformats.org/officeDocument/2006/relationships/hyperlink" Target="https://www.facebook.com/WilliamArrudaReach" TargetMode="External" /><Relationship Id="rId20" Type="http://schemas.openxmlformats.org/officeDocument/2006/relationships/hyperlink" Target="http://oracoaching.com/" TargetMode="External" /><Relationship Id="rId21" Type="http://schemas.openxmlformats.org/officeDocument/2006/relationships/hyperlink" Target="http://www.torivo.com/" TargetMode="External" /><Relationship Id="rId22" Type="http://schemas.openxmlformats.org/officeDocument/2006/relationships/hyperlink" Target="https://t.co/BiDNEspXxL" TargetMode="External" /><Relationship Id="rId23" Type="http://schemas.openxmlformats.org/officeDocument/2006/relationships/hyperlink" Target="http://www.broxburndrive.com/" TargetMode="External" /><Relationship Id="rId24" Type="http://schemas.openxmlformats.org/officeDocument/2006/relationships/hyperlink" Target="http://t.co/jywr3HkRfw" TargetMode="External" /><Relationship Id="rId25" Type="http://schemas.openxmlformats.org/officeDocument/2006/relationships/hyperlink" Target="https://pbs.twimg.com/profile_banners/763246961088540672/1525942106" TargetMode="External" /><Relationship Id="rId26" Type="http://schemas.openxmlformats.org/officeDocument/2006/relationships/hyperlink" Target="https://pbs.twimg.com/profile_banners/2254616682/1561461715" TargetMode="External" /><Relationship Id="rId27" Type="http://schemas.openxmlformats.org/officeDocument/2006/relationships/hyperlink" Target="https://pbs.twimg.com/profile_banners/460671247/1527101473" TargetMode="External" /><Relationship Id="rId28" Type="http://schemas.openxmlformats.org/officeDocument/2006/relationships/hyperlink" Target="https://pbs.twimg.com/profile_banners/13058772/1555943905" TargetMode="External" /><Relationship Id="rId29" Type="http://schemas.openxmlformats.org/officeDocument/2006/relationships/hyperlink" Target="https://pbs.twimg.com/profile_banners/1053714242/1564707066" TargetMode="External" /><Relationship Id="rId30" Type="http://schemas.openxmlformats.org/officeDocument/2006/relationships/hyperlink" Target="https://pbs.twimg.com/profile_banners/472808469/1403518343" TargetMode="External" /><Relationship Id="rId31" Type="http://schemas.openxmlformats.org/officeDocument/2006/relationships/hyperlink" Target="https://pbs.twimg.com/profile_banners/631395472/1526688257" TargetMode="External" /><Relationship Id="rId32" Type="http://schemas.openxmlformats.org/officeDocument/2006/relationships/hyperlink" Target="https://pbs.twimg.com/profile_banners/222723087/1469203266" TargetMode="External" /><Relationship Id="rId33" Type="http://schemas.openxmlformats.org/officeDocument/2006/relationships/hyperlink" Target="https://pbs.twimg.com/profile_banners/14237828/1567194790" TargetMode="External" /><Relationship Id="rId34" Type="http://schemas.openxmlformats.org/officeDocument/2006/relationships/hyperlink" Target="https://pbs.twimg.com/profile_banners/1030432481386942464/1534511933" TargetMode="External" /><Relationship Id="rId35" Type="http://schemas.openxmlformats.org/officeDocument/2006/relationships/hyperlink" Target="https://pbs.twimg.com/profile_banners/913690662717083649/1529510277" TargetMode="External" /><Relationship Id="rId36" Type="http://schemas.openxmlformats.org/officeDocument/2006/relationships/hyperlink" Target="https://pbs.twimg.com/profile_banners/3240131247/1532449992" TargetMode="External" /><Relationship Id="rId37" Type="http://schemas.openxmlformats.org/officeDocument/2006/relationships/hyperlink" Target="https://pbs.twimg.com/profile_banners/1138439679852892160/1561013166" TargetMode="External" /><Relationship Id="rId38" Type="http://schemas.openxmlformats.org/officeDocument/2006/relationships/hyperlink" Target="https://pbs.twimg.com/profile_banners/2840997501/1560936596" TargetMode="External" /><Relationship Id="rId39" Type="http://schemas.openxmlformats.org/officeDocument/2006/relationships/hyperlink" Target="https://pbs.twimg.com/profile_banners/987757129389019136/1537366930" TargetMode="External" /><Relationship Id="rId40" Type="http://schemas.openxmlformats.org/officeDocument/2006/relationships/hyperlink" Target="https://pbs.twimg.com/profile_banners/1090122790152298496/1548927215" TargetMode="External" /><Relationship Id="rId41" Type="http://schemas.openxmlformats.org/officeDocument/2006/relationships/hyperlink" Target="https://pbs.twimg.com/profile_banners/14220270/1412633597" TargetMode="External" /><Relationship Id="rId42" Type="http://schemas.openxmlformats.org/officeDocument/2006/relationships/hyperlink" Target="https://pbs.twimg.com/profile_banners/67435195/1402329913" TargetMode="External" /><Relationship Id="rId43" Type="http://schemas.openxmlformats.org/officeDocument/2006/relationships/hyperlink" Target="https://pbs.twimg.com/profile_banners/2524077089/1399217335" TargetMode="External" /><Relationship Id="rId44" Type="http://schemas.openxmlformats.org/officeDocument/2006/relationships/hyperlink" Target="https://pbs.twimg.com/profile_banners/120280465/1557072709" TargetMode="External" /><Relationship Id="rId45" Type="http://schemas.openxmlformats.org/officeDocument/2006/relationships/hyperlink" Target="https://pbs.twimg.com/profile_banners/1165514542371213313/1566903923" TargetMode="External" /><Relationship Id="rId46" Type="http://schemas.openxmlformats.org/officeDocument/2006/relationships/hyperlink" Target="https://pbs.twimg.com/profile_banners/741048697/1407745956" TargetMode="External" /><Relationship Id="rId47" Type="http://schemas.openxmlformats.org/officeDocument/2006/relationships/hyperlink" Target="https://pbs.twimg.com/profile_banners/226710536/1352118379"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5/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5/bg.gif" TargetMode="External" /><Relationship Id="rId57" Type="http://schemas.openxmlformats.org/officeDocument/2006/relationships/hyperlink" Target="http://abs.twimg.com/images/themes/theme10/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2/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4/bg.gif" TargetMode="External" /><Relationship Id="rId70" Type="http://schemas.openxmlformats.org/officeDocument/2006/relationships/hyperlink" Target="http://pbs.twimg.com/profile_images/994499480916516864/lXG1DdPI_normal.jpg" TargetMode="External" /><Relationship Id="rId71" Type="http://schemas.openxmlformats.org/officeDocument/2006/relationships/hyperlink" Target="http://pbs.twimg.com/profile_images/1096322379498741760/dYRVeGto_normal.png" TargetMode="External" /><Relationship Id="rId72" Type="http://schemas.openxmlformats.org/officeDocument/2006/relationships/hyperlink" Target="http://pbs.twimg.com/profile_images/899669279997644800/wgsgFWbu_normal.jpg" TargetMode="External" /><Relationship Id="rId73" Type="http://schemas.openxmlformats.org/officeDocument/2006/relationships/hyperlink" Target="http://pbs.twimg.com/profile_images/1082424539492073477/exU8rYn8_normal.jpg" TargetMode="External" /><Relationship Id="rId74" Type="http://schemas.openxmlformats.org/officeDocument/2006/relationships/hyperlink" Target="http://pbs.twimg.com/profile_images/1148065401273798656/Nm8oYpA__normal.png" TargetMode="External" /><Relationship Id="rId75" Type="http://schemas.openxmlformats.org/officeDocument/2006/relationships/hyperlink" Target="http://pbs.twimg.com/profile_images/2003933832/IORtwitter_normal.jpg" TargetMode="External" /><Relationship Id="rId76" Type="http://schemas.openxmlformats.org/officeDocument/2006/relationships/hyperlink" Target="http://pbs.twimg.com/profile_images/861878720243671040/jImiAv5W_normal.jpg" TargetMode="External" /><Relationship Id="rId77" Type="http://schemas.openxmlformats.org/officeDocument/2006/relationships/hyperlink" Target="http://pbs.twimg.com/profile_images/710961330392580096/NlfnnDZf_normal.jpg" TargetMode="External" /><Relationship Id="rId78" Type="http://schemas.openxmlformats.org/officeDocument/2006/relationships/hyperlink" Target="http://pbs.twimg.com/profile_images/678811341226770432/LS-bwLsN_normal.png" TargetMode="External" /><Relationship Id="rId79" Type="http://schemas.openxmlformats.org/officeDocument/2006/relationships/hyperlink" Target="http://pbs.twimg.com/profile_images/940284711619854336/Zn6xKVqk_normal.jpg" TargetMode="External" /><Relationship Id="rId80" Type="http://schemas.openxmlformats.org/officeDocument/2006/relationships/hyperlink" Target="http://pbs.twimg.com/profile_images/816195135478333440/DcFOZCnu_normal.jpg" TargetMode="External" /><Relationship Id="rId81" Type="http://schemas.openxmlformats.org/officeDocument/2006/relationships/hyperlink" Target="http://pbs.twimg.com/profile_images/1167522096613941254/sj2cxpPs_normal.jpg" TargetMode="External" /><Relationship Id="rId82" Type="http://schemas.openxmlformats.org/officeDocument/2006/relationships/hyperlink" Target="http://pbs.twimg.com/profile_images/1030445446089596928/dAckmVhn_normal.jpg" TargetMode="External" /><Relationship Id="rId83" Type="http://schemas.openxmlformats.org/officeDocument/2006/relationships/hyperlink" Target="http://pbs.twimg.com/profile_images/913691189592944640/eaDgon9U_normal.jpg" TargetMode="External" /><Relationship Id="rId84" Type="http://schemas.openxmlformats.org/officeDocument/2006/relationships/hyperlink" Target="http://pbs.twimg.com/profile_images/959386160819732480/DlMsouod_normal.jpg" TargetMode="External" /><Relationship Id="rId85" Type="http://schemas.openxmlformats.org/officeDocument/2006/relationships/hyperlink" Target="http://pbs.twimg.com/profile_images/1138440054660112385/c5qua_GO_normal.jpg" TargetMode="External" /><Relationship Id="rId86" Type="http://schemas.openxmlformats.org/officeDocument/2006/relationships/hyperlink" Target="http://pbs.twimg.com/profile_images/36317342/Marlenes_Professional_Photos_001_-_Twitter_normal.jpg" TargetMode="External" /><Relationship Id="rId87" Type="http://schemas.openxmlformats.org/officeDocument/2006/relationships/hyperlink" Target="http://pbs.twimg.com/profile_images/524847178938712065/v_Q_BX3N_normal.jpe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pbs.twimg.com/profile_images/987768230918873088/Nnm0OzKG_normal.jpg" TargetMode="External" /><Relationship Id="rId90" Type="http://schemas.openxmlformats.org/officeDocument/2006/relationships/hyperlink" Target="http://pbs.twimg.com/profile_images/1166667716255571968/yfuZh2-Z_normal.jpg" TargetMode="External" /><Relationship Id="rId91" Type="http://schemas.openxmlformats.org/officeDocument/2006/relationships/hyperlink" Target="http://pbs.twimg.com/profile_images/891297664016494594/gB7kJdAK_normal.jpg" TargetMode="External" /><Relationship Id="rId92" Type="http://schemas.openxmlformats.org/officeDocument/2006/relationships/hyperlink" Target="http://pbs.twimg.com/profile_images/725698993741770756/v6HCvg30_normal.jpg" TargetMode="External" /><Relationship Id="rId93" Type="http://schemas.openxmlformats.org/officeDocument/2006/relationships/hyperlink" Target="http://pbs.twimg.com/profile_images/648587246841524225/A0o-7MmI_normal.jpg" TargetMode="External" /><Relationship Id="rId94" Type="http://schemas.openxmlformats.org/officeDocument/2006/relationships/hyperlink" Target="http://pbs.twimg.com/profile_images/462977067852627969/DqUKL5ru_normal.png" TargetMode="External" /><Relationship Id="rId95" Type="http://schemas.openxmlformats.org/officeDocument/2006/relationships/hyperlink" Target="http://pbs.twimg.com/profile_images/1125070148761784320/WcE2wsg9_normal.png" TargetMode="External" /><Relationship Id="rId96" Type="http://schemas.openxmlformats.org/officeDocument/2006/relationships/hyperlink" Target="http://pbs.twimg.com/profile_images/1165864599041839104/StCK7pOi_normal.jpg" TargetMode="External" /><Relationship Id="rId97" Type="http://schemas.openxmlformats.org/officeDocument/2006/relationships/hyperlink" Target="http://pbs.twimg.com/profile_images/1171709125836890114/zxnh9f7W_normal.jpg" TargetMode="External" /><Relationship Id="rId98" Type="http://schemas.openxmlformats.org/officeDocument/2006/relationships/hyperlink" Target="http://pbs.twimg.com/profile_images/1159482067031416832/oIQ9Msdt_normal.jpg" TargetMode="External" /><Relationship Id="rId99" Type="http://schemas.openxmlformats.org/officeDocument/2006/relationships/hyperlink" Target="http://pbs.twimg.com/profile_images/861878065680580609/IUWEhs0Q_normal.jpg" TargetMode="External" /><Relationship Id="rId100" Type="http://schemas.openxmlformats.org/officeDocument/2006/relationships/hyperlink" Target="https://twitter.com/peoplehum" TargetMode="External" /><Relationship Id="rId101" Type="http://schemas.openxmlformats.org/officeDocument/2006/relationships/hyperlink" Target="https://twitter.com/wccinofficial" TargetMode="External" /><Relationship Id="rId102" Type="http://schemas.openxmlformats.org/officeDocument/2006/relationships/hyperlink" Target="https://twitter.com/joeyvpricehr" TargetMode="External" /><Relationship Id="rId103" Type="http://schemas.openxmlformats.org/officeDocument/2006/relationships/hyperlink" Target="https://twitter.com/linkedin" TargetMode="External" /><Relationship Id="rId104" Type="http://schemas.openxmlformats.org/officeDocument/2006/relationships/hyperlink" Target="https://twitter.com/aor___ar3oo0odx" TargetMode="External" /><Relationship Id="rId105" Type="http://schemas.openxmlformats.org/officeDocument/2006/relationships/hyperlink" Target="https://twitter.com/iorusa" TargetMode="External" /><Relationship Id="rId106" Type="http://schemas.openxmlformats.org/officeDocument/2006/relationships/hyperlink" Target="https://twitter.com/recruitment" TargetMode="External" /><Relationship Id="rId107" Type="http://schemas.openxmlformats.org/officeDocument/2006/relationships/hyperlink" Target="https://twitter.com/darlenecampbe12" TargetMode="External" /><Relationship Id="rId108" Type="http://schemas.openxmlformats.org/officeDocument/2006/relationships/hyperlink" Target="https://twitter.com/jobzel_intern" TargetMode="External" /><Relationship Id="rId109" Type="http://schemas.openxmlformats.org/officeDocument/2006/relationships/hyperlink" Target="https://twitter.com/roomcoapp" TargetMode="External" /><Relationship Id="rId110" Type="http://schemas.openxmlformats.org/officeDocument/2006/relationships/hyperlink" Target="https://twitter.com/federationgams" TargetMode="External" /><Relationship Id="rId111" Type="http://schemas.openxmlformats.org/officeDocument/2006/relationships/hyperlink" Target="https://twitter.com/marleneschiappa" TargetMode="External" /><Relationship Id="rId112" Type="http://schemas.openxmlformats.org/officeDocument/2006/relationships/hyperlink" Target="https://twitter.com/ravelworks" TargetMode="External" /><Relationship Id="rId113" Type="http://schemas.openxmlformats.org/officeDocument/2006/relationships/hyperlink" Target="https://twitter.com/oct8nefr" TargetMode="External" /><Relationship Id="rId114" Type="http://schemas.openxmlformats.org/officeDocument/2006/relationships/hyperlink" Target="https://twitter.com/ecom_nationfr" TargetMode="External" /><Relationship Id="rId115" Type="http://schemas.openxmlformats.org/officeDocument/2006/relationships/hyperlink" Target="https://twitter.com/pproteger" TargetMode="External" /><Relationship Id="rId116" Type="http://schemas.openxmlformats.org/officeDocument/2006/relationships/hyperlink" Target="https://twitter.com/marlenes" TargetMode="External" /><Relationship Id="rId117" Type="http://schemas.openxmlformats.org/officeDocument/2006/relationships/hyperlink" Target="https://twitter.com/solidpepper" TargetMode="External" /><Relationship Id="rId118" Type="http://schemas.openxmlformats.org/officeDocument/2006/relationships/hyperlink" Target="https://twitter.com/ifindinternship" TargetMode="External" /><Relationship Id="rId119" Type="http://schemas.openxmlformats.org/officeDocument/2006/relationships/hyperlink" Target="https://twitter.com/techowlpa" TargetMode="External" /><Relationship Id="rId120" Type="http://schemas.openxmlformats.org/officeDocument/2006/relationships/hyperlink" Target="https://twitter.com/14connections" TargetMode="External" /><Relationship Id="rId121" Type="http://schemas.openxmlformats.org/officeDocument/2006/relationships/hyperlink" Target="https://twitter.com/williamarruda" TargetMode="External" /><Relationship Id="rId122" Type="http://schemas.openxmlformats.org/officeDocument/2006/relationships/hyperlink" Target="https://twitter.com/careerblastme" TargetMode="External" /><Relationship Id="rId123" Type="http://schemas.openxmlformats.org/officeDocument/2006/relationships/hyperlink" Target="https://twitter.com/coachora" TargetMode="External" /><Relationship Id="rId124" Type="http://schemas.openxmlformats.org/officeDocument/2006/relationships/hyperlink" Target="https://twitter.com/torivojobs" TargetMode="External" /><Relationship Id="rId125" Type="http://schemas.openxmlformats.org/officeDocument/2006/relationships/hyperlink" Target="https://twitter.com/geezlove" TargetMode="External" /><Relationship Id="rId126" Type="http://schemas.openxmlformats.org/officeDocument/2006/relationships/hyperlink" Target="https://twitter.com/xx_me_tsgirls" TargetMode="External" /><Relationship Id="rId127" Type="http://schemas.openxmlformats.org/officeDocument/2006/relationships/hyperlink" Target="https://twitter.com/broxburndrive" TargetMode="External" /><Relationship Id="rId128" Type="http://schemas.openxmlformats.org/officeDocument/2006/relationships/hyperlink" Target="https://twitter.com/hr_trends_bot" TargetMode="External" /><Relationship Id="rId129" Type="http://schemas.openxmlformats.org/officeDocument/2006/relationships/hyperlink" Target="https://twitter.com/ior_joinus" TargetMode="External" /><Relationship Id="rId130" Type="http://schemas.openxmlformats.org/officeDocument/2006/relationships/comments" Target="../comments2.xml" /><Relationship Id="rId131" Type="http://schemas.openxmlformats.org/officeDocument/2006/relationships/vmlDrawing" Target="../drawings/vmlDrawing2.vml" /><Relationship Id="rId132" Type="http://schemas.openxmlformats.org/officeDocument/2006/relationships/table" Target="../tables/table2.xml" /><Relationship Id="rId1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jobzel.com/item.php?id=49767" TargetMode="External" /><Relationship Id="rId2" Type="http://schemas.openxmlformats.org/officeDocument/2006/relationships/hyperlink" Target="http://studycourse.org/course-directory/course/the-complete-recruiter-in-28-days-online/14/34" TargetMode="External" /><Relationship Id="rId3" Type="http://schemas.openxmlformats.org/officeDocument/2006/relationships/hyperlink" Target="http://jobzel.com/item.php?id=49789" TargetMode="External" /><Relationship Id="rId4" Type="http://schemas.openxmlformats.org/officeDocument/2006/relationships/hyperlink" Target="https://careersherpa.net/best-twitter-accounts-for-job-search-advice-2019/" TargetMode="External" /><Relationship Id="rId5" Type="http://schemas.openxmlformats.org/officeDocument/2006/relationships/hyperlink" Target="http://jobzel.com/item.php?id=49303" TargetMode="External" /><Relationship Id="rId6"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7" Type="http://schemas.openxmlformats.org/officeDocument/2006/relationships/hyperlink" Target="http://jobzel.com/item.php?id=50743" TargetMode="External" /><Relationship Id="rId8" Type="http://schemas.openxmlformats.org/officeDocument/2006/relationships/hyperlink" Target="http://jobzel.com/item.php?id=50742" TargetMode="External" /><Relationship Id="rId9" Type="http://schemas.openxmlformats.org/officeDocument/2006/relationships/hyperlink" Target="http://jobzel.com/item.php?id=50741" TargetMode="External" /><Relationship Id="rId10" Type="http://schemas.openxmlformats.org/officeDocument/2006/relationships/hyperlink" Target="http://jobzel.com/item.php?id=50740" TargetMode="External" /><Relationship Id="rId11" Type="http://schemas.openxmlformats.org/officeDocument/2006/relationships/hyperlink" Target="http://studycourse.org/course-directory/course/the-complete-recruiter-in-28-days-online/14/34" TargetMode="External" /><Relationship Id="rId12" Type="http://schemas.openxmlformats.org/officeDocument/2006/relationships/hyperlink" Target="https://careersherpa.net/best-twitter-accounts-for-job-search-advice-2019/" TargetMode="External" /><Relationship Id="rId13" Type="http://schemas.openxmlformats.org/officeDocument/2006/relationships/hyperlink" Target="https://blog.peoplehum.com/general/employee-engagement-importance/" TargetMode="External" /><Relationship Id="rId14" Type="http://schemas.openxmlformats.org/officeDocument/2006/relationships/hyperlink" Target="https://twitter.com/Damien_Bancal/status/1169564381216149504" TargetMode="External" /><Relationship Id="rId15" Type="http://schemas.openxmlformats.org/officeDocument/2006/relationships/hyperlink" Target="https://www.youtube.com/watch?time_continue=27&amp;v=8ef2kujFJ_o" TargetMode="External" /><Relationship Id="rId16" Type="http://schemas.openxmlformats.org/officeDocument/2006/relationships/hyperlink" Target="https://www.fi.edu/sensory-friendly-everyday?fbclid=IwAR3r-egjTTdRlYOY26MY_nBiFJNu7VkCSA29GTGcjks3JERRf5WMe1w_uGA" TargetMode="External" /><Relationship Id="rId17" Type="http://schemas.openxmlformats.org/officeDocument/2006/relationships/hyperlink" Target="https://www.linkedin.com/slink?code=f8v-feM" TargetMode="External" /><Relationship Id="rId18" Type="http://schemas.openxmlformats.org/officeDocument/2006/relationships/hyperlink" Target="https://www.geezlove.com/Michel968" TargetMode="External" /><Relationship Id="rId19" Type="http://schemas.openxmlformats.org/officeDocument/2006/relationships/hyperlink" Target="https://www.geezlove.com/Angy490112" TargetMode="External" /><Relationship Id="rId20" Type="http://schemas.openxmlformats.org/officeDocument/2006/relationships/hyperlink" Target="https://www.geezlove.com/lesly680" TargetMode="External" /><Relationship Id="rId21" Type="http://schemas.openxmlformats.org/officeDocument/2006/relationships/hyperlink" Target="http://jobzel.com/item.php?id=49767" TargetMode="External" /><Relationship Id="rId22" Type="http://schemas.openxmlformats.org/officeDocument/2006/relationships/hyperlink" Target="http://jobzel.com/item.php?id=49789" TargetMode="External" /><Relationship Id="rId23" Type="http://schemas.openxmlformats.org/officeDocument/2006/relationships/hyperlink" Target="http://jobzel.com/item.php?id=49303" TargetMode="External" /><Relationship Id="rId24" Type="http://schemas.openxmlformats.org/officeDocument/2006/relationships/hyperlink" Target="http://jobzel.com/item.php?id=50743" TargetMode="External" /><Relationship Id="rId25" Type="http://schemas.openxmlformats.org/officeDocument/2006/relationships/hyperlink" Target="http://jobzel.com/item.php?id=49622" TargetMode="External" /><Relationship Id="rId26" Type="http://schemas.openxmlformats.org/officeDocument/2006/relationships/hyperlink" Target="http://jobzel.com/item.php?id=49968" TargetMode="External" /><Relationship Id="rId27" Type="http://schemas.openxmlformats.org/officeDocument/2006/relationships/hyperlink" Target="http://jobzel.com/item.php?id=49969" TargetMode="External" /><Relationship Id="rId28" Type="http://schemas.openxmlformats.org/officeDocument/2006/relationships/hyperlink" Target="http://jobzel.com/item.php?id=50717" TargetMode="External" /><Relationship Id="rId29" Type="http://schemas.openxmlformats.org/officeDocument/2006/relationships/hyperlink" Target="http://jobzel.com/item.php?id=50718" TargetMode="External" /><Relationship Id="rId30" Type="http://schemas.openxmlformats.org/officeDocument/2006/relationships/hyperlink" Target="http://jobzel.com/item.php?id=50719" TargetMode="External" /><Relationship Id="rId31" Type="http://schemas.openxmlformats.org/officeDocument/2006/relationships/hyperlink" Target="https://www.europe1.fr/faits-divers/violences-conjugales-une-affaire-resolue-rapidement-grace-a-une-plateforme-en-ligne-3918361" TargetMode="External" /><Relationship Id="rId32" Type="http://schemas.openxmlformats.org/officeDocument/2006/relationships/hyperlink" Target="https://www.ecommerce-nation.fr/service-client-etre-visuel/" TargetMode="External" /><Relationship Id="rId33"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34" Type="http://schemas.openxmlformats.org/officeDocument/2006/relationships/hyperlink" Target="https://www.tinypulse.com/blog/13-surprising-statistics-about-employee-retention?utm_source=twitter_afb09c20-a687-4542-b631-2a172a0d904b&amp;utm_medium=broxburndrive&amp;utm_term=&amp;utm_content=&amp;utm_campaign=" TargetMode="External" /><Relationship Id="rId35" Type="http://schemas.openxmlformats.org/officeDocument/2006/relationships/hyperlink" Target="http://ow.ly/2ReB30nHmjh" TargetMode="External" /><Relationship Id="rId36" Type="http://schemas.openxmlformats.org/officeDocument/2006/relationships/hyperlink" Target="https://www.lollydaskal.com/leadership/5-ways-smart-people-sabotage-their-success/?utm_source=twitter_44bab3c8-587c-493c-968d-f745a0a87dba&amp;utm_medium=broxburndrive&amp;utm_term=&amp;utm_content=&amp;utm_campaign=" TargetMode="External" /><Relationship Id="rId37" Type="http://schemas.openxmlformats.org/officeDocument/2006/relationships/hyperlink" Target="http://ow.ly/UYzH30nHmdK" TargetMode="External" /><Relationship Id="rId38" Type="http://schemas.openxmlformats.org/officeDocument/2006/relationships/hyperlink" Target="https://www.linkedin.com/pulse/podcast-remote-workers-more-productive-joey-price"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1953</v>
      </c>
      <c r="BB2" s="13" t="s">
        <v>1967</v>
      </c>
      <c r="BC2" s="13" t="s">
        <v>1968</v>
      </c>
      <c r="BD2" s="119" t="s">
        <v>2556</v>
      </c>
      <c r="BE2" s="119" t="s">
        <v>2557</v>
      </c>
      <c r="BF2" s="119" t="s">
        <v>2558</v>
      </c>
      <c r="BG2" s="119" t="s">
        <v>2559</v>
      </c>
      <c r="BH2" s="119" t="s">
        <v>2560</v>
      </c>
      <c r="BI2" s="119" t="s">
        <v>2561</v>
      </c>
      <c r="BJ2" s="119" t="s">
        <v>2562</v>
      </c>
      <c r="BK2" s="119" t="s">
        <v>2563</v>
      </c>
      <c r="BL2" s="119" t="s">
        <v>2564</v>
      </c>
    </row>
    <row r="3" spans="1:64" ht="15" customHeight="1">
      <c r="A3" s="64" t="s">
        <v>212</v>
      </c>
      <c r="B3" s="64" t="s">
        <v>212</v>
      </c>
      <c r="C3" s="65" t="s">
        <v>2630</v>
      </c>
      <c r="D3" s="66">
        <v>3</v>
      </c>
      <c r="E3" s="67" t="s">
        <v>132</v>
      </c>
      <c r="F3" s="68">
        <v>35</v>
      </c>
      <c r="G3" s="65"/>
      <c r="H3" s="69"/>
      <c r="I3" s="70"/>
      <c r="J3" s="70"/>
      <c r="K3" s="34" t="s">
        <v>65</v>
      </c>
      <c r="L3" s="71">
        <v>3</v>
      </c>
      <c r="M3" s="71"/>
      <c r="N3" s="72"/>
      <c r="O3" s="78" t="s">
        <v>176</v>
      </c>
      <c r="P3" s="80">
        <v>43710.52699074074</v>
      </c>
      <c r="Q3" s="78" t="s">
        <v>243</v>
      </c>
      <c r="R3" s="82" t="s">
        <v>584</v>
      </c>
      <c r="S3" s="78" t="s">
        <v>889</v>
      </c>
      <c r="T3" s="78" t="s">
        <v>903</v>
      </c>
      <c r="U3" s="82" t="s">
        <v>938</v>
      </c>
      <c r="V3" s="82" t="s">
        <v>938</v>
      </c>
      <c r="W3" s="80">
        <v>43710.52699074074</v>
      </c>
      <c r="X3" s="82" t="s">
        <v>969</v>
      </c>
      <c r="Y3" s="78"/>
      <c r="Z3" s="78"/>
      <c r="AA3" s="84" t="s">
        <v>1314</v>
      </c>
      <c r="AB3" s="78"/>
      <c r="AC3" s="78" t="b">
        <v>0</v>
      </c>
      <c r="AD3" s="78">
        <v>1</v>
      </c>
      <c r="AE3" s="84" t="s">
        <v>1659</v>
      </c>
      <c r="AF3" s="78" t="b">
        <v>0</v>
      </c>
      <c r="AG3" s="78" t="s">
        <v>1660</v>
      </c>
      <c r="AH3" s="78"/>
      <c r="AI3" s="84" t="s">
        <v>1659</v>
      </c>
      <c r="AJ3" s="78" t="b">
        <v>0</v>
      </c>
      <c r="AK3" s="78">
        <v>0</v>
      </c>
      <c r="AL3" s="84" t="s">
        <v>1659</v>
      </c>
      <c r="AM3" s="78" t="s">
        <v>1672</v>
      </c>
      <c r="AN3" s="78" t="b">
        <v>0</v>
      </c>
      <c r="AO3" s="84" t="s">
        <v>1314</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28</v>
      </c>
      <c r="BK3" s="49">
        <v>100</v>
      </c>
      <c r="BL3" s="48">
        <v>28</v>
      </c>
    </row>
    <row r="4" spans="1:64" ht="15" customHeight="1">
      <c r="A4" s="64" t="s">
        <v>213</v>
      </c>
      <c r="B4" s="64" t="s">
        <v>213</v>
      </c>
      <c r="C4" s="65" t="s">
        <v>2630</v>
      </c>
      <c r="D4" s="66">
        <v>3</v>
      </c>
      <c r="E4" s="67" t="s">
        <v>132</v>
      </c>
      <c r="F4" s="68">
        <v>35</v>
      </c>
      <c r="G4" s="65"/>
      <c r="H4" s="69"/>
      <c r="I4" s="70"/>
      <c r="J4" s="70"/>
      <c r="K4" s="34" t="s">
        <v>65</v>
      </c>
      <c r="L4" s="77">
        <v>4</v>
      </c>
      <c r="M4" s="77"/>
      <c r="N4" s="72"/>
      <c r="O4" s="79" t="s">
        <v>176</v>
      </c>
      <c r="P4" s="81">
        <v>43712.28134259259</v>
      </c>
      <c r="Q4" s="79" t="s">
        <v>244</v>
      </c>
      <c r="R4" s="79"/>
      <c r="S4" s="79"/>
      <c r="T4" s="79" t="s">
        <v>904</v>
      </c>
      <c r="U4" s="83" t="s">
        <v>939</v>
      </c>
      <c r="V4" s="83" t="s">
        <v>939</v>
      </c>
      <c r="W4" s="81">
        <v>43712.28134259259</v>
      </c>
      <c r="X4" s="83" t="s">
        <v>970</v>
      </c>
      <c r="Y4" s="79"/>
      <c r="Z4" s="79"/>
      <c r="AA4" s="85" t="s">
        <v>1315</v>
      </c>
      <c r="AB4" s="79"/>
      <c r="AC4" s="79" t="b">
        <v>0</v>
      </c>
      <c r="AD4" s="79">
        <v>1</v>
      </c>
      <c r="AE4" s="85" t="s">
        <v>1659</v>
      </c>
      <c r="AF4" s="79" t="b">
        <v>0</v>
      </c>
      <c r="AG4" s="79" t="s">
        <v>1660</v>
      </c>
      <c r="AH4" s="79"/>
      <c r="AI4" s="85" t="s">
        <v>1659</v>
      </c>
      <c r="AJ4" s="79" t="b">
        <v>0</v>
      </c>
      <c r="AK4" s="79">
        <v>0</v>
      </c>
      <c r="AL4" s="85" t="s">
        <v>1659</v>
      </c>
      <c r="AM4" s="79" t="s">
        <v>1672</v>
      </c>
      <c r="AN4" s="79" t="b">
        <v>0</v>
      </c>
      <c r="AO4" s="85" t="s">
        <v>1315</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2</v>
      </c>
      <c r="BE4" s="49">
        <v>9.523809523809524</v>
      </c>
      <c r="BF4" s="48">
        <v>0</v>
      </c>
      <c r="BG4" s="49">
        <v>0</v>
      </c>
      <c r="BH4" s="48">
        <v>0</v>
      </c>
      <c r="BI4" s="49">
        <v>0</v>
      </c>
      <c r="BJ4" s="48">
        <v>19</v>
      </c>
      <c r="BK4" s="49">
        <v>90.47619047619048</v>
      </c>
      <c r="BL4" s="48">
        <v>21</v>
      </c>
    </row>
    <row r="5" spans="1:64" ht="15">
      <c r="A5" s="64" t="s">
        <v>214</v>
      </c>
      <c r="B5" s="64" t="s">
        <v>238</v>
      </c>
      <c r="C5" s="65" t="s">
        <v>2630</v>
      </c>
      <c r="D5" s="66">
        <v>3</v>
      </c>
      <c r="E5" s="67" t="s">
        <v>132</v>
      </c>
      <c r="F5" s="68">
        <v>35</v>
      </c>
      <c r="G5" s="65"/>
      <c r="H5" s="69"/>
      <c r="I5" s="70"/>
      <c r="J5" s="70"/>
      <c r="K5" s="34" t="s">
        <v>65</v>
      </c>
      <c r="L5" s="77">
        <v>5</v>
      </c>
      <c r="M5" s="77"/>
      <c r="N5" s="72"/>
      <c r="O5" s="79" t="s">
        <v>242</v>
      </c>
      <c r="P5" s="81">
        <v>43712.64717592593</v>
      </c>
      <c r="Q5" s="79" t="s">
        <v>245</v>
      </c>
      <c r="R5" s="83" t="s">
        <v>585</v>
      </c>
      <c r="S5" s="79" t="s">
        <v>890</v>
      </c>
      <c r="T5" s="79" t="s">
        <v>905</v>
      </c>
      <c r="U5" s="79"/>
      <c r="V5" s="83" t="s">
        <v>955</v>
      </c>
      <c r="W5" s="81">
        <v>43712.64717592593</v>
      </c>
      <c r="X5" s="83" t="s">
        <v>971</v>
      </c>
      <c r="Y5" s="79"/>
      <c r="Z5" s="79"/>
      <c r="AA5" s="85" t="s">
        <v>1316</v>
      </c>
      <c r="AB5" s="79"/>
      <c r="AC5" s="79" t="b">
        <v>0</v>
      </c>
      <c r="AD5" s="79">
        <v>0</v>
      </c>
      <c r="AE5" s="85" t="s">
        <v>1659</v>
      </c>
      <c r="AF5" s="79" t="b">
        <v>0</v>
      </c>
      <c r="AG5" s="79" t="s">
        <v>1660</v>
      </c>
      <c r="AH5" s="79"/>
      <c r="AI5" s="85" t="s">
        <v>1659</v>
      </c>
      <c r="AJ5" s="79" t="b">
        <v>0</v>
      </c>
      <c r="AK5" s="79">
        <v>0</v>
      </c>
      <c r="AL5" s="85" t="s">
        <v>1659</v>
      </c>
      <c r="AM5" s="79" t="s">
        <v>1673</v>
      </c>
      <c r="AN5" s="79" t="b">
        <v>0</v>
      </c>
      <c r="AO5" s="85" t="s">
        <v>1316</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v>1</v>
      </c>
      <c r="BE5" s="49">
        <v>6.25</v>
      </c>
      <c r="BF5" s="48">
        <v>0</v>
      </c>
      <c r="BG5" s="49">
        <v>0</v>
      </c>
      <c r="BH5" s="48">
        <v>0</v>
      </c>
      <c r="BI5" s="49">
        <v>0</v>
      </c>
      <c r="BJ5" s="48">
        <v>15</v>
      </c>
      <c r="BK5" s="49">
        <v>93.75</v>
      </c>
      <c r="BL5" s="48">
        <v>16</v>
      </c>
    </row>
    <row r="6" spans="1:64" ht="15">
      <c r="A6" s="64" t="s">
        <v>215</v>
      </c>
      <c r="B6" s="64" t="s">
        <v>215</v>
      </c>
      <c r="C6" s="65" t="s">
        <v>2630</v>
      </c>
      <c r="D6" s="66">
        <v>3</v>
      </c>
      <c r="E6" s="67" t="s">
        <v>132</v>
      </c>
      <c r="F6" s="68">
        <v>35</v>
      </c>
      <c r="G6" s="65"/>
      <c r="H6" s="69"/>
      <c r="I6" s="70"/>
      <c r="J6" s="70"/>
      <c r="K6" s="34" t="s">
        <v>65</v>
      </c>
      <c r="L6" s="77">
        <v>6</v>
      </c>
      <c r="M6" s="77"/>
      <c r="N6" s="72"/>
      <c r="O6" s="79" t="s">
        <v>176</v>
      </c>
      <c r="P6" s="81">
        <v>43713.59384259259</v>
      </c>
      <c r="Q6" s="79" t="s">
        <v>246</v>
      </c>
      <c r="R6" s="83" t="s">
        <v>586</v>
      </c>
      <c r="S6" s="79" t="s">
        <v>891</v>
      </c>
      <c r="T6" s="79" t="s">
        <v>906</v>
      </c>
      <c r="U6" s="79"/>
      <c r="V6" s="83" t="s">
        <v>956</v>
      </c>
      <c r="W6" s="81">
        <v>43713.59384259259</v>
      </c>
      <c r="X6" s="83" t="s">
        <v>972</v>
      </c>
      <c r="Y6" s="79"/>
      <c r="Z6" s="79"/>
      <c r="AA6" s="85" t="s">
        <v>1317</v>
      </c>
      <c r="AB6" s="79"/>
      <c r="AC6" s="79" t="b">
        <v>0</v>
      </c>
      <c r="AD6" s="79">
        <v>0</v>
      </c>
      <c r="AE6" s="85" t="s">
        <v>1659</v>
      </c>
      <c r="AF6" s="79" t="b">
        <v>1</v>
      </c>
      <c r="AG6" s="79" t="s">
        <v>1661</v>
      </c>
      <c r="AH6" s="79"/>
      <c r="AI6" s="85" t="s">
        <v>1671</v>
      </c>
      <c r="AJ6" s="79" t="b">
        <v>0</v>
      </c>
      <c r="AK6" s="79">
        <v>0</v>
      </c>
      <c r="AL6" s="85" t="s">
        <v>1659</v>
      </c>
      <c r="AM6" s="79" t="s">
        <v>1673</v>
      </c>
      <c r="AN6" s="79" t="b">
        <v>0</v>
      </c>
      <c r="AO6" s="85" t="s">
        <v>1317</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2.7027027027027026</v>
      </c>
      <c r="BF6" s="48">
        <v>0</v>
      </c>
      <c r="BG6" s="49">
        <v>0</v>
      </c>
      <c r="BH6" s="48">
        <v>0</v>
      </c>
      <c r="BI6" s="49">
        <v>0</v>
      </c>
      <c r="BJ6" s="48">
        <v>36</v>
      </c>
      <c r="BK6" s="49">
        <v>97.29729729729729</v>
      </c>
      <c r="BL6" s="48">
        <v>37</v>
      </c>
    </row>
    <row r="7" spans="1:64" ht="15">
      <c r="A7" s="64" t="s">
        <v>216</v>
      </c>
      <c r="B7" s="64" t="s">
        <v>216</v>
      </c>
      <c r="C7" s="65" t="s">
        <v>2630</v>
      </c>
      <c r="D7" s="66">
        <v>3</v>
      </c>
      <c r="E7" s="67" t="s">
        <v>132</v>
      </c>
      <c r="F7" s="68">
        <v>35</v>
      </c>
      <c r="G7" s="65"/>
      <c r="H7" s="69"/>
      <c r="I7" s="70"/>
      <c r="J7" s="70"/>
      <c r="K7" s="34" t="s">
        <v>65</v>
      </c>
      <c r="L7" s="77">
        <v>7</v>
      </c>
      <c r="M7" s="77"/>
      <c r="N7" s="72"/>
      <c r="O7" s="79" t="s">
        <v>176</v>
      </c>
      <c r="P7" s="81">
        <v>43713.875069444446</v>
      </c>
      <c r="Q7" s="79" t="s">
        <v>247</v>
      </c>
      <c r="R7" s="83" t="s">
        <v>587</v>
      </c>
      <c r="S7" s="79" t="s">
        <v>892</v>
      </c>
      <c r="T7" s="79" t="s">
        <v>907</v>
      </c>
      <c r="U7" s="83" t="s">
        <v>940</v>
      </c>
      <c r="V7" s="83" t="s">
        <v>940</v>
      </c>
      <c r="W7" s="81">
        <v>43713.875069444446</v>
      </c>
      <c r="X7" s="83" t="s">
        <v>973</v>
      </c>
      <c r="Y7" s="79"/>
      <c r="Z7" s="79"/>
      <c r="AA7" s="85" t="s">
        <v>1318</v>
      </c>
      <c r="AB7" s="79"/>
      <c r="AC7" s="79" t="b">
        <v>0</v>
      </c>
      <c r="AD7" s="79">
        <v>0</v>
      </c>
      <c r="AE7" s="85" t="s">
        <v>1659</v>
      </c>
      <c r="AF7" s="79" t="b">
        <v>0</v>
      </c>
      <c r="AG7" s="79" t="s">
        <v>1660</v>
      </c>
      <c r="AH7" s="79"/>
      <c r="AI7" s="85" t="s">
        <v>1659</v>
      </c>
      <c r="AJ7" s="79" t="b">
        <v>0</v>
      </c>
      <c r="AK7" s="79">
        <v>0</v>
      </c>
      <c r="AL7" s="85" t="s">
        <v>1659</v>
      </c>
      <c r="AM7" s="79" t="s">
        <v>1674</v>
      </c>
      <c r="AN7" s="79" t="b">
        <v>0</v>
      </c>
      <c r="AO7" s="85" t="s">
        <v>1318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7.142857142857143</v>
      </c>
      <c r="BF7" s="48">
        <v>0</v>
      </c>
      <c r="BG7" s="49">
        <v>0</v>
      </c>
      <c r="BH7" s="48">
        <v>0</v>
      </c>
      <c r="BI7" s="49">
        <v>0</v>
      </c>
      <c r="BJ7" s="48">
        <v>13</v>
      </c>
      <c r="BK7" s="49">
        <v>92.85714285714286</v>
      </c>
      <c r="BL7" s="48">
        <v>14</v>
      </c>
    </row>
    <row r="8" spans="1:64" ht="15">
      <c r="A8" s="64" t="s">
        <v>217</v>
      </c>
      <c r="B8" s="64" t="s">
        <v>217</v>
      </c>
      <c r="C8" s="65" t="s">
        <v>2630</v>
      </c>
      <c r="D8" s="66">
        <v>3</v>
      </c>
      <c r="E8" s="67" t="s">
        <v>132</v>
      </c>
      <c r="F8" s="68">
        <v>35</v>
      </c>
      <c r="G8" s="65"/>
      <c r="H8" s="69"/>
      <c r="I8" s="70"/>
      <c r="J8" s="70"/>
      <c r="K8" s="34" t="s">
        <v>65</v>
      </c>
      <c r="L8" s="77">
        <v>8</v>
      </c>
      <c r="M8" s="77"/>
      <c r="N8" s="72"/>
      <c r="O8" s="79" t="s">
        <v>176</v>
      </c>
      <c r="P8" s="81">
        <v>43714.54172453703</v>
      </c>
      <c r="Q8" s="79" t="s">
        <v>248</v>
      </c>
      <c r="R8" s="83" t="s">
        <v>587</v>
      </c>
      <c r="S8" s="79" t="s">
        <v>892</v>
      </c>
      <c r="T8" s="79" t="s">
        <v>907</v>
      </c>
      <c r="U8" s="83" t="s">
        <v>941</v>
      </c>
      <c r="V8" s="83" t="s">
        <v>941</v>
      </c>
      <c r="W8" s="81">
        <v>43714.54172453703</v>
      </c>
      <c r="X8" s="83" t="s">
        <v>974</v>
      </c>
      <c r="Y8" s="79"/>
      <c r="Z8" s="79"/>
      <c r="AA8" s="85" t="s">
        <v>1319</v>
      </c>
      <c r="AB8" s="79"/>
      <c r="AC8" s="79" t="b">
        <v>0</v>
      </c>
      <c r="AD8" s="79">
        <v>0</v>
      </c>
      <c r="AE8" s="85" t="s">
        <v>1659</v>
      </c>
      <c r="AF8" s="79" t="b">
        <v>0</v>
      </c>
      <c r="AG8" s="79" t="s">
        <v>1660</v>
      </c>
      <c r="AH8" s="79"/>
      <c r="AI8" s="85" t="s">
        <v>1659</v>
      </c>
      <c r="AJ8" s="79" t="b">
        <v>0</v>
      </c>
      <c r="AK8" s="79">
        <v>0</v>
      </c>
      <c r="AL8" s="85" t="s">
        <v>1659</v>
      </c>
      <c r="AM8" s="79" t="s">
        <v>1674</v>
      </c>
      <c r="AN8" s="79" t="b">
        <v>0</v>
      </c>
      <c r="AO8" s="85" t="s">
        <v>1319</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7.142857142857143</v>
      </c>
      <c r="BF8" s="48">
        <v>0</v>
      </c>
      <c r="BG8" s="49">
        <v>0</v>
      </c>
      <c r="BH8" s="48">
        <v>0</v>
      </c>
      <c r="BI8" s="49">
        <v>0</v>
      </c>
      <c r="BJ8" s="48">
        <v>13</v>
      </c>
      <c r="BK8" s="49">
        <v>92.85714285714286</v>
      </c>
      <c r="BL8" s="48">
        <v>14</v>
      </c>
    </row>
    <row r="9" spans="1:64" ht="15">
      <c r="A9" s="64" t="s">
        <v>218</v>
      </c>
      <c r="B9" s="64" t="s">
        <v>237</v>
      </c>
      <c r="C9" s="65" t="s">
        <v>2630</v>
      </c>
      <c r="D9" s="66">
        <v>3</v>
      </c>
      <c r="E9" s="67" t="s">
        <v>132</v>
      </c>
      <c r="F9" s="68">
        <v>35</v>
      </c>
      <c r="G9" s="65"/>
      <c r="H9" s="69"/>
      <c r="I9" s="70"/>
      <c r="J9" s="70"/>
      <c r="K9" s="34" t="s">
        <v>65</v>
      </c>
      <c r="L9" s="77">
        <v>9</v>
      </c>
      <c r="M9" s="77"/>
      <c r="N9" s="72"/>
      <c r="O9" s="79" t="s">
        <v>242</v>
      </c>
      <c r="P9" s="81">
        <v>43716.09150462963</v>
      </c>
      <c r="Q9" s="79" t="s">
        <v>249</v>
      </c>
      <c r="R9" s="83" t="s">
        <v>588</v>
      </c>
      <c r="S9" s="79" t="s">
        <v>893</v>
      </c>
      <c r="T9" s="79" t="s">
        <v>908</v>
      </c>
      <c r="U9" s="79"/>
      <c r="V9" s="83" t="s">
        <v>957</v>
      </c>
      <c r="W9" s="81">
        <v>43716.09150462963</v>
      </c>
      <c r="X9" s="83" t="s">
        <v>975</v>
      </c>
      <c r="Y9" s="79"/>
      <c r="Z9" s="79"/>
      <c r="AA9" s="85" t="s">
        <v>1320</v>
      </c>
      <c r="AB9" s="79"/>
      <c r="AC9" s="79" t="b">
        <v>0</v>
      </c>
      <c r="AD9" s="79">
        <v>0</v>
      </c>
      <c r="AE9" s="85" t="s">
        <v>1659</v>
      </c>
      <c r="AF9" s="79" t="b">
        <v>0</v>
      </c>
      <c r="AG9" s="79" t="s">
        <v>1660</v>
      </c>
      <c r="AH9" s="79"/>
      <c r="AI9" s="85" t="s">
        <v>1659</v>
      </c>
      <c r="AJ9" s="79" t="b">
        <v>0</v>
      </c>
      <c r="AK9" s="79">
        <v>2</v>
      </c>
      <c r="AL9" s="85" t="s">
        <v>1480</v>
      </c>
      <c r="AM9" s="79" t="s">
        <v>1675</v>
      </c>
      <c r="AN9" s="79" t="b">
        <v>0</v>
      </c>
      <c r="AO9" s="85" t="s">
        <v>1480</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15</v>
      </c>
      <c r="BK9" s="49">
        <v>100</v>
      </c>
      <c r="BL9" s="48">
        <v>15</v>
      </c>
    </row>
    <row r="10" spans="1:64" ht="15">
      <c r="A10" s="64" t="s">
        <v>219</v>
      </c>
      <c r="B10" s="64" t="s">
        <v>219</v>
      </c>
      <c r="C10" s="65" t="s">
        <v>2630</v>
      </c>
      <c r="D10" s="66">
        <v>3</v>
      </c>
      <c r="E10" s="67" t="s">
        <v>136</v>
      </c>
      <c r="F10" s="68">
        <v>35</v>
      </c>
      <c r="G10" s="65"/>
      <c r="H10" s="69"/>
      <c r="I10" s="70"/>
      <c r="J10" s="70"/>
      <c r="K10" s="34" t="s">
        <v>65</v>
      </c>
      <c r="L10" s="77">
        <v>10</v>
      </c>
      <c r="M10" s="77"/>
      <c r="N10" s="72"/>
      <c r="O10" s="79" t="s">
        <v>176</v>
      </c>
      <c r="P10" s="81">
        <v>43713.57318287037</v>
      </c>
      <c r="Q10" s="79" t="s">
        <v>250</v>
      </c>
      <c r="R10" s="79"/>
      <c r="S10" s="79"/>
      <c r="T10" s="79" t="s">
        <v>909</v>
      </c>
      <c r="U10" s="83" t="s">
        <v>942</v>
      </c>
      <c r="V10" s="83" t="s">
        <v>942</v>
      </c>
      <c r="W10" s="81">
        <v>43713.57318287037</v>
      </c>
      <c r="X10" s="83" t="s">
        <v>976</v>
      </c>
      <c r="Y10" s="79"/>
      <c r="Z10" s="79"/>
      <c r="AA10" s="85" t="s">
        <v>1321</v>
      </c>
      <c r="AB10" s="79"/>
      <c r="AC10" s="79" t="b">
        <v>0</v>
      </c>
      <c r="AD10" s="79">
        <v>0</v>
      </c>
      <c r="AE10" s="85" t="s">
        <v>1659</v>
      </c>
      <c r="AF10" s="79" t="b">
        <v>0</v>
      </c>
      <c r="AG10" s="79" t="s">
        <v>1661</v>
      </c>
      <c r="AH10" s="79"/>
      <c r="AI10" s="85" t="s">
        <v>1659</v>
      </c>
      <c r="AJ10" s="79" t="b">
        <v>0</v>
      </c>
      <c r="AK10" s="79">
        <v>0</v>
      </c>
      <c r="AL10" s="85" t="s">
        <v>1659</v>
      </c>
      <c r="AM10" s="79" t="s">
        <v>1676</v>
      </c>
      <c r="AN10" s="79" t="b">
        <v>0</v>
      </c>
      <c r="AO10" s="85" t="s">
        <v>1321</v>
      </c>
      <c r="AP10" s="79" t="s">
        <v>176</v>
      </c>
      <c r="AQ10" s="79">
        <v>0</v>
      </c>
      <c r="AR10" s="79">
        <v>0</v>
      </c>
      <c r="AS10" s="79"/>
      <c r="AT10" s="79"/>
      <c r="AU10" s="79"/>
      <c r="AV10" s="79"/>
      <c r="AW10" s="79"/>
      <c r="AX10" s="79"/>
      <c r="AY10" s="79"/>
      <c r="AZ10" s="79"/>
      <c r="BA10">
        <v>2</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23</v>
      </c>
      <c r="BK10" s="49">
        <v>100</v>
      </c>
      <c r="BL10" s="48">
        <v>23</v>
      </c>
    </row>
    <row r="11" spans="1:64" ht="15">
      <c r="A11" s="64" t="s">
        <v>219</v>
      </c>
      <c r="B11" s="64" t="s">
        <v>219</v>
      </c>
      <c r="C11" s="65" t="s">
        <v>2630</v>
      </c>
      <c r="D11" s="66">
        <v>3</v>
      </c>
      <c r="E11" s="67" t="s">
        <v>136</v>
      </c>
      <c r="F11" s="68">
        <v>35</v>
      </c>
      <c r="G11" s="65"/>
      <c r="H11" s="69"/>
      <c r="I11" s="70"/>
      <c r="J11" s="70"/>
      <c r="K11" s="34" t="s">
        <v>65</v>
      </c>
      <c r="L11" s="77">
        <v>11</v>
      </c>
      <c r="M11" s="77"/>
      <c r="N11" s="72"/>
      <c r="O11" s="79" t="s">
        <v>176</v>
      </c>
      <c r="P11" s="81">
        <v>43716.4384375</v>
      </c>
      <c r="Q11" s="79" t="s">
        <v>251</v>
      </c>
      <c r="R11" s="79"/>
      <c r="S11" s="79"/>
      <c r="T11" s="79" t="s">
        <v>910</v>
      </c>
      <c r="U11" s="83" t="s">
        <v>943</v>
      </c>
      <c r="V11" s="83" t="s">
        <v>943</v>
      </c>
      <c r="W11" s="81">
        <v>43716.4384375</v>
      </c>
      <c r="X11" s="83" t="s">
        <v>977</v>
      </c>
      <c r="Y11" s="79"/>
      <c r="Z11" s="79"/>
      <c r="AA11" s="85" t="s">
        <v>1322</v>
      </c>
      <c r="AB11" s="79"/>
      <c r="AC11" s="79" t="b">
        <v>0</v>
      </c>
      <c r="AD11" s="79">
        <v>0</v>
      </c>
      <c r="AE11" s="85" t="s">
        <v>1659</v>
      </c>
      <c r="AF11" s="79" t="b">
        <v>0</v>
      </c>
      <c r="AG11" s="79" t="s">
        <v>1661</v>
      </c>
      <c r="AH11" s="79"/>
      <c r="AI11" s="85" t="s">
        <v>1659</v>
      </c>
      <c r="AJ11" s="79" t="b">
        <v>0</v>
      </c>
      <c r="AK11" s="79">
        <v>0</v>
      </c>
      <c r="AL11" s="85" t="s">
        <v>1659</v>
      </c>
      <c r="AM11" s="79" t="s">
        <v>1676</v>
      </c>
      <c r="AN11" s="79" t="b">
        <v>0</v>
      </c>
      <c r="AO11" s="85" t="s">
        <v>1322</v>
      </c>
      <c r="AP11" s="79" t="s">
        <v>176</v>
      </c>
      <c r="AQ11" s="79">
        <v>0</v>
      </c>
      <c r="AR11" s="79">
        <v>0</v>
      </c>
      <c r="AS11" s="79"/>
      <c r="AT11" s="79"/>
      <c r="AU11" s="79"/>
      <c r="AV11" s="79"/>
      <c r="AW11" s="79"/>
      <c r="AX11" s="79"/>
      <c r="AY11" s="79"/>
      <c r="AZ11" s="79"/>
      <c r="BA11">
        <v>2</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30</v>
      </c>
      <c r="BK11" s="49">
        <v>100</v>
      </c>
      <c r="BL11" s="48">
        <v>30</v>
      </c>
    </row>
    <row r="12" spans="1:64" ht="15">
      <c r="A12" s="64" t="s">
        <v>220</v>
      </c>
      <c r="B12" s="64" t="s">
        <v>239</v>
      </c>
      <c r="C12" s="65" t="s">
        <v>2630</v>
      </c>
      <c r="D12" s="66">
        <v>3</v>
      </c>
      <c r="E12" s="67" t="s">
        <v>132</v>
      </c>
      <c r="F12" s="68">
        <v>35</v>
      </c>
      <c r="G12" s="65"/>
      <c r="H12" s="69"/>
      <c r="I12" s="70"/>
      <c r="J12" s="70"/>
      <c r="K12" s="34" t="s">
        <v>65</v>
      </c>
      <c r="L12" s="77">
        <v>12</v>
      </c>
      <c r="M12" s="77"/>
      <c r="N12" s="72"/>
      <c r="O12" s="79" t="s">
        <v>242</v>
      </c>
      <c r="P12" s="81">
        <v>43716.55211805556</v>
      </c>
      <c r="Q12" s="79" t="s">
        <v>252</v>
      </c>
      <c r="R12" s="83" t="s">
        <v>589</v>
      </c>
      <c r="S12" s="79" t="s">
        <v>894</v>
      </c>
      <c r="T12" s="79" t="s">
        <v>911</v>
      </c>
      <c r="U12" s="79"/>
      <c r="V12" s="83" t="s">
        <v>958</v>
      </c>
      <c r="W12" s="81">
        <v>43716.55211805556</v>
      </c>
      <c r="X12" s="83" t="s">
        <v>978</v>
      </c>
      <c r="Y12" s="79"/>
      <c r="Z12" s="79"/>
      <c r="AA12" s="85" t="s">
        <v>1323</v>
      </c>
      <c r="AB12" s="79"/>
      <c r="AC12" s="79" t="b">
        <v>0</v>
      </c>
      <c r="AD12" s="79">
        <v>2</v>
      </c>
      <c r="AE12" s="85" t="s">
        <v>1659</v>
      </c>
      <c r="AF12" s="79" t="b">
        <v>0</v>
      </c>
      <c r="AG12" s="79" t="s">
        <v>1661</v>
      </c>
      <c r="AH12" s="79"/>
      <c r="AI12" s="85" t="s">
        <v>1659</v>
      </c>
      <c r="AJ12" s="79" t="b">
        <v>0</v>
      </c>
      <c r="AK12" s="79">
        <v>0</v>
      </c>
      <c r="AL12" s="85" t="s">
        <v>1659</v>
      </c>
      <c r="AM12" s="79" t="s">
        <v>1677</v>
      </c>
      <c r="AN12" s="79" t="b">
        <v>0</v>
      </c>
      <c r="AO12" s="85" t="s">
        <v>1323</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221</v>
      </c>
      <c r="B13" s="64" t="s">
        <v>221</v>
      </c>
      <c r="C13" s="65" t="s">
        <v>2630</v>
      </c>
      <c r="D13" s="66">
        <v>3</v>
      </c>
      <c r="E13" s="67" t="s">
        <v>132</v>
      </c>
      <c r="F13" s="68">
        <v>35</v>
      </c>
      <c r="G13" s="65"/>
      <c r="H13" s="69"/>
      <c r="I13" s="70"/>
      <c r="J13" s="70"/>
      <c r="K13" s="34" t="s">
        <v>65</v>
      </c>
      <c r="L13" s="77">
        <v>13</v>
      </c>
      <c r="M13" s="77"/>
      <c r="N13" s="72"/>
      <c r="O13" s="79" t="s">
        <v>176</v>
      </c>
      <c r="P13" s="81">
        <v>43717.28230324074</v>
      </c>
      <c r="Q13" s="79" t="s">
        <v>253</v>
      </c>
      <c r="R13" s="83" t="s">
        <v>590</v>
      </c>
      <c r="S13" s="79" t="s">
        <v>895</v>
      </c>
      <c r="T13" s="79" t="s">
        <v>912</v>
      </c>
      <c r="U13" s="79"/>
      <c r="V13" s="83" t="s">
        <v>959</v>
      </c>
      <c r="W13" s="81">
        <v>43717.28230324074</v>
      </c>
      <c r="X13" s="83" t="s">
        <v>979</v>
      </c>
      <c r="Y13" s="79"/>
      <c r="Z13" s="79"/>
      <c r="AA13" s="85" t="s">
        <v>1324</v>
      </c>
      <c r="AB13" s="79"/>
      <c r="AC13" s="79" t="b">
        <v>0</v>
      </c>
      <c r="AD13" s="79">
        <v>1</v>
      </c>
      <c r="AE13" s="85" t="s">
        <v>1659</v>
      </c>
      <c r="AF13" s="79" t="b">
        <v>0</v>
      </c>
      <c r="AG13" s="79" t="s">
        <v>1660</v>
      </c>
      <c r="AH13" s="79"/>
      <c r="AI13" s="85" t="s">
        <v>1659</v>
      </c>
      <c r="AJ13" s="79" t="b">
        <v>0</v>
      </c>
      <c r="AK13" s="79">
        <v>0</v>
      </c>
      <c r="AL13" s="85" t="s">
        <v>1659</v>
      </c>
      <c r="AM13" s="79" t="s">
        <v>1672</v>
      </c>
      <c r="AN13" s="79" t="b">
        <v>0</v>
      </c>
      <c r="AO13" s="85" t="s">
        <v>1324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6.25</v>
      </c>
      <c r="BF13" s="48">
        <v>0</v>
      </c>
      <c r="BG13" s="49">
        <v>0</v>
      </c>
      <c r="BH13" s="48">
        <v>0</v>
      </c>
      <c r="BI13" s="49">
        <v>0</v>
      </c>
      <c r="BJ13" s="48">
        <v>15</v>
      </c>
      <c r="BK13" s="49">
        <v>93.75</v>
      </c>
      <c r="BL13" s="48">
        <v>16</v>
      </c>
    </row>
    <row r="14" spans="1:64" ht="15">
      <c r="A14" s="64" t="s">
        <v>222</v>
      </c>
      <c r="B14" s="64" t="s">
        <v>240</v>
      </c>
      <c r="C14" s="65" t="s">
        <v>2630</v>
      </c>
      <c r="D14" s="66">
        <v>3</v>
      </c>
      <c r="E14" s="67" t="s">
        <v>132</v>
      </c>
      <c r="F14" s="68">
        <v>35</v>
      </c>
      <c r="G14" s="65"/>
      <c r="H14" s="69"/>
      <c r="I14" s="70"/>
      <c r="J14" s="70"/>
      <c r="K14" s="34" t="s">
        <v>65</v>
      </c>
      <c r="L14" s="77">
        <v>14</v>
      </c>
      <c r="M14" s="77"/>
      <c r="N14" s="72"/>
      <c r="O14" s="79" t="s">
        <v>242</v>
      </c>
      <c r="P14" s="81">
        <v>43717.62847222222</v>
      </c>
      <c r="Q14" s="79" t="s">
        <v>254</v>
      </c>
      <c r="R14" s="83" t="s">
        <v>591</v>
      </c>
      <c r="S14" s="79" t="s">
        <v>896</v>
      </c>
      <c r="T14" s="79" t="s">
        <v>913</v>
      </c>
      <c r="U14" s="83" t="s">
        <v>944</v>
      </c>
      <c r="V14" s="83" t="s">
        <v>944</v>
      </c>
      <c r="W14" s="81">
        <v>43717.62847222222</v>
      </c>
      <c r="X14" s="83" t="s">
        <v>980</v>
      </c>
      <c r="Y14" s="79"/>
      <c r="Z14" s="79"/>
      <c r="AA14" s="85" t="s">
        <v>1325</v>
      </c>
      <c r="AB14" s="79"/>
      <c r="AC14" s="79" t="b">
        <v>0</v>
      </c>
      <c r="AD14" s="79">
        <v>2</v>
      </c>
      <c r="AE14" s="85" t="s">
        <v>1659</v>
      </c>
      <c r="AF14" s="79" t="b">
        <v>0</v>
      </c>
      <c r="AG14" s="79" t="s">
        <v>1661</v>
      </c>
      <c r="AH14" s="79"/>
      <c r="AI14" s="85" t="s">
        <v>1659</v>
      </c>
      <c r="AJ14" s="79" t="b">
        <v>0</v>
      </c>
      <c r="AK14" s="79">
        <v>0</v>
      </c>
      <c r="AL14" s="85" t="s">
        <v>1659</v>
      </c>
      <c r="AM14" s="79" t="s">
        <v>1678</v>
      </c>
      <c r="AN14" s="79" t="b">
        <v>0</v>
      </c>
      <c r="AO14" s="85" t="s">
        <v>1325</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0</v>
      </c>
      <c r="BE14" s="49">
        <v>0</v>
      </c>
      <c r="BF14" s="48">
        <v>0</v>
      </c>
      <c r="BG14" s="49">
        <v>0</v>
      </c>
      <c r="BH14" s="48">
        <v>0</v>
      </c>
      <c r="BI14" s="49">
        <v>0</v>
      </c>
      <c r="BJ14" s="48">
        <v>33</v>
      </c>
      <c r="BK14" s="49">
        <v>100</v>
      </c>
      <c r="BL14" s="48">
        <v>33</v>
      </c>
    </row>
    <row r="15" spans="1:64" ht="15">
      <c r="A15" s="64" t="s">
        <v>223</v>
      </c>
      <c r="B15" s="64" t="s">
        <v>241</v>
      </c>
      <c r="C15" s="65" t="s">
        <v>2630</v>
      </c>
      <c r="D15" s="66">
        <v>3</v>
      </c>
      <c r="E15" s="67" t="s">
        <v>132</v>
      </c>
      <c r="F15" s="68">
        <v>35</v>
      </c>
      <c r="G15" s="65"/>
      <c r="H15" s="69"/>
      <c r="I15" s="70"/>
      <c r="J15" s="70"/>
      <c r="K15" s="34" t="s">
        <v>65</v>
      </c>
      <c r="L15" s="77">
        <v>15</v>
      </c>
      <c r="M15" s="77"/>
      <c r="N15" s="72"/>
      <c r="O15" s="79" t="s">
        <v>242</v>
      </c>
      <c r="P15" s="81">
        <v>43717.84457175926</v>
      </c>
      <c r="Q15" s="79" t="s">
        <v>255</v>
      </c>
      <c r="R15" s="79"/>
      <c r="S15" s="79"/>
      <c r="T15" s="79" t="s">
        <v>914</v>
      </c>
      <c r="U15" s="79"/>
      <c r="V15" s="83" t="s">
        <v>960</v>
      </c>
      <c r="W15" s="81">
        <v>43717.84457175926</v>
      </c>
      <c r="X15" s="83" t="s">
        <v>981</v>
      </c>
      <c r="Y15" s="79"/>
      <c r="Z15" s="79"/>
      <c r="AA15" s="85" t="s">
        <v>1326</v>
      </c>
      <c r="AB15" s="79"/>
      <c r="AC15" s="79" t="b">
        <v>0</v>
      </c>
      <c r="AD15" s="79">
        <v>0</v>
      </c>
      <c r="AE15" s="85" t="s">
        <v>1659</v>
      </c>
      <c r="AF15" s="79" t="b">
        <v>0</v>
      </c>
      <c r="AG15" s="79" t="s">
        <v>1661</v>
      </c>
      <c r="AH15" s="79"/>
      <c r="AI15" s="85" t="s">
        <v>1659</v>
      </c>
      <c r="AJ15" s="79" t="b">
        <v>0</v>
      </c>
      <c r="AK15" s="79">
        <v>1</v>
      </c>
      <c r="AL15" s="85" t="s">
        <v>1323</v>
      </c>
      <c r="AM15" s="79" t="s">
        <v>1676</v>
      </c>
      <c r="AN15" s="79" t="b">
        <v>0</v>
      </c>
      <c r="AO15" s="85" t="s">
        <v>1323</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20</v>
      </c>
      <c r="BK15" s="49">
        <v>100</v>
      </c>
      <c r="BL15" s="48">
        <v>20</v>
      </c>
    </row>
    <row r="16" spans="1:64" ht="15">
      <c r="A16" s="64" t="s">
        <v>220</v>
      </c>
      <c r="B16" s="64" t="s">
        <v>223</v>
      </c>
      <c r="C16" s="65" t="s">
        <v>2630</v>
      </c>
      <c r="D16" s="66">
        <v>3</v>
      </c>
      <c r="E16" s="67" t="s">
        <v>132</v>
      </c>
      <c r="F16" s="68">
        <v>35</v>
      </c>
      <c r="G16" s="65"/>
      <c r="H16" s="69"/>
      <c r="I16" s="70"/>
      <c r="J16" s="70"/>
      <c r="K16" s="34" t="s">
        <v>66</v>
      </c>
      <c r="L16" s="77">
        <v>16</v>
      </c>
      <c r="M16" s="77"/>
      <c r="N16" s="72"/>
      <c r="O16" s="79" t="s">
        <v>242</v>
      </c>
      <c r="P16" s="81">
        <v>43716.55211805556</v>
      </c>
      <c r="Q16" s="79" t="s">
        <v>252</v>
      </c>
      <c r="R16" s="83" t="s">
        <v>589</v>
      </c>
      <c r="S16" s="79" t="s">
        <v>894</v>
      </c>
      <c r="T16" s="79" t="s">
        <v>911</v>
      </c>
      <c r="U16" s="79"/>
      <c r="V16" s="83" t="s">
        <v>958</v>
      </c>
      <c r="W16" s="81">
        <v>43716.55211805556</v>
      </c>
      <c r="X16" s="83" t="s">
        <v>978</v>
      </c>
      <c r="Y16" s="79"/>
      <c r="Z16" s="79"/>
      <c r="AA16" s="85" t="s">
        <v>1323</v>
      </c>
      <c r="AB16" s="79"/>
      <c r="AC16" s="79" t="b">
        <v>0</v>
      </c>
      <c r="AD16" s="79">
        <v>2</v>
      </c>
      <c r="AE16" s="85" t="s">
        <v>1659</v>
      </c>
      <c r="AF16" s="79" t="b">
        <v>0</v>
      </c>
      <c r="AG16" s="79" t="s">
        <v>1661</v>
      </c>
      <c r="AH16" s="79"/>
      <c r="AI16" s="85" t="s">
        <v>1659</v>
      </c>
      <c r="AJ16" s="79" t="b">
        <v>0</v>
      </c>
      <c r="AK16" s="79">
        <v>0</v>
      </c>
      <c r="AL16" s="85" t="s">
        <v>1659</v>
      </c>
      <c r="AM16" s="79" t="s">
        <v>1677</v>
      </c>
      <c r="AN16" s="79" t="b">
        <v>0</v>
      </c>
      <c r="AO16" s="85" t="s">
        <v>1323</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22</v>
      </c>
      <c r="BK16" s="49">
        <v>100</v>
      </c>
      <c r="BL16" s="48">
        <v>22</v>
      </c>
    </row>
    <row r="17" spans="1:64" ht="15">
      <c r="A17" s="64" t="s">
        <v>223</v>
      </c>
      <c r="B17" s="64" t="s">
        <v>220</v>
      </c>
      <c r="C17" s="65" t="s">
        <v>2630</v>
      </c>
      <c r="D17" s="66">
        <v>3</v>
      </c>
      <c r="E17" s="67" t="s">
        <v>132</v>
      </c>
      <c r="F17" s="68">
        <v>35</v>
      </c>
      <c r="G17" s="65"/>
      <c r="H17" s="69"/>
      <c r="I17" s="70"/>
      <c r="J17" s="70"/>
      <c r="K17" s="34" t="s">
        <v>66</v>
      </c>
      <c r="L17" s="77">
        <v>17</v>
      </c>
      <c r="M17" s="77"/>
      <c r="N17" s="72"/>
      <c r="O17" s="79" t="s">
        <v>242</v>
      </c>
      <c r="P17" s="81">
        <v>43717.84457175926</v>
      </c>
      <c r="Q17" s="79" t="s">
        <v>255</v>
      </c>
      <c r="R17" s="79"/>
      <c r="S17" s="79"/>
      <c r="T17" s="79" t="s">
        <v>914</v>
      </c>
      <c r="U17" s="79"/>
      <c r="V17" s="83" t="s">
        <v>960</v>
      </c>
      <c r="W17" s="81">
        <v>43717.84457175926</v>
      </c>
      <c r="X17" s="83" t="s">
        <v>981</v>
      </c>
      <c r="Y17" s="79"/>
      <c r="Z17" s="79"/>
      <c r="AA17" s="85" t="s">
        <v>1326</v>
      </c>
      <c r="AB17" s="79"/>
      <c r="AC17" s="79" t="b">
        <v>0</v>
      </c>
      <c r="AD17" s="79">
        <v>0</v>
      </c>
      <c r="AE17" s="85" t="s">
        <v>1659</v>
      </c>
      <c r="AF17" s="79" t="b">
        <v>0</v>
      </c>
      <c r="AG17" s="79" t="s">
        <v>1661</v>
      </c>
      <c r="AH17" s="79"/>
      <c r="AI17" s="85" t="s">
        <v>1659</v>
      </c>
      <c r="AJ17" s="79" t="b">
        <v>0</v>
      </c>
      <c r="AK17" s="79">
        <v>1</v>
      </c>
      <c r="AL17" s="85" t="s">
        <v>1323</v>
      </c>
      <c r="AM17" s="79" t="s">
        <v>1676</v>
      </c>
      <c r="AN17" s="79" t="b">
        <v>0</v>
      </c>
      <c r="AO17" s="85" t="s">
        <v>1323</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224</v>
      </c>
      <c r="B18" s="64" t="s">
        <v>222</v>
      </c>
      <c r="C18" s="65" t="s">
        <v>2630</v>
      </c>
      <c r="D18" s="66">
        <v>3</v>
      </c>
      <c r="E18" s="67" t="s">
        <v>132</v>
      </c>
      <c r="F18" s="68">
        <v>35</v>
      </c>
      <c r="G18" s="65"/>
      <c r="H18" s="69"/>
      <c r="I18" s="70"/>
      <c r="J18" s="70"/>
      <c r="K18" s="34" t="s">
        <v>65</v>
      </c>
      <c r="L18" s="77">
        <v>18</v>
      </c>
      <c r="M18" s="77"/>
      <c r="N18" s="72"/>
      <c r="O18" s="79" t="s">
        <v>242</v>
      </c>
      <c r="P18" s="81">
        <v>43719.31512731482</v>
      </c>
      <c r="Q18" s="79" t="s">
        <v>256</v>
      </c>
      <c r="R18" s="79"/>
      <c r="S18" s="79"/>
      <c r="T18" s="79"/>
      <c r="U18" s="79"/>
      <c r="V18" s="83" t="s">
        <v>961</v>
      </c>
      <c r="W18" s="81">
        <v>43719.31512731482</v>
      </c>
      <c r="X18" s="83" t="s">
        <v>982</v>
      </c>
      <c r="Y18" s="79"/>
      <c r="Z18" s="79"/>
      <c r="AA18" s="85" t="s">
        <v>1327</v>
      </c>
      <c r="AB18" s="79"/>
      <c r="AC18" s="79" t="b">
        <v>0</v>
      </c>
      <c r="AD18" s="79">
        <v>0</v>
      </c>
      <c r="AE18" s="85" t="s">
        <v>1659</v>
      </c>
      <c r="AF18" s="79" t="b">
        <v>0</v>
      </c>
      <c r="AG18" s="79" t="s">
        <v>1661</v>
      </c>
      <c r="AH18" s="79"/>
      <c r="AI18" s="85" t="s">
        <v>1659</v>
      </c>
      <c r="AJ18" s="79" t="b">
        <v>0</v>
      </c>
      <c r="AK18" s="79">
        <v>1</v>
      </c>
      <c r="AL18" s="85" t="s">
        <v>1325</v>
      </c>
      <c r="AM18" s="79" t="s">
        <v>1672</v>
      </c>
      <c r="AN18" s="79" t="b">
        <v>0</v>
      </c>
      <c r="AO18" s="85" t="s">
        <v>1325</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0</v>
      </c>
      <c r="BG18" s="49">
        <v>0</v>
      </c>
      <c r="BH18" s="48">
        <v>0</v>
      </c>
      <c r="BI18" s="49">
        <v>0</v>
      </c>
      <c r="BJ18" s="48">
        <v>23</v>
      </c>
      <c r="BK18" s="49">
        <v>100</v>
      </c>
      <c r="BL18" s="48">
        <v>23</v>
      </c>
    </row>
    <row r="19" spans="1:64" ht="15">
      <c r="A19" s="64" t="s">
        <v>225</v>
      </c>
      <c r="B19" s="64" t="s">
        <v>237</v>
      </c>
      <c r="C19" s="65" t="s">
        <v>2630</v>
      </c>
      <c r="D19" s="66">
        <v>3</v>
      </c>
      <c r="E19" s="67" t="s">
        <v>136</v>
      </c>
      <c r="F19" s="68">
        <v>35</v>
      </c>
      <c r="G19" s="65"/>
      <c r="H19" s="69"/>
      <c r="I19" s="70"/>
      <c r="J19" s="70"/>
      <c r="K19" s="34" t="s">
        <v>65</v>
      </c>
      <c r="L19" s="77">
        <v>19</v>
      </c>
      <c r="M19" s="77"/>
      <c r="N19" s="72"/>
      <c r="O19" s="79" t="s">
        <v>242</v>
      </c>
      <c r="P19" s="81">
        <v>43713.33577546296</v>
      </c>
      <c r="Q19" s="79" t="s">
        <v>257</v>
      </c>
      <c r="R19" s="83" t="s">
        <v>592</v>
      </c>
      <c r="S19" s="79" t="s">
        <v>893</v>
      </c>
      <c r="T19" s="79" t="s">
        <v>908</v>
      </c>
      <c r="U19" s="79"/>
      <c r="V19" s="83" t="s">
        <v>962</v>
      </c>
      <c r="W19" s="81">
        <v>43713.33577546296</v>
      </c>
      <c r="X19" s="83" t="s">
        <v>983</v>
      </c>
      <c r="Y19" s="79"/>
      <c r="Z19" s="79"/>
      <c r="AA19" s="85" t="s">
        <v>1328</v>
      </c>
      <c r="AB19" s="79"/>
      <c r="AC19" s="79" t="b">
        <v>0</v>
      </c>
      <c r="AD19" s="79">
        <v>0</v>
      </c>
      <c r="AE19" s="85" t="s">
        <v>1659</v>
      </c>
      <c r="AF19" s="79" t="b">
        <v>0</v>
      </c>
      <c r="AG19" s="79" t="s">
        <v>1660</v>
      </c>
      <c r="AH19" s="79"/>
      <c r="AI19" s="85" t="s">
        <v>1659</v>
      </c>
      <c r="AJ19" s="79" t="b">
        <v>0</v>
      </c>
      <c r="AK19" s="79">
        <v>1</v>
      </c>
      <c r="AL19" s="85" t="s">
        <v>1406</v>
      </c>
      <c r="AM19" s="79" t="s">
        <v>225</v>
      </c>
      <c r="AN19" s="79" t="b">
        <v>0</v>
      </c>
      <c r="AO19" s="85" t="s">
        <v>1406</v>
      </c>
      <c r="AP19" s="79" t="s">
        <v>176</v>
      </c>
      <c r="AQ19" s="79">
        <v>0</v>
      </c>
      <c r="AR19" s="79">
        <v>0</v>
      </c>
      <c r="AS19" s="79"/>
      <c r="AT19" s="79"/>
      <c r="AU19" s="79"/>
      <c r="AV19" s="79"/>
      <c r="AW19" s="79"/>
      <c r="AX19" s="79"/>
      <c r="AY19" s="79"/>
      <c r="AZ19" s="79"/>
      <c r="BA19">
        <v>15</v>
      </c>
      <c r="BB19" s="78" t="str">
        <f>REPLACE(INDEX(GroupVertices[Group],MATCH(Edges[[#This Row],[Vertex 1]],GroupVertices[Vertex],0)),1,1,"")</f>
        <v>2</v>
      </c>
      <c r="BC19" s="78" t="str">
        <f>REPLACE(INDEX(GroupVertices[Group],MATCH(Edges[[#This Row],[Vertex 2]],GroupVertices[Vertex],0)),1,1,"")</f>
        <v>2</v>
      </c>
      <c r="BD19" s="48">
        <v>0</v>
      </c>
      <c r="BE19" s="49">
        <v>0</v>
      </c>
      <c r="BF19" s="48">
        <v>0</v>
      </c>
      <c r="BG19" s="49">
        <v>0</v>
      </c>
      <c r="BH19" s="48">
        <v>0</v>
      </c>
      <c r="BI19" s="49">
        <v>0</v>
      </c>
      <c r="BJ19" s="48">
        <v>15</v>
      </c>
      <c r="BK19" s="49">
        <v>100</v>
      </c>
      <c r="BL19" s="48">
        <v>15</v>
      </c>
    </row>
    <row r="20" spans="1:64" ht="15">
      <c r="A20" s="64" t="s">
        <v>225</v>
      </c>
      <c r="B20" s="64" t="s">
        <v>237</v>
      </c>
      <c r="C20" s="65" t="s">
        <v>2630</v>
      </c>
      <c r="D20" s="66">
        <v>3</v>
      </c>
      <c r="E20" s="67" t="s">
        <v>136</v>
      </c>
      <c r="F20" s="68">
        <v>35</v>
      </c>
      <c r="G20" s="65"/>
      <c r="H20" s="69"/>
      <c r="I20" s="70"/>
      <c r="J20" s="70"/>
      <c r="K20" s="34" t="s">
        <v>65</v>
      </c>
      <c r="L20" s="77">
        <v>20</v>
      </c>
      <c r="M20" s="77"/>
      <c r="N20" s="72"/>
      <c r="O20" s="79" t="s">
        <v>242</v>
      </c>
      <c r="P20" s="81">
        <v>43713.33577546296</v>
      </c>
      <c r="Q20" s="79" t="s">
        <v>258</v>
      </c>
      <c r="R20" s="83" t="s">
        <v>593</v>
      </c>
      <c r="S20" s="79" t="s">
        <v>893</v>
      </c>
      <c r="T20" s="79" t="s">
        <v>915</v>
      </c>
      <c r="U20" s="79"/>
      <c r="V20" s="83" t="s">
        <v>962</v>
      </c>
      <c r="W20" s="81">
        <v>43713.33577546296</v>
      </c>
      <c r="X20" s="83" t="s">
        <v>984</v>
      </c>
      <c r="Y20" s="79"/>
      <c r="Z20" s="79"/>
      <c r="AA20" s="85" t="s">
        <v>1329</v>
      </c>
      <c r="AB20" s="79"/>
      <c r="AC20" s="79" t="b">
        <v>0</v>
      </c>
      <c r="AD20" s="79">
        <v>0</v>
      </c>
      <c r="AE20" s="85" t="s">
        <v>1659</v>
      </c>
      <c r="AF20" s="79" t="b">
        <v>0</v>
      </c>
      <c r="AG20" s="79" t="s">
        <v>1660</v>
      </c>
      <c r="AH20" s="79"/>
      <c r="AI20" s="85" t="s">
        <v>1659</v>
      </c>
      <c r="AJ20" s="79" t="b">
        <v>0</v>
      </c>
      <c r="AK20" s="79">
        <v>1</v>
      </c>
      <c r="AL20" s="85" t="s">
        <v>1405</v>
      </c>
      <c r="AM20" s="79" t="s">
        <v>225</v>
      </c>
      <c r="AN20" s="79" t="b">
        <v>0</v>
      </c>
      <c r="AO20" s="85" t="s">
        <v>1405</v>
      </c>
      <c r="AP20" s="79" t="s">
        <v>176</v>
      </c>
      <c r="AQ20" s="79">
        <v>0</v>
      </c>
      <c r="AR20" s="79">
        <v>0</v>
      </c>
      <c r="AS20" s="79"/>
      <c r="AT20" s="79"/>
      <c r="AU20" s="79"/>
      <c r="AV20" s="79"/>
      <c r="AW20" s="79"/>
      <c r="AX20" s="79"/>
      <c r="AY20" s="79"/>
      <c r="AZ20" s="79"/>
      <c r="BA20">
        <v>15</v>
      </c>
      <c r="BB20" s="78" t="str">
        <f>REPLACE(INDEX(GroupVertices[Group],MATCH(Edges[[#This Row],[Vertex 1]],GroupVertices[Vertex],0)),1,1,"")</f>
        <v>2</v>
      </c>
      <c r="BC20" s="78" t="str">
        <f>REPLACE(INDEX(GroupVertices[Group],MATCH(Edges[[#This Row],[Vertex 2]],GroupVertices[Vertex],0)),1,1,"")</f>
        <v>2</v>
      </c>
      <c r="BD20" s="48">
        <v>0</v>
      </c>
      <c r="BE20" s="49">
        <v>0</v>
      </c>
      <c r="BF20" s="48">
        <v>1</v>
      </c>
      <c r="BG20" s="49">
        <v>7.142857142857143</v>
      </c>
      <c r="BH20" s="48">
        <v>0</v>
      </c>
      <c r="BI20" s="49">
        <v>0</v>
      </c>
      <c r="BJ20" s="48">
        <v>13</v>
      </c>
      <c r="BK20" s="49">
        <v>92.85714285714286</v>
      </c>
      <c r="BL20" s="48">
        <v>14</v>
      </c>
    </row>
    <row r="21" spans="1:64" ht="15">
      <c r="A21" s="64" t="s">
        <v>225</v>
      </c>
      <c r="B21" s="64" t="s">
        <v>237</v>
      </c>
      <c r="C21" s="65" t="s">
        <v>2630</v>
      </c>
      <c r="D21" s="66">
        <v>3</v>
      </c>
      <c r="E21" s="67" t="s">
        <v>136</v>
      </c>
      <c r="F21" s="68">
        <v>35</v>
      </c>
      <c r="G21" s="65"/>
      <c r="H21" s="69"/>
      <c r="I21" s="70"/>
      <c r="J21" s="70"/>
      <c r="K21" s="34" t="s">
        <v>65</v>
      </c>
      <c r="L21" s="77">
        <v>21</v>
      </c>
      <c r="M21" s="77"/>
      <c r="N21" s="72"/>
      <c r="O21" s="79" t="s">
        <v>242</v>
      </c>
      <c r="P21" s="81">
        <v>43713.33577546296</v>
      </c>
      <c r="Q21" s="79" t="s">
        <v>259</v>
      </c>
      <c r="R21" s="83" t="s">
        <v>594</v>
      </c>
      <c r="S21" s="79" t="s">
        <v>893</v>
      </c>
      <c r="T21" s="79" t="s">
        <v>908</v>
      </c>
      <c r="U21" s="79"/>
      <c r="V21" s="83" t="s">
        <v>962</v>
      </c>
      <c r="W21" s="81">
        <v>43713.33577546296</v>
      </c>
      <c r="X21" s="83" t="s">
        <v>985</v>
      </c>
      <c r="Y21" s="79"/>
      <c r="Z21" s="79"/>
      <c r="AA21" s="85" t="s">
        <v>1330</v>
      </c>
      <c r="AB21" s="79"/>
      <c r="AC21" s="79" t="b">
        <v>0</v>
      </c>
      <c r="AD21" s="79">
        <v>0</v>
      </c>
      <c r="AE21" s="85" t="s">
        <v>1659</v>
      </c>
      <c r="AF21" s="79" t="b">
        <v>0</v>
      </c>
      <c r="AG21" s="79" t="s">
        <v>1660</v>
      </c>
      <c r="AH21" s="79"/>
      <c r="AI21" s="85" t="s">
        <v>1659</v>
      </c>
      <c r="AJ21" s="79" t="b">
        <v>0</v>
      </c>
      <c r="AK21" s="79">
        <v>1</v>
      </c>
      <c r="AL21" s="85" t="s">
        <v>1407</v>
      </c>
      <c r="AM21" s="79" t="s">
        <v>225</v>
      </c>
      <c r="AN21" s="79" t="b">
        <v>0</v>
      </c>
      <c r="AO21" s="85" t="s">
        <v>1407</v>
      </c>
      <c r="AP21" s="79" t="s">
        <v>176</v>
      </c>
      <c r="AQ21" s="79">
        <v>0</v>
      </c>
      <c r="AR21" s="79">
        <v>0</v>
      </c>
      <c r="AS21" s="79"/>
      <c r="AT21" s="79"/>
      <c r="AU21" s="79"/>
      <c r="AV21" s="79"/>
      <c r="AW21" s="79"/>
      <c r="AX21" s="79"/>
      <c r="AY21" s="79"/>
      <c r="AZ21" s="79"/>
      <c r="BA21">
        <v>15</v>
      </c>
      <c r="BB21" s="78" t="str">
        <f>REPLACE(INDEX(GroupVertices[Group],MATCH(Edges[[#This Row],[Vertex 1]],GroupVertices[Vertex],0)),1,1,"")</f>
        <v>2</v>
      </c>
      <c r="BC21" s="78" t="str">
        <f>REPLACE(INDEX(GroupVertices[Group],MATCH(Edges[[#This Row],[Vertex 2]],GroupVertices[Vertex],0)),1,1,"")</f>
        <v>2</v>
      </c>
      <c r="BD21" s="48">
        <v>0</v>
      </c>
      <c r="BE21" s="49">
        <v>0</v>
      </c>
      <c r="BF21" s="48">
        <v>1</v>
      </c>
      <c r="BG21" s="49">
        <v>6.25</v>
      </c>
      <c r="BH21" s="48">
        <v>0</v>
      </c>
      <c r="BI21" s="49">
        <v>0</v>
      </c>
      <c r="BJ21" s="48">
        <v>15</v>
      </c>
      <c r="BK21" s="49">
        <v>93.75</v>
      </c>
      <c r="BL21" s="48">
        <v>16</v>
      </c>
    </row>
    <row r="22" spans="1:64" ht="15">
      <c r="A22" s="64" t="s">
        <v>225</v>
      </c>
      <c r="B22" s="64" t="s">
        <v>237</v>
      </c>
      <c r="C22" s="65" t="s">
        <v>2630</v>
      </c>
      <c r="D22" s="66">
        <v>3</v>
      </c>
      <c r="E22" s="67" t="s">
        <v>136</v>
      </c>
      <c r="F22" s="68">
        <v>35</v>
      </c>
      <c r="G22" s="65"/>
      <c r="H22" s="69"/>
      <c r="I22" s="70"/>
      <c r="J22" s="70"/>
      <c r="K22" s="34" t="s">
        <v>65</v>
      </c>
      <c r="L22" s="77">
        <v>22</v>
      </c>
      <c r="M22" s="77"/>
      <c r="N22" s="72"/>
      <c r="O22" s="79" t="s">
        <v>242</v>
      </c>
      <c r="P22" s="81">
        <v>43713.37744212963</v>
      </c>
      <c r="Q22" s="79" t="s">
        <v>260</v>
      </c>
      <c r="R22" s="83" t="s">
        <v>595</v>
      </c>
      <c r="S22" s="79" t="s">
        <v>893</v>
      </c>
      <c r="T22" s="79" t="s">
        <v>916</v>
      </c>
      <c r="U22" s="79"/>
      <c r="V22" s="83" t="s">
        <v>962</v>
      </c>
      <c r="W22" s="81">
        <v>43713.37744212963</v>
      </c>
      <c r="X22" s="83" t="s">
        <v>986</v>
      </c>
      <c r="Y22" s="79"/>
      <c r="Z22" s="79"/>
      <c r="AA22" s="85" t="s">
        <v>1331</v>
      </c>
      <c r="AB22" s="79"/>
      <c r="AC22" s="79" t="b">
        <v>0</v>
      </c>
      <c r="AD22" s="79">
        <v>0</v>
      </c>
      <c r="AE22" s="85" t="s">
        <v>1659</v>
      </c>
      <c r="AF22" s="79" t="b">
        <v>0</v>
      </c>
      <c r="AG22" s="79" t="s">
        <v>1660</v>
      </c>
      <c r="AH22" s="79"/>
      <c r="AI22" s="85" t="s">
        <v>1659</v>
      </c>
      <c r="AJ22" s="79" t="b">
        <v>0</v>
      </c>
      <c r="AK22" s="79">
        <v>1</v>
      </c>
      <c r="AL22" s="85" t="s">
        <v>1408</v>
      </c>
      <c r="AM22" s="79" t="s">
        <v>225</v>
      </c>
      <c r="AN22" s="79" t="b">
        <v>0</v>
      </c>
      <c r="AO22" s="85" t="s">
        <v>1408</v>
      </c>
      <c r="AP22" s="79" t="s">
        <v>176</v>
      </c>
      <c r="AQ22" s="79">
        <v>0</v>
      </c>
      <c r="AR22" s="79">
        <v>0</v>
      </c>
      <c r="AS22" s="79"/>
      <c r="AT22" s="79"/>
      <c r="AU22" s="79"/>
      <c r="AV22" s="79"/>
      <c r="AW22" s="79"/>
      <c r="AX22" s="79"/>
      <c r="AY22" s="79"/>
      <c r="AZ22" s="79"/>
      <c r="BA22">
        <v>15</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15</v>
      </c>
      <c r="BK22" s="49">
        <v>100</v>
      </c>
      <c r="BL22" s="48">
        <v>15</v>
      </c>
    </row>
    <row r="23" spans="1:64" ht="15">
      <c r="A23" s="64" t="s">
        <v>225</v>
      </c>
      <c r="B23" s="64" t="s">
        <v>237</v>
      </c>
      <c r="C23" s="65" t="s">
        <v>2630</v>
      </c>
      <c r="D23" s="66">
        <v>3</v>
      </c>
      <c r="E23" s="67" t="s">
        <v>136</v>
      </c>
      <c r="F23" s="68">
        <v>35</v>
      </c>
      <c r="G23" s="65"/>
      <c r="H23" s="69"/>
      <c r="I23" s="70"/>
      <c r="J23" s="70"/>
      <c r="K23" s="34" t="s">
        <v>65</v>
      </c>
      <c r="L23" s="77">
        <v>23</v>
      </c>
      <c r="M23" s="77"/>
      <c r="N23" s="72"/>
      <c r="O23" s="79" t="s">
        <v>242</v>
      </c>
      <c r="P23" s="81">
        <v>43715.976875</v>
      </c>
      <c r="Q23" s="79" t="s">
        <v>261</v>
      </c>
      <c r="R23" s="83" t="s">
        <v>596</v>
      </c>
      <c r="S23" s="79" t="s">
        <v>893</v>
      </c>
      <c r="T23" s="79" t="s">
        <v>917</v>
      </c>
      <c r="U23" s="79"/>
      <c r="V23" s="83" t="s">
        <v>962</v>
      </c>
      <c r="W23" s="81">
        <v>43715.976875</v>
      </c>
      <c r="X23" s="83" t="s">
        <v>987</v>
      </c>
      <c r="Y23" s="79"/>
      <c r="Z23" s="79"/>
      <c r="AA23" s="85" t="s">
        <v>1332</v>
      </c>
      <c r="AB23" s="79"/>
      <c r="AC23" s="79" t="b">
        <v>0</v>
      </c>
      <c r="AD23" s="79">
        <v>0</v>
      </c>
      <c r="AE23" s="85" t="s">
        <v>1659</v>
      </c>
      <c r="AF23" s="79" t="b">
        <v>0</v>
      </c>
      <c r="AG23" s="79" t="s">
        <v>1660</v>
      </c>
      <c r="AH23" s="79"/>
      <c r="AI23" s="85" t="s">
        <v>1659</v>
      </c>
      <c r="AJ23" s="79" t="b">
        <v>0</v>
      </c>
      <c r="AK23" s="79">
        <v>1</v>
      </c>
      <c r="AL23" s="85" t="s">
        <v>1476</v>
      </c>
      <c r="AM23" s="79" t="s">
        <v>225</v>
      </c>
      <c r="AN23" s="79" t="b">
        <v>0</v>
      </c>
      <c r="AO23" s="85" t="s">
        <v>1476</v>
      </c>
      <c r="AP23" s="79" t="s">
        <v>176</v>
      </c>
      <c r="AQ23" s="79">
        <v>0</v>
      </c>
      <c r="AR23" s="79">
        <v>0</v>
      </c>
      <c r="AS23" s="79"/>
      <c r="AT23" s="79"/>
      <c r="AU23" s="79"/>
      <c r="AV23" s="79"/>
      <c r="AW23" s="79"/>
      <c r="AX23" s="79"/>
      <c r="AY23" s="79"/>
      <c r="AZ23" s="79"/>
      <c r="BA23">
        <v>15</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13</v>
      </c>
      <c r="BK23" s="49">
        <v>100</v>
      </c>
      <c r="BL23" s="48">
        <v>13</v>
      </c>
    </row>
    <row r="24" spans="1:64" ht="15">
      <c r="A24" s="64" t="s">
        <v>225</v>
      </c>
      <c r="B24" s="64" t="s">
        <v>237</v>
      </c>
      <c r="C24" s="65" t="s">
        <v>2630</v>
      </c>
      <c r="D24" s="66">
        <v>3</v>
      </c>
      <c r="E24" s="67" t="s">
        <v>136</v>
      </c>
      <c r="F24" s="68">
        <v>35</v>
      </c>
      <c r="G24" s="65"/>
      <c r="H24" s="69"/>
      <c r="I24" s="70"/>
      <c r="J24" s="70"/>
      <c r="K24" s="34" t="s">
        <v>65</v>
      </c>
      <c r="L24" s="77">
        <v>24</v>
      </c>
      <c r="M24" s="77"/>
      <c r="N24" s="72"/>
      <c r="O24" s="79" t="s">
        <v>242</v>
      </c>
      <c r="P24" s="81">
        <v>43715.976875</v>
      </c>
      <c r="Q24" s="79" t="s">
        <v>262</v>
      </c>
      <c r="R24" s="83" t="s">
        <v>597</v>
      </c>
      <c r="S24" s="79" t="s">
        <v>893</v>
      </c>
      <c r="T24" s="79" t="s">
        <v>908</v>
      </c>
      <c r="U24" s="79"/>
      <c r="V24" s="83" t="s">
        <v>962</v>
      </c>
      <c r="W24" s="81">
        <v>43715.976875</v>
      </c>
      <c r="X24" s="83" t="s">
        <v>988</v>
      </c>
      <c r="Y24" s="79"/>
      <c r="Z24" s="79"/>
      <c r="AA24" s="85" t="s">
        <v>1333</v>
      </c>
      <c r="AB24" s="79"/>
      <c r="AC24" s="79" t="b">
        <v>0</v>
      </c>
      <c r="AD24" s="79">
        <v>0</v>
      </c>
      <c r="AE24" s="85" t="s">
        <v>1659</v>
      </c>
      <c r="AF24" s="79" t="b">
        <v>0</v>
      </c>
      <c r="AG24" s="79" t="s">
        <v>1660</v>
      </c>
      <c r="AH24" s="79"/>
      <c r="AI24" s="85" t="s">
        <v>1659</v>
      </c>
      <c r="AJ24" s="79" t="b">
        <v>0</v>
      </c>
      <c r="AK24" s="79">
        <v>1</v>
      </c>
      <c r="AL24" s="85" t="s">
        <v>1475</v>
      </c>
      <c r="AM24" s="79" t="s">
        <v>225</v>
      </c>
      <c r="AN24" s="79" t="b">
        <v>0</v>
      </c>
      <c r="AO24" s="85" t="s">
        <v>1475</v>
      </c>
      <c r="AP24" s="79" t="s">
        <v>176</v>
      </c>
      <c r="AQ24" s="79">
        <v>0</v>
      </c>
      <c r="AR24" s="79">
        <v>0</v>
      </c>
      <c r="AS24" s="79"/>
      <c r="AT24" s="79"/>
      <c r="AU24" s="79"/>
      <c r="AV24" s="79"/>
      <c r="AW24" s="79"/>
      <c r="AX24" s="79"/>
      <c r="AY24" s="79"/>
      <c r="AZ24" s="79"/>
      <c r="BA24">
        <v>15</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14</v>
      </c>
      <c r="BK24" s="49">
        <v>100</v>
      </c>
      <c r="BL24" s="48">
        <v>14</v>
      </c>
    </row>
    <row r="25" spans="1:64" ht="15">
      <c r="A25" s="64" t="s">
        <v>225</v>
      </c>
      <c r="B25" s="64" t="s">
        <v>237</v>
      </c>
      <c r="C25" s="65" t="s">
        <v>2630</v>
      </c>
      <c r="D25" s="66">
        <v>3</v>
      </c>
      <c r="E25" s="67" t="s">
        <v>136</v>
      </c>
      <c r="F25" s="68">
        <v>35</v>
      </c>
      <c r="G25" s="65"/>
      <c r="H25" s="69"/>
      <c r="I25" s="70"/>
      <c r="J25" s="70"/>
      <c r="K25" s="34" t="s">
        <v>65</v>
      </c>
      <c r="L25" s="77">
        <v>25</v>
      </c>
      <c r="M25" s="77"/>
      <c r="N25" s="72"/>
      <c r="O25" s="79" t="s">
        <v>242</v>
      </c>
      <c r="P25" s="81">
        <v>43716.060208333336</v>
      </c>
      <c r="Q25" s="79" t="s">
        <v>249</v>
      </c>
      <c r="R25" s="83" t="s">
        <v>588</v>
      </c>
      <c r="S25" s="79" t="s">
        <v>893</v>
      </c>
      <c r="T25" s="79" t="s">
        <v>908</v>
      </c>
      <c r="U25" s="79"/>
      <c r="V25" s="83" t="s">
        <v>962</v>
      </c>
      <c r="W25" s="81">
        <v>43716.060208333336</v>
      </c>
      <c r="X25" s="83" t="s">
        <v>989</v>
      </c>
      <c r="Y25" s="79"/>
      <c r="Z25" s="79"/>
      <c r="AA25" s="85" t="s">
        <v>1334</v>
      </c>
      <c r="AB25" s="79"/>
      <c r="AC25" s="79" t="b">
        <v>0</v>
      </c>
      <c r="AD25" s="79">
        <v>0</v>
      </c>
      <c r="AE25" s="85" t="s">
        <v>1659</v>
      </c>
      <c r="AF25" s="79" t="b">
        <v>0</v>
      </c>
      <c r="AG25" s="79" t="s">
        <v>1660</v>
      </c>
      <c r="AH25" s="79"/>
      <c r="AI25" s="85" t="s">
        <v>1659</v>
      </c>
      <c r="AJ25" s="79" t="b">
        <v>0</v>
      </c>
      <c r="AK25" s="79">
        <v>2</v>
      </c>
      <c r="AL25" s="85" t="s">
        <v>1480</v>
      </c>
      <c r="AM25" s="79" t="s">
        <v>225</v>
      </c>
      <c r="AN25" s="79" t="b">
        <v>0</v>
      </c>
      <c r="AO25" s="85" t="s">
        <v>1480</v>
      </c>
      <c r="AP25" s="79" t="s">
        <v>176</v>
      </c>
      <c r="AQ25" s="79">
        <v>0</v>
      </c>
      <c r="AR25" s="79">
        <v>0</v>
      </c>
      <c r="AS25" s="79"/>
      <c r="AT25" s="79"/>
      <c r="AU25" s="79"/>
      <c r="AV25" s="79"/>
      <c r="AW25" s="79"/>
      <c r="AX25" s="79"/>
      <c r="AY25" s="79"/>
      <c r="AZ25" s="79"/>
      <c r="BA25">
        <v>15</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15</v>
      </c>
      <c r="BK25" s="49">
        <v>100</v>
      </c>
      <c r="BL25" s="48">
        <v>15</v>
      </c>
    </row>
    <row r="26" spans="1:64" ht="15">
      <c r="A26" s="64" t="s">
        <v>225</v>
      </c>
      <c r="B26" s="64" t="s">
        <v>237</v>
      </c>
      <c r="C26" s="65" t="s">
        <v>2630</v>
      </c>
      <c r="D26" s="66">
        <v>3</v>
      </c>
      <c r="E26" s="67" t="s">
        <v>136</v>
      </c>
      <c r="F26" s="68">
        <v>35</v>
      </c>
      <c r="G26" s="65"/>
      <c r="H26" s="69"/>
      <c r="I26" s="70"/>
      <c r="J26" s="70"/>
      <c r="K26" s="34" t="s">
        <v>65</v>
      </c>
      <c r="L26" s="77">
        <v>26</v>
      </c>
      <c r="M26" s="77"/>
      <c r="N26" s="72"/>
      <c r="O26" s="79" t="s">
        <v>242</v>
      </c>
      <c r="P26" s="81">
        <v>43718.817881944444</v>
      </c>
      <c r="Q26" s="79" t="s">
        <v>263</v>
      </c>
      <c r="R26" s="83" t="s">
        <v>598</v>
      </c>
      <c r="S26" s="79" t="s">
        <v>893</v>
      </c>
      <c r="T26" s="79" t="s">
        <v>916</v>
      </c>
      <c r="U26" s="79"/>
      <c r="V26" s="83" t="s">
        <v>962</v>
      </c>
      <c r="W26" s="81">
        <v>43718.817881944444</v>
      </c>
      <c r="X26" s="83" t="s">
        <v>990</v>
      </c>
      <c r="Y26" s="79"/>
      <c r="Z26" s="79"/>
      <c r="AA26" s="85" t="s">
        <v>1335</v>
      </c>
      <c r="AB26" s="79"/>
      <c r="AC26" s="79" t="b">
        <v>0</v>
      </c>
      <c r="AD26" s="79">
        <v>0</v>
      </c>
      <c r="AE26" s="85" t="s">
        <v>1659</v>
      </c>
      <c r="AF26" s="79" t="b">
        <v>0</v>
      </c>
      <c r="AG26" s="79" t="s">
        <v>1660</v>
      </c>
      <c r="AH26" s="79"/>
      <c r="AI26" s="85" t="s">
        <v>1659</v>
      </c>
      <c r="AJ26" s="79" t="b">
        <v>0</v>
      </c>
      <c r="AK26" s="79">
        <v>1</v>
      </c>
      <c r="AL26" s="85" t="s">
        <v>1524</v>
      </c>
      <c r="AM26" s="79" t="s">
        <v>225</v>
      </c>
      <c r="AN26" s="79" t="b">
        <v>0</v>
      </c>
      <c r="AO26" s="85" t="s">
        <v>1524</v>
      </c>
      <c r="AP26" s="79" t="s">
        <v>176</v>
      </c>
      <c r="AQ26" s="79">
        <v>0</v>
      </c>
      <c r="AR26" s="79">
        <v>0</v>
      </c>
      <c r="AS26" s="79"/>
      <c r="AT26" s="79"/>
      <c r="AU26" s="79"/>
      <c r="AV26" s="79"/>
      <c r="AW26" s="79"/>
      <c r="AX26" s="79"/>
      <c r="AY26" s="79"/>
      <c r="AZ26" s="79"/>
      <c r="BA26">
        <v>15</v>
      </c>
      <c r="BB26" s="78" t="str">
        <f>REPLACE(INDEX(GroupVertices[Group],MATCH(Edges[[#This Row],[Vertex 1]],GroupVertices[Vertex],0)),1,1,"")</f>
        <v>2</v>
      </c>
      <c r="BC26" s="78" t="str">
        <f>REPLACE(INDEX(GroupVertices[Group],MATCH(Edges[[#This Row],[Vertex 2]],GroupVertices[Vertex],0)),1,1,"")</f>
        <v>2</v>
      </c>
      <c r="BD26" s="48">
        <v>1</v>
      </c>
      <c r="BE26" s="49">
        <v>6.666666666666667</v>
      </c>
      <c r="BF26" s="48">
        <v>0</v>
      </c>
      <c r="BG26" s="49">
        <v>0</v>
      </c>
      <c r="BH26" s="48">
        <v>0</v>
      </c>
      <c r="BI26" s="49">
        <v>0</v>
      </c>
      <c r="BJ26" s="48">
        <v>14</v>
      </c>
      <c r="BK26" s="49">
        <v>93.33333333333333</v>
      </c>
      <c r="BL26" s="48">
        <v>15</v>
      </c>
    </row>
    <row r="27" spans="1:64" ht="15">
      <c r="A27" s="64" t="s">
        <v>225</v>
      </c>
      <c r="B27" s="64" t="s">
        <v>237</v>
      </c>
      <c r="C27" s="65" t="s">
        <v>2630</v>
      </c>
      <c r="D27" s="66">
        <v>3</v>
      </c>
      <c r="E27" s="67" t="s">
        <v>136</v>
      </c>
      <c r="F27" s="68">
        <v>35</v>
      </c>
      <c r="G27" s="65"/>
      <c r="H27" s="69"/>
      <c r="I27" s="70"/>
      <c r="J27" s="70"/>
      <c r="K27" s="34" t="s">
        <v>65</v>
      </c>
      <c r="L27" s="77">
        <v>27</v>
      </c>
      <c r="M27" s="77"/>
      <c r="N27" s="72"/>
      <c r="O27" s="79" t="s">
        <v>242</v>
      </c>
      <c r="P27" s="81">
        <v>43718.817881944444</v>
      </c>
      <c r="Q27" s="79" t="s">
        <v>264</v>
      </c>
      <c r="R27" s="83" t="s">
        <v>599</v>
      </c>
      <c r="S27" s="79" t="s">
        <v>893</v>
      </c>
      <c r="T27" s="79" t="s">
        <v>908</v>
      </c>
      <c r="U27" s="79"/>
      <c r="V27" s="83" t="s">
        <v>962</v>
      </c>
      <c r="W27" s="81">
        <v>43718.817881944444</v>
      </c>
      <c r="X27" s="83" t="s">
        <v>991</v>
      </c>
      <c r="Y27" s="79"/>
      <c r="Z27" s="79"/>
      <c r="AA27" s="85" t="s">
        <v>1336</v>
      </c>
      <c r="AB27" s="79"/>
      <c r="AC27" s="79" t="b">
        <v>0</v>
      </c>
      <c r="AD27" s="79">
        <v>0</v>
      </c>
      <c r="AE27" s="85" t="s">
        <v>1659</v>
      </c>
      <c r="AF27" s="79" t="b">
        <v>0</v>
      </c>
      <c r="AG27" s="79" t="s">
        <v>1660</v>
      </c>
      <c r="AH27" s="79"/>
      <c r="AI27" s="85" t="s">
        <v>1659</v>
      </c>
      <c r="AJ27" s="79" t="b">
        <v>0</v>
      </c>
      <c r="AK27" s="79">
        <v>1</v>
      </c>
      <c r="AL27" s="85" t="s">
        <v>1526</v>
      </c>
      <c r="AM27" s="79" t="s">
        <v>225</v>
      </c>
      <c r="AN27" s="79" t="b">
        <v>0</v>
      </c>
      <c r="AO27" s="85" t="s">
        <v>1526</v>
      </c>
      <c r="AP27" s="79" t="s">
        <v>176</v>
      </c>
      <c r="AQ27" s="79">
        <v>0</v>
      </c>
      <c r="AR27" s="79">
        <v>0</v>
      </c>
      <c r="AS27" s="79"/>
      <c r="AT27" s="79"/>
      <c r="AU27" s="79"/>
      <c r="AV27" s="79"/>
      <c r="AW27" s="79"/>
      <c r="AX27" s="79"/>
      <c r="AY27" s="79"/>
      <c r="AZ27" s="79"/>
      <c r="BA27">
        <v>15</v>
      </c>
      <c r="BB27" s="78" t="str">
        <f>REPLACE(INDEX(GroupVertices[Group],MATCH(Edges[[#This Row],[Vertex 1]],GroupVertices[Vertex],0)),1,1,"")</f>
        <v>2</v>
      </c>
      <c r="BC27" s="78" t="str">
        <f>REPLACE(INDEX(GroupVertices[Group],MATCH(Edges[[#This Row],[Vertex 2]],GroupVertices[Vertex],0)),1,1,"")</f>
        <v>2</v>
      </c>
      <c r="BD27" s="48">
        <v>0</v>
      </c>
      <c r="BE27" s="49">
        <v>0</v>
      </c>
      <c r="BF27" s="48">
        <v>1</v>
      </c>
      <c r="BG27" s="49">
        <v>6.25</v>
      </c>
      <c r="BH27" s="48">
        <v>0</v>
      </c>
      <c r="BI27" s="49">
        <v>0</v>
      </c>
      <c r="BJ27" s="48">
        <v>15</v>
      </c>
      <c r="BK27" s="49">
        <v>93.75</v>
      </c>
      <c r="BL27" s="48">
        <v>16</v>
      </c>
    </row>
    <row r="28" spans="1:64" ht="15">
      <c r="A28" s="64" t="s">
        <v>225</v>
      </c>
      <c r="B28" s="64" t="s">
        <v>237</v>
      </c>
      <c r="C28" s="65" t="s">
        <v>2630</v>
      </c>
      <c r="D28" s="66">
        <v>3</v>
      </c>
      <c r="E28" s="67" t="s">
        <v>136</v>
      </c>
      <c r="F28" s="68">
        <v>35</v>
      </c>
      <c r="G28" s="65"/>
      <c r="H28" s="69"/>
      <c r="I28" s="70"/>
      <c r="J28" s="70"/>
      <c r="K28" s="34" t="s">
        <v>65</v>
      </c>
      <c r="L28" s="77">
        <v>28</v>
      </c>
      <c r="M28" s="77"/>
      <c r="N28" s="72"/>
      <c r="O28" s="79" t="s">
        <v>242</v>
      </c>
      <c r="P28" s="81">
        <v>43718.817881944444</v>
      </c>
      <c r="Q28" s="79" t="s">
        <v>265</v>
      </c>
      <c r="R28" s="83" t="s">
        <v>600</v>
      </c>
      <c r="S28" s="79" t="s">
        <v>893</v>
      </c>
      <c r="T28" s="79" t="s">
        <v>916</v>
      </c>
      <c r="U28" s="79"/>
      <c r="V28" s="83" t="s">
        <v>962</v>
      </c>
      <c r="W28" s="81">
        <v>43718.817881944444</v>
      </c>
      <c r="X28" s="83" t="s">
        <v>992</v>
      </c>
      <c r="Y28" s="79"/>
      <c r="Z28" s="79"/>
      <c r="AA28" s="85" t="s">
        <v>1337</v>
      </c>
      <c r="AB28" s="79"/>
      <c r="AC28" s="79" t="b">
        <v>0</v>
      </c>
      <c r="AD28" s="79">
        <v>0</v>
      </c>
      <c r="AE28" s="85" t="s">
        <v>1659</v>
      </c>
      <c r="AF28" s="79" t="b">
        <v>0</v>
      </c>
      <c r="AG28" s="79" t="s">
        <v>1660</v>
      </c>
      <c r="AH28" s="79"/>
      <c r="AI28" s="85" t="s">
        <v>1659</v>
      </c>
      <c r="AJ28" s="79" t="b">
        <v>0</v>
      </c>
      <c r="AK28" s="79">
        <v>1</v>
      </c>
      <c r="AL28" s="85" t="s">
        <v>1525</v>
      </c>
      <c r="AM28" s="79" t="s">
        <v>225</v>
      </c>
      <c r="AN28" s="79" t="b">
        <v>0</v>
      </c>
      <c r="AO28" s="85" t="s">
        <v>1525</v>
      </c>
      <c r="AP28" s="79" t="s">
        <v>176</v>
      </c>
      <c r="AQ28" s="79">
        <v>0</v>
      </c>
      <c r="AR28" s="79">
        <v>0</v>
      </c>
      <c r="AS28" s="79"/>
      <c r="AT28" s="79"/>
      <c r="AU28" s="79"/>
      <c r="AV28" s="79"/>
      <c r="AW28" s="79"/>
      <c r="AX28" s="79"/>
      <c r="AY28" s="79"/>
      <c r="AZ28" s="79"/>
      <c r="BA28">
        <v>15</v>
      </c>
      <c r="BB28" s="78" t="str">
        <f>REPLACE(INDEX(GroupVertices[Group],MATCH(Edges[[#This Row],[Vertex 1]],GroupVertices[Vertex],0)),1,1,"")</f>
        <v>2</v>
      </c>
      <c r="BC28" s="78" t="str">
        <f>REPLACE(INDEX(GroupVertices[Group],MATCH(Edges[[#This Row],[Vertex 2]],GroupVertices[Vertex],0)),1,1,"")</f>
        <v>2</v>
      </c>
      <c r="BD28" s="48">
        <v>2</v>
      </c>
      <c r="BE28" s="49">
        <v>12.5</v>
      </c>
      <c r="BF28" s="48">
        <v>0</v>
      </c>
      <c r="BG28" s="49">
        <v>0</v>
      </c>
      <c r="BH28" s="48">
        <v>0</v>
      </c>
      <c r="BI28" s="49">
        <v>0</v>
      </c>
      <c r="BJ28" s="48">
        <v>14</v>
      </c>
      <c r="BK28" s="49">
        <v>87.5</v>
      </c>
      <c r="BL28" s="48">
        <v>16</v>
      </c>
    </row>
    <row r="29" spans="1:64" ht="15">
      <c r="A29" s="64" t="s">
        <v>225</v>
      </c>
      <c r="B29" s="64" t="s">
        <v>237</v>
      </c>
      <c r="C29" s="65" t="s">
        <v>2630</v>
      </c>
      <c r="D29" s="66">
        <v>3</v>
      </c>
      <c r="E29" s="67" t="s">
        <v>136</v>
      </c>
      <c r="F29" s="68">
        <v>35</v>
      </c>
      <c r="G29" s="65"/>
      <c r="H29" s="69"/>
      <c r="I29" s="70"/>
      <c r="J29" s="70"/>
      <c r="K29" s="34" t="s">
        <v>65</v>
      </c>
      <c r="L29" s="77">
        <v>29</v>
      </c>
      <c r="M29" s="77"/>
      <c r="N29" s="72"/>
      <c r="O29" s="79" t="s">
        <v>242</v>
      </c>
      <c r="P29" s="81">
        <v>43719.55743055556</v>
      </c>
      <c r="Q29" s="79" t="s">
        <v>266</v>
      </c>
      <c r="R29" s="83" t="s">
        <v>601</v>
      </c>
      <c r="S29" s="79" t="s">
        <v>893</v>
      </c>
      <c r="T29" s="79" t="s">
        <v>908</v>
      </c>
      <c r="U29" s="79"/>
      <c r="V29" s="83" t="s">
        <v>962</v>
      </c>
      <c r="W29" s="81">
        <v>43719.55743055556</v>
      </c>
      <c r="X29" s="83" t="s">
        <v>993</v>
      </c>
      <c r="Y29" s="79"/>
      <c r="Z29" s="79"/>
      <c r="AA29" s="85" t="s">
        <v>1338</v>
      </c>
      <c r="AB29" s="79"/>
      <c r="AC29" s="79" t="b">
        <v>0</v>
      </c>
      <c r="AD29" s="79">
        <v>0</v>
      </c>
      <c r="AE29" s="85" t="s">
        <v>1659</v>
      </c>
      <c r="AF29" s="79" t="b">
        <v>0</v>
      </c>
      <c r="AG29" s="79" t="s">
        <v>1660</v>
      </c>
      <c r="AH29" s="79"/>
      <c r="AI29" s="85" t="s">
        <v>1659</v>
      </c>
      <c r="AJ29" s="79" t="b">
        <v>0</v>
      </c>
      <c r="AK29" s="79">
        <v>3</v>
      </c>
      <c r="AL29" s="85" t="s">
        <v>1546</v>
      </c>
      <c r="AM29" s="79" t="s">
        <v>225</v>
      </c>
      <c r="AN29" s="79" t="b">
        <v>0</v>
      </c>
      <c r="AO29" s="85" t="s">
        <v>1546</v>
      </c>
      <c r="AP29" s="79" t="s">
        <v>176</v>
      </c>
      <c r="AQ29" s="79">
        <v>0</v>
      </c>
      <c r="AR29" s="79">
        <v>0</v>
      </c>
      <c r="AS29" s="79"/>
      <c r="AT29" s="79"/>
      <c r="AU29" s="79"/>
      <c r="AV29" s="79"/>
      <c r="AW29" s="79"/>
      <c r="AX29" s="79"/>
      <c r="AY29" s="79"/>
      <c r="AZ29" s="79"/>
      <c r="BA29">
        <v>15</v>
      </c>
      <c r="BB29" s="78" t="str">
        <f>REPLACE(INDEX(GroupVertices[Group],MATCH(Edges[[#This Row],[Vertex 1]],GroupVertices[Vertex],0)),1,1,"")</f>
        <v>2</v>
      </c>
      <c r="BC29" s="78" t="str">
        <f>REPLACE(INDEX(GroupVertices[Group],MATCH(Edges[[#This Row],[Vertex 2]],GroupVertices[Vertex],0)),1,1,"")</f>
        <v>2</v>
      </c>
      <c r="BD29" s="48">
        <v>0</v>
      </c>
      <c r="BE29" s="49">
        <v>0</v>
      </c>
      <c r="BF29" s="48">
        <v>1</v>
      </c>
      <c r="BG29" s="49">
        <v>6.666666666666667</v>
      </c>
      <c r="BH29" s="48">
        <v>0</v>
      </c>
      <c r="BI29" s="49">
        <v>0</v>
      </c>
      <c r="BJ29" s="48">
        <v>14</v>
      </c>
      <c r="BK29" s="49">
        <v>93.33333333333333</v>
      </c>
      <c r="BL29" s="48">
        <v>15</v>
      </c>
    </row>
    <row r="30" spans="1:64" ht="15">
      <c r="A30" s="64" t="s">
        <v>225</v>
      </c>
      <c r="B30" s="64" t="s">
        <v>237</v>
      </c>
      <c r="C30" s="65" t="s">
        <v>2630</v>
      </c>
      <c r="D30" s="66">
        <v>3</v>
      </c>
      <c r="E30" s="67" t="s">
        <v>136</v>
      </c>
      <c r="F30" s="68">
        <v>35</v>
      </c>
      <c r="G30" s="65"/>
      <c r="H30" s="69"/>
      <c r="I30" s="70"/>
      <c r="J30" s="70"/>
      <c r="K30" s="34" t="s">
        <v>65</v>
      </c>
      <c r="L30" s="77">
        <v>30</v>
      </c>
      <c r="M30" s="77"/>
      <c r="N30" s="72"/>
      <c r="O30" s="79" t="s">
        <v>242</v>
      </c>
      <c r="P30" s="81">
        <v>43719.55743055556</v>
      </c>
      <c r="Q30" s="79" t="s">
        <v>266</v>
      </c>
      <c r="R30" s="83" t="s">
        <v>601</v>
      </c>
      <c r="S30" s="79" t="s">
        <v>893</v>
      </c>
      <c r="T30" s="79" t="s">
        <v>908</v>
      </c>
      <c r="U30" s="79"/>
      <c r="V30" s="83" t="s">
        <v>962</v>
      </c>
      <c r="W30" s="81">
        <v>43719.55743055556</v>
      </c>
      <c r="X30" s="83" t="s">
        <v>994</v>
      </c>
      <c r="Y30" s="79"/>
      <c r="Z30" s="79"/>
      <c r="AA30" s="85" t="s">
        <v>1339</v>
      </c>
      <c r="AB30" s="79"/>
      <c r="AC30" s="79" t="b">
        <v>0</v>
      </c>
      <c r="AD30" s="79">
        <v>0</v>
      </c>
      <c r="AE30" s="85" t="s">
        <v>1659</v>
      </c>
      <c r="AF30" s="79" t="b">
        <v>0</v>
      </c>
      <c r="AG30" s="79" t="s">
        <v>1660</v>
      </c>
      <c r="AH30" s="79"/>
      <c r="AI30" s="85" t="s">
        <v>1659</v>
      </c>
      <c r="AJ30" s="79" t="b">
        <v>0</v>
      </c>
      <c r="AK30" s="79">
        <v>3</v>
      </c>
      <c r="AL30" s="85" t="s">
        <v>1546</v>
      </c>
      <c r="AM30" s="79" t="s">
        <v>225</v>
      </c>
      <c r="AN30" s="79" t="b">
        <v>0</v>
      </c>
      <c r="AO30" s="85" t="s">
        <v>1546</v>
      </c>
      <c r="AP30" s="79" t="s">
        <v>176</v>
      </c>
      <c r="AQ30" s="79">
        <v>0</v>
      </c>
      <c r="AR30" s="79">
        <v>0</v>
      </c>
      <c r="AS30" s="79"/>
      <c r="AT30" s="79"/>
      <c r="AU30" s="79"/>
      <c r="AV30" s="79"/>
      <c r="AW30" s="79"/>
      <c r="AX30" s="79"/>
      <c r="AY30" s="79"/>
      <c r="AZ30" s="79"/>
      <c r="BA30">
        <v>15</v>
      </c>
      <c r="BB30" s="78" t="str">
        <f>REPLACE(INDEX(GroupVertices[Group],MATCH(Edges[[#This Row],[Vertex 1]],GroupVertices[Vertex],0)),1,1,"")</f>
        <v>2</v>
      </c>
      <c r="BC30" s="78" t="str">
        <f>REPLACE(INDEX(GroupVertices[Group],MATCH(Edges[[#This Row],[Vertex 2]],GroupVertices[Vertex],0)),1,1,"")</f>
        <v>2</v>
      </c>
      <c r="BD30" s="48">
        <v>0</v>
      </c>
      <c r="BE30" s="49">
        <v>0</v>
      </c>
      <c r="BF30" s="48">
        <v>1</v>
      </c>
      <c r="BG30" s="49">
        <v>6.666666666666667</v>
      </c>
      <c r="BH30" s="48">
        <v>0</v>
      </c>
      <c r="BI30" s="49">
        <v>0</v>
      </c>
      <c r="BJ30" s="48">
        <v>14</v>
      </c>
      <c r="BK30" s="49">
        <v>93.33333333333333</v>
      </c>
      <c r="BL30" s="48">
        <v>15</v>
      </c>
    </row>
    <row r="31" spans="1:64" ht="15">
      <c r="A31" s="64" t="s">
        <v>225</v>
      </c>
      <c r="B31" s="64" t="s">
        <v>237</v>
      </c>
      <c r="C31" s="65" t="s">
        <v>2630</v>
      </c>
      <c r="D31" s="66">
        <v>3</v>
      </c>
      <c r="E31" s="67" t="s">
        <v>136</v>
      </c>
      <c r="F31" s="68">
        <v>35</v>
      </c>
      <c r="G31" s="65"/>
      <c r="H31" s="69"/>
      <c r="I31" s="70"/>
      <c r="J31" s="70"/>
      <c r="K31" s="34" t="s">
        <v>65</v>
      </c>
      <c r="L31" s="77">
        <v>31</v>
      </c>
      <c r="M31" s="77"/>
      <c r="N31" s="72"/>
      <c r="O31" s="79" t="s">
        <v>242</v>
      </c>
      <c r="P31" s="81">
        <v>43719.55743055556</v>
      </c>
      <c r="Q31" s="79" t="s">
        <v>267</v>
      </c>
      <c r="R31" s="83" t="s">
        <v>602</v>
      </c>
      <c r="S31" s="79" t="s">
        <v>893</v>
      </c>
      <c r="T31" s="79" t="s">
        <v>918</v>
      </c>
      <c r="U31" s="79"/>
      <c r="V31" s="83" t="s">
        <v>962</v>
      </c>
      <c r="W31" s="81">
        <v>43719.55743055556</v>
      </c>
      <c r="X31" s="83" t="s">
        <v>995</v>
      </c>
      <c r="Y31" s="79"/>
      <c r="Z31" s="79"/>
      <c r="AA31" s="85" t="s">
        <v>1340</v>
      </c>
      <c r="AB31" s="79"/>
      <c r="AC31" s="79" t="b">
        <v>0</v>
      </c>
      <c r="AD31" s="79">
        <v>0</v>
      </c>
      <c r="AE31" s="85" t="s">
        <v>1659</v>
      </c>
      <c r="AF31" s="79" t="b">
        <v>0</v>
      </c>
      <c r="AG31" s="79" t="s">
        <v>1660</v>
      </c>
      <c r="AH31" s="79"/>
      <c r="AI31" s="85" t="s">
        <v>1659</v>
      </c>
      <c r="AJ31" s="79" t="b">
        <v>0</v>
      </c>
      <c r="AK31" s="79">
        <v>1</v>
      </c>
      <c r="AL31" s="85" t="s">
        <v>1544</v>
      </c>
      <c r="AM31" s="79" t="s">
        <v>225</v>
      </c>
      <c r="AN31" s="79" t="b">
        <v>0</v>
      </c>
      <c r="AO31" s="85" t="s">
        <v>1544</v>
      </c>
      <c r="AP31" s="79" t="s">
        <v>176</v>
      </c>
      <c r="AQ31" s="79">
        <v>0</v>
      </c>
      <c r="AR31" s="79">
        <v>0</v>
      </c>
      <c r="AS31" s="79"/>
      <c r="AT31" s="79"/>
      <c r="AU31" s="79"/>
      <c r="AV31" s="79"/>
      <c r="AW31" s="79"/>
      <c r="AX31" s="79"/>
      <c r="AY31" s="79"/>
      <c r="AZ31" s="79"/>
      <c r="BA31">
        <v>15</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16</v>
      </c>
      <c r="BK31" s="49">
        <v>100</v>
      </c>
      <c r="BL31" s="48">
        <v>16</v>
      </c>
    </row>
    <row r="32" spans="1:64" ht="15">
      <c r="A32" s="64" t="s">
        <v>225</v>
      </c>
      <c r="B32" s="64" t="s">
        <v>237</v>
      </c>
      <c r="C32" s="65" t="s">
        <v>2630</v>
      </c>
      <c r="D32" s="66">
        <v>3</v>
      </c>
      <c r="E32" s="67" t="s">
        <v>136</v>
      </c>
      <c r="F32" s="68">
        <v>35</v>
      </c>
      <c r="G32" s="65"/>
      <c r="H32" s="69"/>
      <c r="I32" s="70"/>
      <c r="J32" s="70"/>
      <c r="K32" s="34" t="s">
        <v>65</v>
      </c>
      <c r="L32" s="77">
        <v>32</v>
      </c>
      <c r="M32" s="77"/>
      <c r="N32" s="72"/>
      <c r="O32" s="79" t="s">
        <v>242</v>
      </c>
      <c r="P32" s="81">
        <v>43719.55743055556</v>
      </c>
      <c r="Q32" s="79" t="s">
        <v>268</v>
      </c>
      <c r="R32" s="83" t="s">
        <v>603</v>
      </c>
      <c r="S32" s="79" t="s">
        <v>893</v>
      </c>
      <c r="T32" s="79" t="s">
        <v>918</v>
      </c>
      <c r="U32" s="79"/>
      <c r="V32" s="83" t="s">
        <v>962</v>
      </c>
      <c r="W32" s="81">
        <v>43719.55743055556</v>
      </c>
      <c r="X32" s="83" t="s">
        <v>996</v>
      </c>
      <c r="Y32" s="79"/>
      <c r="Z32" s="79"/>
      <c r="AA32" s="85" t="s">
        <v>1341</v>
      </c>
      <c r="AB32" s="79"/>
      <c r="AC32" s="79" t="b">
        <v>0</v>
      </c>
      <c r="AD32" s="79">
        <v>0</v>
      </c>
      <c r="AE32" s="85" t="s">
        <v>1659</v>
      </c>
      <c r="AF32" s="79" t="b">
        <v>0</v>
      </c>
      <c r="AG32" s="79" t="s">
        <v>1660</v>
      </c>
      <c r="AH32" s="79"/>
      <c r="AI32" s="85" t="s">
        <v>1659</v>
      </c>
      <c r="AJ32" s="79" t="b">
        <v>0</v>
      </c>
      <c r="AK32" s="79">
        <v>1</v>
      </c>
      <c r="AL32" s="85" t="s">
        <v>1545</v>
      </c>
      <c r="AM32" s="79" t="s">
        <v>225</v>
      </c>
      <c r="AN32" s="79" t="b">
        <v>0</v>
      </c>
      <c r="AO32" s="85" t="s">
        <v>1545</v>
      </c>
      <c r="AP32" s="79" t="s">
        <v>176</v>
      </c>
      <c r="AQ32" s="79">
        <v>0</v>
      </c>
      <c r="AR32" s="79">
        <v>0</v>
      </c>
      <c r="AS32" s="79"/>
      <c r="AT32" s="79"/>
      <c r="AU32" s="79"/>
      <c r="AV32" s="79"/>
      <c r="AW32" s="79"/>
      <c r="AX32" s="79"/>
      <c r="AY32" s="79"/>
      <c r="AZ32" s="79"/>
      <c r="BA32">
        <v>15</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14</v>
      </c>
      <c r="BK32" s="49">
        <v>100</v>
      </c>
      <c r="BL32" s="48">
        <v>14</v>
      </c>
    </row>
    <row r="33" spans="1:64" ht="15">
      <c r="A33" s="64" t="s">
        <v>225</v>
      </c>
      <c r="B33" s="64" t="s">
        <v>237</v>
      </c>
      <c r="C33" s="65" t="s">
        <v>2630</v>
      </c>
      <c r="D33" s="66">
        <v>3</v>
      </c>
      <c r="E33" s="67" t="s">
        <v>136</v>
      </c>
      <c r="F33" s="68">
        <v>35</v>
      </c>
      <c r="G33" s="65"/>
      <c r="H33" s="69"/>
      <c r="I33" s="70"/>
      <c r="J33" s="70"/>
      <c r="K33" s="34" t="s">
        <v>65</v>
      </c>
      <c r="L33" s="77">
        <v>33</v>
      </c>
      <c r="M33" s="77"/>
      <c r="N33" s="72"/>
      <c r="O33" s="79" t="s">
        <v>242</v>
      </c>
      <c r="P33" s="81">
        <v>43719.64077546296</v>
      </c>
      <c r="Q33" s="79" t="s">
        <v>269</v>
      </c>
      <c r="R33" s="83" t="s">
        <v>604</v>
      </c>
      <c r="S33" s="79" t="s">
        <v>893</v>
      </c>
      <c r="T33" s="79" t="s">
        <v>919</v>
      </c>
      <c r="U33" s="79"/>
      <c r="V33" s="83" t="s">
        <v>962</v>
      </c>
      <c r="W33" s="81">
        <v>43719.64077546296</v>
      </c>
      <c r="X33" s="83" t="s">
        <v>997</v>
      </c>
      <c r="Y33" s="79"/>
      <c r="Z33" s="79"/>
      <c r="AA33" s="85" t="s">
        <v>1342</v>
      </c>
      <c r="AB33" s="79"/>
      <c r="AC33" s="79" t="b">
        <v>0</v>
      </c>
      <c r="AD33" s="79">
        <v>0</v>
      </c>
      <c r="AE33" s="85" t="s">
        <v>1659</v>
      </c>
      <c r="AF33" s="79" t="b">
        <v>0</v>
      </c>
      <c r="AG33" s="79" t="s">
        <v>1660</v>
      </c>
      <c r="AH33" s="79"/>
      <c r="AI33" s="85" t="s">
        <v>1659</v>
      </c>
      <c r="AJ33" s="79" t="b">
        <v>0</v>
      </c>
      <c r="AK33" s="79">
        <v>2</v>
      </c>
      <c r="AL33" s="85" t="s">
        <v>1549</v>
      </c>
      <c r="AM33" s="79" t="s">
        <v>225</v>
      </c>
      <c r="AN33" s="79" t="b">
        <v>0</v>
      </c>
      <c r="AO33" s="85" t="s">
        <v>1549</v>
      </c>
      <c r="AP33" s="79" t="s">
        <v>176</v>
      </c>
      <c r="AQ33" s="79">
        <v>0</v>
      </c>
      <c r="AR33" s="79">
        <v>0</v>
      </c>
      <c r="AS33" s="79"/>
      <c r="AT33" s="79"/>
      <c r="AU33" s="79"/>
      <c r="AV33" s="79"/>
      <c r="AW33" s="79"/>
      <c r="AX33" s="79"/>
      <c r="AY33" s="79"/>
      <c r="AZ33" s="79"/>
      <c r="BA33">
        <v>15</v>
      </c>
      <c r="BB33" s="78" t="str">
        <f>REPLACE(INDEX(GroupVertices[Group],MATCH(Edges[[#This Row],[Vertex 1]],GroupVertices[Vertex],0)),1,1,"")</f>
        <v>2</v>
      </c>
      <c r="BC33" s="78" t="str">
        <f>REPLACE(INDEX(GroupVertices[Group],MATCH(Edges[[#This Row],[Vertex 2]],GroupVertices[Vertex],0)),1,1,"")</f>
        <v>2</v>
      </c>
      <c r="BD33" s="48">
        <v>0</v>
      </c>
      <c r="BE33" s="49">
        <v>0</v>
      </c>
      <c r="BF33" s="48">
        <v>0</v>
      </c>
      <c r="BG33" s="49">
        <v>0</v>
      </c>
      <c r="BH33" s="48">
        <v>0</v>
      </c>
      <c r="BI33" s="49">
        <v>0</v>
      </c>
      <c r="BJ33" s="48">
        <v>14</v>
      </c>
      <c r="BK33" s="49">
        <v>100</v>
      </c>
      <c r="BL33" s="48">
        <v>14</v>
      </c>
    </row>
    <row r="34" spans="1:64" ht="15">
      <c r="A34" s="64" t="s">
        <v>226</v>
      </c>
      <c r="B34" s="64" t="s">
        <v>226</v>
      </c>
      <c r="C34" s="65" t="s">
        <v>2630</v>
      </c>
      <c r="D34" s="66">
        <v>3</v>
      </c>
      <c r="E34" s="67" t="s">
        <v>132</v>
      </c>
      <c r="F34" s="68">
        <v>35</v>
      </c>
      <c r="G34" s="65"/>
      <c r="H34" s="69"/>
      <c r="I34" s="70"/>
      <c r="J34" s="70"/>
      <c r="K34" s="34" t="s">
        <v>65</v>
      </c>
      <c r="L34" s="77">
        <v>34</v>
      </c>
      <c r="M34" s="77"/>
      <c r="N34" s="72"/>
      <c r="O34" s="79" t="s">
        <v>176</v>
      </c>
      <c r="P34" s="81">
        <v>43719.86188657407</v>
      </c>
      <c r="Q34" s="79" t="s">
        <v>270</v>
      </c>
      <c r="R34" s="83" t="s">
        <v>605</v>
      </c>
      <c r="S34" s="79" t="s">
        <v>897</v>
      </c>
      <c r="T34" s="79" t="s">
        <v>920</v>
      </c>
      <c r="U34" s="79"/>
      <c r="V34" s="83" t="s">
        <v>963</v>
      </c>
      <c r="W34" s="81">
        <v>43719.86188657407</v>
      </c>
      <c r="X34" s="83" t="s">
        <v>998</v>
      </c>
      <c r="Y34" s="79"/>
      <c r="Z34" s="79"/>
      <c r="AA34" s="85" t="s">
        <v>1343</v>
      </c>
      <c r="AB34" s="79"/>
      <c r="AC34" s="79" t="b">
        <v>0</v>
      </c>
      <c r="AD34" s="79">
        <v>0</v>
      </c>
      <c r="AE34" s="85" t="s">
        <v>1659</v>
      </c>
      <c r="AF34" s="79" t="b">
        <v>0</v>
      </c>
      <c r="AG34" s="79" t="s">
        <v>1660</v>
      </c>
      <c r="AH34" s="79"/>
      <c r="AI34" s="85" t="s">
        <v>1659</v>
      </c>
      <c r="AJ34" s="79" t="b">
        <v>0</v>
      </c>
      <c r="AK34" s="79">
        <v>0</v>
      </c>
      <c r="AL34" s="85" t="s">
        <v>1659</v>
      </c>
      <c r="AM34" s="79" t="s">
        <v>1672</v>
      </c>
      <c r="AN34" s="79" t="b">
        <v>0</v>
      </c>
      <c r="AO34" s="85" t="s">
        <v>1343</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3</v>
      </c>
      <c r="BE34" s="49">
        <v>7.894736842105263</v>
      </c>
      <c r="BF34" s="48">
        <v>0</v>
      </c>
      <c r="BG34" s="49">
        <v>0</v>
      </c>
      <c r="BH34" s="48">
        <v>0</v>
      </c>
      <c r="BI34" s="49">
        <v>0</v>
      </c>
      <c r="BJ34" s="48">
        <v>35</v>
      </c>
      <c r="BK34" s="49">
        <v>92.10526315789474</v>
      </c>
      <c r="BL34" s="48">
        <v>38</v>
      </c>
    </row>
    <row r="35" spans="1:64" ht="15">
      <c r="A35" s="64" t="s">
        <v>227</v>
      </c>
      <c r="B35" s="64" t="s">
        <v>227</v>
      </c>
      <c r="C35" s="65" t="s">
        <v>2630</v>
      </c>
      <c r="D35" s="66">
        <v>3</v>
      </c>
      <c r="E35" s="67" t="s">
        <v>132</v>
      </c>
      <c r="F35" s="68">
        <v>35</v>
      </c>
      <c r="G35" s="65"/>
      <c r="H35" s="69"/>
      <c r="I35" s="70"/>
      <c r="J35" s="70"/>
      <c r="K35" s="34" t="s">
        <v>65</v>
      </c>
      <c r="L35" s="77">
        <v>35</v>
      </c>
      <c r="M35" s="77"/>
      <c r="N35" s="72"/>
      <c r="O35" s="79" t="s">
        <v>176</v>
      </c>
      <c r="P35" s="81">
        <v>43720.24636574074</v>
      </c>
      <c r="Q35" s="79" t="s">
        <v>271</v>
      </c>
      <c r="R35" s="83" t="s">
        <v>606</v>
      </c>
      <c r="S35" s="79" t="s">
        <v>890</v>
      </c>
      <c r="T35" s="79" t="s">
        <v>921</v>
      </c>
      <c r="U35" s="83" t="s">
        <v>945</v>
      </c>
      <c r="V35" s="83" t="s">
        <v>945</v>
      </c>
      <c r="W35" s="81">
        <v>43720.24636574074</v>
      </c>
      <c r="X35" s="83" t="s">
        <v>999</v>
      </c>
      <c r="Y35" s="79"/>
      <c r="Z35" s="79"/>
      <c r="AA35" s="85" t="s">
        <v>1344</v>
      </c>
      <c r="AB35" s="79"/>
      <c r="AC35" s="79" t="b">
        <v>0</v>
      </c>
      <c r="AD35" s="79">
        <v>0</v>
      </c>
      <c r="AE35" s="85" t="s">
        <v>1659</v>
      </c>
      <c r="AF35" s="79" t="b">
        <v>0</v>
      </c>
      <c r="AG35" s="79" t="s">
        <v>1660</v>
      </c>
      <c r="AH35" s="79"/>
      <c r="AI35" s="85" t="s">
        <v>1659</v>
      </c>
      <c r="AJ35" s="79" t="b">
        <v>0</v>
      </c>
      <c r="AK35" s="79">
        <v>0</v>
      </c>
      <c r="AL35" s="85" t="s">
        <v>1659</v>
      </c>
      <c r="AM35" s="79" t="s">
        <v>1672</v>
      </c>
      <c r="AN35" s="79" t="b">
        <v>0</v>
      </c>
      <c r="AO35" s="85" t="s">
        <v>1344</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3.225806451612903</v>
      </c>
      <c r="BF35" s="48">
        <v>0</v>
      </c>
      <c r="BG35" s="49">
        <v>0</v>
      </c>
      <c r="BH35" s="48">
        <v>0</v>
      </c>
      <c r="BI35" s="49">
        <v>0</v>
      </c>
      <c r="BJ35" s="48">
        <v>30</v>
      </c>
      <c r="BK35" s="49">
        <v>96.7741935483871</v>
      </c>
      <c r="BL35" s="48">
        <v>31</v>
      </c>
    </row>
    <row r="36" spans="1:64" ht="15">
      <c r="A36" s="64" t="s">
        <v>228</v>
      </c>
      <c r="B36" s="64" t="s">
        <v>228</v>
      </c>
      <c r="C36" s="65" t="s">
        <v>2630</v>
      </c>
      <c r="D36" s="66">
        <v>3</v>
      </c>
      <c r="E36" s="67" t="s">
        <v>132</v>
      </c>
      <c r="F36" s="68">
        <v>35</v>
      </c>
      <c r="G36" s="65"/>
      <c r="H36" s="69"/>
      <c r="I36" s="70"/>
      <c r="J36" s="70"/>
      <c r="K36" s="34" t="s">
        <v>65</v>
      </c>
      <c r="L36" s="77">
        <v>36</v>
      </c>
      <c r="M36" s="77"/>
      <c r="N36" s="72"/>
      <c r="O36" s="79" t="s">
        <v>176</v>
      </c>
      <c r="P36" s="81">
        <v>43721.68753472222</v>
      </c>
      <c r="Q36" s="79" t="s">
        <v>272</v>
      </c>
      <c r="R36" s="83" t="s">
        <v>607</v>
      </c>
      <c r="S36" s="79" t="s">
        <v>898</v>
      </c>
      <c r="T36" s="79" t="s">
        <v>922</v>
      </c>
      <c r="U36" s="83" t="s">
        <v>946</v>
      </c>
      <c r="V36" s="83" t="s">
        <v>946</v>
      </c>
      <c r="W36" s="81">
        <v>43721.68753472222</v>
      </c>
      <c r="X36" s="83" t="s">
        <v>1000</v>
      </c>
      <c r="Y36" s="79"/>
      <c r="Z36" s="79"/>
      <c r="AA36" s="85" t="s">
        <v>1345</v>
      </c>
      <c r="AB36" s="79"/>
      <c r="AC36" s="79" t="b">
        <v>0</v>
      </c>
      <c r="AD36" s="79">
        <v>1</v>
      </c>
      <c r="AE36" s="85" t="s">
        <v>1659</v>
      </c>
      <c r="AF36" s="79" t="b">
        <v>0</v>
      </c>
      <c r="AG36" s="79" t="s">
        <v>1660</v>
      </c>
      <c r="AH36" s="79"/>
      <c r="AI36" s="85" t="s">
        <v>1659</v>
      </c>
      <c r="AJ36" s="79" t="b">
        <v>0</v>
      </c>
      <c r="AK36" s="79">
        <v>0</v>
      </c>
      <c r="AL36" s="85" t="s">
        <v>1659</v>
      </c>
      <c r="AM36" s="79" t="s">
        <v>1679</v>
      </c>
      <c r="AN36" s="79" t="b">
        <v>0</v>
      </c>
      <c r="AO36" s="85" t="s">
        <v>1345</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6.451612903225806</v>
      </c>
      <c r="BF36" s="48">
        <v>0</v>
      </c>
      <c r="BG36" s="49">
        <v>0</v>
      </c>
      <c r="BH36" s="48">
        <v>0</v>
      </c>
      <c r="BI36" s="49">
        <v>0</v>
      </c>
      <c r="BJ36" s="48">
        <v>29</v>
      </c>
      <c r="BK36" s="49">
        <v>93.54838709677419</v>
      </c>
      <c r="BL36" s="48">
        <v>31</v>
      </c>
    </row>
    <row r="37" spans="1:64" ht="15">
      <c r="A37" s="64" t="s">
        <v>229</v>
      </c>
      <c r="B37" s="64" t="s">
        <v>229</v>
      </c>
      <c r="C37" s="65" t="s">
        <v>2630</v>
      </c>
      <c r="D37" s="66">
        <v>3</v>
      </c>
      <c r="E37" s="67" t="s">
        <v>132</v>
      </c>
      <c r="F37" s="68">
        <v>35</v>
      </c>
      <c r="G37" s="65"/>
      <c r="H37" s="69"/>
      <c r="I37" s="70"/>
      <c r="J37" s="70"/>
      <c r="K37" s="34" t="s">
        <v>65</v>
      </c>
      <c r="L37" s="77">
        <v>37</v>
      </c>
      <c r="M37" s="77"/>
      <c r="N37" s="72"/>
      <c r="O37" s="79" t="s">
        <v>176</v>
      </c>
      <c r="P37" s="81">
        <v>43721.68755787037</v>
      </c>
      <c r="Q37" s="79" t="s">
        <v>273</v>
      </c>
      <c r="R37" s="83" t="s">
        <v>607</v>
      </c>
      <c r="S37" s="79" t="s">
        <v>898</v>
      </c>
      <c r="T37" s="79" t="s">
        <v>923</v>
      </c>
      <c r="U37" s="83" t="s">
        <v>947</v>
      </c>
      <c r="V37" s="83" t="s">
        <v>947</v>
      </c>
      <c r="W37" s="81">
        <v>43721.68755787037</v>
      </c>
      <c r="X37" s="83" t="s">
        <v>1001</v>
      </c>
      <c r="Y37" s="79"/>
      <c r="Z37" s="79"/>
      <c r="AA37" s="85" t="s">
        <v>1346</v>
      </c>
      <c r="AB37" s="79"/>
      <c r="AC37" s="79" t="b">
        <v>0</v>
      </c>
      <c r="AD37" s="79">
        <v>0</v>
      </c>
      <c r="AE37" s="85" t="s">
        <v>1659</v>
      </c>
      <c r="AF37" s="79" t="b">
        <v>0</v>
      </c>
      <c r="AG37" s="79" t="s">
        <v>1660</v>
      </c>
      <c r="AH37" s="79"/>
      <c r="AI37" s="85" t="s">
        <v>1659</v>
      </c>
      <c r="AJ37" s="79" t="b">
        <v>0</v>
      </c>
      <c r="AK37" s="79">
        <v>0</v>
      </c>
      <c r="AL37" s="85" t="s">
        <v>1659</v>
      </c>
      <c r="AM37" s="79" t="s">
        <v>1679</v>
      </c>
      <c r="AN37" s="79" t="b">
        <v>0</v>
      </c>
      <c r="AO37" s="85" t="s">
        <v>1346</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3.3333333333333335</v>
      </c>
      <c r="BF37" s="48">
        <v>0</v>
      </c>
      <c r="BG37" s="49">
        <v>0</v>
      </c>
      <c r="BH37" s="48">
        <v>0</v>
      </c>
      <c r="BI37" s="49">
        <v>0</v>
      </c>
      <c r="BJ37" s="48">
        <v>29</v>
      </c>
      <c r="BK37" s="49">
        <v>96.66666666666667</v>
      </c>
      <c r="BL37" s="48">
        <v>30</v>
      </c>
    </row>
    <row r="38" spans="1:64" ht="15">
      <c r="A38" s="64" t="s">
        <v>230</v>
      </c>
      <c r="B38" s="64" t="s">
        <v>230</v>
      </c>
      <c r="C38" s="65" t="s">
        <v>2630</v>
      </c>
      <c r="D38" s="66">
        <v>3</v>
      </c>
      <c r="E38" s="67" t="s">
        <v>132</v>
      </c>
      <c r="F38" s="68">
        <v>35</v>
      </c>
      <c r="G38" s="65"/>
      <c r="H38" s="69"/>
      <c r="I38" s="70"/>
      <c r="J38" s="70"/>
      <c r="K38" s="34" t="s">
        <v>65</v>
      </c>
      <c r="L38" s="77">
        <v>38</v>
      </c>
      <c r="M38" s="77"/>
      <c r="N38" s="72"/>
      <c r="O38" s="79" t="s">
        <v>176</v>
      </c>
      <c r="P38" s="81">
        <v>43721.68759259259</v>
      </c>
      <c r="Q38" s="79" t="s">
        <v>274</v>
      </c>
      <c r="R38" s="83" t="s">
        <v>607</v>
      </c>
      <c r="S38" s="79" t="s">
        <v>898</v>
      </c>
      <c r="T38" s="79" t="s">
        <v>923</v>
      </c>
      <c r="U38" s="83" t="s">
        <v>948</v>
      </c>
      <c r="V38" s="83" t="s">
        <v>948</v>
      </c>
      <c r="W38" s="81">
        <v>43721.68759259259</v>
      </c>
      <c r="X38" s="83" t="s">
        <v>1002</v>
      </c>
      <c r="Y38" s="79"/>
      <c r="Z38" s="79"/>
      <c r="AA38" s="85" t="s">
        <v>1347</v>
      </c>
      <c r="AB38" s="79"/>
      <c r="AC38" s="79" t="b">
        <v>0</v>
      </c>
      <c r="AD38" s="79">
        <v>0</v>
      </c>
      <c r="AE38" s="85" t="s">
        <v>1659</v>
      </c>
      <c r="AF38" s="79" t="b">
        <v>0</v>
      </c>
      <c r="AG38" s="79" t="s">
        <v>1660</v>
      </c>
      <c r="AH38" s="79"/>
      <c r="AI38" s="85" t="s">
        <v>1659</v>
      </c>
      <c r="AJ38" s="79" t="b">
        <v>0</v>
      </c>
      <c r="AK38" s="79">
        <v>0</v>
      </c>
      <c r="AL38" s="85" t="s">
        <v>1659</v>
      </c>
      <c r="AM38" s="79" t="s">
        <v>1679</v>
      </c>
      <c r="AN38" s="79" t="b">
        <v>0</v>
      </c>
      <c r="AO38" s="85" t="s">
        <v>1347</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3.3333333333333335</v>
      </c>
      <c r="BF38" s="48">
        <v>0</v>
      </c>
      <c r="BG38" s="49">
        <v>0</v>
      </c>
      <c r="BH38" s="48">
        <v>0</v>
      </c>
      <c r="BI38" s="49">
        <v>0</v>
      </c>
      <c r="BJ38" s="48">
        <v>29</v>
      </c>
      <c r="BK38" s="49">
        <v>96.66666666666667</v>
      </c>
      <c r="BL38" s="48">
        <v>30</v>
      </c>
    </row>
    <row r="39" spans="1:64" ht="15">
      <c r="A39" s="64" t="s">
        <v>231</v>
      </c>
      <c r="B39" s="64" t="s">
        <v>237</v>
      </c>
      <c r="C39" s="65" t="s">
        <v>2630</v>
      </c>
      <c r="D39" s="66">
        <v>3</v>
      </c>
      <c r="E39" s="67" t="s">
        <v>136</v>
      </c>
      <c r="F39" s="68">
        <v>35</v>
      </c>
      <c r="G39" s="65"/>
      <c r="H39" s="69"/>
      <c r="I39" s="70"/>
      <c r="J39" s="70"/>
      <c r="K39" s="34" t="s">
        <v>65</v>
      </c>
      <c r="L39" s="77">
        <v>39</v>
      </c>
      <c r="M39" s="77"/>
      <c r="N39" s="72"/>
      <c r="O39" s="79" t="s">
        <v>242</v>
      </c>
      <c r="P39" s="81">
        <v>43718.72325231481</v>
      </c>
      <c r="Q39" s="79" t="s">
        <v>275</v>
      </c>
      <c r="R39" s="83" t="s">
        <v>608</v>
      </c>
      <c r="S39" s="79" t="s">
        <v>893</v>
      </c>
      <c r="T39" s="79" t="s">
        <v>917</v>
      </c>
      <c r="U39" s="79"/>
      <c r="V39" s="83" t="s">
        <v>964</v>
      </c>
      <c r="W39" s="81">
        <v>43718.72325231481</v>
      </c>
      <c r="X39" s="83" t="s">
        <v>1003</v>
      </c>
      <c r="Y39" s="79"/>
      <c r="Z39" s="79"/>
      <c r="AA39" s="85" t="s">
        <v>1348</v>
      </c>
      <c r="AB39" s="79"/>
      <c r="AC39" s="79" t="b">
        <v>0</v>
      </c>
      <c r="AD39" s="79">
        <v>0</v>
      </c>
      <c r="AE39" s="85" t="s">
        <v>1659</v>
      </c>
      <c r="AF39" s="79" t="b">
        <v>0</v>
      </c>
      <c r="AG39" s="79" t="s">
        <v>1662</v>
      </c>
      <c r="AH39" s="79"/>
      <c r="AI39" s="85" t="s">
        <v>1659</v>
      </c>
      <c r="AJ39" s="79" t="b">
        <v>0</v>
      </c>
      <c r="AK39" s="79">
        <v>1</v>
      </c>
      <c r="AL39" s="85" t="s">
        <v>1520</v>
      </c>
      <c r="AM39" s="79" t="s">
        <v>1680</v>
      </c>
      <c r="AN39" s="79" t="b">
        <v>0</v>
      </c>
      <c r="AO39" s="85" t="s">
        <v>1520</v>
      </c>
      <c r="AP39" s="79" t="s">
        <v>176</v>
      </c>
      <c r="AQ39" s="79">
        <v>0</v>
      </c>
      <c r="AR39" s="79">
        <v>0</v>
      </c>
      <c r="AS39" s="79"/>
      <c r="AT39" s="79"/>
      <c r="AU39" s="79"/>
      <c r="AV39" s="79"/>
      <c r="AW39" s="79"/>
      <c r="AX39" s="79"/>
      <c r="AY39" s="79"/>
      <c r="AZ39" s="79"/>
      <c r="BA39">
        <v>13</v>
      </c>
      <c r="BB39" s="78" t="str">
        <f>REPLACE(INDEX(GroupVertices[Group],MATCH(Edges[[#This Row],[Vertex 1]],GroupVertices[Vertex],0)),1,1,"")</f>
        <v>2</v>
      </c>
      <c r="BC39" s="78" t="str">
        <f>REPLACE(INDEX(GroupVertices[Group],MATCH(Edges[[#This Row],[Vertex 2]],GroupVertices[Vertex],0)),1,1,"")</f>
        <v>2</v>
      </c>
      <c r="BD39" s="48">
        <v>0</v>
      </c>
      <c r="BE39" s="49">
        <v>0</v>
      </c>
      <c r="BF39" s="48">
        <v>0</v>
      </c>
      <c r="BG39" s="49">
        <v>0</v>
      </c>
      <c r="BH39" s="48">
        <v>0</v>
      </c>
      <c r="BI39" s="49">
        <v>0</v>
      </c>
      <c r="BJ39" s="48">
        <v>14</v>
      </c>
      <c r="BK39" s="49">
        <v>100</v>
      </c>
      <c r="BL39" s="48">
        <v>14</v>
      </c>
    </row>
    <row r="40" spans="1:64" ht="15">
      <c r="A40" s="64" t="s">
        <v>231</v>
      </c>
      <c r="B40" s="64" t="s">
        <v>237</v>
      </c>
      <c r="C40" s="65" t="s">
        <v>2630</v>
      </c>
      <c r="D40" s="66">
        <v>3</v>
      </c>
      <c r="E40" s="67" t="s">
        <v>136</v>
      </c>
      <c r="F40" s="68">
        <v>35</v>
      </c>
      <c r="G40" s="65"/>
      <c r="H40" s="69"/>
      <c r="I40" s="70"/>
      <c r="J40" s="70"/>
      <c r="K40" s="34" t="s">
        <v>65</v>
      </c>
      <c r="L40" s="77">
        <v>40</v>
      </c>
      <c r="M40" s="77"/>
      <c r="N40" s="72"/>
      <c r="O40" s="79" t="s">
        <v>242</v>
      </c>
      <c r="P40" s="81">
        <v>43719.55658564815</v>
      </c>
      <c r="Q40" s="79" t="s">
        <v>266</v>
      </c>
      <c r="R40" s="83" t="s">
        <v>601</v>
      </c>
      <c r="S40" s="79" t="s">
        <v>893</v>
      </c>
      <c r="T40" s="79" t="s">
        <v>908</v>
      </c>
      <c r="U40" s="79"/>
      <c r="V40" s="83" t="s">
        <v>964</v>
      </c>
      <c r="W40" s="81">
        <v>43719.55658564815</v>
      </c>
      <c r="X40" s="83" t="s">
        <v>1004</v>
      </c>
      <c r="Y40" s="79"/>
      <c r="Z40" s="79"/>
      <c r="AA40" s="85" t="s">
        <v>1349</v>
      </c>
      <c r="AB40" s="79"/>
      <c r="AC40" s="79" t="b">
        <v>0</v>
      </c>
      <c r="AD40" s="79">
        <v>0</v>
      </c>
      <c r="AE40" s="85" t="s">
        <v>1659</v>
      </c>
      <c r="AF40" s="79" t="b">
        <v>0</v>
      </c>
      <c r="AG40" s="79" t="s">
        <v>1660</v>
      </c>
      <c r="AH40" s="79"/>
      <c r="AI40" s="85" t="s">
        <v>1659</v>
      </c>
      <c r="AJ40" s="79" t="b">
        <v>0</v>
      </c>
      <c r="AK40" s="79">
        <v>3</v>
      </c>
      <c r="AL40" s="85" t="s">
        <v>1546</v>
      </c>
      <c r="AM40" s="79" t="s">
        <v>1680</v>
      </c>
      <c r="AN40" s="79" t="b">
        <v>0</v>
      </c>
      <c r="AO40" s="85" t="s">
        <v>1546</v>
      </c>
      <c r="AP40" s="79" t="s">
        <v>176</v>
      </c>
      <c r="AQ40" s="79">
        <v>0</v>
      </c>
      <c r="AR40" s="79">
        <v>0</v>
      </c>
      <c r="AS40" s="79"/>
      <c r="AT40" s="79"/>
      <c r="AU40" s="79"/>
      <c r="AV40" s="79"/>
      <c r="AW40" s="79"/>
      <c r="AX40" s="79"/>
      <c r="AY40" s="79"/>
      <c r="AZ40" s="79"/>
      <c r="BA40">
        <v>13</v>
      </c>
      <c r="BB40" s="78" t="str">
        <f>REPLACE(INDEX(GroupVertices[Group],MATCH(Edges[[#This Row],[Vertex 1]],GroupVertices[Vertex],0)),1,1,"")</f>
        <v>2</v>
      </c>
      <c r="BC40" s="78" t="str">
        <f>REPLACE(INDEX(GroupVertices[Group],MATCH(Edges[[#This Row],[Vertex 2]],GroupVertices[Vertex],0)),1,1,"")</f>
        <v>2</v>
      </c>
      <c r="BD40" s="48">
        <v>0</v>
      </c>
      <c r="BE40" s="49">
        <v>0</v>
      </c>
      <c r="BF40" s="48">
        <v>1</v>
      </c>
      <c r="BG40" s="49">
        <v>6.666666666666667</v>
      </c>
      <c r="BH40" s="48">
        <v>0</v>
      </c>
      <c r="BI40" s="49">
        <v>0</v>
      </c>
      <c r="BJ40" s="48">
        <v>14</v>
      </c>
      <c r="BK40" s="49">
        <v>93.33333333333333</v>
      </c>
      <c r="BL40" s="48">
        <v>15</v>
      </c>
    </row>
    <row r="41" spans="1:64" ht="15">
      <c r="A41" s="64" t="s">
        <v>231</v>
      </c>
      <c r="B41" s="64" t="s">
        <v>237</v>
      </c>
      <c r="C41" s="65" t="s">
        <v>2630</v>
      </c>
      <c r="D41" s="66">
        <v>3</v>
      </c>
      <c r="E41" s="67" t="s">
        <v>136</v>
      </c>
      <c r="F41" s="68">
        <v>35</v>
      </c>
      <c r="G41" s="65"/>
      <c r="H41" s="69"/>
      <c r="I41" s="70"/>
      <c r="J41" s="70"/>
      <c r="K41" s="34" t="s">
        <v>65</v>
      </c>
      <c r="L41" s="77">
        <v>41</v>
      </c>
      <c r="M41" s="77"/>
      <c r="N41" s="72"/>
      <c r="O41" s="79" t="s">
        <v>242</v>
      </c>
      <c r="P41" s="81">
        <v>43719.64003472222</v>
      </c>
      <c r="Q41" s="79" t="s">
        <v>269</v>
      </c>
      <c r="R41" s="83" t="s">
        <v>604</v>
      </c>
      <c r="S41" s="79" t="s">
        <v>893</v>
      </c>
      <c r="T41" s="79" t="s">
        <v>919</v>
      </c>
      <c r="U41" s="79"/>
      <c r="V41" s="83" t="s">
        <v>964</v>
      </c>
      <c r="W41" s="81">
        <v>43719.64003472222</v>
      </c>
      <c r="X41" s="83" t="s">
        <v>1005</v>
      </c>
      <c r="Y41" s="79"/>
      <c r="Z41" s="79"/>
      <c r="AA41" s="85" t="s">
        <v>1350</v>
      </c>
      <c r="AB41" s="79"/>
      <c r="AC41" s="79" t="b">
        <v>0</v>
      </c>
      <c r="AD41" s="79">
        <v>0</v>
      </c>
      <c r="AE41" s="85" t="s">
        <v>1659</v>
      </c>
      <c r="AF41" s="79" t="b">
        <v>0</v>
      </c>
      <c r="AG41" s="79" t="s">
        <v>1660</v>
      </c>
      <c r="AH41" s="79"/>
      <c r="AI41" s="85" t="s">
        <v>1659</v>
      </c>
      <c r="AJ41" s="79" t="b">
        <v>0</v>
      </c>
      <c r="AK41" s="79">
        <v>2</v>
      </c>
      <c r="AL41" s="85" t="s">
        <v>1549</v>
      </c>
      <c r="AM41" s="79" t="s">
        <v>1680</v>
      </c>
      <c r="AN41" s="79" t="b">
        <v>0</v>
      </c>
      <c r="AO41" s="85" t="s">
        <v>1549</v>
      </c>
      <c r="AP41" s="79" t="s">
        <v>176</v>
      </c>
      <c r="AQ41" s="79">
        <v>0</v>
      </c>
      <c r="AR41" s="79">
        <v>0</v>
      </c>
      <c r="AS41" s="79"/>
      <c r="AT41" s="79"/>
      <c r="AU41" s="79"/>
      <c r="AV41" s="79"/>
      <c r="AW41" s="79"/>
      <c r="AX41" s="79"/>
      <c r="AY41" s="79"/>
      <c r="AZ41" s="79"/>
      <c r="BA41">
        <v>13</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14</v>
      </c>
      <c r="BK41" s="49">
        <v>100</v>
      </c>
      <c r="BL41" s="48">
        <v>14</v>
      </c>
    </row>
    <row r="42" spans="1:64" ht="15">
      <c r="A42" s="64" t="s">
        <v>231</v>
      </c>
      <c r="B42" s="64" t="s">
        <v>237</v>
      </c>
      <c r="C42" s="65" t="s">
        <v>2630</v>
      </c>
      <c r="D42" s="66">
        <v>3</v>
      </c>
      <c r="E42" s="67" t="s">
        <v>136</v>
      </c>
      <c r="F42" s="68">
        <v>35</v>
      </c>
      <c r="G42" s="65"/>
      <c r="H42" s="69"/>
      <c r="I42" s="70"/>
      <c r="J42" s="70"/>
      <c r="K42" s="34" t="s">
        <v>65</v>
      </c>
      <c r="L42" s="77">
        <v>42</v>
      </c>
      <c r="M42" s="77"/>
      <c r="N42" s="72"/>
      <c r="O42" s="79" t="s">
        <v>242</v>
      </c>
      <c r="P42" s="81">
        <v>43720.515</v>
      </c>
      <c r="Q42" s="79" t="s">
        <v>276</v>
      </c>
      <c r="R42" s="83" t="s">
        <v>609</v>
      </c>
      <c r="S42" s="79" t="s">
        <v>893</v>
      </c>
      <c r="T42" s="79" t="s">
        <v>916</v>
      </c>
      <c r="U42" s="79"/>
      <c r="V42" s="83" t="s">
        <v>964</v>
      </c>
      <c r="W42" s="81">
        <v>43720.515</v>
      </c>
      <c r="X42" s="83" t="s">
        <v>1006</v>
      </c>
      <c r="Y42" s="79"/>
      <c r="Z42" s="79"/>
      <c r="AA42" s="85" t="s">
        <v>1351</v>
      </c>
      <c r="AB42" s="79"/>
      <c r="AC42" s="79" t="b">
        <v>0</v>
      </c>
      <c r="AD42" s="79">
        <v>0</v>
      </c>
      <c r="AE42" s="85" t="s">
        <v>1659</v>
      </c>
      <c r="AF42" s="79" t="b">
        <v>0</v>
      </c>
      <c r="AG42" s="79" t="s">
        <v>1660</v>
      </c>
      <c r="AH42" s="79"/>
      <c r="AI42" s="85" t="s">
        <v>1659</v>
      </c>
      <c r="AJ42" s="79" t="b">
        <v>0</v>
      </c>
      <c r="AK42" s="79">
        <v>1</v>
      </c>
      <c r="AL42" s="85" t="s">
        <v>1576</v>
      </c>
      <c r="AM42" s="79" t="s">
        <v>1680</v>
      </c>
      <c r="AN42" s="79" t="b">
        <v>0</v>
      </c>
      <c r="AO42" s="85" t="s">
        <v>1576</v>
      </c>
      <c r="AP42" s="79" t="s">
        <v>176</v>
      </c>
      <c r="AQ42" s="79">
        <v>0</v>
      </c>
      <c r="AR42" s="79">
        <v>0</v>
      </c>
      <c r="AS42" s="79"/>
      <c r="AT42" s="79"/>
      <c r="AU42" s="79"/>
      <c r="AV42" s="79"/>
      <c r="AW42" s="79"/>
      <c r="AX42" s="79"/>
      <c r="AY42" s="79"/>
      <c r="AZ42" s="79"/>
      <c r="BA42">
        <v>13</v>
      </c>
      <c r="BB42" s="78" t="str">
        <f>REPLACE(INDEX(GroupVertices[Group],MATCH(Edges[[#This Row],[Vertex 1]],GroupVertices[Vertex],0)),1,1,"")</f>
        <v>2</v>
      </c>
      <c r="BC42" s="78" t="str">
        <f>REPLACE(INDEX(GroupVertices[Group],MATCH(Edges[[#This Row],[Vertex 2]],GroupVertices[Vertex],0)),1,1,"")</f>
        <v>2</v>
      </c>
      <c r="BD42" s="48">
        <v>0</v>
      </c>
      <c r="BE42" s="49">
        <v>0</v>
      </c>
      <c r="BF42" s="48">
        <v>0</v>
      </c>
      <c r="BG42" s="49">
        <v>0</v>
      </c>
      <c r="BH42" s="48">
        <v>0</v>
      </c>
      <c r="BI42" s="49">
        <v>0</v>
      </c>
      <c r="BJ42" s="48">
        <v>15</v>
      </c>
      <c r="BK42" s="49">
        <v>100</v>
      </c>
      <c r="BL42" s="48">
        <v>15</v>
      </c>
    </row>
    <row r="43" spans="1:64" ht="15">
      <c r="A43" s="64" t="s">
        <v>231</v>
      </c>
      <c r="B43" s="64" t="s">
        <v>237</v>
      </c>
      <c r="C43" s="65" t="s">
        <v>2630</v>
      </c>
      <c r="D43" s="66">
        <v>3</v>
      </c>
      <c r="E43" s="67" t="s">
        <v>136</v>
      </c>
      <c r="F43" s="68">
        <v>35</v>
      </c>
      <c r="G43" s="65"/>
      <c r="H43" s="69"/>
      <c r="I43" s="70"/>
      <c r="J43" s="70"/>
      <c r="K43" s="34" t="s">
        <v>65</v>
      </c>
      <c r="L43" s="77">
        <v>43</v>
      </c>
      <c r="M43" s="77"/>
      <c r="N43" s="72"/>
      <c r="O43" s="79" t="s">
        <v>242</v>
      </c>
      <c r="P43" s="81">
        <v>43720.515023148146</v>
      </c>
      <c r="Q43" s="79" t="s">
        <v>277</v>
      </c>
      <c r="R43" s="83" t="s">
        <v>610</v>
      </c>
      <c r="S43" s="79" t="s">
        <v>893</v>
      </c>
      <c r="T43" s="79" t="s">
        <v>916</v>
      </c>
      <c r="U43" s="79"/>
      <c r="V43" s="83" t="s">
        <v>964</v>
      </c>
      <c r="W43" s="81">
        <v>43720.515023148146</v>
      </c>
      <c r="X43" s="83" t="s">
        <v>1007</v>
      </c>
      <c r="Y43" s="79"/>
      <c r="Z43" s="79"/>
      <c r="AA43" s="85" t="s">
        <v>1352</v>
      </c>
      <c r="AB43" s="79"/>
      <c r="AC43" s="79" t="b">
        <v>0</v>
      </c>
      <c r="AD43" s="79">
        <v>0</v>
      </c>
      <c r="AE43" s="85" t="s">
        <v>1659</v>
      </c>
      <c r="AF43" s="79" t="b">
        <v>0</v>
      </c>
      <c r="AG43" s="79" t="s">
        <v>1660</v>
      </c>
      <c r="AH43" s="79"/>
      <c r="AI43" s="85" t="s">
        <v>1659</v>
      </c>
      <c r="AJ43" s="79" t="b">
        <v>0</v>
      </c>
      <c r="AK43" s="79">
        <v>1</v>
      </c>
      <c r="AL43" s="85" t="s">
        <v>1577</v>
      </c>
      <c r="AM43" s="79" t="s">
        <v>1680</v>
      </c>
      <c r="AN43" s="79" t="b">
        <v>0</v>
      </c>
      <c r="AO43" s="85" t="s">
        <v>1577</v>
      </c>
      <c r="AP43" s="79" t="s">
        <v>176</v>
      </c>
      <c r="AQ43" s="79">
        <v>0</v>
      </c>
      <c r="AR43" s="79">
        <v>0</v>
      </c>
      <c r="AS43" s="79"/>
      <c r="AT43" s="79"/>
      <c r="AU43" s="79"/>
      <c r="AV43" s="79"/>
      <c r="AW43" s="79"/>
      <c r="AX43" s="79"/>
      <c r="AY43" s="79"/>
      <c r="AZ43" s="79"/>
      <c r="BA43">
        <v>13</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14</v>
      </c>
      <c r="BK43" s="49">
        <v>100</v>
      </c>
      <c r="BL43" s="48">
        <v>14</v>
      </c>
    </row>
    <row r="44" spans="1:64" ht="15">
      <c r="A44" s="64" t="s">
        <v>231</v>
      </c>
      <c r="B44" s="64" t="s">
        <v>237</v>
      </c>
      <c r="C44" s="65" t="s">
        <v>2630</v>
      </c>
      <c r="D44" s="66">
        <v>3</v>
      </c>
      <c r="E44" s="67" t="s">
        <v>136</v>
      </c>
      <c r="F44" s="68">
        <v>35</v>
      </c>
      <c r="G44" s="65"/>
      <c r="H44" s="69"/>
      <c r="I44" s="70"/>
      <c r="J44" s="70"/>
      <c r="K44" s="34" t="s">
        <v>65</v>
      </c>
      <c r="L44" s="77">
        <v>44</v>
      </c>
      <c r="M44" s="77"/>
      <c r="N44" s="72"/>
      <c r="O44" s="79" t="s">
        <v>242</v>
      </c>
      <c r="P44" s="81">
        <v>43722.55657407407</v>
      </c>
      <c r="Q44" s="79" t="s">
        <v>278</v>
      </c>
      <c r="R44" s="83" t="s">
        <v>611</v>
      </c>
      <c r="S44" s="79" t="s">
        <v>893</v>
      </c>
      <c r="T44" s="79" t="s">
        <v>916</v>
      </c>
      <c r="U44" s="79"/>
      <c r="V44" s="83" t="s">
        <v>964</v>
      </c>
      <c r="W44" s="81">
        <v>43722.55657407407</v>
      </c>
      <c r="X44" s="83" t="s">
        <v>1008</v>
      </c>
      <c r="Y44" s="79"/>
      <c r="Z44" s="79"/>
      <c r="AA44" s="85" t="s">
        <v>1353</v>
      </c>
      <c r="AB44" s="79"/>
      <c r="AC44" s="79" t="b">
        <v>0</v>
      </c>
      <c r="AD44" s="79">
        <v>0</v>
      </c>
      <c r="AE44" s="85" t="s">
        <v>1659</v>
      </c>
      <c r="AF44" s="79" t="b">
        <v>0</v>
      </c>
      <c r="AG44" s="79" t="s">
        <v>1660</v>
      </c>
      <c r="AH44" s="79"/>
      <c r="AI44" s="85" t="s">
        <v>1659</v>
      </c>
      <c r="AJ44" s="79" t="b">
        <v>0</v>
      </c>
      <c r="AK44" s="79">
        <v>1</v>
      </c>
      <c r="AL44" s="85" t="s">
        <v>1625</v>
      </c>
      <c r="AM44" s="79" t="s">
        <v>1680</v>
      </c>
      <c r="AN44" s="79" t="b">
        <v>0</v>
      </c>
      <c r="AO44" s="85" t="s">
        <v>1625</v>
      </c>
      <c r="AP44" s="79" t="s">
        <v>176</v>
      </c>
      <c r="AQ44" s="79">
        <v>0</v>
      </c>
      <c r="AR44" s="79">
        <v>0</v>
      </c>
      <c r="AS44" s="79"/>
      <c r="AT44" s="79"/>
      <c r="AU44" s="79"/>
      <c r="AV44" s="79"/>
      <c r="AW44" s="79"/>
      <c r="AX44" s="79"/>
      <c r="AY44" s="79"/>
      <c r="AZ44" s="79"/>
      <c r="BA44">
        <v>13</v>
      </c>
      <c r="BB44" s="78" t="str">
        <f>REPLACE(INDEX(GroupVertices[Group],MATCH(Edges[[#This Row],[Vertex 1]],GroupVertices[Vertex],0)),1,1,"")</f>
        <v>2</v>
      </c>
      <c r="BC44" s="78" t="str">
        <f>REPLACE(INDEX(GroupVertices[Group],MATCH(Edges[[#This Row],[Vertex 2]],GroupVertices[Vertex],0)),1,1,"")</f>
        <v>2</v>
      </c>
      <c r="BD44" s="48">
        <v>1</v>
      </c>
      <c r="BE44" s="49">
        <v>7.6923076923076925</v>
      </c>
      <c r="BF44" s="48">
        <v>0</v>
      </c>
      <c r="BG44" s="49">
        <v>0</v>
      </c>
      <c r="BH44" s="48">
        <v>0</v>
      </c>
      <c r="BI44" s="49">
        <v>0</v>
      </c>
      <c r="BJ44" s="48">
        <v>12</v>
      </c>
      <c r="BK44" s="49">
        <v>92.3076923076923</v>
      </c>
      <c r="BL44" s="48">
        <v>13</v>
      </c>
    </row>
    <row r="45" spans="1:64" ht="15">
      <c r="A45" s="64" t="s">
        <v>231</v>
      </c>
      <c r="B45" s="64" t="s">
        <v>237</v>
      </c>
      <c r="C45" s="65" t="s">
        <v>2630</v>
      </c>
      <c r="D45" s="66">
        <v>3</v>
      </c>
      <c r="E45" s="67" t="s">
        <v>136</v>
      </c>
      <c r="F45" s="68">
        <v>35</v>
      </c>
      <c r="G45" s="65"/>
      <c r="H45" s="69"/>
      <c r="I45" s="70"/>
      <c r="J45" s="70"/>
      <c r="K45" s="34" t="s">
        <v>65</v>
      </c>
      <c r="L45" s="77">
        <v>45</v>
      </c>
      <c r="M45" s="77"/>
      <c r="N45" s="72"/>
      <c r="O45" s="79" t="s">
        <v>242</v>
      </c>
      <c r="P45" s="81">
        <v>43722.556608796294</v>
      </c>
      <c r="Q45" s="79" t="s">
        <v>279</v>
      </c>
      <c r="R45" s="83" t="s">
        <v>612</v>
      </c>
      <c r="S45" s="79" t="s">
        <v>893</v>
      </c>
      <c r="T45" s="79" t="s">
        <v>916</v>
      </c>
      <c r="U45" s="79"/>
      <c r="V45" s="83" t="s">
        <v>964</v>
      </c>
      <c r="W45" s="81">
        <v>43722.556608796294</v>
      </c>
      <c r="X45" s="83" t="s">
        <v>1009</v>
      </c>
      <c r="Y45" s="79"/>
      <c r="Z45" s="79"/>
      <c r="AA45" s="85" t="s">
        <v>1354</v>
      </c>
      <c r="AB45" s="79"/>
      <c r="AC45" s="79" t="b">
        <v>0</v>
      </c>
      <c r="AD45" s="79">
        <v>0</v>
      </c>
      <c r="AE45" s="85" t="s">
        <v>1659</v>
      </c>
      <c r="AF45" s="79" t="b">
        <v>0</v>
      </c>
      <c r="AG45" s="79" t="s">
        <v>1660</v>
      </c>
      <c r="AH45" s="79"/>
      <c r="AI45" s="85" t="s">
        <v>1659</v>
      </c>
      <c r="AJ45" s="79" t="b">
        <v>0</v>
      </c>
      <c r="AK45" s="79">
        <v>1</v>
      </c>
      <c r="AL45" s="85" t="s">
        <v>1626</v>
      </c>
      <c r="AM45" s="79" t="s">
        <v>1680</v>
      </c>
      <c r="AN45" s="79" t="b">
        <v>0</v>
      </c>
      <c r="AO45" s="85" t="s">
        <v>1626</v>
      </c>
      <c r="AP45" s="79" t="s">
        <v>176</v>
      </c>
      <c r="AQ45" s="79">
        <v>0</v>
      </c>
      <c r="AR45" s="79">
        <v>0</v>
      </c>
      <c r="AS45" s="79"/>
      <c r="AT45" s="79"/>
      <c r="AU45" s="79"/>
      <c r="AV45" s="79"/>
      <c r="AW45" s="79"/>
      <c r="AX45" s="79"/>
      <c r="AY45" s="79"/>
      <c r="AZ45" s="79"/>
      <c r="BA45">
        <v>13</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14</v>
      </c>
      <c r="BK45" s="49">
        <v>100</v>
      </c>
      <c r="BL45" s="48">
        <v>14</v>
      </c>
    </row>
    <row r="46" spans="1:64" ht="15">
      <c r="A46" s="64" t="s">
        <v>231</v>
      </c>
      <c r="B46" s="64" t="s">
        <v>237</v>
      </c>
      <c r="C46" s="65" t="s">
        <v>2630</v>
      </c>
      <c r="D46" s="66">
        <v>3</v>
      </c>
      <c r="E46" s="67" t="s">
        <v>136</v>
      </c>
      <c r="F46" s="68">
        <v>35</v>
      </c>
      <c r="G46" s="65"/>
      <c r="H46" s="69"/>
      <c r="I46" s="70"/>
      <c r="J46" s="70"/>
      <c r="K46" s="34" t="s">
        <v>65</v>
      </c>
      <c r="L46" s="77">
        <v>46</v>
      </c>
      <c r="M46" s="77"/>
      <c r="N46" s="72"/>
      <c r="O46" s="79" t="s">
        <v>242</v>
      </c>
      <c r="P46" s="81">
        <v>43722.55668981482</v>
      </c>
      <c r="Q46" s="79" t="s">
        <v>280</v>
      </c>
      <c r="R46" s="83" t="s">
        <v>613</v>
      </c>
      <c r="S46" s="79" t="s">
        <v>893</v>
      </c>
      <c r="T46" s="79" t="s">
        <v>916</v>
      </c>
      <c r="U46" s="79"/>
      <c r="V46" s="83" t="s">
        <v>964</v>
      </c>
      <c r="W46" s="81">
        <v>43722.55668981482</v>
      </c>
      <c r="X46" s="83" t="s">
        <v>1010</v>
      </c>
      <c r="Y46" s="79"/>
      <c r="Z46" s="79"/>
      <c r="AA46" s="85" t="s">
        <v>1355</v>
      </c>
      <c r="AB46" s="79"/>
      <c r="AC46" s="79" t="b">
        <v>0</v>
      </c>
      <c r="AD46" s="79">
        <v>0</v>
      </c>
      <c r="AE46" s="85" t="s">
        <v>1659</v>
      </c>
      <c r="AF46" s="79" t="b">
        <v>0</v>
      </c>
      <c r="AG46" s="79" t="s">
        <v>1660</v>
      </c>
      <c r="AH46" s="79"/>
      <c r="AI46" s="85" t="s">
        <v>1659</v>
      </c>
      <c r="AJ46" s="79" t="b">
        <v>0</v>
      </c>
      <c r="AK46" s="79">
        <v>1</v>
      </c>
      <c r="AL46" s="85" t="s">
        <v>1627</v>
      </c>
      <c r="AM46" s="79" t="s">
        <v>1680</v>
      </c>
      <c r="AN46" s="79" t="b">
        <v>0</v>
      </c>
      <c r="AO46" s="85" t="s">
        <v>1627</v>
      </c>
      <c r="AP46" s="79" t="s">
        <v>176</v>
      </c>
      <c r="AQ46" s="79">
        <v>0</v>
      </c>
      <c r="AR46" s="79">
        <v>0</v>
      </c>
      <c r="AS46" s="79"/>
      <c r="AT46" s="79"/>
      <c r="AU46" s="79"/>
      <c r="AV46" s="79"/>
      <c r="AW46" s="79"/>
      <c r="AX46" s="79"/>
      <c r="AY46" s="79"/>
      <c r="AZ46" s="79"/>
      <c r="BA46">
        <v>13</v>
      </c>
      <c r="BB46" s="78" t="str">
        <f>REPLACE(INDEX(GroupVertices[Group],MATCH(Edges[[#This Row],[Vertex 1]],GroupVertices[Vertex],0)),1,1,"")</f>
        <v>2</v>
      </c>
      <c r="BC46" s="78" t="str">
        <f>REPLACE(INDEX(GroupVertices[Group],MATCH(Edges[[#This Row],[Vertex 2]],GroupVertices[Vertex],0)),1,1,"")</f>
        <v>2</v>
      </c>
      <c r="BD46" s="48">
        <v>0</v>
      </c>
      <c r="BE46" s="49">
        <v>0</v>
      </c>
      <c r="BF46" s="48">
        <v>0</v>
      </c>
      <c r="BG46" s="49">
        <v>0</v>
      </c>
      <c r="BH46" s="48">
        <v>0</v>
      </c>
      <c r="BI46" s="49">
        <v>0</v>
      </c>
      <c r="BJ46" s="48">
        <v>15</v>
      </c>
      <c r="BK46" s="49">
        <v>100</v>
      </c>
      <c r="BL46" s="48">
        <v>15</v>
      </c>
    </row>
    <row r="47" spans="1:64" ht="15">
      <c r="A47" s="64" t="s">
        <v>231</v>
      </c>
      <c r="B47" s="64" t="s">
        <v>237</v>
      </c>
      <c r="C47" s="65" t="s">
        <v>2630</v>
      </c>
      <c r="D47" s="66">
        <v>3</v>
      </c>
      <c r="E47" s="67" t="s">
        <v>136</v>
      </c>
      <c r="F47" s="68">
        <v>35</v>
      </c>
      <c r="G47" s="65"/>
      <c r="H47" s="69"/>
      <c r="I47" s="70"/>
      <c r="J47" s="70"/>
      <c r="K47" s="34" t="s">
        <v>65</v>
      </c>
      <c r="L47" s="77">
        <v>47</v>
      </c>
      <c r="M47" s="77"/>
      <c r="N47" s="72"/>
      <c r="O47" s="79" t="s">
        <v>242</v>
      </c>
      <c r="P47" s="81">
        <v>43722.55671296296</v>
      </c>
      <c r="Q47" s="79" t="s">
        <v>281</v>
      </c>
      <c r="R47" s="83" t="s">
        <v>614</v>
      </c>
      <c r="S47" s="79" t="s">
        <v>893</v>
      </c>
      <c r="T47" s="79" t="s">
        <v>919</v>
      </c>
      <c r="U47" s="79"/>
      <c r="V47" s="83" t="s">
        <v>964</v>
      </c>
      <c r="W47" s="81">
        <v>43722.55671296296</v>
      </c>
      <c r="X47" s="83" t="s">
        <v>1011</v>
      </c>
      <c r="Y47" s="79"/>
      <c r="Z47" s="79"/>
      <c r="AA47" s="85" t="s">
        <v>1356</v>
      </c>
      <c r="AB47" s="79"/>
      <c r="AC47" s="79" t="b">
        <v>0</v>
      </c>
      <c r="AD47" s="79">
        <v>0</v>
      </c>
      <c r="AE47" s="85" t="s">
        <v>1659</v>
      </c>
      <c r="AF47" s="79" t="b">
        <v>0</v>
      </c>
      <c r="AG47" s="79" t="s">
        <v>1660</v>
      </c>
      <c r="AH47" s="79"/>
      <c r="AI47" s="85" t="s">
        <v>1659</v>
      </c>
      <c r="AJ47" s="79" t="b">
        <v>0</v>
      </c>
      <c r="AK47" s="79">
        <v>1</v>
      </c>
      <c r="AL47" s="85" t="s">
        <v>1628</v>
      </c>
      <c r="AM47" s="79" t="s">
        <v>1680</v>
      </c>
      <c r="AN47" s="79" t="b">
        <v>0</v>
      </c>
      <c r="AO47" s="85" t="s">
        <v>1628</v>
      </c>
      <c r="AP47" s="79" t="s">
        <v>176</v>
      </c>
      <c r="AQ47" s="79">
        <v>0</v>
      </c>
      <c r="AR47" s="79">
        <v>0</v>
      </c>
      <c r="AS47" s="79"/>
      <c r="AT47" s="79"/>
      <c r="AU47" s="79"/>
      <c r="AV47" s="79"/>
      <c r="AW47" s="79"/>
      <c r="AX47" s="79"/>
      <c r="AY47" s="79"/>
      <c r="AZ47" s="79"/>
      <c r="BA47">
        <v>13</v>
      </c>
      <c r="BB47" s="78" t="str">
        <f>REPLACE(INDEX(GroupVertices[Group],MATCH(Edges[[#This Row],[Vertex 1]],GroupVertices[Vertex],0)),1,1,"")</f>
        <v>2</v>
      </c>
      <c r="BC47" s="78" t="str">
        <f>REPLACE(INDEX(GroupVertices[Group],MATCH(Edges[[#This Row],[Vertex 2]],GroupVertices[Vertex],0)),1,1,"")</f>
        <v>2</v>
      </c>
      <c r="BD47" s="48">
        <v>0</v>
      </c>
      <c r="BE47" s="49">
        <v>0</v>
      </c>
      <c r="BF47" s="48">
        <v>0</v>
      </c>
      <c r="BG47" s="49">
        <v>0</v>
      </c>
      <c r="BH47" s="48">
        <v>0</v>
      </c>
      <c r="BI47" s="49">
        <v>0</v>
      </c>
      <c r="BJ47" s="48">
        <v>13</v>
      </c>
      <c r="BK47" s="49">
        <v>100</v>
      </c>
      <c r="BL47" s="48">
        <v>13</v>
      </c>
    </row>
    <row r="48" spans="1:64" ht="15">
      <c r="A48" s="64" t="s">
        <v>231</v>
      </c>
      <c r="B48" s="64" t="s">
        <v>237</v>
      </c>
      <c r="C48" s="65" t="s">
        <v>2630</v>
      </c>
      <c r="D48" s="66">
        <v>3</v>
      </c>
      <c r="E48" s="67" t="s">
        <v>136</v>
      </c>
      <c r="F48" s="68">
        <v>35</v>
      </c>
      <c r="G48" s="65"/>
      <c r="H48" s="69"/>
      <c r="I48" s="70"/>
      <c r="J48" s="70"/>
      <c r="K48" s="34" t="s">
        <v>65</v>
      </c>
      <c r="L48" s="77">
        <v>48</v>
      </c>
      <c r="M48" s="77"/>
      <c r="N48" s="72"/>
      <c r="O48" s="79" t="s">
        <v>242</v>
      </c>
      <c r="P48" s="81">
        <v>43722.598287037035</v>
      </c>
      <c r="Q48" s="79" t="s">
        <v>282</v>
      </c>
      <c r="R48" s="83" t="s">
        <v>615</v>
      </c>
      <c r="S48" s="79" t="s">
        <v>893</v>
      </c>
      <c r="T48" s="79" t="s">
        <v>919</v>
      </c>
      <c r="U48" s="79"/>
      <c r="V48" s="83" t="s">
        <v>964</v>
      </c>
      <c r="W48" s="81">
        <v>43722.598287037035</v>
      </c>
      <c r="X48" s="83" t="s">
        <v>1012</v>
      </c>
      <c r="Y48" s="79"/>
      <c r="Z48" s="79"/>
      <c r="AA48" s="85" t="s">
        <v>1357</v>
      </c>
      <c r="AB48" s="79"/>
      <c r="AC48" s="79" t="b">
        <v>0</v>
      </c>
      <c r="AD48" s="79">
        <v>0</v>
      </c>
      <c r="AE48" s="85" t="s">
        <v>1659</v>
      </c>
      <c r="AF48" s="79" t="b">
        <v>0</v>
      </c>
      <c r="AG48" s="79" t="s">
        <v>1663</v>
      </c>
      <c r="AH48" s="79"/>
      <c r="AI48" s="85" t="s">
        <v>1659</v>
      </c>
      <c r="AJ48" s="79" t="b">
        <v>0</v>
      </c>
      <c r="AK48" s="79">
        <v>1</v>
      </c>
      <c r="AL48" s="85" t="s">
        <v>1629</v>
      </c>
      <c r="AM48" s="79" t="s">
        <v>1680</v>
      </c>
      <c r="AN48" s="79" t="b">
        <v>0</v>
      </c>
      <c r="AO48" s="85" t="s">
        <v>1629</v>
      </c>
      <c r="AP48" s="79" t="s">
        <v>176</v>
      </c>
      <c r="AQ48" s="79">
        <v>0</v>
      </c>
      <c r="AR48" s="79">
        <v>0</v>
      </c>
      <c r="AS48" s="79"/>
      <c r="AT48" s="79"/>
      <c r="AU48" s="79"/>
      <c r="AV48" s="79"/>
      <c r="AW48" s="79"/>
      <c r="AX48" s="79"/>
      <c r="AY48" s="79"/>
      <c r="AZ48" s="79"/>
      <c r="BA48">
        <v>13</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14</v>
      </c>
      <c r="BK48" s="49">
        <v>100</v>
      </c>
      <c r="BL48" s="48">
        <v>14</v>
      </c>
    </row>
    <row r="49" spans="1:64" ht="15">
      <c r="A49" s="64" t="s">
        <v>231</v>
      </c>
      <c r="B49" s="64" t="s">
        <v>237</v>
      </c>
      <c r="C49" s="65" t="s">
        <v>2630</v>
      </c>
      <c r="D49" s="66">
        <v>3</v>
      </c>
      <c r="E49" s="67" t="s">
        <v>136</v>
      </c>
      <c r="F49" s="68">
        <v>35</v>
      </c>
      <c r="G49" s="65"/>
      <c r="H49" s="69"/>
      <c r="I49" s="70"/>
      <c r="J49" s="70"/>
      <c r="K49" s="34" t="s">
        <v>65</v>
      </c>
      <c r="L49" s="77">
        <v>49</v>
      </c>
      <c r="M49" s="77"/>
      <c r="N49" s="72"/>
      <c r="O49" s="79" t="s">
        <v>242</v>
      </c>
      <c r="P49" s="81">
        <v>43722.598344907405</v>
      </c>
      <c r="Q49" s="79" t="s">
        <v>283</v>
      </c>
      <c r="R49" s="83" t="s">
        <v>616</v>
      </c>
      <c r="S49" s="79" t="s">
        <v>893</v>
      </c>
      <c r="T49" s="79" t="s">
        <v>919</v>
      </c>
      <c r="U49" s="79"/>
      <c r="V49" s="83" t="s">
        <v>964</v>
      </c>
      <c r="W49" s="81">
        <v>43722.598344907405</v>
      </c>
      <c r="X49" s="83" t="s">
        <v>1013</v>
      </c>
      <c r="Y49" s="79"/>
      <c r="Z49" s="79"/>
      <c r="AA49" s="85" t="s">
        <v>1358</v>
      </c>
      <c r="AB49" s="79"/>
      <c r="AC49" s="79" t="b">
        <v>0</v>
      </c>
      <c r="AD49" s="79">
        <v>0</v>
      </c>
      <c r="AE49" s="85" t="s">
        <v>1659</v>
      </c>
      <c r="AF49" s="79" t="b">
        <v>0</v>
      </c>
      <c r="AG49" s="79" t="s">
        <v>1660</v>
      </c>
      <c r="AH49" s="79"/>
      <c r="AI49" s="85" t="s">
        <v>1659</v>
      </c>
      <c r="AJ49" s="79" t="b">
        <v>0</v>
      </c>
      <c r="AK49" s="79">
        <v>1</v>
      </c>
      <c r="AL49" s="85" t="s">
        <v>1630</v>
      </c>
      <c r="AM49" s="79" t="s">
        <v>1680</v>
      </c>
      <c r="AN49" s="79" t="b">
        <v>0</v>
      </c>
      <c r="AO49" s="85" t="s">
        <v>1630</v>
      </c>
      <c r="AP49" s="79" t="s">
        <v>176</v>
      </c>
      <c r="AQ49" s="79">
        <v>0</v>
      </c>
      <c r="AR49" s="79">
        <v>0</v>
      </c>
      <c r="AS49" s="79"/>
      <c r="AT49" s="79"/>
      <c r="AU49" s="79"/>
      <c r="AV49" s="79"/>
      <c r="AW49" s="79"/>
      <c r="AX49" s="79"/>
      <c r="AY49" s="79"/>
      <c r="AZ49" s="79"/>
      <c r="BA49">
        <v>13</v>
      </c>
      <c r="BB49" s="78" t="str">
        <f>REPLACE(INDEX(GroupVertices[Group],MATCH(Edges[[#This Row],[Vertex 1]],GroupVertices[Vertex],0)),1,1,"")</f>
        <v>2</v>
      </c>
      <c r="BC49" s="78" t="str">
        <f>REPLACE(INDEX(GroupVertices[Group],MATCH(Edges[[#This Row],[Vertex 2]],GroupVertices[Vertex],0)),1,1,"")</f>
        <v>2</v>
      </c>
      <c r="BD49" s="48">
        <v>0</v>
      </c>
      <c r="BE49" s="49">
        <v>0</v>
      </c>
      <c r="BF49" s="48">
        <v>0</v>
      </c>
      <c r="BG49" s="49">
        <v>0</v>
      </c>
      <c r="BH49" s="48">
        <v>0</v>
      </c>
      <c r="BI49" s="49">
        <v>0</v>
      </c>
      <c r="BJ49" s="48">
        <v>13</v>
      </c>
      <c r="BK49" s="49">
        <v>100</v>
      </c>
      <c r="BL49" s="48">
        <v>13</v>
      </c>
    </row>
    <row r="50" spans="1:64" ht="15">
      <c r="A50" s="64" t="s">
        <v>231</v>
      </c>
      <c r="B50" s="64" t="s">
        <v>237</v>
      </c>
      <c r="C50" s="65" t="s">
        <v>2630</v>
      </c>
      <c r="D50" s="66">
        <v>3</v>
      </c>
      <c r="E50" s="67" t="s">
        <v>136</v>
      </c>
      <c r="F50" s="68">
        <v>35</v>
      </c>
      <c r="G50" s="65"/>
      <c r="H50" s="69"/>
      <c r="I50" s="70"/>
      <c r="J50" s="70"/>
      <c r="K50" s="34" t="s">
        <v>65</v>
      </c>
      <c r="L50" s="77">
        <v>50</v>
      </c>
      <c r="M50" s="77"/>
      <c r="N50" s="72"/>
      <c r="O50" s="79" t="s">
        <v>242</v>
      </c>
      <c r="P50" s="81">
        <v>43722.598449074074</v>
      </c>
      <c r="Q50" s="79" t="s">
        <v>284</v>
      </c>
      <c r="R50" s="83" t="s">
        <v>617</v>
      </c>
      <c r="S50" s="79" t="s">
        <v>893</v>
      </c>
      <c r="T50" s="79" t="s">
        <v>916</v>
      </c>
      <c r="U50" s="79"/>
      <c r="V50" s="83" t="s">
        <v>964</v>
      </c>
      <c r="W50" s="81">
        <v>43722.598449074074</v>
      </c>
      <c r="X50" s="83" t="s">
        <v>1014</v>
      </c>
      <c r="Y50" s="79"/>
      <c r="Z50" s="79"/>
      <c r="AA50" s="85" t="s">
        <v>1359</v>
      </c>
      <c r="AB50" s="79"/>
      <c r="AC50" s="79" t="b">
        <v>0</v>
      </c>
      <c r="AD50" s="79">
        <v>0</v>
      </c>
      <c r="AE50" s="85" t="s">
        <v>1659</v>
      </c>
      <c r="AF50" s="79" t="b">
        <v>0</v>
      </c>
      <c r="AG50" s="79" t="s">
        <v>1660</v>
      </c>
      <c r="AH50" s="79"/>
      <c r="AI50" s="85" t="s">
        <v>1659</v>
      </c>
      <c r="AJ50" s="79" t="b">
        <v>0</v>
      </c>
      <c r="AK50" s="79">
        <v>1</v>
      </c>
      <c r="AL50" s="85" t="s">
        <v>1631</v>
      </c>
      <c r="AM50" s="79" t="s">
        <v>1680</v>
      </c>
      <c r="AN50" s="79" t="b">
        <v>0</v>
      </c>
      <c r="AO50" s="85" t="s">
        <v>1631</v>
      </c>
      <c r="AP50" s="79" t="s">
        <v>176</v>
      </c>
      <c r="AQ50" s="79">
        <v>0</v>
      </c>
      <c r="AR50" s="79">
        <v>0</v>
      </c>
      <c r="AS50" s="79"/>
      <c r="AT50" s="79"/>
      <c r="AU50" s="79"/>
      <c r="AV50" s="79"/>
      <c r="AW50" s="79"/>
      <c r="AX50" s="79"/>
      <c r="AY50" s="79"/>
      <c r="AZ50" s="79"/>
      <c r="BA50">
        <v>13</v>
      </c>
      <c r="BB50" s="78" t="str">
        <f>REPLACE(INDEX(GroupVertices[Group],MATCH(Edges[[#This Row],[Vertex 1]],GroupVertices[Vertex],0)),1,1,"")</f>
        <v>2</v>
      </c>
      <c r="BC50" s="78" t="str">
        <f>REPLACE(INDEX(GroupVertices[Group],MATCH(Edges[[#This Row],[Vertex 2]],GroupVertices[Vertex],0)),1,1,"")</f>
        <v>2</v>
      </c>
      <c r="BD50" s="48">
        <v>0</v>
      </c>
      <c r="BE50" s="49">
        <v>0</v>
      </c>
      <c r="BF50" s="48">
        <v>0</v>
      </c>
      <c r="BG50" s="49">
        <v>0</v>
      </c>
      <c r="BH50" s="48">
        <v>0</v>
      </c>
      <c r="BI50" s="49">
        <v>0</v>
      </c>
      <c r="BJ50" s="48">
        <v>14</v>
      </c>
      <c r="BK50" s="49">
        <v>100</v>
      </c>
      <c r="BL50" s="48">
        <v>14</v>
      </c>
    </row>
    <row r="51" spans="1:64" ht="15">
      <c r="A51" s="64" t="s">
        <v>231</v>
      </c>
      <c r="B51" s="64" t="s">
        <v>237</v>
      </c>
      <c r="C51" s="65" t="s">
        <v>2630</v>
      </c>
      <c r="D51" s="66">
        <v>3</v>
      </c>
      <c r="E51" s="67" t="s">
        <v>136</v>
      </c>
      <c r="F51" s="68">
        <v>35</v>
      </c>
      <c r="G51" s="65"/>
      <c r="H51" s="69"/>
      <c r="I51" s="70"/>
      <c r="J51" s="70"/>
      <c r="K51" s="34" t="s">
        <v>65</v>
      </c>
      <c r="L51" s="77">
        <v>51</v>
      </c>
      <c r="M51" s="77"/>
      <c r="N51" s="72"/>
      <c r="O51" s="79" t="s">
        <v>242</v>
      </c>
      <c r="P51" s="81">
        <v>43722.59847222222</v>
      </c>
      <c r="Q51" s="79" t="s">
        <v>285</v>
      </c>
      <c r="R51" s="83" t="s">
        <v>618</v>
      </c>
      <c r="S51" s="79" t="s">
        <v>893</v>
      </c>
      <c r="T51" s="79" t="s">
        <v>918</v>
      </c>
      <c r="U51" s="79"/>
      <c r="V51" s="83" t="s">
        <v>964</v>
      </c>
      <c r="W51" s="81">
        <v>43722.59847222222</v>
      </c>
      <c r="X51" s="83" t="s">
        <v>1015</v>
      </c>
      <c r="Y51" s="79"/>
      <c r="Z51" s="79"/>
      <c r="AA51" s="85" t="s">
        <v>1360</v>
      </c>
      <c r="AB51" s="79"/>
      <c r="AC51" s="79" t="b">
        <v>0</v>
      </c>
      <c r="AD51" s="79">
        <v>0</v>
      </c>
      <c r="AE51" s="85" t="s">
        <v>1659</v>
      </c>
      <c r="AF51" s="79" t="b">
        <v>0</v>
      </c>
      <c r="AG51" s="79" t="s">
        <v>1660</v>
      </c>
      <c r="AH51" s="79"/>
      <c r="AI51" s="85" t="s">
        <v>1659</v>
      </c>
      <c r="AJ51" s="79" t="b">
        <v>0</v>
      </c>
      <c r="AK51" s="79">
        <v>1</v>
      </c>
      <c r="AL51" s="85" t="s">
        <v>1632</v>
      </c>
      <c r="AM51" s="79" t="s">
        <v>1680</v>
      </c>
      <c r="AN51" s="79" t="b">
        <v>0</v>
      </c>
      <c r="AO51" s="85" t="s">
        <v>1632</v>
      </c>
      <c r="AP51" s="79" t="s">
        <v>176</v>
      </c>
      <c r="AQ51" s="79">
        <v>0</v>
      </c>
      <c r="AR51" s="79">
        <v>0</v>
      </c>
      <c r="AS51" s="79"/>
      <c r="AT51" s="79"/>
      <c r="AU51" s="79"/>
      <c r="AV51" s="79"/>
      <c r="AW51" s="79"/>
      <c r="AX51" s="79"/>
      <c r="AY51" s="79"/>
      <c r="AZ51" s="79"/>
      <c r="BA51">
        <v>13</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14</v>
      </c>
      <c r="BK51" s="49">
        <v>100</v>
      </c>
      <c r="BL51" s="48">
        <v>14</v>
      </c>
    </row>
    <row r="52" spans="1:64" ht="15">
      <c r="A52" s="64" t="s">
        <v>232</v>
      </c>
      <c r="B52" s="64" t="s">
        <v>232</v>
      </c>
      <c r="C52" s="65" t="s">
        <v>2630</v>
      </c>
      <c r="D52" s="66">
        <v>3</v>
      </c>
      <c r="E52" s="67" t="s">
        <v>136</v>
      </c>
      <c r="F52" s="68">
        <v>35</v>
      </c>
      <c r="G52" s="65"/>
      <c r="H52" s="69"/>
      <c r="I52" s="70"/>
      <c r="J52" s="70"/>
      <c r="K52" s="34" t="s">
        <v>65</v>
      </c>
      <c r="L52" s="77">
        <v>52</v>
      </c>
      <c r="M52" s="77"/>
      <c r="N52" s="72"/>
      <c r="O52" s="79" t="s">
        <v>176</v>
      </c>
      <c r="P52" s="81">
        <v>43710.01739583333</v>
      </c>
      <c r="Q52" s="79" t="s">
        <v>286</v>
      </c>
      <c r="R52" s="83" t="s">
        <v>619</v>
      </c>
      <c r="S52" s="79" t="s">
        <v>899</v>
      </c>
      <c r="T52" s="79" t="s">
        <v>924</v>
      </c>
      <c r="U52" s="79"/>
      <c r="V52" s="83" t="s">
        <v>965</v>
      </c>
      <c r="W52" s="81">
        <v>43710.01739583333</v>
      </c>
      <c r="X52" s="83" t="s">
        <v>1016</v>
      </c>
      <c r="Y52" s="79"/>
      <c r="Z52" s="79"/>
      <c r="AA52" s="85" t="s">
        <v>1361</v>
      </c>
      <c r="AB52" s="79"/>
      <c r="AC52" s="79" t="b">
        <v>0</v>
      </c>
      <c r="AD52" s="79">
        <v>0</v>
      </c>
      <c r="AE52" s="85" t="s">
        <v>1659</v>
      </c>
      <c r="AF52" s="79" t="b">
        <v>0</v>
      </c>
      <c r="AG52" s="79" t="s">
        <v>1664</v>
      </c>
      <c r="AH52" s="79"/>
      <c r="AI52" s="85" t="s">
        <v>1659</v>
      </c>
      <c r="AJ52" s="79" t="b">
        <v>0</v>
      </c>
      <c r="AK52" s="79">
        <v>0</v>
      </c>
      <c r="AL52" s="85" t="s">
        <v>1659</v>
      </c>
      <c r="AM52" s="79" t="s">
        <v>1681</v>
      </c>
      <c r="AN52" s="79" t="b">
        <v>0</v>
      </c>
      <c r="AO52" s="85" t="s">
        <v>1361</v>
      </c>
      <c r="AP52" s="79" t="s">
        <v>176</v>
      </c>
      <c r="AQ52" s="79">
        <v>0</v>
      </c>
      <c r="AR52" s="79">
        <v>0</v>
      </c>
      <c r="AS52" s="79"/>
      <c r="AT52" s="79"/>
      <c r="AU52" s="79"/>
      <c r="AV52" s="79"/>
      <c r="AW52" s="79"/>
      <c r="AX52" s="79"/>
      <c r="AY52" s="79"/>
      <c r="AZ52" s="79"/>
      <c r="BA52">
        <v>8</v>
      </c>
      <c r="BB52" s="78" t="str">
        <f>REPLACE(INDEX(GroupVertices[Group],MATCH(Edges[[#This Row],[Vertex 1]],GroupVertices[Vertex],0)),1,1,"")</f>
        <v>1</v>
      </c>
      <c r="BC52" s="78" t="str">
        <f>REPLACE(INDEX(GroupVertices[Group],MATCH(Edges[[#This Row],[Vertex 2]],GroupVertices[Vertex],0)),1,1,"")</f>
        <v>1</v>
      </c>
      <c r="BD52" s="48">
        <v>1</v>
      </c>
      <c r="BE52" s="49">
        <v>12.5</v>
      </c>
      <c r="BF52" s="48">
        <v>1</v>
      </c>
      <c r="BG52" s="49">
        <v>12.5</v>
      </c>
      <c r="BH52" s="48">
        <v>0</v>
      </c>
      <c r="BI52" s="49">
        <v>0</v>
      </c>
      <c r="BJ52" s="48">
        <v>6</v>
      </c>
      <c r="BK52" s="49">
        <v>75</v>
      </c>
      <c r="BL52" s="48">
        <v>8</v>
      </c>
    </row>
    <row r="53" spans="1:64" ht="15">
      <c r="A53" s="64" t="s">
        <v>232</v>
      </c>
      <c r="B53" s="64" t="s">
        <v>232</v>
      </c>
      <c r="C53" s="65" t="s">
        <v>2630</v>
      </c>
      <c r="D53" s="66">
        <v>3</v>
      </c>
      <c r="E53" s="67" t="s">
        <v>136</v>
      </c>
      <c r="F53" s="68">
        <v>35</v>
      </c>
      <c r="G53" s="65"/>
      <c r="H53" s="69"/>
      <c r="I53" s="70"/>
      <c r="J53" s="70"/>
      <c r="K53" s="34" t="s">
        <v>65</v>
      </c>
      <c r="L53" s="77">
        <v>53</v>
      </c>
      <c r="M53" s="77"/>
      <c r="N53" s="72"/>
      <c r="O53" s="79" t="s">
        <v>176</v>
      </c>
      <c r="P53" s="81">
        <v>43711.47571759259</v>
      </c>
      <c r="Q53" s="79" t="s">
        <v>287</v>
      </c>
      <c r="R53" s="83" t="s">
        <v>620</v>
      </c>
      <c r="S53" s="79" t="s">
        <v>899</v>
      </c>
      <c r="T53" s="79" t="s">
        <v>925</v>
      </c>
      <c r="U53" s="79"/>
      <c r="V53" s="83" t="s">
        <v>965</v>
      </c>
      <c r="W53" s="81">
        <v>43711.47571759259</v>
      </c>
      <c r="X53" s="83" t="s">
        <v>1017</v>
      </c>
      <c r="Y53" s="79"/>
      <c r="Z53" s="79"/>
      <c r="AA53" s="85" t="s">
        <v>1362</v>
      </c>
      <c r="AB53" s="79"/>
      <c r="AC53" s="79" t="b">
        <v>0</v>
      </c>
      <c r="AD53" s="79">
        <v>0</v>
      </c>
      <c r="AE53" s="85" t="s">
        <v>1659</v>
      </c>
      <c r="AF53" s="79" t="b">
        <v>0</v>
      </c>
      <c r="AG53" s="79" t="s">
        <v>1664</v>
      </c>
      <c r="AH53" s="79"/>
      <c r="AI53" s="85" t="s">
        <v>1659</v>
      </c>
      <c r="AJ53" s="79" t="b">
        <v>0</v>
      </c>
      <c r="AK53" s="79">
        <v>0</v>
      </c>
      <c r="AL53" s="85" t="s">
        <v>1659</v>
      </c>
      <c r="AM53" s="79" t="s">
        <v>1681</v>
      </c>
      <c r="AN53" s="79" t="b">
        <v>0</v>
      </c>
      <c r="AO53" s="85" t="s">
        <v>1362</v>
      </c>
      <c r="AP53" s="79" t="s">
        <v>176</v>
      </c>
      <c r="AQ53" s="79">
        <v>0</v>
      </c>
      <c r="AR53" s="79">
        <v>0</v>
      </c>
      <c r="AS53" s="79"/>
      <c r="AT53" s="79"/>
      <c r="AU53" s="79"/>
      <c r="AV53" s="79"/>
      <c r="AW53" s="79"/>
      <c r="AX53" s="79"/>
      <c r="AY53" s="79"/>
      <c r="AZ53" s="79"/>
      <c r="BA53">
        <v>8</v>
      </c>
      <c r="BB53" s="78" t="str">
        <f>REPLACE(INDEX(GroupVertices[Group],MATCH(Edges[[#This Row],[Vertex 1]],GroupVertices[Vertex],0)),1,1,"")</f>
        <v>1</v>
      </c>
      <c r="BC53" s="78" t="str">
        <f>REPLACE(INDEX(GroupVertices[Group],MATCH(Edges[[#This Row],[Vertex 2]],GroupVertices[Vertex],0)),1,1,"")</f>
        <v>1</v>
      </c>
      <c r="BD53" s="48">
        <v>1</v>
      </c>
      <c r="BE53" s="49">
        <v>11.11111111111111</v>
      </c>
      <c r="BF53" s="48">
        <v>0</v>
      </c>
      <c r="BG53" s="49">
        <v>0</v>
      </c>
      <c r="BH53" s="48">
        <v>0</v>
      </c>
      <c r="BI53" s="49">
        <v>0</v>
      </c>
      <c r="BJ53" s="48">
        <v>8</v>
      </c>
      <c r="BK53" s="49">
        <v>88.88888888888889</v>
      </c>
      <c r="BL53" s="48">
        <v>9</v>
      </c>
    </row>
    <row r="54" spans="1:64" ht="15">
      <c r="A54" s="64" t="s">
        <v>232</v>
      </c>
      <c r="B54" s="64" t="s">
        <v>232</v>
      </c>
      <c r="C54" s="65" t="s">
        <v>2630</v>
      </c>
      <c r="D54" s="66">
        <v>3</v>
      </c>
      <c r="E54" s="67" t="s">
        <v>136</v>
      </c>
      <c r="F54" s="68">
        <v>35</v>
      </c>
      <c r="G54" s="65"/>
      <c r="H54" s="69"/>
      <c r="I54" s="70"/>
      <c r="J54" s="70"/>
      <c r="K54" s="34" t="s">
        <v>65</v>
      </c>
      <c r="L54" s="77">
        <v>54</v>
      </c>
      <c r="M54" s="77"/>
      <c r="N54" s="72"/>
      <c r="O54" s="79" t="s">
        <v>176</v>
      </c>
      <c r="P54" s="81">
        <v>43711.72571759259</v>
      </c>
      <c r="Q54" s="79" t="s">
        <v>288</v>
      </c>
      <c r="R54" s="83" t="s">
        <v>621</v>
      </c>
      <c r="S54" s="79" t="s">
        <v>899</v>
      </c>
      <c r="T54" s="79" t="s">
        <v>926</v>
      </c>
      <c r="U54" s="79"/>
      <c r="V54" s="83" t="s">
        <v>965</v>
      </c>
      <c r="W54" s="81">
        <v>43711.72571759259</v>
      </c>
      <c r="X54" s="83" t="s">
        <v>1018</v>
      </c>
      <c r="Y54" s="79"/>
      <c r="Z54" s="79"/>
      <c r="AA54" s="85" t="s">
        <v>1363</v>
      </c>
      <c r="AB54" s="79"/>
      <c r="AC54" s="79" t="b">
        <v>0</v>
      </c>
      <c r="AD54" s="79">
        <v>0</v>
      </c>
      <c r="AE54" s="85" t="s">
        <v>1659</v>
      </c>
      <c r="AF54" s="79" t="b">
        <v>0</v>
      </c>
      <c r="AG54" s="79" t="s">
        <v>1664</v>
      </c>
      <c r="AH54" s="79"/>
      <c r="AI54" s="85" t="s">
        <v>1659</v>
      </c>
      <c r="AJ54" s="79" t="b">
        <v>0</v>
      </c>
      <c r="AK54" s="79">
        <v>0</v>
      </c>
      <c r="AL54" s="85" t="s">
        <v>1659</v>
      </c>
      <c r="AM54" s="79" t="s">
        <v>1681</v>
      </c>
      <c r="AN54" s="79" t="b">
        <v>0</v>
      </c>
      <c r="AO54" s="85" t="s">
        <v>1363</v>
      </c>
      <c r="AP54" s="79" t="s">
        <v>176</v>
      </c>
      <c r="AQ54" s="79">
        <v>0</v>
      </c>
      <c r="AR54" s="79">
        <v>0</v>
      </c>
      <c r="AS54" s="79"/>
      <c r="AT54" s="79"/>
      <c r="AU54" s="79"/>
      <c r="AV54" s="79"/>
      <c r="AW54" s="79"/>
      <c r="AX54" s="79"/>
      <c r="AY54" s="79"/>
      <c r="AZ54" s="79"/>
      <c r="BA54">
        <v>8</v>
      </c>
      <c r="BB54" s="78" t="str">
        <f>REPLACE(INDEX(GroupVertices[Group],MATCH(Edges[[#This Row],[Vertex 1]],GroupVertices[Vertex],0)),1,1,"")</f>
        <v>1</v>
      </c>
      <c r="BC54" s="78" t="str">
        <f>REPLACE(INDEX(GroupVertices[Group],MATCH(Edges[[#This Row],[Vertex 2]],GroupVertices[Vertex],0)),1,1,"")</f>
        <v>1</v>
      </c>
      <c r="BD54" s="48">
        <v>1</v>
      </c>
      <c r="BE54" s="49">
        <v>20</v>
      </c>
      <c r="BF54" s="48">
        <v>0</v>
      </c>
      <c r="BG54" s="49">
        <v>0</v>
      </c>
      <c r="BH54" s="48">
        <v>0</v>
      </c>
      <c r="BI54" s="49">
        <v>0</v>
      </c>
      <c r="BJ54" s="48">
        <v>4</v>
      </c>
      <c r="BK54" s="49">
        <v>80</v>
      </c>
      <c r="BL54" s="48">
        <v>5</v>
      </c>
    </row>
    <row r="55" spans="1:64" ht="15">
      <c r="A55" s="64" t="s">
        <v>232</v>
      </c>
      <c r="B55" s="64" t="s">
        <v>232</v>
      </c>
      <c r="C55" s="65" t="s">
        <v>2630</v>
      </c>
      <c r="D55" s="66">
        <v>3</v>
      </c>
      <c r="E55" s="67" t="s">
        <v>136</v>
      </c>
      <c r="F55" s="68">
        <v>35</v>
      </c>
      <c r="G55" s="65"/>
      <c r="H55" s="69"/>
      <c r="I55" s="70"/>
      <c r="J55" s="70"/>
      <c r="K55" s="34" t="s">
        <v>65</v>
      </c>
      <c r="L55" s="77">
        <v>55</v>
      </c>
      <c r="M55" s="77"/>
      <c r="N55" s="72"/>
      <c r="O55" s="79" t="s">
        <v>176</v>
      </c>
      <c r="P55" s="81">
        <v>43713.60070601852</v>
      </c>
      <c r="Q55" s="79" t="s">
        <v>289</v>
      </c>
      <c r="R55" s="83" t="s">
        <v>622</v>
      </c>
      <c r="S55" s="79" t="s">
        <v>899</v>
      </c>
      <c r="T55" s="79" t="s">
        <v>927</v>
      </c>
      <c r="U55" s="79"/>
      <c r="V55" s="83" t="s">
        <v>965</v>
      </c>
      <c r="W55" s="81">
        <v>43713.60070601852</v>
      </c>
      <c r="X55" s="83" t="s">
        <v>1019</v>
      </c>
      <c r="Y55" s="79"/>
      <c r="Z55" s="79"/>
      <c r="AA55" s="85" t="s">
        <v>1364</v>
      </c>
      <c r="AB55" s="79"/>
      <c r="AC55" s="79" t="b">
        <v>0</v>
      </c>
      <c r="AD55" s="79">
        <v>0</v>
      </c>
      <c r="AE55" s="85" t="s">
        <v>1659</v>
      </c>
      <c r="AF55" s="79" t="b">
        <v>0</v>
      </c>
      <c r="AG55" s="79" t="s">
        <v>1664</v>
      </c>
      <c r="AH55" s="79"/>
      <c r="AI55" s="85" t="s">
        <v>1659</v>
      </c>
      <c r="AJ55" s="79" t="b">
        <v>0</v>
      </c>
      <c r="AK55" s="79">
        <v>0</v>
      </c>
      <c r="AL55" s="85" t="s">
        <v>1659</v>
      </c>
      <c r="AM55" s="79" t="s">
        <v>1681</v>
      </c>
      <c r="AN55" s="79" t="b">
        <v>0</v>
      </c>
      <c r="AO55" s="85" t="s">
        <v>1364</v>
      </c>
      <c r="AP55" s="79" t="s">
        <v>176</v>
      </c>
      <c r="AQ55" s="79">
        <v>0</v>
      </c>
      <c r="AR55" s="79">
        <v>0</v>
      </c>
      <c r="AS55" s="79"/>
      <c r="AT55" s="79"/>
      <c r="AU55" s="79"/>
      <c r="AV55" s="79"/>
      <c r="AW55" s="79"/>
      <c r="AX55" s="79"/>
      <c r="AY55" s="79"/>
      <c r="AZ55" s="79"/>
      <c r="BA55">
        <v>8</v>
      </c>
      <c r="BB55" s="78" t="str">
        <f>REPLACE(INDEX(GroupVertices[Group],MATCH(Edges[[#This Row],[Vertex 1]],GroupVertices[Vertex],0)),1,1,"")</f>
        <v>1</v>
      </c>
      <c r="BC55" s="78" t="str">
        <f>REPLACE(INDEX(GroupVertices[Group],MATCH(Edges[[#This Row],[Vertex 2]],GroupVertices[Vertex],0)),1,1,"")</f>
        <v>1</v>
      </c>
      <c r="BD55" s="48">
        <v>1</v>
      </c>
      <c r="BE55" s="49">
        <v>11.11111111111111</v>
      </c>
      <c r="BF55" s="48">
        <v>0</v>
      </c>
      <c r="BG55" s="49">
        <v>0</v>
      </c>
      <c r="BH55" s="48">
        <v>0</v>
      </c>
      <c r="BI55" s="49">
        <v>0</v>
      </c>
      <c r="BJ55" s="48">
        <v>8</v>
      </c>
      <c r="BK55" s="49">
        <v>88.88888888888889</v>
      </c>
      <c r="BL55" s="48">
        <v>9</v>
      </c>
    </row>
    <row r="56" spans="1:64" ht="15">
      <c r="A56" s="64" t="s">
        <v>232</v>
      </c>
      <c r="B56" s="64" t="s">
        <v>232</v>
      </c>
      <c r="C56" s="65" t="s">
        <v>2630</v>
      </c>
      <c r="D56" s="66">
        <v>3</v>
      </c>
      <c r="E56" s="67" t="s">
        <v>136</v>
      </c>
      <c r="F56" s="68">
        <v>35</v>
      </c>
      <c r="G56" s="65"/>
      <c r="H56" s="69"/>
      <c r="I56" s="70"/>
      <c r="J56" s="70"/>
      <c r="K56" s="34" t="s">
        <v>65</v>
      </c>
      <c r="L56" s="77">
        <v>56</v>
      </c>
      <c r="M56" s="77"/>
      <c r="N56" s="72"/>
      <c r="O56" s="79" t="s">
        <v>176</v>
      </c>
      <c r="P56" s="81">
        <v>43720.93403935185</v>
      </c>
      <c r="Q56" s="79" t="s">
        <v>290</v>
      </c>
      <c r="R56" s="83" t="s">
        <v>623</v>
      </c>
      <c r="S56" s="79" t="s">
        <v>899</v>
      </c>
      <c r="T56" s="79" t="s">
        <v>928</v>
      </c>
      <c r="U56" s="79"/>
      <c r="V56" s="83" t="s">
        <v>965</v>
      </c>
      <c r="W56" s="81">
        <v>43720.93403935185</v>
      </c>
      <c r="X56" s="83" t="s">
        <v>1020</v>
      </c>
      <c r="Y56" s="79"/>
      <c r="Z56" s="79"/>
      <c r="AA56" s="85" t="s">
        <v>1365</v>
      </c>
      <c r="AB56" s="79"/>
      <c r="AC56" s="79" t="b">
        <v>0</v>
      </c>
      <c r="AD56" s="79">
        <v>0</v>
      </c>
      <c r="AE56" s="85" t="s">
        <v>1659</v>
      </c>
      <c r="AF56" s="79" t="b">
        <v>0</v>
      </c>
      <c r="AG56" s="79" t="s">
        <v>1664</v>
      </c>
      <c r="AH56" s="79"/>
      <c r="AI56" s="85" t="s">
        <v>1659</v>
      </c>
      <c r="AJ56" s="79" t="b">
        <v>0</v>
      </c>
      <c r="AK56" s="79">
        <v>0</v>
      </c>
      <c r="AL56" s="85" t="s">
        <v>1659</v>
      </c>
      <c r="AM56" s="79" t="s">
        <v>1681</v>
      </c>
      <c r="AN56" s="79" t="b">
        <v>0</v>
      </c>
      <c r="AO56" s="85" t="s">
        <v>1365</v>
      </c>
      <c r="AP56" s="79" t="s">
        <v>176</v>
      </c>
      <c r="AQ56" s="79">
        <v>0</v>
      </c>
      <c r="AR56" s="79">
        <v>0</v>
      </c>
      <c r="AS56" s="79"/>
      <c r="AT56" s="79"/>
      <c r="AU56" s="79"/>
      <c r="AV56" s="79"/>
      <c r="AW56" s="79"/>
      <c r="AX56" s="79"/>
      <c r="AY56" s="79"/>
      <c r="AZ56" s="79"/>
      <c r="BA56">
        <v>8</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7</v>
      </c>
      <c r="BK56" s="49">
        <v>100</v>
      </c>
      <c r="BL56" s="48">
        <v>7</v>
      </c>
    </row>
    <row r="57" spans="1:64" ht="15">
      <c r="A57" s="64" t="s">
        <v>232</v>
      </c>
      <c r="B57" s="64" t="s">
        <v>232</v>
      </c>
      <c r="C57" s="65" t="s">
        <v>2630</v>
      </c>
      <c r="D57" s="66">
        <v>3</v>
      </c>
      <c r="E57" s="67" t="s">
        <v>136</v>
      </c>
      <c r="F57" s="68">
        <v>35</v>
      </c>
      <c r="G57" s="65"/>
      <c r="H57" s="69"/>
      <c r="I57" s="70"/>
      <c r="J57" s="70"/>
      <c r="K57" s="34" t="s">
        <v>65</v>
      </c>
      <c r="L57" s="77">
        <v>57</v>
      </c>
      <c r="M57" s="77"/>
      <c r="N57" s="72"/>
      <c r="O57" s="79" t="s">
        <v>176</v>
      </c>
      <c r="P57" s="81">
        <v>43721.80903935185</v>
      </c>
      <c r="Q57" s="79" t="s">
        <v>291</v>
      </c>
      <c r="R57" s="83" t="s">
        <v>624</v>
      </c>
      <c r="S57" s="79" t="s">
        <v>899</v>
      </c>
      <c r="T57" s="79" t="s">
        <v>929</v>
      </c>
      <c r="U57" s="79"/>
      <c r="V57" s="83" t="s">
        <v>965</v>
      </c>
      <c r="W57" s="81">
        <v>43721.80903935185</v>
      </c>
      <c r="X57" s="83" t="s">
        <v>1021</v>
      </c>
      <c r="Y57" s="79"/>
      <c r="Z57" s="79"/>
      <c r="AA57" s="85" t="s">
        <v>1366</v>
      </c>
      <c r="AB57" s="79"/>
      <c r="AC57" s="79" t="b">
        <v>0</v>
      </c>
      <c r="AD57" s="79">
        <v>0</v>
      </c>
      <c r="AE57" s="85" t="s">
        <v>1659</v>
      </c>
      <c r="AF57" s="79" t="b">
        <v>0</v>
      </c>
      <c r="AG57" s="79" t="s">
        <v>1664</v>
      </c>
      <c r="AH57" s="79"/>
      <c r="AI57" s="85" t="s">
        <v>1659</v>
      </c>
      <c r="AJ57" s="79" t="b">
        <v>0</v>
      </c>
      <c r="AK57" s="79">
        <v>0</v>
      </c>
      <c r="AL57" s="85" t="s">
        <v>1659</v>
      </c>
      <c r="AM57" s="79" t="s">
        <v>1681</v>
      </c>
      <c r="AN57" s="79" t="b">
        <v>0</v>
      </c>
      <c r="AO57" s="85" t="s">
        <v>1366</v>
      </c>
      <c r="AP57" s="79" t="s">
        <v>176</v>
      </c>
      <c r="AQ57" s="79">
        <v>0</v>
      </c>
      <c r="AR57" s="79">
        <v>0</v>
      </c>
      <c r="AS57" s="79"/>
      <c r="AT57" s="79"/>
      <c r="AU57" s="79"/>
      <c r="AV57" s="79"/>
      <c r="AW57" s="79"/>
      <c r="AX57" s="79"/>
      <c r="AY57" s="79"/>
      <c r="AZ57" s="79"/>
      <c r="BA57">
        <v>8</v>
      </c>
      <c r="BB57" s="78" t="str">
        <f>REPLACE(INDEX(GroupVertices[Group],MATCH(Edges[[#This Row],[Vertex 1]],GroupVertices[Vertex],0)),1,1,"")</f>
        <v>1</v>
      </c>
      <c r="BC57" s="78" t="str">
        <f>REPLACE(INDEX(GroupVertices[Group],MATCH(Edges[[#This Row],[Vertex 2]],GroupVertices[Vertex],0)),1,1,"")</f>
        <v>1</v>
      </c>
      <c r="BD57" s="48">
        <v>1</v>
      </c>
      <c r="BE57" s="49">
        <v>16.666666666666668</v>
      </c>
      <c r="BF57" s="48">
        <v>0</v>
      </c>
      <c r="BG57" s="49">
        <v>0</v>
      </c>
      <c r="BH57" s="48">
        <v>0</v>
      </c>
      <c r="BI57" s="49">
        <v>0</v>
      </c>
      <c r="BJ57" s="48">
        <v>5</v>
      </c>
      <c r="BK57" s="49">
        <v>83.33333333333333</v>
      </c>
      <c r="BL57" s="48">
        <v>6</v>
      </c>
    </row>
    <row r="58" spans="1:64" ht="15">
      <c r="A58" s="64" t="s">
        <v>232</v>
      </c>
      <c r="B58" s="64" t="s">
        <v>232</v>
      </c>
      <c r="C58" s="65" t="s">
        <v>2630</v>
      </c>
      <c r="D58" s="66">
        <v>3</v>
      </c>
      <c r="E58" s="67" t="s">
        <v>136</v>
      </c>
      <c r="F58" s="68">
        <v>35</v>
      </c>
      <c r="G58" s="65"/>
      <c r="H58" s="69"/>
      <c r="I58" s="70"/>
      <c r="J58" s="70"/>
      <c r="K58" s="34" t="s">
        <v>65</v>
      </c>
      <c r="L58" s="77">
        <v>58</v>
      </c>
      <c r="M58" s="77"/>
      <c r="N58" s="72"/>
      <c r="O58" s="79" t="s">
        <v>176</v>
      </c>
      <c r="P58" s="81">
        <v>43721.93403935185</v>
      </c>
      <c r="Q58" s="79" t="s">
        <v>292</v>
      </c>
      <c r="R58" s="83" t="s">
        <v>625</v>
      </c>
      <c r="S58" s="79" t="s">
        <v>899</v>
      </c>
      <c r="T58" s="79" t="s">
        <v>930</v>
      </c>
      <c r="U58" s="79"/>
      <c r="V58" s="83" t="s">
        <v>965</v>
      </c>
      <c r="W58" s="81">
        <v>43721.93403935185</v>
      </c>
      <c r="X58" s="83" t="s">
        <v>1022</v>
      </c>
      <c r="Y58" s="79"/>
      <c r="Z58" s="79"/>
      <c r="AA58" s="85" t="s">
        <v>1367</v>
      </c>
      <c r="AB58" s="79"/>
      <c r="AC58" s="79" t="b">
        <v>0</v>
      </c>
      <c r="AD58" s="79">
        <v>0</v>
      </c>
      <c r="AE58" s="85" t="s">
        <v>1659</v>
      </c>
      <c r="AF58" s="79" t="b">
        <v>0</v>
      </c>
      <c r="AG58" s="79" t="s">
        <v>1664</v>
      </c>
      <c r="AH58" s="79"/>
      <c r="AI58" s="85" t="s">
        <v>1659</v>
      </c>
      <c r="AJ58" s="79" t="b">
        <v>0</v>
      </c>
      <c r="AK58" s="79">
        <v>0</v>
      </c>
      <c r="AL58" s="85" t="s">
        <v>1659</v>
      </c>
      <c r="AM58" s="79" t="s">
        <v>1681</v>
      </c>
      <c r="AN58" s="79" t="b">
        <v>0</v>
      </c>
      <c r="AO58" s="85" t="s">
        <v>1367</v>
      </c>
      <c r="AP58" s="79" t="s">
        <v>176</v>
      </c>
      <c r="AQ58" s="79">
        <v>0</v>
      </c>
      <c r="AR58" s="79">
        <v>0</v>
      </c>
      <c r="AS58" s="79"/>
      <c r="AT58" s="79"/>
      <c r="AU58" s="79"/>
      <c r="AV58" s="79"/>
      <c r="AW58" s="79"/>
      <c r="AX58" s="79"/>
      <c r="AY58" s="79"/>
      <c r="AZ58" s="79"/>
      <c r="BA58">
        <v>8</v>
      </c>
      <c r="BB58" s="78" t="str">
        <f>REPLACE(INDEX(GroupVertices[Group],MATCH(Edges[[#This Row],[Vertex 1]],GroupVertices[Vertex],0)),1,1,"")</f>
        <v>1</v>
      </c>
      <c r="BC58" s="78" t="str">
        <f>REPLACE(INDEX(GroupVertices[Group],MATCH(Edges[[#This Row],[Vertex 2]],GroupVertices[Vertex],0)),1,1,"")</f>
        <v>1</v>
      </c>
      <c r="BD58" s="48">
        <v>1</v>
      </c>
      <c r="BE58" s="49">
        <v>14.285714285714286</v>
      </c>
      <c r="BF58" s="48">
        <v>0</v>
      </c>
      <c r="BG58" s="49">
        <v>0</v>
      </c>
      <c r="BH58" s="48">
        <v>0</v>
      </c>
      <c r="BI58" s="49">
        <v>0</v>
      </c>
      <c r="BJ58" s="48">
        <v>6</v>
      </c>
      <c r="BK58" s="49">
        <v>85.71428571428571</v>
      </c>
      <c r="BL58" s="48">
        <v>7</v>
      </c>
    </row>
    <row r="59" spans="1:64" ht="15">
      <c r="A59" s="64" t="s">
        <v>232</v>
      </c>
      <c r="B59" s="64" t="s">
        <v>232</v>
      </c>
      <c r="C59" s="65" t="s">
        <v>2630</v>
      </c>
      <c r="D59" s="66">
        <v>3</v>
      </c>
      <c r="E59" s="67" t="s">
        <v>136</v>
      </c>
      <c r="F59" s="68">
        <v>35</v>
      </c>
      <c r="G59" s="65"/>
      <c r="H59" s="69"/>
      <c r="I59" s="70"/>
      <c r="J59" s="70"/>
      <c r="K59" s="34" t="s">
        <v>65</v>
      </c>
      <c r="L59" s="77">
        <v>59</v>
      </c>
      <c r="M59" s="77"/>
      <c r="N59" s="72"/>
      <c r="O59" s="79" t="s">
        <v>176</v>
      </c>
      <c r="P59" s="81">
        <v>43722.80905092593</v>
      </c>
      <c r="Q59" s="79" t="s">
        <v>293</v>
      </c>
      <c r="R59" s="83" t="s">
        <v>626</v>
      </c>
      <c r="S59" s="79" t="s">
        <v>899</v>
      </c>
      <c r="T59" s="79" t="s">
        <v>931</v>
      </c>
      <c r="U59" s="79"/>
      <c r="V59" s="83" t="s">
        <v>965</v>
      </c>
      <c r="W59" s="81">
        <v>43722.80905092593</v>
      </c>
      <c r="X59" s="83" t="s">
        <v>1023</v>
      </c>
      <c r="Y59" s="79"/>
      <c r="Z59" s="79"/>
      <c r="AA59" s="85" t="s">
        <v>1368</v>
      </c>
      <c r="AB59" s="79"/>
      <c r="AC59" s="79" t="b">
        <v>0</v>
      </c>
      <c r="AD59" s="79">
        <v>0</v>
      </c>
      <c r="AE59" s="85" t="s">
        <v>1659</v>
      </c>
      <c r="AF59" s="79" t="b">
        <v>0</v>
      </c>
      <c r="AG59" s="79" t="s">
        <v>1664</v>
      </c>
      <c r="AH59" s="79"/>
      <c r="AI59" s="85" t="s">
        <v>1659</v>
      </c>
      <c r="AJ59" s="79" t="b">
        <v>0</v>
      </c>
      <c r="AK59" s="79">
        <v>0</v>
      </c>
      <c r="AL59" s="85" t="s">
        <v>1659</v>
      </c>
      <c r="AM59" s="79" t="s">
        <v>1681</v>
      </c>
      <c r="AN59" s="79" t="b">
        <v>0</v>
      </c>
      <c r="AO59" s="85" t="s">
        <v>1368</v>
      </c>
      <c r="AP59" s="79" t="s">
        <v>176</v>
      </c>
      <c r="AQ59" s="79">
        <v>0</v>
      </c>
      <c r="AR59" s="79">
        <v>0</v>
      </c>
      <c r="AS59" s="79"/>
      <c r="AT59" s="79"/>
      <c r="AU59" s="79"/>
      <c r="AV59" s="79"/>
      <c r="AW59" s="79"/>
      <c r="AX59" s="79"/>
      <c r="AY59" s="79"/>
      <c r="AZ59" s="79"/>
      <c r="BA59">
        <v>8</v>
      </c>
      <c r="BB59" s="78" t="str">
        <f>REPLACE(INDEX(GroupVertices[Group],MATCH(Edges[[#This Row],[Vertex 1]],GroupVertices[Vertex],0)),1,1,"")</f>
        <v>1</v>
      </c>
      <c r="BC59" s="78" t="str">
        <f>REPLACE(INDEX(GroupVertices[Group],MATCH(Edges[[#This Row],[Vertex 2]],GroupVertices[Vertex],0)),1,1,"")</f>
        <v>1</v>
      </c>
      <c r="BD59" s="48">
        <v>2</v>
      </c>
      <c r="BE59" s="49">
        <v>22.22222222222222</v>
      </c>
      <c r="BF59" s="48">
        <v>0</v>
      </c>
      <c r="BG59" s="49">
        <v>0</v>
      </c>
      <c r="BH59" s="48">
        <v>0</v>
      </c>
      <c r="BI59" s="49">
        <v>0</v>
      </c>
      <c r="BJ59" s="48">
        <v>7</v>
      </c>
      <c r="BK59" s="49">
        <v>77.77777777777777</v>
      </c>
      <c r="BL59" s="48">
        <v>9</v>
      </c>
    </row>
    <row r="60" spans="1:64" ht="15">
      <c r="A60" s="64" t="s">
        <v>233</v>
      </c>
      <c r="B60" s="64" t="s">
        <v>233</v>
      </c>
      <c r="C60" s="65" t="s">
        <v>2630</v>
      </c>
      <c r="D60" s="66">
        <v>3</v>
      </c>
      <c r="E60" s="67" t="s">
        <v>132</v>
      </c>
      <c r="F60" s="68">
        <v>35</v>
      </c>
      <c r="G60" s="65"/>
      <c r="H60" s="69"/>
      <c r="I60" s="70"/>
      <c r="J60" s="70"/>
      <c r="K60" s="34" t="s">
        <v>65</v>
      </c>
      <c r="L60" s="77">
        <v>60</v>
      </c>
      <c r="M60" s="77"/>
      <c r="N60" s="72"/>
      <c r="O60" s="79" t="s">
        <v>176</v>
      </c>
      <c r="P60" s="81">
        <v>43723.28130787037</v>
      </c>
      <c r="Q60" s="79" t="s">
        <v>294</v>
      </c>
      <c r="R60" s="79"/>
      <c r="S60" s="79"/>
      <c r="T60" s="79" t="s">
        <v>932</v>
      </c>
      <c r="U60" s="79"/>
      <c r="V60" s="83" t="s">
        <v>966</v>
      </c>
      <c r="W60" s="81">
        <v>43723.28130787037</v>
      </c>
      <c r="X60" s="83" t="s">
        <v>1024</v>
      </c>
      <c r="Y60" s="79"/>
      <c r="Z60" s="79"/>
      <c r="AA60" s="85" t="s">
        <v>1369</v>
      </c>
      <c r="AB60" s="79"/>
      <c r="AC60" s="79" t="b">
        <v>0</v>
      </c>
      <c r="AD60" s="79">
        <v>0</v>
      </c>
      <c r="AE60" s="85" t="s">
        <v>1659</v>
      </c>
      <c r="AF60" s="79" t="b">
        <v>0</v>
      </c>
      <c r="AG60" s="79" t="s">
        <v>1661</v>
      </c>
      <c r="AH60" s="79"/>
      <c r="AI60" s="85" t="s">
        <v>1659</v>
      </c>
      <c r="AJ60" s="79" t="b">
        <v>0</v>
      </c>
      <c r="AK60" s="79">
        <v>0</v>
      </c>
      <c r="AL60" s="85" t="s">
        <v>1659</v>
      </c>
      <c r="AM60" s="79" t="s">
        <v>1676</v>
      </c>
      <c r="AN60" s="79" t="b">
        <v>0</v>
      </c>
      <c r="AO60" s="85" t="s">
        <v>1369</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12</v>
      </c>
      <c r="BK60" s="49">
        <v>100</v>
      </c>
      <c r="BL60" s="48">
        <v>12</v>
      </c>
    </row>
    <row r="61" spans="1:64" ht="15">
      <c r="A61" s="64" t="s">
        <v>234</v>
      </c>
      <c r="B61" s="64" t="s">
        <v>234</v>
      </c>
      <c r="C61" s="65" t="s">
        <v>2630</v>
      </c>
      <c r="D61" s="66">
        <v>3</v>
      </c>
      <c r="E61" s="67" t="s">
        <v>136</v>
      </c>
      <c r="F61" s="68">
        <v>35</v>
      </c>
      <c r="G61" s="65"/>
      <c r="H61" s="69"/>
      <c r="I61" s="70"/>
      <c r="J61" s="70"/>
      <c r="K61" s="34" t="s">
        <v>65</v>
      </c>
      <c r="L61" s="77">
        <v>61</v>
      </c>
      <c r="M61" s="77"/>
      <c r="N61" s="72"/>
      <c r="O61" s="79" t="s">
        <v>176</v>
      </c>
      <c r="P61" s="81">
        <v>43712.28826388889</v>
      </c>
      <c r="Q61" s="79" t="s">
        <v>295</v>
      </c>
      <c r="R61" s="83" t="s">
        <v>627</v>
      </c>
      <c r="S61" s="79" t="s">
        <v>900</v>
      </c>
      <c r="T61" s="79" t="s">
        <v>933</v>
      </c>
      <c r="U61" s="83" t="s">
        <v>949</v>
      </c>
      <c r="V61" s="83" t="s">
        <v>949</v>
      </c>
      <c r="W61" s="81">
        <v>43712.28826388889</v>
      </c>
      <c r="X61" s="83" t="s">
        <v>1025</v>
      </c>
      <c r="Y61" s="79"/>
      <c r="Z61" s="79"/>
      <c r="AA61" s="85" t="s">
        <v>1370</v>
      </c>
      <c r="AB61" s="79"/>
      <c r="AC61" s="79" t="b">
        <v>0</v>
      </c>
      <c r="AD61" s="79">
        <v>0</v>
      </c>
      <c r="AE61" s="85" t="s">
        <v>1659</v>
      </c>
      <c r="AF61" s="79" t="b">
        <v>0</v>
      </c>
      <c r="AG61" s="79" t="s">
        <v>1660</v>
      </c>
      <c r="AH61" s="79"/>
      <c r="AI61" s="85" t="s">
        <v>1659</v>
      </c>
      <c r="AJ61" s="79" t="b">
        <v>0</v>
      </c>
      <c r="AK61" s="79">
        <v>0</v>
      </c>
      <c r="AL61" s="85" t="s">
        <v>1659</v>
      </c>
      <c r="AM61" s="79" t="s">
        <v>1677</v>
      </c>
      <c r="AN61" s="79" t="b">
        <v>0</v>
      </c>
      <c r="AO61" s="85" t="s">
        <v>1370</v>
      </c>
      <c r="AP61" s="79" t="s">
        <v>176</v>
      </c>
      <c r="AQ61" s="79">
        <v>0</v>
      </c>
      <c r="AR61" s="79">
        <v>0</v>
      </c>
      <c r="AS61" s="79"/>
      <c r="AT61" s="79"/>
      <c r="AU61" s="79"/>
      <c r="AV61" s="79"/>
      <c r="AW61" s="79"/>
      <c r="AX61" s="79"/>
      <c r="AY61" s="79"/>
      <c r="AZ61" s="79"/>
      <c r="BA61">
        <v>5</v>
      </c>
      <c r="BB61" s="78" t="str">
        <f>REPLACE(INDEX(GroupVertices[Group],MATCH(Edges[[#This Row],[Vertex 1]],GroupVertices[Vertex],0)),1,1,"")</f>
        <v>5</v>
      </c>
      <c r="BC61" s="78" t="str">
        <f>REPLACE(INDEX(GroupVertices[Group],MATCH(Edges[[#This Row],[Vertex 2]],GroupVertices[Vertex],0)),1,1,"")</f>
        <v>5</v>
      </c>
      <c r="BD61" s="48">
        <v>0</v>
      </c>
      <c r="BE61" s="49">
        <v>0</v>
      </c>
      <c r="BF61" s="48">
        <v>2</v>
      </c>
      <c r="BG61" s="49">
        <v>5.128205128205129</v>
      </c>
      <c r="BH61" s="48">
        <v>0</v>
      </c>
      <c r="BI61" s="49">
        <v>0</v>
      </c>
      <c r="BJ61" s="48">
        <v>37</v>
      </c>
      <c r="BK61" s="49">
        <v>94.87179487179488</v>
      </c>
      <c r="BL61" s="48">
        <v>39</v>
      </c>
    </row>
    <row r="62" spans="1:64" ht="15">
      <c r="A62" s="64" t="s">
        <v>234</v>
      </c>
      <c r="B62" s="64" t="s">
        <v>234</v>
      </c>
      <c r="C62" s="65" t="s">
        <v>2630</v>
      </c>
      <c r="D62" s="66">
        <v>3</v>
      </c>
      <c r="E62" s="67" t="s">
        <v>136</v>
      </c>
      <c r="F62" s="68">
        <v>35</v>
      </c>
      <c r="G62" s="65"/>
      <c r="H62" s="69"/>
      <c r="I62" s="70"/>
      <c r="J62" s="70"/>
      <c r="K62" s="34" t="s">
        <v>65</v>
      </c>
      <c r="L62" s="77">
        <v>62</v>
      </c>
      <c r="M62" s="77"/>
      <c r="N62" s="72"/>
      <c r="O62" s="79" t="s">
        <v>176</v>
      </c>
      <c r="P62" s="81">
        <v>43712.57314814815</v>
      </c>
      <c r="Q62" s="79" t="s">
        <v>296</v>
      </c>
      <c r="R62" s="83" t="s">
        <v>628</v>
      </c>
      <c r="S62" s="79" t="s">
        <v>901</v>
      </c>
      <c r="T62" s="79" t="s">
        <v>934</v>
      </c>
      <c r="U62" s="83" t="s">
        <v>950</v>
      </c>
      <c r="V62" s="83" t="s">
        <v>950</v>
      </c>
      <c r="W62" s="81">
        <v>43712.57314814815</v>
      </c>
      <c r="X62" s="83" t="s">
        <v>1026</v>
      </c>
      <c r="Y62" s="79"/>
      <c r="Z62" s="79"/>
      <c r="AA62" s="85" t="s">
        <v>1371</v>
      </c>
      <c r="AB62" s="79"/>
      <c r="AC62" s="79" t="b">
        <v>0</v>
      </c>
      <c r="AD62" s="79">
        <v>0</v>
      </c>
      <c r="AE62" s="85" t="s">
        <v>1659</v>
      </c>
      <c r="AF62" s="79" t="b">
        <v>0</v>
      </c>
      <c r="AG62" s="79" t="s">
        <v>1660</v>
      </c>
      <c r="AH62" s="79"/>
      <c r="AI62" s="85" t="s">
        <v>1659</v>
      </c>
      <c r="AJ62" s="79" t="b">
        <v>0</v>
      </c>
      <c r="AK62" s="79">
        <v>0</v>
      </c>
      <c r="AL62" s="85" t="s">
        <v>1659</v>
      </c>
      <c r="AM62" s="79" t="s">
        <v>1677</v>
      </c>
      <c r="AN62" s="79" t="b">
        <v>0</v>
      </c>
      <c r="AO62" s="85" t="s">
        <v>1371</v>
      </c>
      <c r="AP62" s="79" t="s">
        <v>176</v>
      </c>
      <c r="AQ62" s="79">
        <v>0</v>
      </c>
      <c r="AR62" s="79">
        <v>0</v>
      </c>
      <c r="AS62" s="79"/>
      <c r="AT62" s="79"/>
      <c r="AU62" s="79"/>
      <c r="AV62" s="79"/>
      <c r="AW62" s="79"/>
      <c r="AX62" s="79"/>
      <c r="AY62" s="79"/>
      <c r="AZ62" s="79"/>
      <c r="BA62">
        <v>5</v>
      </c>
      <c r="BB62" s="78" t="str">
        <f>REPLACE(INDEX(GroupVertices[Group],MATCH(Edges[[#This Row],[Vertex 1]],GroupVertices[Vertex],0)),1,1,"")</f>
        <v>5</v>
      </c>
      <c r="BC62" s="78" t="str">
        <f>REPLACE(INDEX(GroupVertices[Group],MATCH(Edges[[#This Row],[Vertex 2]],GroupVertices[Vertex],0)),1,1,"")</f>
        <v>5</v>
      </c>
      <c r="BD62" s="48">
        <v>1</v>
      </c>
      <c r="BE62" s="49">
        <v>4</v>
      </c>
      <c r="BF62" s="48">
        <v>3</v>
      </c>
      <c r="BG62" s="49">
        <v>12</v>
      </c>
      <c r="BH62" s="48">
        <v>0</v>
      </c>
      <c r="BI62" s="49">
        <v>0</v>
      </c>
      <c r="BJ62" s="48">
        <v>21</v>
      </c>
      <c r="BK62" s="49">
        <v>84</v>
      </c>
      <c r="BL62" s="48">
        <v>25</v>
      </c>
    </row>
    <row r="63" spans="1:64" ht="15">
      <c r="A63" s="64" t="s">
        <v>234</v>
      </c>
      <c r="B63" s="64" t="s">
        <v>234</v>
      </c>
      <c r="C63" s="65" t="s">
        <v>2630</v>
      </c>
      <c r="D63" s="66">
        <v>3</v>
      </c>
      <c r="E63" s="67" t="s">
        <v>136</v>
      </c>
      <c r="F63" s="68">
        <v>35</v>
      </c>
      <c r="G63" s="65"/>
      <c r="H63" s="69"/>
      <c r="I63" s="70"/>
      <c r="J63" s="70"/>
      <c r="K63" s="34" t="s">
        <v>65</v>
      </c>
      <c r="L63" s="77">
        <v>63</v>
      </c>
      <c r="M63" s="77"/>
      <c r="N63" s="72"/>
      <c r="O63" s="79" t="s">
        <v>176</v>
      </c>
      <c r="P63" s="81">
        <v>43716.27783564815</v>
      </c>
      <c r="Q63" s="79" t="s">
        <v>297</v>
      </c>
      <c r="R63" s="83" t="s">
        <v>629</v>
      </c>
      <c r="S63" s="79" t="s">
        <v>902</v>
      </c>
      <c r="T63" s="79" t="s">
        <v>935</v>
      </c>
      <c r="U63" s="83" t="s">
        <v>951</v>
      </c>
      <c r="V63" s="83" t="s">
        <v>951</v>
      </c>
      <c r="W63" s="81">
        <v>43716.27783564815</v>
      </c>
      <c r="X63" s="83" t="s">
        <v>1027</v>
      </c>
      <c r="Y63" s="79"/>
      <c r="Z63" s="79"/>
      <c r="AA63" s="85" t="s">
        <v>1372</v>
      </c>
      <c r="AB63" s="79"/>
      <c r="AC63" s="79" t="b">
        <v>0</v>
      </c>
      <c r="AD63" s="79">
        <v>0</v>
      </c>
      <c r="AE63" s="85" t="s">
        <v>1659</v>
      </c>
      <c r="AF63" s="79" t="b">
        <v>0</v>
      </c>
      <c r="AG63" s="79" t="s">
        <v>1660</v>
      </c>
      <c r="AH63" s="79"/>
      <c r="AI63" s="85" t="s">
        <v>1659</v>
      </c>
      <c r="AJ63" s="79" t="b">
        <v>0</v>
      </c>
      <c r="AK63" s="79">
        <v>0</v>
      </c>
      <c r="AL63" s="85" t="s">
        <v>1659</v>
      </c>
      <c r="AM63" s="79" t="s">
        <v>1677</v>
      </c>
      <c r="AN63" s="79" t="b">
        <v>0</v>
      </c>
      <c r="AO63" s="85" t="s">
        <v>1372</v>
      </c>
      <c r="AP63" s="79" t="s">
        <v>176</v>
      </c>
      <c r="AQ63" s="79">
        <v>0</v>
      </c>
      <c r="AR63" s="79">
        <v>0</v>
      </c>
      <c r="AS63" s="79"/>
      <c r="AT63" s="79"/>
      <c r="AU63" s="79"/>
      <c r="AV63" s="79"/>
      <c r="AW63" s="79"/>
      <c r="AX63" s="79"/>
      <c r="AY63" s="79"/>
      <c r="AZ63" s="79"/>
      <c r="BA63">
        <v>5</v>
      </c>
      <c r="BB63" s="78" t="str">
        <f>REPLACE(INDEX(GroupVertices[Group],MATCH(Edges[[#This Row],[Vertex 1]],GroupVertices[Vertex],0)),1,1,"")</f>
        <v>5</v>
      </c>
      <c r="BC63" s="78" t="str">
        <f>REPLACE(INDEX(GroupVertices[Group],MATCH(Edges[[#This Row],[Vertex 2]],GroupVertices[Vertex],0)),1,1,"")</f>
        <v>5</v>
      </c>
      <c r="BD63" s="48">
        <v>2</v>
      </c>
      <c r="BE63" s="49">
        <v>15.384615384615385</v>
      </c>
      <c r="BF63" s="48">
        <v>1</v>
      </c>
      <c r="BG63" s="49">
        <v>7.6923076923076925</v>
      </c>
      <c r="BH63" s="48">
        <v>0</v>
      </c>
      <c r="BI63" s="49">
        <v>0</v>
      </c>
      <c r="BJ63" s="48">
        <v>10</v>
      </c>
      <c r="BK63" s="49">
        <v>76.92307692307692</v>
      </c>
      <c r="BL63" s="48">
        <v>13</v>
      </c>
    </row>
    <row r="64" spans="1:64" ht="15">
      <c r="A64" s="64" t="s">
        <v>234</v>
      </c>
      <c r="B64" s="64" t="s">
        <v>234</v>
      </c>
      <c r="C64" s="65" t="s">
        <v>2630</v>
      </c>
      <c r="D64" s="66">
        <v>3</v>
      </c>
      <c r="E64" s="67" t="s">
        <v>136</v>
      </c>
      <c r="F64" s="68">
        <v>35</v>
      </c>
      <c r="G64" s="65"/>
      <c r="H64" s="69"/>
      <c r="I64" s="70"/>
      <c r="J64" s="70"/>
      <c r="K64" s="34" t="s">
        <v>65</v>
      </c>
      <c r="L64" s="77">
        <v>64</v>
      </c>
      <c r="M64" s="77"/>
      <c r="N64" s="72"/>
      <c r="O64" s="79" t="s">
        <v>176</v>
      </c>
      <c r="P64" s="81">
        <v>43721.59402777778</v>
      </c>
      <c r="Q64" s="79" t="s">
        <v>298</v>
      </c>
      <c r="R64" s="83" t="s">
        <v>630</v>
      </c>
      <c r="S64" s="79" t="s">
        <v>901</v>
      </c>
      <c r="T64" s="79" t="s">
        <v>936</v>
      </c>
      <c r="U64" s="83" t="s">
        <v>952</v>
      </c>
      <c r="V64" s="83" t="s">
        <v>952</v>
      </c>
      <c r="W64" s="81">
        <v>43721.59402777778</v>
      </c>
      <c r="X64" s="83" t="s">
        <v>1028</v>
      </c>
      <c r="Y64" s="79"/>
      <c r="Z64" s="79"/>
      <c r="AA64" s="85" t="s">
        <v>1373</v>
      </c>
      <c r="AB64" s="79"/>
      <c r="AC64" s="79" t="b">
        <v>0</v>
      </c>
      <c r="AD64" s="79">
        <v>1</v>
      </c>
      <c r="AE64" s="85" t="s">
        <v>1659</v>
      </c>
      <c r="AF64" s="79" t="b">
        <v>0</v>
      </c>
      <c r="AG64" s="79" t="s">
        <v>1660</v>
      </c>
      <c r="AH64" s="79"/>
      <c r="AI64" s="85" t="s">
        <v>1659</v>
      </c>
      <c r="AJ64" s="79" t="b">
        <v>0</v>
      </c>
      <c r="AK64" s="79">
        <v>0</v>
      </c>
      <c r="AL64" s="85" t="s">
        <v>1659</v>
      </c>
      <c r="AM64" s="79" t="s">
        <v>1677</v>
      </c>
      <c r="AN64" s="79" t="b">
        <v>0</v>
      </c>
      <c r="AO64" s="85" t="s">
        <v>1373</v>
      </c>
      <c r="AP64" s="79" t="s">
        <v>176</v>
      </c>
      <c r="AQ64" s="79">
        <v>0</v>
      </c>
      <c r="AR64" s="79">
        <v>0</v>
      </c>
      <c r="AS64" s="79"/>
      <c r="AT64" s="79"/>
      <c r="AU64" s="79"/>
      <c r="AV64" s="79"/>
      <c r="AW64" s="79"/>
      <c r="AX64" s="79"/>
      <c r="AY64" s="79"/>
      <c r="AZ64" s="79"/>
      <c r="BA64">
        <v>5</v>
      </c>
      <c r="BB64" s="78" t="str">
        <f>REPLACE(INDEX(GroupVertices[Group],MATCH(Edges[[#This Row],[Vertex 1]],GroupVertices[Vertex],0)),1,1,"")</f>
        <v>5</v>
      </c>
      <c r="BC64" s="78" t="str">
        <f>REPLACE(INDEX(GroupVertices[Group],MATCH(Edges[[#This Row],[Vertex 2]],GroupVertices[Vertex],0)),1,1,"")</f>
        <v>5</v>
      </c>
      <c r="BD64" s="48">
        <v>0</v>
      </c>
      <c r="BE64" s="49">
        <v>0</v>
      </c>
      <c r="BF64" s="48">
        <v>0</v>
      </c>
      <c r="BG64" s="49">
        <v>0</v>
      </c>
      <c r="BH64" s="48">
        <v>0</v>
      </c>
      <c r="BI64" s="49">
        <v>0</v>
      </c>
      <c r="BJ64" s="48">
        <v>14</v>
      </c>
      <c r="BK64" s="49">
        <v>100</v>
      </c>
      <c r="BL64" s="48">
        <v>14</v>
      </c>
    </row>
    <row r="65" spans="1:64" ht="15">
      <c r="A65" s="64" t="s">
        <v>234</v>
      </c>
      <c r="B65" s="64" t="s">
        <v>234</v>
      </c>
      <c r="C65" s="65" t="s">
        <v>2630</v>
      </c>
      <c r="D65" s="66">
        <v>3</v>
      </c>
      <c r="E65" s="67" t="s">
        <v>136</v>
      </c>
      <c r="F65" s="68">
        <v>35</v>
      </c>
      <c r="G65" s="65"/>
      <c r="H65" s="69"/>
      <c r="I65" s="70"/>
      <c r="J65" s="70"/>
      <c r="K65" s="34" t="s">
        <v>65</v>
      </c>
      <c r="L65" s="77">
        <v>65</v>
      </c>
      <c r="M65" s="77"/>
      <c r="N65" s="72"/>
      <c r="O65" s="79" t="s">
        <v>176</v>
      </c>
      <c r="P65" s="81">
        <v>43723.288252314815</v>
      </c>
      <c r="Q65" s="79" t="s">
        <v>299</v>
      </c>
      <c r="R65" s="83" t="s">
        <v>631</v>
      </c>
      <c r="S65" s="79" t="s">
        <v>902</v>
      </c>
      <c r="T65" s="79" t="s">
        <v>937</v>
      </c>
      <c r="U65" s="83" t="s">
        <v>953</v>
      </c>
      <c r="V65" s="83" t="s">
        <v>953</v>
      </c>
      <c r="W65" s="81">
        <v>43723.288252314815</v>
      </c>
      <c r="X65" s="83" t="s">
        <v>1029</v>
      </c>
      <c r="Y65" s="79"/>
      <c r="Z65" s="79"/>
      <c r="AA65" s="85" t="s">
        <v>1374</v>
      </c>
      <c r="AB65" s="79"/>
      <c r="AC65" s="79" t="b">
        <v>0</v>
      </c>
      <c r="AD65" s="79">
        <v>0</v>
      </c>
      <c r="AE65" s="85" t="s">
        <v>1659</v>
      </c>
      <c r="AF65" s="79" t="b">
        <v>0</v>
      </c>
      <c r="AG65" s="79" t="s">
        <v>1660</v>
      </c>
      <c r="AH65" s="79"/>
      <c r="AI65" s="85" t="s">
        <v>1659</v>
      </c>
      <c r="AJ65" s="79" t="b">
        <v>0</v>
      </c>
      <c r="AK65" s="79">
        <v>1</v>
      </c>
      <c r="AL65" s="85" t="s">
        <v>1659</v>
      </c>
      <c r="AM65" s="79" t="s">
        <v>1677</v>
      </c>
      <c r="AN65" s="79" t="b">
        <v>0</v>
      </c>
      <c r="AO65" s="85" t="s">
        <v>1374</v>
      </c>
      <c r="AP65" s="79" t="s">
        <v>176</v>
      </c>
      <c r="AQ65" s="79">
        <v>0</v>
      </c>
      <c r="AR65" s="79">
        <v>0</v>
      </c>
      <c r="AS65" s="79"/>
      <c r="AT65" s="79"/>
      <c r="AU65" s="79"/>
      <c r="AV65" s="79"/>
      <c r="AW65" s="79"/>
      <c r="AX65" s="79"/>
      <c r="AY65" s="79"/>
      <c r="AZ65" s="79"/>
      <c r="BA65">
        <v>5</v>
      </c>
      <c r="BB65" s="78" t="str">
        <f>REPLACE(INDEX(GroupVertices[Group],MATCH(Edges[[#This Row],[Vertex 1]],GroupVertices[Vertex],0)),1,1,"")</f>
        <v>5</v>
      </c>
      <c r="BC65" s="78" t="str">
        <f>REPLACE(INDEX(GroupVertices[Group],MATCH(Edges[[#This Row],[Vertex 2]],GroupVertices[Vertex],0)),1,1,"")</f>
        <v>5</v>
      </c>
      <c r="BD65" s="48">
        <v>0</v>
      </c>
      <c r="BE65" s="49">
        <v>0</v>
      </c>
      <c r="BF65" s="48">
        <v>1</v>
      </c>
      <c r="BG65" s="49">
        <v>7.142857142857143</v>
      </c>
      <c r="BH65" s="48">
        <v>0</v>
      </c>
      <c r="BI65" s="49">
        <v>0</v>
      </c>
      <c r="BJ65" s="48">
        <v>13</v>
      </c>
      <c r="BK65" s="49">
        <v>92.85714285714286</v>
      </c>
      <c r="BL65" s="48">
        <v>14</v>
      </c>
    </row>
    <row r="66" spans="1:64" ht="15">
      <c r="A66" s="64" t="s">
        <v>235</v>
      </c>
      <c r="B66" s="64" t="s">
        <v>234</v>
      </c>
      <c r="C66" s="65" t="s">
        <v>2630</v>
      </c>
      <c r="D66" s="66">
        <v>3</v>
      </c>
      <c r="E66" s="67" t="s">
        <v>132</v>
      </c>
      <c r="F66" s="68">
        <v>35</v>
      </c>
      <c r="G66" s="65"/>
      <c r="H66" s="69"/>
      <c r="I66" s="70"/>
      <c r="J66" s="70"/>
      <c r="K66" s="34" t="s">
        <v>65</v>
      </c>
      <c r="L66" s="77">
        <v>66</v>
      </c>
      <c r="M66" s="77"/>
      <c r="N66" s="72"/>
      <c r="O66" s="79" t="s">
        <v>242</v>
      </c>
      <c r="P66" s="81">
        <v>43723.29342592593</v>
      </c>
      <c r="Q66" s="79" t="s">
        <v>300</v>
      </c>
      <c r="R66" s="83" t="s">
        <v>631</v>
      </c>
      <c r="S66" s="79" t="s">
        <v>902</v>
      </c>
      <c r="T66" s="79" t="s">
        <v>914</v>
      </c>
      <c r="U66" s="79"/>
      <c r="V66" s="83" t="s">
        <v>967</v>
      </c>
      <c r="W66" s="81">
        <v>43723.29342592593</v>
      </c>
      <c r="X66" s="83" t="s">
        <v>1030</v>
      </c>
      <c r="Y66" s="79"/>
      <c r="Z66" s="79"/>
      <c r="AA66" s="85" t="s">
        <v>1375</v>
      </c>
      <c r="AB66" s="79"/>
      <c r="AC66" s="79" t="b">
        <v>0</v>
      </c>
      <c r="AD66" s="79">
        <v>0</v>
      </c>
      <c r="AE66" s="85" t="s">
        <v>1659</v>
      </c>
      <c r="AF66" s="79" t="b">
        <v>0</v>
      </c>
      <c r="AG66" s="79" t="s">
        <v>1660</v>
      </c>
      <c r="AH66" s="79"/>
      <c r="AI66" s="85" t="s">
        <v>1659</v>
      </c>
      <c r="AJ66" s="79" t="b">
        <v>0</v>
      </c>
      <c r="AK66" s="79">
        <v>1</v>
      </c>
      <c r="AL66" s="85" t="s">
        <v>1374</v>
      </c>
      <c r="AM66" s="79" t="s">
        <v>1682</v>
      </c>
      <c r="AN66" s="79" t="b">
        <v>0</v>
      </c>
      <c r="AO66" s="85" t="s">
        <v>1374</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0</v>
      </c>
      <c r="BE66" s="49">
        <v>0</v>
      </c>
      <c r="BF66" s="48">
        <v>1</v>
      </c>
      <c r="BG66" s="49">
        <v>6.666666666666667</v>
      </c>
      <c r="BH66" s="48">
        <v>0</v>
      </c>
      <c r="BI66" s="49">
        <v>0</v>
      </c>
      <c r="BJ66" s="48">
        <v>14</v>
      </c>
      <c r="BK66" s="49">
        <v>93.33333333333333</v>
      </c>
      <c r="BL66" s="48">
        <v>15</v>
      </c>
    </row>
    <row r="67" spans="1:64" ht="15">
      <c r="A67" s="64" t="s">
        <v>236</v>
      </c>
      <c r="B67" s="64" t="s">
        <v>236</v>
      </c>
      <c r="C67" s="65" t="s">
        <v>2630</v>
      </c>
      <c r="D67" s="66">
        <v>3</v>
      </c>
      <c r="E67" s="67" t="s">
        <v>132</v>
      </c>
      <c r="F67" s="68">
        <v>35</v>
      </c>
      <c r="G67" s="65"/>
      <c r="H67" s="69"/>
      <c r="I67" s="70"/>
      <c r="J67" s="70"/>
      <c r="K67" s="34" t="s">
        <v>65</v>
      </c>
      <c r="L67" s="77">
        <v>67</v>
      </c>
      <c r="M67" s="77"/>
      <c r="N67" s="72"/>
      <c r="O67" s="79" t="s">
        <v>176</v>
      </c>
      <c r="P67" s="81">
        <v>43723.5000462963</v>
      </c>
      <c r="Q67" s="79" t="s">
        <v>301</v>
      </c>
      <c r="R67" s="83" t="s">
        <v>587</v>
      </c>
      <c r="S67" s="79" t="s">
        <v>892</v>
      </c>
      <c r="T67" s="79" t="s">
        <v>907</v>
      </c>
      <c r="U67" s="83" t="s">
        <v>954</v>
      </c>
      <c r="V67" s="83" t="s">
        <v>954</v>
      </c>
      <c r="W67" s="81">
        <v>43723.5000462963</v>
      </c>
      <c r="X67" s="83" t="s">
        <v>1031</v>
      </c>
      <c r="Y67" s="79"/>
      <c r="Z67" s="79"/>
      <c r="AA67" s="85" t="s">
        <v>1376</v>
      </c>
      <c r="AB67" s="79"/>
      <c r="AC67" s="79" t="b">
        <v>0</v>
      </c>
      <c r="AD67" s="79">
        <v>0</v>
      </c>
      <c r="AE67" s="85" t="s">
        <v>1659</v>
      </c>
      <c r="AF67" s="79" t="b">
        <v>0</v>
      </c>
      <c r="AG67" s="79" t="s">
        <v>1660</v>
      </c>
      <c r="AH67" s="79"/>
      <c r="AI67" s="85" t="s">
        <v>1659</v>
      </c>
      <c r="AJ67" s="79" t="b">
        <v>0</v>
      </c>
      <c r="AK67" s="79">
        <v>0</v>
      </c>
      <c r="AL67" s="85" t="s">
        <v>1659</v>
      </c>
      <c r="AM67" s="79" t="s">
        <v>1674</v>
      </c>
      <c r="AN67" s="79" t="b">
        <v>0</v>
      </c>
      <c r="AO67" s="85" t="s">
        <v>1376</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7.142857142857143</v>
      </c>
      <c r="BF67" s="48">
        <v>0</v>
      </c>
      <c r="BG67" s="49">
        <v>0</v>
      </c>
      <c r="BH67" s="48">
        <v>0</v>
      </c>
      <c r="BI67" s="49">
        <v>0</v>
      </c>
      <c r="BJ67" s="48">
        <v>13</v>
      </c>
      <c r="BK67" s="49">
        <v>92.85714285714286</v>
      </c>
      <c r="BL67" s="48">
        <v>14</v>
      </c>
    </row>
    <row r="68" spans="1:64" ht="15">
      <c r="A68" s="64" t="s">
        <v>237</v>
      </c>
      <c r="B68" s="64" t="s">
        <v>237</v>
      </c>
      <c r="C68" s="65" t="s">
        <v>2630</v>
      </c>
      <c r="D68" s="66">
        <v>3</v>
      </c>
      <c r="E68" s="67" t="s">
        <v>136</v>
      </c>
      <c r="F68" s="68">
        <v>35</v>
      </c>
      <c r="G68" s="65"/>
      <c r="H68" s="69"/>
      <c r="I68" s="70"/>
      <c r="J68" s="70"/>
      <c r="K68" s="34" t="s">
        <v>65</v>
      </c>
      <c r="L68" s="77">
        <v>68</v>
      </c>
      <c r="M68" s="77"/>
      <c r="N68" s="72"/>
      <c r="O68" s="79" t="s">
        <v>176</v>
      </c>
      <c r="P68" s="81">
        <v>43710.385092592594</v>
      </c>
      <c r="Q68" s="79" t="s">
        <v>302</v>
      </c>
      <c r="R68" s="83" t="s">
        <v>632</v>
      </c>
      <c r="S68" s="79" t="s">
        <v>893</v>
      </c>
      <c r="T68" s="79" t="s">
        <v>919</v>
      </c>
      <c r="U68" s="79"/>
      <c r="V68" s="83" t="s">
        <v>968</v>
      </c>
      <c r="W68" s="81">
        <v>43710.385092592594</v>
      </c>
      <c r="X68" s="83" t="s">
        <v>1032</v>
      </c>
      <c r="Y68" s="79"/>
      <c r="Z68" s="79"/>
      <c r="AA68" s="85" t="s">
        <v>1377</v>
      </c>
      <c r="AB68" s="79"/>
      <c r="AC68" s="79" t="b">
        <v>0</v>
      </c>
      <c r="AD68" s="79">
        <v>0</v>
      </c>
      <c r="AE68" s="85" t="s">
        <v>1659</v>
      </c>
      <c r="AF68" s="79" t="b">
        <v>0</v>
      </c>
      <c r="AG68" s="79" t="s">
        <v>1660</v>
      </c>
      <c r="AH68" s="79"/>
      <c r="AI68" s="85" t="s">
        <v>1659</v>
      </c>
      <c r="AJ68" s="79" t="b">
        <v>0</v>
      </c>
      <c r="AK68" s="79">
        <v>0</v>
      </c>
      <c r="AL68" s="85" t="s">
        <v>1659</v>
      </c>
      <c r="AM68" s="79" t="s">
        <v>1683</v>
      </c>
      <c r="AN68" s="79" t="b">
        <v>0</v>
      </c>
      <c r="AO68" s="85" t="s">
        <v>1377</v>
      </c>
      <c r="AP68" s="79" t="s">
        <v>176</v>
      </c>
      <c r="AQ68" s="79">
        <v>0</v>
      </c>
      <c r="AR68" s="79">
        <v>0</v>
      </c>
      <c r="AS68" s="79"/>
      <c r="AT68" s="79"/>
      <c r="AU68" s="79"/>
      <c r="AV68" s="79"/>
      <c r="AW68" s="79"/>
      <c r="AX68" s="79"/>
      <c r="AY68" s="79"/>
      <c r="AZ68" s="79"/>
      <c r="BA68">
        <v>282</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14</v>
      </c>
      <c r="BK68" s="49">
        <v>100</v>
      </c>
      <c r="BL68" s="48">
        <v>14</v>
      </c>
    </row>
    <row r="69" spans="1:64" ht="15">
      <c r="A69" s="64" t="s">
        <v>237</v>
      </c>
      <c r="B69" s="64" t="s">
        <v>237</v>
      </c>
      <c r="C69" s="65" t="s">
        <v>2630</v>
      </c>
      <c r="D69" s="66">
        <v>3</v>
      </c>
      <c r="E69" s="67" t="s">
        <v>136</v>
      </c>
      <c r="F69" s="68">
        <v>35</v>
      </c>
      <c r="G69" s="65"/>
      <c r="H69" s="69"/>
      <c r="I69" s="70"/>
      <c r="J69" s="70"/>
      <c r="K69" s="34" t="s">
        <v>65</v>
      </c>
      <c r="L69" s="77">
        <v>69</v>
      </c>
      <c r="M69" s="77"/>
      <c r="N69" s="72"/>
      <c r="O69" s="79" t="s">
        <v>176</v>
      </c>
      <c r="P69" s="81">
        <v>43710.64556712963</v>
      </c>
      <c r="Q69" s="79" t="s">
        <v>303</v>
      </c>
      <c r="R69" s="83" t="s">
        <v>633</v>
      </c>
      <c r="S69" s="79" t="s">
        <v>893</v>
      </c>
      <c r="T69" s="79" t="s">
        <v>919</v>
      </c>
      <c r="U69" s="79"/>
      <c r="V69" s="83" t="s">
        <v>968</v>
      </c>
      <c r="W69" s="81">
        <v>43710.64556712963</v>
      </c>
      <c r="X69" s="83" t="s">
        <v>1033</v>
      </c>
      <c r="Y69" s="79"/>
      <c r="Z69" s="79"/>
      <c r="AA69" s="85" t="s">
        <v>1378</v>
      </c>
      <c r="AB69" s="79"/>
      <c r="AC69" s="79" t="b">
        <v>0</v>
      </c>
      <c r="AD69" s="79">
        <v>0</v>
      </c>
      <c r="AE69" s="85" t="s">
        <v>1659</v>
      </c>
      <c r="AF69" s="79" t="b">
        <v>0</v>
      </c>
      <c r="AG69" s="79" t="s">
        <v>1660</v>
      </c>
      <c r="AH69" s="79"/>
      <c r="AI69" s="85" t="s">
        <v>1659</v>
      </c>
      <c r="AJ69" s="79" t="b">
        <v>0</v>
      </c>
      <c r="AK69" s="79">
        <v>0</v>
      </c>
      <c r="AL69" s="85" t="s">
        <v>1659</v>
      </c>
      <c r="AM69" s="79" t="s">
        <v>1683</v>
      </c>
      <c r="AN69" s="79" t="b">
        <v>0</v>
      </c>
      <c r="AO69" s="85" t="s">
        <v>1378</v>
      </c>
      <c r="AP69" s="79" t="s">
        <v>176</v>
      </c>
      <c r="AQ69" s="79">
        <v>0</v>
      </c>
      <c r="AR69" s="79">
        <v>0</v>
      </c>
      <c r="AS69" s="79"/>
      <c r="AT69" s="79"/>
      <c r="AU69" s="79"/>
      <c r="AV69" s="79"/>
      <c r="AW69" s="79"/>
      <c r="AX69" s="79"/>
      <c r="AY69" s="79"/>
      <c r="AZ69" s="79"/>
      <c r="BA69">
        <v>282</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11</v>
      </c>
      <c r="BK69" s="49">
        <v>100</v>
      </c>
      <c r="BL69" s="48">
        <v>11</v>
      </c>
    </row>
    <row r="70" spans="1:64" ht="15">
      <c r="A70" s="64" t="s">
        <v>237</v>
      </c>
      <c r="B70" s="64" t="s">
        <v>237</v>
      </c>
      <c r="C70" s="65" t="s">
        <v>2630</v>
      </c>
      <c r="D70" s="66">
        <v>3</v>
      </c>
      <c r="E70" s="67" t="s">
        <v>136</v>
      </c>
      <c r="F70" s="68">
        <v>35</v>
      </c>
      <c r="G70" s="65"/>
      <c r="H70" s="69"/>
      <c r="I70" s="70"/>
      <c r="J70" s="70"/>
      <c r="K70" s="34" t="s">
        <v>65</v>
      </c>
      <c r="L70" s="77">
        <v>70</v>
      </c>
      <c r="M70" s="77"/>
      <c r="N70" s="72"/>
      <c r="O70" s="79" t="s">
        <v>176</v>
      </c>
      <c r="P70" s="81">
        <v>43710.66998842593</v>
      </c>
      <c r="Q70" s="79" t="s">
        <v>304</v>
      </c>
      <c r="R70" s="83" t="s">
        <v>634</v>
      </c>
      <c r="S70" s="79" t="s">
        <v>893</v>
      </c>
      <c r="T70" s="79" t="s">
        <v>919</v>
      </c>
      <c r="U70" s="79"/>
      <c r="V70" s="83" t="s">
        <v>968</v>
      </c>
      <c r="W70" s="81">
        <v>43710.66998842593</v>
      </c>
      <c r="X70" s="83" t="s">
        <v>1034</v>
      </c>
      <c r="Y70" s="79"/>
      <c r="Z70" s="79"/>
      <c r="AA70" s="85" t="s">
        <v>1379</v>
      </c>
      <c r="AB70" s="79"/>
      <c r="AC70" s="79" t="b">
        <v>0</v>
      </c>
      <c r="AD70" s="79">
        <v>0</v>
      </c>
      <c r="AE70" s="85" t="s">
        <v>1659</v>
      </c>
      <c r="AF70" s="79" t="b">
        <v>0</v>
      </c>
      <c r="AG70" s="79" t="s">
        <v>1665</v>
      </c>
      <c r="AH70" s="79"/>
      <c r="AI70" s="85" t="s">
        <v>1659</v>
      </c>
      <c r="AJ70" s="79" t="b">
        <v>0</v>
      </c>
      <c r="AK70" s="79">
        <v>0</v>
      </c>
      <c r="AL70" s="85" t="s">
        <v>1659</v>
      </c>
      <c r="AM70" s="79" t="s">
        <v>1683</v>
      </c>
      <c r="AN70" s="79" t="b">
        <v>0</v>
      </c>
      <c r="AO70" s="85" t="s">
        <v>1379</v>
      </c>
      <c r="AP70" s="79" t="s">
        <v>176</v>
      </c>
      <c r="AQ70" s="79">
        <v>0</v>
      </c>
      <c r="AR70" s="79">
        <v>0</v>
      </c>
      <c r="AS70" s="79"/>
      <c r="AT70" s="79"/>
      <c r="AU70" s="79"/>
      <c r="AV70" s="79"/>
      <c r="AW70" s="79"/>
      <c r="AX70" s="79"/>
      <c r="AY70" s="79"/>
      <c r="AZ70" s="79"/>
      <c r="BA70">
        <v>282</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13</v>
      </c>
      <c r="BK70" s="49">
        <v>100</v>
      </c>
      <c r="BL70" s="48">
        <v>13</v>
      </c>
    </row>
    <row r="71" spans="1:64" ht="15">
      <c r="A71" s="64" t="s">
        <v>237</v>
      </c>
      <c r="B71" s="64" t="s">
        <v>237</v>
      </c>
      <c r="C71" s="65" t="s">
        <v>2630</v>
      </c>
      <c r="D71" s="66">
        <v>3</v>
      </c>
      <c r="E71" s="67" t="s">
        <v>136</v>
      </c>
      <c r="F71" s="68">
        <v>35</v>
      </c>
      <c r="G71" s="65"/>
      <c r="H71" s="69"/>
      <c r="I71" s="70"/>
      <c r="J71" s="70"/>
      <c r="K71" s="34" t="s">
        <v>65</v>
      </c>
      <c r="L71" s="77">
        <v>71</v>
      </c>
      <c r="M71" s="77"/>
      <c r="N71" s="72"/>
      <c r="O71" s="79" t="s">
        <v>176</v>
      </c>
      <c r="P71" s="81">
        <v>43710.67</v>
      </c>
      <c r="Q71" s="79" t="s">
        <v>305</v>
      </c>
      <c r="R71" s="83" t="s">
        <v>635</v>
      </c>
      <c r="S71" s="79" t="s">
        <v>893</v>
      </c>
      <c r="T71" s="79" t="s">
        <v>919</v>
      </c>
      <c r="U71" s="79"/>
      <c r="V71" s="83" t="s">
        <v>968</v>
      </c>
      <c r="W71" s="81">
        <v>43710.67</v>
      </c>
      <c r="X71" s="83" t="s">
        <v>1035</v>
      </c>
      <c r="Y71" s="79"/>
      <c r="Z71" s="79"/>
      <c r="AA71" s="85" t="s">
        <v>1380</v>
      </c>
      <c r="AB71" s="79"/>
      <c r="AC71" s="79" t="b">
        <v>0</v>
      </c>
      <c r="AD71" s="79">
        <v>0</v>
      </c>
      <c r="AE71" s="85" t="s">
        <v>1659</v>
      </c>
      <c r="AF71" s="79" t="b">
        <v>0</v>
      </c>
      <c r="AG71" s="79" t="s">
        <v>1666</v>
      </c>
      <c r="AH71" s="79"/>
      <c r="AI71" s="85" t="s">
        <v>1659</v>
      </c>
      <c r="AJ71" s="79" t="b">
        <v>0</v>
      </c>
      <c r="AK71" s="79">
        <v>0</v>
      </c>
      <c r="AL71" s="85" t="s">
        <v>1659</v>
      </c>
      <c r="AM71" s="79" t="s">
        <v>1683</v>
      </c>
      <c r="AN71" s="79" t="b">
        <v>0</v>
      </c>
      <c r="AO71" s="85" t="s">
        <v>1380</v>
      </c>
      <c r="AP71" s="79" t="s">
        <v>176</v>
      </c>
      <c r="AQ71" s="79">
        <v>0</v>
      </c>
      <c r="AR71" s="79">
        <v>0</v>
      </c>
      <c r="AS71" s="79"/>
      <c r="AT71" s="79"/>
      <c r="AU71" s="79"/>
      <c r="AV71" s="79"/>
      <c r="AW71" s="79"/>
      <c r="AX71" s="79"/>
      <c r="AY71" s="79"/>
      <c r="AZ71" s="79"/>
      <c r="BA71">
        <v>282</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12</v>
      </c>
      <c r="BK71" s="49">
        <v>100</v>
      </c>
      <c r="BL71" s="48">
        <v>12</v>
      </c>
    </row>
    <row r="72" spans="1:64" ht="15">
      <c r="A72" s="64" t="s">
        <v>237</v>
      </c>
      <c r="B72" s="64" t="s">
        <v>237</v>
      </c>
      <c r="C72" s="65" t="s">
        <v>2630</v>
      </c>
      <c r="D72" s="66">
        <v>3</v>
      </c>
      <c r="E72" s="67" t="s">
        <v>136</v>
      </c>
      <c r="F72" s="68">
        <v>35</v>
      </c>
      <c r="G72" s="65"/>
      <c r="H72" s="69"/>
      <c r="I72" s="70"/>
      <c r="J72" s="70"/>
      <c r="K72" s="34" t="s">
        <v>65</v>
      </c>
      <c r="L72" s="77">
        <v>72</v>
      </c>
      <c r="M72" s="77"/>
      <c r="N72" s="72"/>
      <c r="O72" s="79" t="s">
        <v>176</v>
      </c>
      <c r="P72" s="81">
        <v>43710.6869212963</v>
      </c>
      <c r="Q72" s="79" t="s">
        <v>306</v>
      </c>
      <c r="R72" s="83" t="s">
        <v>636</v>
      </c>
      <c r="S72" s="79" t="s">
        <v>893</v>
      </c>
      <c r="T72" s="79" t="s">
        <v>919</v>
      </c>
      <c r="U72" s="79"/>
      <c r="V72" s="83" t="s">
        <v>968</v>
      </c>
      <c r="W72" s="81">
        <v>43710.6869212963</v>
      </c>
      <c r="X72" s="83" t="s">
        <v>1036</v>
      </c>
      <c r="Y72" s="79"/>
      <c r="Z72" s="79"/>
      <c r="AA72" s="85" t="s">
        <v>1381</v>
      </c>
      <c r="AB72" s="79"/>
      <c r="AC72" s="79" t="b">
        <v>0</v>
      </c>
      <c r="AD72" s="79">
        <v>0</v>
      </c>
      <c r="AE72" s="85" t="s">
        <v>1659</v>
      </c>
      <c r="AF72" s="79" t="b">
        <v>0</v>
      </c>
      <c r="AG72" s="79" t="s">
        <v>1667</v>
      </c>
      <c r="AH72" s="79"/>
      <c r="AI72" s="85" t="s">
        <v>1659</v>
      </c>
      <c r="AJ72" s="79" t="b">
        <v>0</v>
      </c>
      <c r="AK72" s="79">
        <v>0</v>
      </c>
      <c r="AL72" s="85" t="s">
        <v>1659</v>
      </c>
      <c r="AM72" s="79" t="s">
        <v>1683</v>
      </c>
      <c r="AN72" s="79" t="b">
        <v>0</v>
      </c>
      <c r="AO72" s="85" t="s">
        <v>1381</v>
      </c>
      <c r="AP72" s="79" t="s">
        <v>176</v>
      </c>
      <c r="AQ72" s="79">
        <v>0</v>
      </c>
      <c r="AR72" s="79">
        <v>0</v>
      </c>
      <c r="AS72" s="79"/>
      <c r="AT72" s="79"/>
      <c r="AU72" s="79"/>
      <c r="AV72" s="79"/>
      <c r="AW72" s="79"/>
      <c r="AX72" s="79"/>
      <c r="AY72" s="79"/>
      <c r="AZ72" s="79"/>
      <c r="BA72">
        <v>282</v>
      </c>
      <c r="BB72" s="78" t="str">
        <f>REPLACE(INDEX(GroupVertices[Group],MATCH(Edges[[#This Row],[Vertex 1]],GroupVertices[Vertex],0)),1,1,"")</f>
        <v>2</v>
      </c>
      <c r="BC72" s="78" t="str">
        <f>REPLACE(INDEX(GroupVertices[Group],MATCH(Edges[[#This Row],[Vertex 2]],GroupVertices[Vertex],0)),1,1,"")</f>
        <v>2</v>
      </c>
      <c r="BD72" s="48">
        <v>1</v>
      </c>
      <c r="BE72" s="49">
        <v>7.6923076923076925</v>
      </c>
      <c r="BF72" s="48">
        <v>0</v>
      </c>
      <c r="BG72" s="49">
        <v>0</v>
      </c>
      <c r="BH72" s="48">
        <v>0</v>
      </c>
      <c r="BI72" s="49">
        <v>0</v>
      </c>
      <c r="BJ72" s="48">
        <v>12</v>
      </c>
      <c r="BK72" s="49">
        <v>92.3076923076923</v>
      </c>
      <c r="BL72" s="48">
        <v>13</v>
      </c>
    </row>
    <row r="73" spans="1:64" ht="15">
      <c r="A73" s="64" t="s">
        <v>237</v>
      </c>
      <c r="B73" s="64" t="s">
        <v>237</v>
      </c>
      <c r="C73" s="65" t="s">
        <v>2630</v>
      </c>
      <c r="D73" s="66">
        <v>3</v>
      </c>
      <c r="E73" s="67" t="s">
        <v>136</v>
      </c>
      <c r="F73" s="68">
        <v>35</v>
      </c>
      <c r="G73" s="65"/>
      <c r="H73" s="69"/>
      <c r="I73" s="70"/>
      <c r="J73" s="70"/>
      <c r="K73" s="34" t="s">
        <v>65</v>
      </c>
      <c r="L73" s="77">
        <v>73</v>
      </c>
      <c r="M73" s="77"/>
      <c r="N73" s="72"/>
      <c r="O73" s="79" t="s">
        <v>176</v>
      </c>
      <c r="P73" s="81">
        <v>43711.562106481484</v>
      </c>
      <c r="Q73" s="79" t="s">
        <v>307</v>
      </c>
      <c r="R73" s="83" t="s">
        <v>637</v>
      </c>
      <c r="S73" s="79" t="s">
        <v>893</v>
      </c>
      <c r="T73" s="79" t="s">
        <v>919</v>
      </c>
      <c r="U73" s="79"/>
      <c r="V73" s="83" t="s">
        <v>968</v>
      </c>
      <c r="W73" s="81">
        <v>43711.562106481484</v>
      </c>
      <c r="X73" s="83" t="s">
        <v>1037</v>
      </c>
      <c r="Y73" s="79"/>
      <c r="Z73" s="79"/>
      <c r="AA73" s="85" t="s">
        <v>1382</v>
      </c>
      <c r="AB73" s="79"/>
      <c r="AC73" s="79" t="b">
        <v>0</v>
      </c>
      <c r="AD73" s="79">
        <v>0</v>
      </c>
      <c r="AE73" s="85" t="s">
        <v>1659</v>
      </c>
      <c r="AF73" s="79" t="b">
        <v>0</v>
      </c>
      <c r="AG73" s="79" t="s">
        <v>1660</v>
      </c>
      <c r="AH73" s="79"/>
      <c r="AI73" s="85" t="s">
        <v>1659</v>
      </c>
      <c r="AJ73" s="79" t="b">
        <v>0</v>
      </c>
      <c r="AK73" s="79">
        <v>0</v>
      </c>
      <c r="AL73" s="85" t="s">
        <v>1659</v>
      </c>
      <c r="AM73" s="79" t="s">
        <v>1683</v>
      </c>
      <c r="AN73" s="79" t="b">
        <v>0</v>
      </c>
      <c r="AO73" s="85" t="s">
        <v>1382</v>
      </c>
      <c r="AP73" s="79" t="s">
        <v>176</v>
      </c>
      <c r="AQ73" s="79">
        <v>0</v>
      </c>
      <c r="AR73" s="79">
        <v>0</v>
      </c>
      <c r="AS73" s="79"/>
      <c r="AT73" s="79"/>
      <c r="AU73" s="79"/>
      <c r="AV73" s="79"/>
      <c r="AW73" s="79"/>
      <c r="AX73" s="79"/>
      <c r="AY73" s="79"/>
      <c r="AZ73" s="79"/>
      <c r="BA73">
        <v>282</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12</v>
      </c>
      <c r="BK73" s="49">
        <v>100</v>
      </c>
      <c r="BL73" s="48">
        <v>12</v>
      </c>
    </row>
    <row r="74" spans="1:64" ht="15">
      <c r="A74" s="64" t="s">
        <v>237</v>
      </c>
      <c r="B74" s="64" t="s">
        <v>237</v>
      </c>
      <c r="C74" s="65" t="s">
        <v>2630</v>
      </c>
      <c r="D74" s="66">
        <v>3</v>
      </c>
      <c r="E74" s="67" t="s">
        <v>136</v>
      </c>
      <c r="F74" s="68">
        <v>35</v>
      </c>
      <c r="G74" s="65"/>
      <c r="H74" s="69"/>
      <c r="I74" s="70"/>
      <c r="J74" s="70"/>
      <c r="K74" s="34" t="s">
        <v>65</v>
      </c>
      <c r="L74" s="77">
        <v>74</v>
      </c>
      <c r="M74" s="77"/>
      <c r="N74" s="72"/>
      <c r="O74" s="79" t="s">
        <v>176</v>
      </c>
      <c r="P74" s="81">
        <v>43711.56211805555</v>
      </c>
      <c r="Q74" s="79" t="s">
        <v>308</v>
      </c>
      <c r="R74" s="83" t="s">
        <v>638</v>
      </c>
      <c r="S74" s="79" t="s">
        <v>893</v>
      </c>
      <c r="T74" s="79" t="s">
        <v>919</v>
      </c>
      <c r="U74" s="79"/>
      <c r="V74" s="83" t="s">
        <v>968</v>
      </c>
      <c r="W74" s="81">
        <v>43711.56211805555</v>
      </c>
      <c r="X74" s="83" t="s">
        <v>1038</v>
      </c>
      <c r="Y74" s="79"/>
      <c r="Z74" s="79"/>
      <c r="AA74" s="85" t="s">
        <v>1383</v>
      </c>
      <c r="AB74" s="79"/>
      <c r="AC74" s="79" t="b">
        <v>0</v>
      </c>
      <c r="AD74" s="79">
        <v>0</v>
      </c>
      <c r="AE74" s="85" t="s">
        <v>1659</v>
      </c>
      <c r="AF74" s="79" t="b">
        <v>0</v>
      </c>
      <c r="AG74" s="79" t="s">
        <v>1660</v>
      </c>
      <c r="AH74" s="79"/>
      <c r="AI74" s="85" t="s">
        <v>1659</v>
      </c>
      <c r="AJ74" s="79" t="b">
        <v>0</v>
      </c>
      <c r="AK74" s="79">
        <v>0</v>
      </c>
      <c r="AL74" s="85" t="s">
        <v>1659</v>
      </c>
      <c r="AM74" s="79" t="s">
        <v>1683</v>
      </c>
      <c r="AN74" s="79" t="b">
        <v>0</v>
      </c>
      <c r="AO74" s="85" t="s">
        <v>1383</v>
      </c>
      <c r="AP74" s="79" t="s">
        <v>176</v>
      </c>
      <c r="AQ74" s="79">
        <v>0</v>
      </c>
      <c r="AR74" s="79">
        <v>0</v>
      </c>
      <c r="AS74" s="79"/>
      <c r="AT74" s="79"/>
      <c r="AU74" s="79"/>
      <c r="AV74" s="79"/>
      <c r="AW74" s="79"/>
      <c r="AX74" s="79"/>
      <c r="AY74" s="79"/>
      <c r="AZ74" s="79"/>
      <c r="BA74">
        <v>282</v>
      </c>
      <c r="BB74" s="78" t="str">
        <f>REPLACE(INDEX(GroupVertices[Group],MATCH(Edges[[#This Row],[Vertex 1]],GroupVertices[Vertex],0)),1,1,"")</f>
        <v>2</v>
      </c>
      <c r="BC74" s="78" t="str">
        <f>REPLACE(INDEX(GroupVertices[Group],MATCH(Edges[[#This Row],[Vertex 2]],GroupVertices[Vertex],0)),1,1,"")</f>
        <v>2</v>
      </c>
      <c r="BD74" s="48">
        <v>0</v>
      </c>
      <c r="BE74" s="49">
        <v>0</v>
      </c>
      <c r="BF74" s="48">
        <v>0</v>
      </c>
      <c r="BG74" s="49">
        <v>0</v>
      </c>
      <c r="BH74" s="48">
        <v>0</v>
      </c>
      <c r="BI74" s="49">
        <v>0</v>
      </c>
      <c r="BJ74" s="48">
        <v>12</v>
      </c>
      <c r="BK74" s="49">
        <v>100</v>
      </c>
      <c r="BL74" s="48">
        <v>12</v>
      </c>
    </row>
    <row r="75" spans="1:64" ht="15">
      <c r="A75" s="64" t="s">
        <v>237</v>
      </c>
      <c r="B75" s="64" t="s">
        <v>237</v>
      </c>
      <c r="C75" s="65" t="s">
        <v>2630</v>
      </c>
      <c r="D75" s="66">
        <v>3</v>
      </c>
      <c r="E75" s="67" t="s">
        <v>136</v>
      </c>
      <c r="F75" s="68">
        <v>35</v>
      </c>
      <c r="G75" s="65"/>
      <c r="H75" s="69"/>
      <c r="I75" s="70"/>
      <c r="J75" s="70"/>
      <c r="K75" s="34" t="s">
        <v>65</v>
      </c>
      <c r="L75" s="77">
        <v>75</v>
      </c>
      <c r="M75" s="77"/>
      <c r="N75" s="72"/>
      <c r="O75" s="79" t="s">
        <v>176</v>
      </c>
      <c r="P75" s="81">
        <v>43711.60738425926</v>
      </c>
      <c r="Q75" s="79" t="s">
        <v>309</v>
      </c>
      <c r="R75" s="83" t="s">
        <v>639</v>
      </c>
      <c r="S75" s="79" t="s">
        <v>893</v>
      </c>
      <c r="T75" s="79" t="s">
        <v>919</v>
      </c>
      <c r="U75" s="79"/>
      <c r="V75" s="83" t="s">
        <v>968</v>
      </c>
      <c r="W75" s="81">
        <v>43711.60738425926</v>
      </c>
      <c r="X75" s="83" t="s">
        <v>1039</v>
      </c>
      <c r="Y75" s="79"/>
      <c r="Z75" s="79"/>
      <c r="AA75" s="85" t="s">
        <v>1384</v>
      </c>
      <c r="AB75" s="79"/>
      <c r="AC75" s="79" t="b">
        <v>0</v>
      </c>
      <c r="AD75" s="79">
        <v>0</v>
      </c>
      <c r="AE75" s="85" t="s">
        <v>1659</v>
      </c>
      <c r="AF75" s="79" t="b">
        <v>0</v>
      </c>
      <c r="AG75" s="79" t="s">
        <v>1660</v>
      </c>
      <c r="AH75" s="79"/>
      <c r="AI75" s="85" t="s">
        <v>1659</v>
      </c>
      <c r="AJ75" s="79" t="b">
        <v>0</v>
      </c>
      <c r="AK75" s="79">
        <v>0</v>
      </c>
      <c r="AL75" s="85" t="s">
        <v>1659</v>
      </c>
      <c r="AM75" s="79" t="s">
        <v>1683</v>
      </c>
      <c r="AN75" s="79" t="b">
        <v>0</v>
      </c>
      <c r="AO75" s="85" t="s">
        <v>1384</v>
      </c>
      <c r="AP75" s="79" t="s">
        <v>176</v>
      </c>
      <c r="AQ75" s="79">
        <v>0</v>
      </c>
      <c r="AR75" s="79">
        <v>0</v>
      </c>
      <c r="AS75" s="79"/>
      <c r="AT75" s="79"/>
      <c r="AU75" s="79"/>
      <c r="AV75" s="79"/>
      <c r="AW75" s="79"/>
      <c r="AX75" s="79"/>
      <c r="AY75" s="79"/>
      <c r="AZ75" s="79"/>
      <c r="BA75">
        <v>282</v>
      </c>
      <c r="BB75" s="78" t="str">
        <f>REPLACE(INDEX(GroupVertices[Group],MATCH(Edges[[#This Row],[Vertex 1]],GroupVertices[Vertex],0)),1,1,"")</f>
        <v>2</v>
      </c>
      <c r="BC75" s="78" t="str">
        <f>REPLACE(INDEX(GroupVertices[Group],MATCH(Edges[[#This Row],[Vertex 2]],GroupVertices[Vertex],0)),1,1,"")</f>
        <v>2</v>
      </c>
      <c r="BD75" s="48">
        <v>1</v>
      </c>
      <c r="BE75" s="49">
        <v>7.6923076923076925</v>
      </c>
      <c r="BF75" s="48">
        <v>1</v>
      </c>
      <c r="BG75" s="49">
        <v>7.6923076923076925</v>
      </c>
      <c r="BH75" s="48">
        <v>0</v>
      </c>
      <c r="BI75" s="49">
        <v>0</v>
      </c>
      <c r="BJ75" s="48">
        <v>11</v>
      </c>
      <c r="BK75" s="49">
        <v>84.61538461538461</v>
      </c>
      <c r="BL75" s="48">
        <v>13</v>
      </c>
    </row>
    <row r="76" spans="1:64" ht="15">
      <c r="A76" s="64" t="s">
        <v>237</v>
      </c>
      <c r="B76" s="64" t="s">
        <v>237</v>
      </c>
      <c r="C76" s="65" t="s">
        <v>2630</v>
      </c>
      <c r="D76" s="66">
        <v>3</v>
      </c>
      <c r="E76" s="67" t="s">
        <v>136</v>
      </c>
      <c r="F76" s="68">
        <v>35</v>
      </c>
      <c r="G76" s="65"/>
      <c r="H76" s="69"/>
      <c r="I76" s="70"/>
      <c r="J76" s="70"/>
      <c r="K76" s="34" t="s">
        <v>65</v>
      </c>
      <c r="L76" s="77">
        <v>76</v>
      </c>
      <c r="M76" s="77"/>
      <c r="N76" s="72"/>
      <c r="O76" s="79" t="s">
        <v>176</v>
      </c>
      <c r="P76" s="81">
        <v>43711.607395833336</v>
      </c>
      <c r="Q76" s="79" t="s">
        <v>310</v>
      </c>
      <c r="R76" s="83" t="s">
        <v>640</v>
      </c>
      <c r="S76" s="79" t="s">
        <v>893</v>
      </c>
      <c r="T76" s="79" t="s">
        <v>919</v>
      </c>
      <c r="U76" s="79"/>
      <c r="V76" s="83" t="s">
        <v>968</v>
      </c>
      <c r="W76" s="81">
        <v>43711.607395833336</v>
      </c>
      <c r="X76" s="83" t="s">
        <v>1040</v>
      </c>
      <c r="Y76" s="79"/>
      <c r="Z76" s="79"/>
      <c r="AA76" s="85" t="s">
        <v>1385</v>
      </c>
      <c r="AB76" s="79"/>
      <c r="AC76" s="79" t="b">
        <v>0</v>
      </c>
      <c r="AD76" s="79">
        <v>0</v>
      </c>
      <c r="AE76" s="85" t="s">
        <v>1659</v>
      </c>
      <c r="AF76" s="79" t="b">
        <v>0</v>
      </c>
      <c r="AG76" s="79" t="s">
        <v>1660</v>
      </c>
      <c r="AH76" s="79"/>
      <c r="AI76" s="85" t="s">
        <v>1659</v>
      </c>
      <c r="AJ76" s="79" t="b">
        <v>0</v>
      </c>
      <c r="AK76" s="79">
        <v>0</v>
      </c>
      <c r="AL76" s="85" t="s">
        <v>1659</v>
      </c>
      <c r="AM76" s="79" t="s">
        <v>1683</v>
      </c>
      <c r="AN76" s="79" t="b">
        <v>0</v>
      </c>
      <c r="AO76" s="85" t="s">
        <v>1385</v>
      </c>
      <c r="AP76" s="79" t="s">
        <v>176</v>
      </c>
      <c r="AQ76" s="79">
        <v>0</v>
      </c>
      <c r="AR76" s="79">
        <v>0</v>
      </c>
      <c r="AS76" s="79"/>
      <c r="AT76" s="79"/>
      <c r="AU76" s="79"/>
      <c r="AV76" s="79"/>
      <c r="AW76" s="79"/>
      <c r="AX76" s="79"/>
      <c r="AY76" s="79"/>
      <c r="AZ76" s="79"/>
      <c r="BA76">
        <v>282</v>
      </c>
      <c r="BB76" s="78" t="str">
        <f>REPLACE(INDEX(GroupVertices[Group],MATCH(Edges[[#This Row],[Vertex 1]],GroupVertices[Vertex],0)),1,1,"")</f>
        <v>2</v>
      </c>
      <c r="BC76" s="78" t="str">
        <f>REPLACE(INDEX(GroupVertices[Group],MATCH(Edges[[#This Row],[Vertex 2]],GroupVertices[Vertex],0)),1,1,"")</f>
        <v>2</v>
      </c>
      <c r="BD76" s="48">
        <v>0</v>
      </c>
      <c r="BE76" s="49">
        <v>0</v>
      </c>
      <c r="BF76" s="48">
        <v>1</v>
      </c>
      <c r="BG76" s="49">
        <v>6.666666666666667</v>
      </c>
      <c r="BH76" s="48">
        <v>0</v>
      </c>
      <c r="BI76" s="49">
        <v>0</v>
      </c>
      <c r="BJ76" s="48">
        <v>14</v>
      </c>
      <c r="BK76" s="49">
        <v>93.33333333333333</v>
      </c>
      <c r="BL76" s="48">
        <v>15</v>
      </c>
    </row>
    <row r="77" spans="1:64" ht="15">
      <c r="A77" s="64" t="s">
        <v>237</v>
      </c>
      <c r="B77" s="64" t="s">
        <v>237</v>
      </c>
      <c r="C77" s="65" t="s">
        <v>2630</v>
      </c>
      <c r="D77" s="66">
        <v>3</v>
      </c>
      <c r="E77" s="67" t="s">
        <v>136</v>
      </c>
      <c r="F77" s="68">
        <v>35</v>
      </c>
      <c r="G77" s="65"/>
      <c r="H77" s="69"/>
      <c r="I77" s="70"/>
      <c r="J77" s="70"/>
      <c r="K77" s="34" t="s">
        <v>65</v>
      </c>
      <c r="L77" s="77">
        <v>77</v>
      </c>
      <c r="M77" s="77"/>
      <c r="N77" s="72"/>
      <c r="O77" s="79" t="s">
        <v>176</v>
      </c>
      <c r="P77" s="81">
        <v>43711.65253472222</v>
      </c>
      <c r="Q77" s="79" t="s">
        <v>311</v>
      </c>
      <c r="R77" s="83" t="s">
        <v>641</v>
      </c>
      <c r="S77" s="79" t="s">
        <v>893</v>
      </c>
      <c r="T77" s="79" t="s">
        <v>919</v>
      </c>
      <c r="U77" s="79"/>
      <c r="V77" s="83" t="s">
        <v>968</v>
      </c>
      <c r="W77" s="81">
        <v>43711.65253472222</v>
      </c>
      <c r="X77" s="83" t="s">
        <v>1041</v>
      </c>
      <c r="Y77" s="79"/>
      <c r="Z77" s="79"/>
      <c r="AA77" s="85" t="s">
        <v>1386</v>
      </c>
      <c r="AB77" s="79"/>
      <c r="AC77" s="79" t="b">
        <v>0</v>
      </c>
      <c r="AD77" s="79">
        <v>1</v>
      </c>
      <c r="AE77" s="85" t="s">
        <v>1659</v>
      </c>
      <c r="AF77" s="79" t="b">
        <v>0</v>
      </c>
      <c r="AG77" s="79" t="s">
        <v>1660</v>
      </c>
      <c r="AH77" s="79"/>
      <c r="AI77" s="85" t="s">
        <v>1659</v>
      </c>
      <c r="AJ77" s="79" t="b">
        <v>0</v>
      </c>
      <c r="AK77" s="79">
        <v>0</v>
      </c>
      <c r="AL77" s="85" t="s">
        <v>1659</v>
      </c>
      <c r="AM77" s="79" t="s">
        <v>1683</v>
      </c>
      <c r="AN77" s="79" t="b">
        <v>0</v>
      </c>
      <c r="AO77" s="85" t="s">
        <v>1386</v>
      </c>
      <c r="AP77" s="79" t="s">
        <v>176</v>
      </c>
      <c r="AQ77" s="79">
        <v>0</v>
      </c>
      <c r="AR77" s="79">
        <v>0</v>
      </c>
      <c r="AS77" s="79"/>
      <c r="AT77" s="79"/>
      <c r="AU77" s="79"/>
      <c r="AV77" s="79"/>
      <c r="AW77" s="79"/>
      <c r="AX77" s="79"/>
      <c r="AY77" s="79"/>
      <c r="AZ77" s="79"/>
      <c r="BA77">
        <v>282</v>
      </c>
      <c r="BB77" s="78" t="str">
        <f>REPLACE(INDEX(GroupVertices[Group],MATCH(Edges[[#This Row],[Vertex 1]],GroupVertices[Vertex],0)),1,1,"")</f>
        <v>2</v>
      </c>
      <c r="BC77" s="78" t="str">
        <f>REPLACE(INDEX(GroupVertices[Group],MATCH(Edges[[#This Row],[Vertex 2]],GroupVertices[Vertex],0)),1,1,"")</f>
        <v>2</v>
      </c>
      <c r="BD77" s="48">
        <v>0</v>
      </c>
      <c r="BE77" s="49">
        <v>0</v>
      </c>
      <c r="BF77" s="48">
        <v>1</v>
      </c>
      <c r="BG77" s="49">
        <v>7.142857142857143</v>
      </c>
      <c r="BH77" s="48">
        <v>0</v>
      </c>
      <c r="BI77" s="49">
        <v>0</v>
      </c>
      <c r="BJ77" s="48">
        <v>13</v>
      </c>
      <c r="BK77" s="49">
        <v>92.85714285714286</v>
      </c>
      <c r="BL77" s="48">
        <v>14</v>
      </c>
    </row>
    <row r="78" spans="1:64" ht="15">
      <c r="A78" s="64" t="s">
        <v>237</v>
      </c>
      <c r="B78" s="64" t="s">
        <v>237</v>
      </c>
      <c r="C78" s="65" t="s">
        <v>2630</v>
      </c>
      <c r="D78" s="66">
        <v>3</v>
      </c>
      <c r="E78" s="67" t="s">
        <v>136</v>
      </c>
      <c r="F78" s="68">
        <v>35</v>
      </c>
      <c r="G78" s="65"/>
      <c r="H78" s="69"/>
      <c r="I78" s="70"/>
      <c r="J78" s="70"/>
      <c r="K78" s="34" t="s">
        <v>65</v>
      </c>
      <c r="L78" s="77">
        <v>78</v>
      </c>
      <c r="M78" s="77"/>
      <c r="N78" s="72"/>
      <c r="O78" s="79" t="s">
        <v>176</v>
      </c>
      <c r="P78" s="81">
        <v>43711.652546296296</v>
      </c>
      <c r="Q78" s="79" t="s">
        <v>312</v>
      </c>
      <c r="R78" s="83" t="s">
        <v>642</v>
      </c>
      <c r="S78" s="79" t="s">
        <v>893</v>
      </c>
      <c r="T78" s="79" t="s">
        <v>919</v>
      </c>
      <c r="U78" s="79"/>
      <c r="V78" s="83" t="s">
        <v>968</v>
      </c>
      <c r="W78" s="81">
        <v>43711.652546296296</v>
      </c>
      <c r="X78" s="83" t="s">
        <v>1042</v>
      </c>
      <c r="Y78" s="79"/>
      <c r="Z78" s="79"/>
      <c r="AA78" s="85" t="s">
        <v>1387</v>
      </c>
      <c r="AB78" s="79"/>
      <c r="AC78" s="79" t="b">
        <v>0</v>
      </c>
      <c r="AD78" s="79">
        <v>0</v>
      </c>
      <c r="AE78" s="85" t="s">
        <v>1659</v>
      </c>
      <c r="AF78" s="79" t="b">
        <v>0</v>
      </c>
      <c r="AG78" s="79" t="s">
        <v>1660</v>
      </c>
      <c r="AH78" s="79"/>
      <c r="AI78" s="85" t="s">
        <v>1659</v>
      </c>
      <c r="AJ78" s="79" t="b">
        <v>0</v>
      </c>
      <c r="AK78" s="79">
        <v>0</v>
      </c>
      <c r="AL78" s="85" t="s">
        <v>1659</v>
      </c>
      <c r="AM78" s="79" t="s">
        <v>1683</v>
      </c>
      <c r="AN78" s="79" t="b">
        <v>0</v>
      </c>
      <c r="AO78" s="85" t="s">
        <v>1387</v>
      </c>
      <c r="AP78" s="79" t="s">
        <v>176</v>
      </c>
      <c r="AQ78" s="79">
        <v>0</v>
      </c>
      <c r="AR78" s="79">
        <v>0</v>
      </c>
      <c r="AS78" s="79"/>
      <c r="AT78" s="79"/>
      <c r="AU78" s="79"/>
      <c r="AV78" s="79"/>
      <c r="AW78" s="79"/>
      <c r="AX78" s="79"/>
      <c r="AY78" s="79"/>
      <c r="AZ78" s="79"/>
      <c r="BA78">
        <v>282</v>
      </c>
      <c r="BB78" s="78" t="str">
        <f>REPLACE(INDEX(GroupVertices[Group],MATCH(Edges[[#This Row],[Vertex 1]],GroupVertices[Vertex],0)),1,1,"")</f>
        <v>2</v>
      </c>
      <c r="BC78" s="78" t="str">
        <f>REPLACE(INDEX(GroupVertices[Group],MATCH(Edges[[#This Row],[Vertex 2]],GroupVertices[Vertex],0)),1,1,"")</f>
        <v>2</v>
      </c>
      <c r="BD78" s="48">
        <v>1</v>
      </c>
      <c r="BE78" s="49">
        <v>6.25</v>
      </c>
      <c r="BF78" s="48">
        <v>0</v>
      </c>
      <c r="BG78" s="49">
        <v>0</v>
      </c>
      <c r="BH78" s="48">
        <v>0</v>
      </c>
      <c r="BI78" s="49">
        <v>0</v>
      </c>
      <c r="BJ78" s="48">
        <v>15</v>
      </c>
      <c r="BK78" s="49">
        <v>93.75</v>
      </c>
      <c r="BL78" s="48">
        <v>16</v>
      </c>
    </row>
    <row r="79" spans="1:64" ht="15">
      <c r="A79" s="64" t="s">
        <v>237</v>
      </c>
      <c r="B79" s="64" t="s">
        <v>237</v>
      </c>
      <c r="C79" s="65" t="s">
        <v>2630</v>
      </c>
      <c r="D79" s="66">
        <v>3</v>
      </c>
      <c r="E79" s="67" t="s">
        <v>136</v>
      </c>
      <c r="F79" s="68">
        <v>35</v>
      </c>
      <c r="G79" s="65"/>
      <c r="H79" s="69"/>
      <c r="I79" s="70"/>
      <c r="J79" s="70"/>
      <c r="K79" s="34" t="s">
        <v>65</v>
      </c>
      <c r="L79" s="77">
        <v>79</v>
      </c>
      <c r="M79" s="77"/>
      <c r="N79" s="72"/>
      <c r="O79" s="79" t="s">
        <v>176</v>
      </c>
      <c r="P79" s="81">
        <v>43711.65255787037</v>
      </c>
      <c r="Q79" s="79" t="s">
        <v>313</v>
      </c>
      <c r="R79" s="83" t="s">
        <v>643</v>
      </c>
      <c r="S79" s="79" t="s">
        <v>893</v>
      </c>
      <c r="T79" s="79" t="s">
        <v>919</v>
      </c>
      <c r="U79" s="79"/>
      <c r="V79" s="83" t="s">
        <v>968</v>
      </c>
      <c r="W79" s="81">
        <v>43711.65255787037</v>
      </c>
      <c r="X79" s="83" t="s">
        <v>1043</v>
      </c>
      <c r="Y79" s="79"/>
      <c r="Z79" s="79"/>
      <c r="AA79" s="85" t="s">
        <v>1388</v>
      </c>
      <c r="AB79" s="79"/>
      <c r="AC79" s="79" t="b">
        <v>0</v>
      </c>
      <c r="AD79" s="79">
        <v>0</v>
      </c>
      <c r="AE79" s="85" t="s">
        <v>1659</v>
      </c>
      <c r="AF79" s="79" t="b">
        <v>0</v>
      </c>
      <c r="AG79" s="79" t="s">
        <v>1660</v>
      </c>
      <c r="AH79" s="79"/>
      <c r="AI79" s="85" t="s">
        <v>1659</v>
      </c>
      <c r="AJ79" s="79" t="b">
        <v>0</v>
      </c>
      <c r="AK79" s="79">
        <v>0</v>
      </c>
      <c r="AL79" s="85" t="s">
        <v>1659</v>
      </c>
      <c r="AM79" s="79" t="s">
        <v>1683</v>
      </c>
      <c r="AN79" s="79" t="b">
        <v>0</v>
      </c>
      <c r="AO79" s="85" t="s">
        <v>1388</v>
      </c>
      <c r="AP79" s="79" t="s">
        <v>176</v>
      </c>
      <c r="AQ79" s="79">
        <v>0</v>
      </c>
      <c r="AR79" s="79">
        <v>0</v>
      </c>
      <c r="AS79" s="79"/>
      <c r="AT79" s="79"/>
      <c r="AU79" s="79"/>
      <c r="AV79" s="79"/>
      <c r="AW79" s="79"/>
      <c r="AX79" s="79"/>
      <c r="AY79" s="79"/>
      <c r="AZ79" s="79"/>
      <c r="BA79">
        <v>282</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12</v>
      </c>
      <c r="BK79" s="49">
        <v>100</v>
      </c>
      <c r="BL79" s="48">
        <v>12</v>
      </c>
    </row>
    <row r="80" spans="1:64" ht="15">
      <c r="A80" s="64" t="s">
        <v>237</v>
      </c>
      <c r="B80" s="64" t="s">
        <v>237</v>
      </c>
      <c r="C80" s="65" t="s">
        <v>2630</v>
      </c>
      <c r="D80" s="66">
        <v>3</v>
      </c>
      <c r="E80" s="67" t="s">
        <v>136</v>
      </c>
      <c r="F80" s="68">
        <v>35</v>
      </c>
      <c r="G80" s="65"/>
      <c r="H80" s="69"/>
      <c r="I80" s="70"/>
      <c r="J80" s="70"/>
      <c r="K80" s="34" t="s">
        <v>65</v>
      </c>
      <c r="L80" s="77">
        <v>80</v>
      </c>
      <c r="M80" s="77"/>
      <c r="N80" s="72"/>
      <c r="O80" s="79" t="s">
        <v>176</v>
      </c>
      <c r="P80" s="81">
        <v>43712.47729166667</v>
      </c>
      <c r="Q80" s="79" t="s">
        <v>314</v>
      </c>
      <c r="R80" s="83" t="s">
        <v>644</v>
      </c>
      <c r="S80" s="79" t="s">
        <v>893</v>
      </c>
      <c r="T80" s="79" t="s">
        <v>919</v>
      </c>
      <c r="U80" s="79"/>
      <c r="V80" s="83" t="s">
        <v>968</v>
      </c>
      <c r="W80" s="81">
        <v>43712.47729166667</v>
      </c>
      <c r="X80" s="83" t="s">
        <v>1044</v>
      </c>
      <c r="Y80" s="79"/>
      <c r="Z80" s="79"/>
      <c r="AA80" s="85" t="s">
        <v>1389</v>
      </c>
      <c r="AB80" s="79"/>
      <c r="AC80" s="79" t="b">
        <v>0</v>
      </c>
      <c r="AD80" s="79">
        <v>0</v>
      </c>
      <c r="AE80" s="85" t="s">
        <v>1659</v>
      </c>
      <c r="AF80" s="79" t="b">
        <v>0</v>
      </c>
      <c r="AG80" s="79" t="s">
        <v>1660</v>
      </c>
      <c r="AH80" s="79"/>
      <c r="AI80" s="85" t="s">
        <v>1659</v>
      </c>
      <c r="AJ80" s="79" t="b">
        <v>0</v>
      </c>
      <c r="AK80" s="79">
        <v>0</v>
      </c>
      <c r="AL80" s="85" t="s">
        <v>1659</v>
      </c>
      <c r="AM80" s="79" t="s">
        <v>1683</v>
      </c>
      <c r="AN80" s="79" t="b">
        <v>0</v>
      </c>
      <c r="AO80" s="85" t="s">
        <v>1389</v>
      </c>
      <c r="AP80" s="79" t="s">
        <v>176</v>
      </c>
      <c r="AQ80" s="79">
        <v>0</v>
      </c>
      <c r="AR80" s="79">
        <v>0</v>
      </c>
      <c r="AS80" s="79"/>
      <c r="AT80" s="79"/>
      <c r="AU80" s="79"/>
      <c r="AV80" s="79"/>
      <c r="AW80" s="79"/>
      <c r="AX80" s="79"/>
      <c r="AY80" s="79"/>
      <c r="AZ80" s="79"/>
      <c r="BA80">
        <v>282</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14</v>
      </c>
      <c r="BK80" s="49">
        <v>100</v>
      </c>
      <c r="BL80" s="48">
        <v>14</v>
      </c>
    </row>
    <row r="81" spans="1:64" ht="15">
      <c r="A81" s="64" t="s">
        <v>237</v>
      </c>
      <c r="B81" s="64" t="s">
        <v>237</v>
      </c>
      <c r="C81" s="65" t="s">
        <v>2630</v>
      </c>
      <c r="D81" s="66">
        <v>3</v>
      </c>
      <c r="E81" s="67" t="s">
        <v>136</v>
      </c>
      <c r="F81" s="68">
        <v>35</v>
      </c>
      <c r="G81" s="65"/>
      <c r="H81" s="69"/>
      <c r="I81" s="70"/>
      <c r="J81" s="70"/>
      <c r="K81" s="34" t="s">
        <v>65</v>
      </c>
      <c r="L81" s="77">
        <v>81</v>
      </c>
      <c r="M81" s="77"/>
      <c r="N81" s="72"/>
      <c r="O81" s="79" t="s">
        <v>176</v>
      </c>
      <c r="P81" s="81">
        <v>43712.47730324074</v>
      </c>
      <c r="Q81" s="79" t="s">
        <v>315</v>
      </c>
      <c r="R81" s="83" t="s">
        <v>645</v>
      </c>
      <c r="S81" s="79" t="s">
        <v>893</v>
      </c>
      <c r="T81" s="79" t="s">
        <v>919</v>
      </c>
      <c r="U81" s="79"/>
      <c r="V81" s="83" t="s">
        <v>968</v>
      </c>
      <c r="W81" s="81">
        <v>43712.47730324074</v>
      </c>
      <c r="X81" s="83" t="s">
        <v>1045</v>
      </c>
      <c r="Y81" s="79"/>
      <c r="Z81" s="79"/>
      <c r="AA81" s="85" t="s">
        <v>1390</v>
      </c>
      <c r="AB81" s="79"/>
      <c r="AC81" s="79" t="b">
        <v>0</v>
      </c>
      <c r="AD81" s="79">
        <v>0</v>
      </c>
      <c r="AE81" s="85" t="s">
        <v>1659</v>
      </c>
      <c r="AF81" s="79" t="b">
        <v>0</v>
      </c>
      <c r="AG81" s="79" t="s">
        <v>1660</v>
      </c>
      <c r="AH81" s="79"/>
      <c r="AI81" s="85" t="s">
        <v>1659</v>
      </c>
      <c r="AJ81" s="79" t="b">
        <v>0</v>
      </c>
      <c r="AK81" s="79">
        <v>0</v>
      </c>
      <c r="AL81" s="85" t="s">
        <v>1659</v>
      </c>
      <c r="AM81" s="79" t="s">
        <v>1683</v>
      </c>
      <c r="AN81" s="79" t="b">
        <v>0</v>
      </c>
      <c r="AO81" s="85" t="s">
        <v>1390</v>
      </c>
      <c r="AP81" s="79" t="s">
        <v>176</v>
      </c>
      <c r="AQ81" s="79">
        <v>0</v>
      </c>
      <c r="AR81" s="79">
        <v>0</v>
      </c>
      <c r="AS81" s="79"/>
      <c r="AT81" s="79"/>
      <c r="AU81" s="79"/>
      <c r="AV81" s="79"/>
      <c r="AW81" s="79"/>
      <c r="AX81" s="79"/>
      <c r="AY81" s="79"/>
      <c r="AZ81" s="79"/>
      <c r="BA81">
        <v>282</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11</v>
      </c>
      <c r="BK81" s="49">
        <v>100</v>
      </c>
      <c r="BL81" s="48">
        <v>11</v>
      </c>
    </row>
    <row r="82" spans="1:64" ht="15">
      <c r="A82" s="64" t="s">
        <v>237</v>
      </c>
      <c r="B82" s="64" t="s">
        <v>237</v>
      </c>
      <c r="C82" s="65" t="s">
        <v>2630</v>
      </c>
      <c r="D82" s="66">
        <v>3</v>
      </c>
      <c r="E82" s="67" t="s">
        <v>136</v>
      </c>
      <c r="F82" s="68">
        <v>35</v>
      </c>
      <c r="G82" s="65"/>
      <c r="H82" s="69"/>
      <c r="I82" s="70"/>
      <c r="J82" s="70"/>
      <c r="K82" s="34" t="s">
        <v>65</v>
      </c>
      <c r="L82" s="77">
        <v>82</v>
      </c>
      <c r="M82" s="77"/>
      <c r="N82" s="72"/>
      <c r="O82" s="79" t="s">
        <v>176</v>
      </c>
      <c r="P82" s="81">
        <v>43712.51881944444</v>
      </c>
      <c r="Q82" s="79" t="s">
        <v>316</v>
      </c>
      <c r="R82" s="83" t="s">
        <v>646</v>
      </c>
      <c r="S82" s="79" t="s">
        <v>893</v>
      </c>
      <c r="T82" s="79" t="s">
        <v>919</v>
      </c>
      <c r="U82" s="79"/>
      <c r="V82" s="83" t="s">
        <v>968</v>
      </c>
      <c r="W82" s="81">
        <v>43712.51881944444</v>
      </c>
      <c r="X82" s="83" t="s">
        <v>1046</v>
      </c>
      <c r="Y82" s="79"/>
      <c r="Z82" s="79"/>
      <c r="AA82" s="85" t="s">
        <v>1391</v>
      </c>
      <c r="AB82" s="79"/>
      <c r="AC82" s="79" t="b">
        <v>0</v>
      </c>
      <c r="AD82" s="79">
        <v>0</v>
      </c>
      <c r="AE82" s="85" t="s">
        <v>1659</v>
      </c>
      <c r="AF82" s="79" t="b">
        <v>0</v>
      </c>
      <c r="AG82" s="79" t="s">
        <v>1662</v>
      </c>
      <c r="AH82" s="79"/>
      <c r="AI82" s="85" t="s">
        <v>1659</v>
      </c>
      <c r="AJ82" s="79" t="b">
        <v>0</v>
      </c>
      <c r="AK82" s="79">
        <v>0</v>
      </c>
      <c r="AL82" s="85" t="s">
        <v>1659</v>
      </c>
      <c r="AM82" s="79" t="s">
        <v>1683</v>
      </c>
      <c r="AN82" s="79" t="b">
        <v>0</v>
      </c>
      <c r="AO82" s="85" t="s">
        <v>1391</v>
      </c>
      <c r="AP82" s="79" t="s">
        <v>176</v>
      </c>
      <c r="AQ82" s="79">
        <v>0</v>
      </c>
      <c r="AR82" s="79">
        <v>0</v>
      </c>
      <c r="AS82" s="79"/>
      <c r="AT82" s="79"/>
      <c r="AU82" s="79"/>
      <c r="AV82" s="79"/>
      <c r="AW82" s="79"/>
      <c r="AX82" s="79"/>
      <c r="AY82" s="79"/>
      <c r="AZ82" s="79"/>
      <c r="BA82">
        <v>282</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13</v>
      </c>
      <c r="BK82" s="49">
        <v>100</v>
      </c>
      <c r="BL82" s="48">
        <v>13</v>
      </c>
    </row>
    <row r="83" spans="1:64" ht="15">
      <c r="A83" s="64" t="s">
        <v>237</v>
      </c>
      <c r="B83" s="64" t="s">
        <v>237</v>
      </c>
      <c r="C83" s="65" t="s">
        <v>2630</v>
      </c>
      <c r="D83" s="66">
        <v>3</v>
      </c>
      <c r="E83" s="67" t="s">
        <v>136</v>
      </c>
      <c r="F83" s="68">
        <v>35</v>
      </c>
      <c r="G83" s="65"/>
      <c r="H83" s="69"/>
      <c r="I83" s="70"/>
      <c r="J83" s="70"/>
      <c r="K83" s="34" t="s">
        <v>65</v>
      </c>
      <c r="L83" s="77">
        <v>83</v>
      </c>
      <c r="M83" s="77"/>
      <c r="N83" s="72"/>
      <c r="O83" s="79" t="s">
        <v>176</v>
      </c>
      <c r="P83" s="81">
        <v>43712.57135416667</v>
      </c>
      <c r="Q83" s="79" t="s">
        <v>317</v>
      </c>
      <c r="R83" s="83" t="s">
        <v>647</v>
      </c>
      <c r="S83" s="79" t="s">
        <v>893</v>
      </c>
      <c r="T83" s="79" t="s">
        <v>919</v>
      </c>
      <c r="U83" s="79"/>
      <c r="V83" s="83" t="s">
        <v>968</v>
      </c>
      <c r="W83" s="81">
        <v>43712.57135416667</v>
      </c>
      <c r="X83" s="83" t="s">
        <v>1047</v>
      </c>
      <c r="Y83" s="79"/>
      <c r="Z83" s="79"/>
      <c r="AA83" s="85" t="s">
        <v>1392</v>
      </c>
      <c r="AB83" s="79"/>
      <c r="AC83" s="79" t="b">
        <v>0</v>
      </c>
      <c r="AD83" s="79">
        <v>0</v>
      </c>
      <c r="AE83" s="85" t="s">
        <v>1659</v>
      </c>
      <c r="AF83" s="79" t="b">
        <v>0</v>
      </c>
      <c r="AG83" s="79" t="s">
        <v>1660</v>
      </c>
      <c r="AH83" s="79"/>
      <c r="AI83" s="85" t="s">
        <v>1659</v>
      </c>
      <c r="AJ83" s="79" t="b">
        <v>0</v>
      </c>
      <c r="AK83" s="79">
        <v>0</v>
      </c>
      <c r="AL83" s="85" t="s">
        <v>1659</v>
      </c>
      <c r="AM83" s="79" t="s">
        <v>1683</v>
      </c>
      <c r="AN83" s="79" t="b">
        <v>0</v>
      </c>
      <c r="AO83" s="85" t="s">
        <v>1392</v>
      </c>
      <c r="AP83" s="79" t="s">
        <v>176</v>
      </c>
      <c r="AQ83" s="79">
        <v>0</v>
      </c>
      <c r="AR83" s="79">
        <v>0</v>
      </c>
      <c r="AS83" s="79"/>
      <c r="AT83" s="79"/>
      <c r="AU83" s="79"/>
      <c r="AV83" s="79"/>
      <c r="AW83" s="79"/>
      <c r="AX83" s="79"/>
      <c r="AY83" s="79"/>
      <c r="AZ83" s="79"/>
      <c r="BA83">
        <v>282</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13</v>
      </c>
      <c r="BK83" s="49">
        <v>100</v>
      </c>
      <c r="BL83" s="48">
        <v>13</v>
      </c>
    </row>
    <row r="84" spans="1:64" ht="15">
      <c r="A84" s="64" t="s">
        <v>237</v>
      </c>
      <c r="B84" s="64" t="s">
        <v>237</v>
      </c>
      <c r="C84" s="65" t="s">
        <v>2630</v>
      </c>
      <c r="D84" s="66">
        <v>3</v>
      </c>
      <c r="E84" s="67" t="s">
        <v>136</v>
      </c>
      <c r="F84" s="68">
        <v>35</v>
      </c>
      <c r="G84" s="65"/>
      <c r="H84" s="69"/>
      <c r="I84" s="70"/>
      <c r="J84" s="70"/>
      <c r="K84" s="34" t="s">
        <v>65</v>
      </c>
      <c r="L84" s="77">
        <v>84</v>
      </c>
      <c r="M84" s="77"/>
      <c r="N84" s="72"/>
      <c r="O84" s="79" t="s">
        <v>176</v>
      </c>
      <c r="P84" s="81">
        <v>43712.61651620371</v>
      </c>
      <c r="Q84" s="79" t="s">
        <v>318</v>
      </c>
      <c r="R84" s="83" t="s">
        <v>648</v>
      </c>
      <c r="S84" s="79" t="s">
        <v>893</v>
      </c>
      <c r="T84" s="79" t="s">
        <v>919</v>
      </c>
      <c r="U84" s="79"/>
      <c r="V84" s="83" t="s">
        <v>968</v>
      </c>
      <c r="W84" s="81">
        <v>43712.61651620371</v>
      </c>
      <c r="X84" s="83" t="s">
        <v>1048</v>
      </c>
      <c r="Y84" s="79"/>
      <c r="Z84" s="79"/>
      <c r="AA84" s="85" t="s">
        <v>1393</v>
      </c>
      <c r="AB84" s="79"/>
      <c r="AC84" s="79" t="b">
        <v>0</v>
      </c>
      <c r="AD84" s="79">
        <v>0</v>
      </c>
      <c r="AE84" s="85" t="s">
        <v>1659</v>
      </c>
      <c r="AF84" s="79" t="b">
        <v>0</v>
      </c>
      <c r="AG84" s="79" t="s">
        <v>1660</v>
      </c>
      <c r="AH84" s="79"/>
      <c r="AI84" s="85" t="s">
        <v>1659</v>
      </c>
      <c r="AJ84" s="79" t="b">
        <v>0</v>
      </c>
      <c r="AK84" s="79">
        <v>0</v>
      </c>
      <c r="AL84" s="85" t="s">
        <v>1659</v>
      </c>
      <c r="AM84" s="79" t="s">
        <v>1683</v>
      </c>
      <c r="AN84" s="79" t="b">
        <v>0</v>
      </c>
      <c r="AO84" s="85" t="s">
        <v>1393</v>
      </c>
      <c r="AP84" s="79" t="s">
        <v>176</v>
      </c>
      <c r="AQ84" s="79">
        <v>0</v>
      </c>
      <c r="AR84" s="79">
        <v>0</v>
      </c>
      <c r="AS84" s="79"/>
      <c r="AT84" s="79"/>
      <c r="AU84" s="79"/>
      <c r="AV84" s="79"/>
      <c r="AW84" s="79"/>
      <c r="AX84" s="79"/>
      <c r="AY84" s="79"/>
      <c r="AZ84" s="79"/>
      <c r="BA84">
        <v>282</v>
      </c>
      <c r="BB84" s="78" t="str">
        <f>REPLACE(INDEX(GroupVertices[Group],MATCH(Edges[[#This Row],[Vertex 1]],GroupVertices[Vertex],0)),1,1,"")</f>
        <v>2</v>
      </c>
      <c r="BC84" s="78" t="str">
        <f>REPLACE(INDEX(GroupVertices[Group],MATCH(Edges[[#This Row],[Vertex 2]],GroupVertices[Vertex],0)),1,1,"")</f>
        <v>2</v>
      </c>
      <c r="BD84" s="48">
        <v>0</v>
      </c>
      <c r="BE84" s="49">
        <v>0</v>
      </c>
      <c r="BF84" s="48">
        <v>0</v>
      </c>
      <c r="BG84" s="49">
        <v>0</v>
      </c>
      <c r="BH84" s="48">
        <v>0</v>
      </c>
      <c r="BI84" s="49">
        <v>0</v>
      </c>
      <c r="BJ84" s="48">
        <v>13</v>
      </c>
      <c r="BK84" s="49">
        <v>100</v>
      </c>
      <c r="BL84" s="48">
        <v>13</v>
      </c>
    </row>
    <row r="85" spans="1:64" ht="15">
      <c r="A85" s="64" t="s">
        <v>237</v>
      </c>
      <c r="B85" s="64" t="s">
        <v>237</v>
      </c>
      <c r="C85" s="65" t="s">
        <v>2630</v>
      </c>
      <c r="D85" s="66">
        <v>3</v>
      </c>
      <c r="E85" s="67" t="s">
        <v>136</v>
      </c>
      <c r="F85" s="68">
        <v>35</v>
      </c>
      <c r="G85" s="65"/>
      <c r="H85" s="69"/>
      <c r="I85" s="70"/>
      <c r="J85" s="70"/>
      <c r="K85" s="34" t="s">
        <v>65</v>
      </c>
      <c r="L85" s="77">
        <v>85</v>
      </c>
      <c r="M85" s="77"/>
      <c r="N85" s="72"/>
      <c r="O85" s="79" t="s">
        <v>176</v>
      </c>
      <c r="P85" s="81">
        <v>43712.703148148146</v>
      </c>
      <c r="Q85" s="79" t="s">
        <v>319</v>
      </c>
      <c r="R85" s="83" t="s">
        <v>649</v>
      </c>
      <c r="S85" s="79" t="s">
        <v>893</v>
      </c>
      <c r="T85" s="79" t="s">
        <v>919</v>
      </c>
      <c r="U85" s="79"/>
      <c r="V85" s="83" t="s">
        <v>968</v>
      </c>
      <c r="W85" s="81">
        <v>43712.703148148146</v>
      </c>
      <c r="X85" s="83" t="s">
        <v>1049</v>
      </c>
      <c r="Y85" s="79"/>
      <c r="Z85" s="79"/>
      <c r="AA85" s="85" t="s">
        <v>1394</v>
      </c>
      <c r="AB85" s="79"/>
      <c r="AC85" s="79" t="b">
        <v>0</v>
      </c>
      <c r="AD85" s="79">
        <v>0</v>
      </c>
      <c r="AE85" s="85" t="s">
        <v>1659</v>
      </c>
      <c r="AF85" s="79" t="b">
        <v>0</v>
      </c>
      <c r="AG85" s="79" t="s">
        <v>1660</v>
      </c>
      <c r="AH85" s="79"/>
      <c r="AI85" s="85" t="s">
        <v>1659</v>
      </c>
      <c r="AJ85" s="79" t="b">
        <v>0</v>
      </c>
      <c r="AK85" s="79">
        <v>0</v>
      </c>
      <c r="AL85" s="85" t="s">
        <v>1659</v>
      </c>
      <c r="AM85" s="79" t="s">
        <v>1683</v>
      </c>
      <c r="AN85" s="79" t="b">
        <v>0</v>
      </c>
      <c r="AO85" s="85" t="s">
        <v>1394</v>
      </c>
      <c r="AP85" s="79" t="s">
        <v>176</v>
      </c>
      <c r="AQ85" s="79">
        <v>0</v>
      </c>
      <c r="AR85" s="79">
        <v>0</v>
      </c>
      <c r="AS85" s="79"/>
      <c r="AT85" s="79"/>
      <c r="AU85" s="79"/>
      <c r="AV85" s="79"/>
      <c r="AW85" s="79"/>
      <c r="AX85" s="79"/>
      <c r="AY85" s="79"/>
      <c r="AZ85" s="79"/>
      <c r="BA85">
        <v>282</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13</v>
      </c>
      <c r="BK85" s="49">
        <v>100</v>
      </c>
      <c r="BL85" s="48">
        <v>13</v>
      </c>
    </row>
    <row r="86" spans="1:64" ht="15">
      <c r="A86" s="64" t="s">
        <v>237</v>
      </c>
      <c r="B86" s="64" t="s">
        <v>237</v>
      </c>
      <c r="C86" s="65" t="s">
        <v>2630</v>
      </c>
      <c r="D86" s="66">
        <v>3</v>
      </c>
      <c r="E86" s="67" t="s">
        <v>136</v>
      </c>
      <c r="F86" s="68">
        <v>35</v>
      </c>
      <c r="G86" s="65"/>
      <c r="H86" s="69"/>
      <c r="I86" s="70"/>
      <c r="J86" s="70"/>
      <c r="K86" s="34" t="s">
        <v>65</v>
      </c>
      <c r="L86" s="77">
        <v>86</v>
      </c>
      <c r="M86" s="77"/>
      <c r="N86" s="72"/>
      <c r="O86" s="79" t="s">
        <v>176</v>
      </c>
      <c r="P86" s="81">
        <v>43712.70315972222</v>
      </c>
      <c r="Q86" s="79" t="s">
        <v>320</v>
      </c>
      <c r="R86" s="83" t="s">
        <v>650</v>
      </c>
      <c r="S86" s="79" t="s">
        <v>893</v>
      </c>
      <c r="T86" s="79" t="s">
        <v>919</v>
      </c>
      <c r="U86" s="79"/>
      <c r="V86" s="83" t="s">
        <v>968</v>
      </c>
      <c r="W86" s="81">
        <v>43712.70315972222</v>
      </c>
      <c r="X86" s="83" t="s">
        <v>1050</v>
      </c>
      <c r="Y86" s="79"/>
      <c r="Z86" s="79"/>
      <c r="AA86" s="85" t="s">
        <v>1395</v>
      </c>
      <c r="AB86" s="79"/>
      <c r="AC86" s="79" t="b">
        <v>0</v>
      </c>
      <c r="AD86" s="79">
        <v>0</v>
      </c>
      <c r="AE86" s="85" t="s">
        <v>1659</v>
      </c>
      <c r="AF86" s="79" t="b">
        <v>0</v>
      </c>
      <c r="AG86" s="79" t="s">
        <v>1660</v>
      </c>
      <c r="AH86" s="79"/>
      <c r="AI86" s="85" t="s">
        <v>1659</v>
      </c>
      <c r="AJ86" s="79" t="b">
        <v>0</v>
      </c>
      <c r="AK86" s="79">
        <v>0</v>
      </c>
      <c r="AL86" s="85" t="s">
        <v>1659</v>
      </c>
      <c r="AM86" s="79" t="s">
        <v>1683</v>
      </c>
      <c r="AN86" s="79" t="b">
        <v>0</v>
      </c>
      <c r="AO86" s="85" t="s">
        <v>1395</v>
      </c>
      <c r="AP86" s="79" t="s">
        <v>176</v>
      </c>
      <c r="AQ86" s="79">
        <v>0</v>
      </c>
      <c r="AR86" s="79">
        <v>0</v>
      </c>
      <c r="AS86" s="79"/>
      <c r="AT86" s="79"/>
      <c r="AU86" s="79"/>
      <c r="AV86" s="79"/>
      <c r="AW86" s="79"/>
      <c r="AX86" s="79"/>
      <c r="AY86" s="79"/>
      <c r="AZ86" s="79"/>
      <c r="BA86">
        <v>282</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11</v>
      </c>
      <c r="BK86" s="49">
        <v>100</v>
      </c>
      <c r="BL86" s="48">
        <v>11</v>
      </c>
    </row>
    <row r="87" spans="1:64" ht="15">
      <c r="A87" s="64" t="s">
        <v>237</v>
      </c>
      <c r="B87" s="64" t="s">
        <v>237</v>
      </c>
      <c r="C87" s="65" t="s">
        <v>2630</v>
      </c>
      <c r="D87" s="66">
        <v>3</v>
      </c>
      <c r="E87" s="67" t="s">
        <v>136</v>
      </c>
      <c r="F87" s="68">
        <v>35</v>
      </c>
      <c r="G87" s="65"/>
      <c r="H87" s="69"/>
      <c r="I87" s="70"/>
      <c r="J87" s="70"/>
      <c r="K87" s="34" t="s">
        <v>65</v>
      </c>
      <c r="L87" s="77">
        <v>87</v>
      </c>
      <c r="M87" s="77"/>
      <c r="N87" s="72"/>
      <c r="O87" s="79" t="s">
        <v>176</v>
      </c>
      <c r="P87" s="81">
        <v>43712.7031712963</v>
      </c>
      <c r="Q87" s="79" t="s">
        <v>321</v>
      </c>
      <c r="R87" s="83" t="s">
        <v>651</v>
      </c>
      <c r="S87" s="79" t="s">
        <v>893</v>
      </c>
      <c r="T87" s="79" t="s">
        <v>919</v>
      </c>
      <c r="U87" s="79"/>
      <c r="V87" s="83" t="s">
        <v>968</v>
      </c>
      <c r="W87" s="81">
        <v>43712.7031712963</v>
      </c>
      <c r="X87" s="83" t="s">
        <v>1051</v>
      </c>
      <c r="Y87" s="79"/>
      <c r="Z87" s="79"/>
      <c r="AA87" s="85" t="s">
        <v>1396</v>
      </c>
      <c r="AB87" s="79"/>
      <c r="AC87" s="79" t="b">
        <v>0</v>
      </c>
      <c r="AD87" s="79">
        <v>0</v>
      </c>
      <c r="AE87" s="85" t="s">
        <v>1659</v>
      </c>
      <c r="AF87" s="79" t="b">
        <v>0</v>
      </c>
      <c r="AG87" s="79" t="s">
        <v>1660</v>
      </c>
      <c r="AH87" s="79"/>
      <c r="AI87" s="85" t="s">
        <v>1659</v>
      </c>
      <c r="AJ87" s="79" t="b">
        <v>0</v>
      </c>
      <c r="AK87" s="79">
        <v>0</v>
      </c>
      <c r="AL87" s="85" t="s">
        <v>1659</v>
      </c>
      <c r="AM87" s="79" t="s">
        <v>1683</v>
      </c>
      <c r="AN87" s="79" t="b">
        <v>0</v>
      </c>
      <c r="AO87" s="85" t="s">
        <v>1396</v>
      </c>
      <c r="AP87" s="79" t="s">
        <v>176</v>
      </c>
      <c r="AQ87" s="79">
        <v>0</v>
      </c>
      <c r="AR87" s="79">
        <v>0</v>
      </c>
      <c r="AS87" s="79"/>
      <c r="AT87" s="79"/>
      <c r="AU87" s="79"/>
      <c r="AV87" s="79"/>
      <c r="AW87" s="79"/>
      <c r="AX87" s="79"/>
      <c r="AY87" s="79"/>
      <c r="AZ87" s="79"/>
      <c r="BA87">
        <v>282</v>
      </c>
      <c r="BB87" s="78" t="str">
        <f>REPLACE(INDEX(GroupVertices[Group],MATCH(Edges[[#This Row],[Vertex 1]],GroupVertices[Vertex],0)),1,1,"")</f>
        <v>2</v>
      </c>
      <c r="BC87" s="78" t="str">
        <f>REPLACE(INDEX(GroupVertices[Group],MATCH(Edges[[#This Row],[Vertex 2]],GroupVertices[Vertex],0)),1,1,"")</f>
        <v>2</v>
      </c>
      <c r="BD87" s="48">
        <v>0</v>
      </c>
      <c r="BE87" s="49">
        <v>0</v>
      </c>
      <c r="BF87" s="48">
        <v>1</v>
      </c>
      <c r="BG87" s="49">
        <v>5.882352941176471</v>
      </c>
      <c r="BH87" s="48">
        <v>0</v>
      </c>
      <c r="BI87" s="49">
        <v>0</v>
      </c>
      <c r="BJ87" s="48">
        <v>16</v>
      </c>
      <c r="BK87" s="49">
        <v>94.11764705882354</v>
      </c>
      <c r="BL87" s="48">
        <v>17</v>
      </c>
    </row>
    <row r="88" spans="1:64" ht="15">
      <c r="A88" s="64" t="s">
        <v>237</v>
      </c>
      <c r="B88" s="64" t="s">
        <v>237</v>
      </c>
      <c r="C88" s="65" t="s">
        <v>2630</v>
      </c>
      <c r="D88" s="66">
        <v>3</v>
      </c>
      <c r="E88" s="67" t="s">
        <v>136</v>
      </c>
      <c r="F88" s="68">
        <v>35</v>
      </c>
      <c r="G88" s="65"/>
      <c r="H88" s="69"/>
      <c r="I88" s="70"/>
      <c r="J88" s="70"/>
      <c r="K88" s="34" t="s">
        <v>65</v>
      </c>
      <c r="L88" s="77">
        <v>88</v>
      </c>
      <c r="M88" s="77"/>
      <c r="N88" s="72"/>
      <c r="O88" s="79" t="s">
        <v>176</v>
      </c>
      <c r="P88" s="81">
        <v>43712.7031712963</v>
      </c>
      <c r="Q88" s="79" t="s">
        <v>322</v>
      </c>
      <c r="R88" s="83" t="s">
        <v>652</v>
      </c>
      <c r="S88" s="79" t="s">
        <v>893</v>
      </c>
      <c r="T88" s="79" t="s">
        <v>919</v>
      </c>
      <c r="U88" s="79"/>
      <c r="V88" s="83" t="s">
        <v>968</v>
      </c>
      <c r="W88" s="81">
        <v>43712.7031712963</v>
      </c>
      <c r="X88" s="83" t="s">
        <v>1052</v>
      </c>
      <c r="Y88" s="79"/>
      <c r="Z88" s="79"/>
      <c r="AA88" s="85" t="s">
        <v>1397</v>
      </c>
      <c r="AB88" s="79"/>
      <c r="AC88" s="79" t="b">
        <v>0</v>
      </c>
      <c r="AD88" s="79">
        <v>0</v>
      </c>
      <c r="AE88" s="85" t="s">
        <v>1659</v>
      </c>
      <c r="AF88" s="79" t="b">
        <v>0</v>
      </c>
      <c r="AG88" s="79" t="s">
        <v>1660</v>
      </c>
      <c r="AH88" s="79"/>
      <c r="AI88" s="85" t="s">
        <v>1659</v>
      </c>
      <c r="AJ88" s="79" t="b">
        <v>0</v>
      </c>
      <c r="AK88" s="79">
        <v>0</v>
      </c>
      <c r="AL88" s="85" t="s">
        <v>1659</v>
      </c>
      <c r="AM88" s="79" t="s">
        <v>1683</v>
      </c>
      <c r="AN88" s="79" t="b">
        <v>0</v>
      </c>
      <c r="AO88" s="85" t="s">
        <v>1397</v>
      </c>
      <c r="AP88" s="79" t="s">
        <v>176</v>
      </c>
      <c r="AQ88" s="79">
        <v>0</v>
      </c>
      <c r="AR88" s="79">
        <v>0</v>
      </c>
      <c r="AS88" s="79"/>
      <c r="AT88" s="79"/>
      <c r="AU88" s="79"/>
      <c r="AV88" s="79"/>
      <c r="AW88" s="79"/>
      <c r="AX88" s="79"/>
      <c r="AY88" s="79"/>
      <c r="AZ88" s="79"/>
      <c r="BA88">
        <v>282</v>
      </c>
      <c r="BB88" s="78" t="str">
        <f>REPLACE(INDEX(GroupVertices[Group],MATCH(Edges[[#This Row],[Vertex 1]],GroupVertices[Vertex],0)),1,1,"")</f>
        <v>2</v>
      </c>
      <c r="BC88" s="78" t="str">
        <f>REPLACE(INDEX(GroupVertices[Group],MATCH(Edges[[#This Row],[Vertex 2]],GroupVertices[Vertex],0)),1,1,"")</f>
        <v>2</v>
      </c>
      <c r="BD88" s="48">
        <v>1</v>
      </c>
      <c r="BE88" s="49">
        <v>8.333333333333334</v>
      </c>
      <c r="BF88" s="48">
        <v>1</v>
      </c>
      <c r="BG88" s="49">
        <v>8.333333333333334</v>
      </c>
      <c r="BH88" s="48">
        <v>0</v>
      </c>
      <c r="BI88" s="49">
        <v>0</v>
      </c>
      <c r="BJ88" s="48">
        <v>10</v>
      </c>
      <c r="BK88" s="49">
        <v>83.33333333333333</v>
      </c>
      <c r="BL88" s="48">
        <v>12</v>
      </c>
    </row>
    <row r="89" spans="1:64" ht="15">
      <c r="A89" s="64" t="s">
        <v>237</v>
      </c>
      <c r="B89" s="64" t="s">
        <v>237</v>
      </c>
      <c r="C89" s="65" t="s">
        <v>2630</v>
      </c>
      <c r="D89" s="66">
        <v>3</v>
      </c>
      <c r="E89" s="67" t="s">
        <v>136</v>
      </c>
      <c r="F89" s="68">
        <v>35</v>
      </c>
      <c r="G89" s="65"/>
      <c r="H89" s="69"/>
      <c r="I89" s="70"/>
      <c r="J89" s="70"/>
      <c r="K89" s="34" t="s">
        <v>65</v>
      </c>
      <c r="L89" s="77">
        <v>89</v>
      </c>
      <c r="M89" s="77"/>
      <c r="N89" s="72"/>
      <c r="O89" s="79" t="s">
        <v>176</v>
      </c>
      <c r="P89" s="81">
        <v>43712.70318287037</v>
      </c>
      <c r="Q89" s="79" t="s">
        <v>323</v>
      </c>
      <c r="R89" s="83" t="s">
        <v>653</v>
      </c>
      <c r="S89" s="79" t="s">
        <v>893</v>
      </c>
      <c r="T89" s="79" t="s">
        <v>919</v>
      </c>
      <c r="U89" s="79"/>
      <c r="V89" s="83" t="s">
        <v>968</v>
      </c>
      <c r="W89" s="81">
        <v>43712.70318287037</v>
      </c>
      <c r="X89" s="83" t="s">
        <v>1053</v>
      </c>
      <c r="Y89" s="79"/>
      <c r="Z89" s="79"/>
      <c r="AA89" s="85" t="s">
        <v>1398</v>
      </c>
      <c r="AB89" s="79"/>
      <c r="AC89" s="79" t="b">
        <v>0</v>
      </c>
      <c r="AD89" s="79">
        <v>0</v>
      </c>
      <c r="AE89" s="85" t="s">
        <v>1659</v>
      </c>
      <c r="AF89" s="79" t="b">
        <v>0</v>
      </c>
      <c r="AG89" s="79" t="s">
        <v>1660</v>
      </c>
      <c r="AH89" s="79"/>
      <c r="AI89" s="85" t="s">
        <v>1659</v>
      </c>
      <c r="AJ89" s="79" t="b">
        <v>0</v>
      </c>
      <c r="AK89" s="79">
        <v>0</v>
      </c>
      <c r="AL89" s="85" t="s">
        <v>1659</v>
      </c>
      <c r="AM89" s="79" t="s">
        <v>1683</v>
      </c>
      <c r="AN89" s="79" t="b">
        <v>0</v>
      </c>
      <c r="AO89" s="85" t="s">
        <v>1398</v>
      </c>
      <c r="AP89" s="79" t="s">
        <v>176</v>
      </c>
      <c r="AQ89" s="79">
        <v>0</v>
      </c>
      <c r="AR89" s="79">
        <v>0</v>
      </c>
      <c r="AS89" s="79"/>
      <c r="AT89" s="79"/>
      <c r="AU89" s="79"/>
      <c r="AV89" s="79"/>
      <c r="AW89" s="79"/>
      <c r="AX89" s="79"/>
      <c r="AY89" s="79"/>
      <c r="AZ89" s="79"/>
      <c r="BA89">
        <v>282</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11</v>
      </c>
      <c r="BK89" s="49">
        <v>100</v>
      </c>
      <c r="BL89" s="48">
        <v>11</v>
      </c>
    </row>
    <row r="90" spans="1:64" ht="15">
      <c r="A90" s="64" t="s">
        <v>237</v>
      </c>
      <c r="B90" s="64" t="s">
        <v>237</v>
      </c>
      <c r="C90" s="65" t="s">
        <v>2630</v>
      </c>
      <c r="D90" s="66">
        <v>3</v>
      </c>
      <c r="E90" s="67" t="s">
        <v>136</v>
      </c>
      <c r="F90" s="68">
        <v>35</v>
      </c>
      <c r="G90" s="65"/>
      <c r="H90" s="69"/>
      <c r="I90" s="70"/>
      <c r="J90" s="70"/>
      <c r="K90" s="34" t="s">
        <v>65</v>
      </c>
      <c r="L90" s="77">
        <v>90</v>
      </c>
      <c r="M90" s="77"/>
      <c r="N90" s="72"/>
      <c r="O90" s="79" t="s">
        <v>176</v>
      </c>
      <c r="P90" s="81">
        <v>43712.70318287037</v>
      </c>
      <c r="Q90" s="79" t="s">
        <v>324</v>
      </c>
      <c r="R90" s="83" t="s">
        <v>654</v>
      </c>
      <c r="S90" s="79" t="s">
        <v>893</v>
      </c>
      <c r="T90" s="79" t="s">
        <v>919</v>
      </c>
      <c r="U90" s="79"/>
      <c r="V90" s="83" t="s">
        <v>968</v>
      </c>
      <c r="W90" s="81">
        <v>43712.70318287037</v>
      </c>
      <c r="X90" s="83" t="s">
        <v>1054</v>
      </c>
      <c r="Y90" s="79"/>
      <c r="Z90" s="79"/>
      <c r="AA90" s="85" t="s">
        <v>1399</v>
      </c>
      <c r="AB90" s="79"/>
      <c r="AC90" s="79" t="b">
        <v>0</v>
      </c>
      <c r="AD90" s="79">
        <v>0</v>
      </c>
      <c r="AE90" s="85" t="s">
        <v>1659</v>
      </c>
      <c r="AF90" s="79" t="b">
        <v>0</v>
      </c>
      <c r="AG90" s="79" t="s">
        <v>1660</v>
      </c>
      <c r="AH90" s="79"/>
      <c r="AI90" s="85" t="s">
        <v>1659</v>
      </c>
      <c r="AJ90" s="79" t="b">
        <v>0</v>
      </c>
      <c r="AK90" s="79">
        <v>0</v>
      </c>
      <c r="AL90" s="85" t="s">
        <v>1659</v>
      </c>
      <c r="AM90" s="79" t="s">
        <v>1683</v>
      </c>
      <c r="AN90" s="79" t="b">
        <v>0</v>
      </c>
      <c r="AO90" s="85" t="s">
        <v>1399</v>
      </c>
      <c r="AP90" s="79" t="s">
        <v>176</v>
      </c>
      <c r="AQ90" s="79">
        <v>0</v>
      </c>
      <c r="AR90" s="79">
        <v>0</v>
      </c>
      <c r="AS90" s="79"/>
      <c r="AT90" s="79"/>
      <c r="AU90" s="79"/>
      <c r="AV90" s="79"/>
      <c r="AW90" s="79"/>
      <c r="AX90" s="79"/>
      <c r="AY90" s="79"/>
      <c r="AZ90" s="79"/>
      <c r="BA90">
        <v>282</v>
      </c>
      <c r="BB90" s="78" t="str">
        <f>REPLACE(INDEX(GroupVertices[Group],MATCH(Edges[[#This Row],[Vertex 1]],GroupVertices[Vertex],0)),1,1,"")</f>
        <v>2</v>
      </c>
      <c r="BC90" s="78" t="str">
        <f>REPLACE(INDEX(GroupVertices[Group],MATCH(Edges[[#This Row],[Vertex 2]],GroupVertices[Vertex],0)),1,1,"")</f>
        <v>2</v>
      </c>
      <c r="BD90" s="48">
        <v>0</v>
      </c>
      <c r="BE90" s="49">
        <v>0</v>
      </c>
      <c r="BF90" s="48">
        <v>1</v>
      </c>
      <c r="BG90" s="49">
        <v>7.6923076923076925</v>
      </c>
      <c r="BH90" s="48">
        <v>0</v>
      </c>
      <c r="BI90" s="49">
        <v>0</v>
      </c>
      <c r="BJ90" s="48">
        <v>12</v>
      </c>
      <c r="BK90" s="49">
        <v>92.3076923076923</v>
      </c>
      <c r="BL90" s="48">
        <v>13</v>
      </c>
    </row>
    <row r="91" spans="1:64" ht="15">
      <c r="A91" s="64" t="s">
        <v>237</v>
      </c>
      <c r="B91" s="64" t="s">
        <v>237</v>
      </c>
      <c r="C91" s="65" t="s">
        <v>2630</v>
      </c>
      <c r="D91" s="66">
        <v>3</v>
      </c>
      <c r="E91" s="67" t="s">
        <v>136</v>
      </c>
      <c r="F91" s="68">
        <v>35</v>
      </c>
      <c r="G91" s="65"/>
      <c r="H91" s="69"/>
      <c r="I91" s="70"/>
      <c r="J91" s="70"/>
      <c r="K91" s="34" t="s">
        <v>65</v>
      </c>
      <c r="L91" s="77">
        <v>91</v>
      </c>
      <c r="M91" s="77"/>
      <c r="N91" s="72"/>
      <c r="O91" s="79" t="s">
        <v>176</v>
      </c>
      <c r="P91" s="81">
        <v>43712.789826388886</v>
      </c>
      <c r="Q91" s="79" t="s">
        <v>325</v>
      </c>
      <c r="R91" s="83" t="s">
        <v>655</v>
      </c>
      <c r="S91" s="79" t="s">
        <v>893</v>
      </c>
      <c r="T91" s="79" t="s">
        <v>919</v>
      </c>
      <c r="U91" s="79"/>
      <c r="V91" s="83" t="s">
        <v>968</v>
      </c>
      <c r="W91" s="81">
        <v>43712.789826388886</v>
      </c>
      <c r="X91" s="83" t="s">
        <v>1055</v>
      </c>
      <c r="Y91" s="79"/>
      <c r="Z91" s="79"/>
      <c r="AA91" s="85" t="s">
        <v>1400</v>
      </c>
      <c r="AB91" s="79"/>
      <c r="AC91" s="79" t="b">
        <v>0</v>
      </c>
      <c r="AD91" s="79">
        <v>0</v>
      </c>
      <c r="AE91" s="85" t="s">
        <v>1659</v>
      </c>
      <c r="AF91" s="79" t="b">
        <v>0</v>
      </c>
      <c r="AG91" s="79" t="s">
        <v>1660</v>
      </c>
      <c r="AH91" s="79"/>
      <c r="AI91" s="85" t="s">
        <v>1659</v>
      </c>
      <c r="AJ91" s="79" t="b">
        <v>0</v>
      </c>
      <c r="AK91" s="79">
        <v>0</v>
      </c>
      <c r="AL91" s="85" t="s">
        <v>1659</v>
      </c>
      <c r="AM91" s="79" t="s">
        <v>1683</v>
      </c>
      <c r="AN91" s="79" t="b">
        <v>0</v>
      </c>
      <c r="AO91" s="85" t="s">
        <v>1400</v>
      </c>
      <c r="AP91" s="79" t="s">
        <v>176</v>
      </c>
      <c r="AQ91" s="79">
        <v>0</v>
      </c>
      <c r="AR91" s="79">
        <v>0</v>
      </c>
      <c r="AS91" s="79"/>
      <c r="AT91" s="79"/>
      <c r="AU91" s="79"/>
      <c r="AV91" s="79"/>
      <c r="AW91" s="79"/>
      <c r="AX91" s="79"/>
      <c r="AY91" s="79"/>
      <c r="AZ91" s="79"/>
      <c r="BA91">
        <v>282</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13</v>
      </c>
      <c r="BK91" s="49">
        <v>100</v>
      </c>
      <c r="BL91" s="48">
        <v>13</v>
      </c>
    </row>
    <row r="92" spans="1:64" ht="15">
      <c r="A92" s="64" t="s">
        <v>237</v>
      </c>
      <c r="B92" s="64" t="s">
        <v>237</v>
      </c>
      <c r="C92" s="65" t="s">
        <v>2630</v>
      </c>
      <c r="D92" s="66">
        <v>3</v>
      </c>
      <c r="E92" s="67" t="s">
        <v>136</v>
      </c>
      <c r="F92" s="68">
        <v>35</v>
      </c>
      <c r="G92" s="65"/>
      <c r="H92" s="69"/>
      <c r="I92" s="70"/>
      <c r="J92" s="70"/>
      <c r="K92" s="34" t="s">
        <v>65</v>
      </c>
      <c r="L92" s="77">
        <v>92</v>
      </c>
      <c r="M92" s="77"/>
      <c r="N92" s="72"/>
      <c r="O92" s="79" t="s">
        <v>176</v>
      </c>
      <c r="P92" s="81">
        <v>43712.789826388886</v>
      </c>
      <c r="Q92" s="79" t="s">
        <v>326</v>
      </c>
      <c r="R92" s="83" t="s">
        <v>656</v>
      </c>
      <c r="S92" s="79" t="s">
        <v>893</v>
      </c>
      <c r="T92" s="79" t="s">
        <v>919</v>
      </c>
      <c r="U92" s="79"/>
      <c r="V92" s="83" t="s">
        <v>968</v>
      </c>
      <c r="W92" s="81">
        <v>43712.789826388886</v>
      </c>
      <c r="X92" s="83" t="s">
        <v>1056</v>
      </c>
      <c r="Y92" s="79"/>
      <c r="Z92" s="79"/>
      <c r="AA92" s="85" t="s">
        <v>1401</v>
      </c>
      <c r="AB92" s="79"/>
      <c r="AC92" s="79" t="b">
        <v>0</v>
      </c>
      <c r="AD92" s="79">
        <v>0</v>
      </c>
      <c r="AE92" s="85" t="s">
        <v>1659</v>
      </c>
      <c r="AF92" s="79" t="b">
        <v>0</v>
      </c>
      <c r="AG92" s="79" t="s">
        <v>1660</v>
      </c>
      <c r="AH92" s="79"/>
      <c r="AI92" s="85" t="s">
        <v>1659</v>
      </c>
      <c r="AJ92" s="79" t="b">
        <v>0</v>
      </c>
      <c r="AK92" s="79">
        <v>0</v>
      </c>
      <c r="AL92" s="85" t="s">
        <v>1659</v>
      </c>
      <c r="AM92" s="79" t="s">
        <v>1683</v>
      </c>
      <c r="AN92" s="79" t="b">
        <v>0</v>
      </c>
      <c r="AO92" s="85" t="s">
        <v>1401</v>
      </c>
      <c r="AP92" s="79" t="s">
        <v>176</v>
      </c>
      <c r="AQ92" s="79">
        <v>0</v>
      </c>
      <c r="AR92" s="79">
        <v>0</v>
      </c>
      <c r="AS92" s="79"/>
      <c r="AT92" s="79"/>
      <c r="AU92" s="79"/>
      <c r="AV92" s="79"/>
      <c r="AW92" s="79"/>
      <c r="AX92" s="79"/>
      <c r="AY92" s="79"/>
      <c r="AZ92" s="79"/>
      <c r="BA92">
        <v>282</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13</v>
      </c>
      <c r="BK92" s="49">
        <v>100</v>
      </c>
      <c r="BL92" s="48">
        <v>13</v>
      </c>
    </row>
    <row r="93" spans="1:64" ht="15">
      <c r="A93" s="64" t="s">
        <v>237</v>
      </c>
      <c r="B93" s="64" t="s">
        <v>237</v>
      </c>
      <c r="C93" s="65" t="s">
        <v>2630</v>
      </c>
      <c r="D93" s="66">
        <v>3</v>
      </c>
      <c r="E93" s="67" t="s">
        <v>136</v>
      </c>
      <c r="F93" s="68">
        <v>35</v>
      </c>
      <c r="G93" s="65"/>
      <c r="H93" s="69"/>
      <c r="I93" s="70"/>
      <c r="J93" s="70"/>
      <c r="K93" s="34" t="s">
        <v>65</v>
      </c>
      <c r="L93" s="77">
        <v>93</v>
      </c>
      <c r="M93" s="77"/>
      <c r="N93" s="72"/>
      <c r="O93" s="79" t="s">
        <v>176</v>
      </c>
      <c r="P93" s="81">
        <v>43712.78984953704</v>
      </c>
      <c r="Q93" s="79" t="s">
        <v>327</v>
      </c>
      <c r="R93" s="83" t="s">
        <v>657</v>
      </c>
      <c r="S93" s="79" t="s">
        <v>893</v>
      </c>
      <c r="T93" s="79" t="s">
        <v>919</v>
      </c>
      <c r="U93" s="79"/>
      <c r="V93" s="83" t="s">
        <v>968</v>
      </c>
      <c r="W93" s="81">
        <v>43712.78984953704</v>
      </c>
      <c r="X93" s="83" t="s">
        <v>1057</v>
      </c>
      <c r="Y93" s="79"/>
      <c r="Z93" s="79"/>
      <c r="AA93" s="85" t="s">
        <v>1402</v>
      </c>
      <c r="AB93" s="79"/>
      <c r="AC93" s="79" t="b">
        <v>0</v>
      </c>
      <c r="AD93" s="79">
        <v>0</v>
      </c>
      <c r="AE93" s="85" t="s">
        <v>1659</v>
      </c>
      <c r="AF93" s="79" t="b">
        <v>0</v>
      </c>
      <c r="AG93" s="79" t="s">
        <v>1660</v>
      </c>
      <c r="AH93" s="79"/>
      <c r="AI93" s="85" t="s">
        <v>1659</v>
      </c>
      <c r="AJ93" s="79" t="b">
        <v>0</v>
      </c>
      <c r="AK93" s="79">
        <v>0</v>
      </c>
      <c r="AL93" s="85" t="s">
        <v>1659</v>
      </c>
      <c r="AM93" s="79" t="s">
        <v>1683</v>
      </c>
      <c r="AN93" s="79" t="b">
        <v>0</v>
      </c>
      <c r="AO93" s="85" t="s">
        <v>1402</v>
      </c>
      <c r="AP93" s="79" t="s">
        <v>176</v>
      </c>
      <c r="AQ93" s="79">
        <v>0</v>
      </c>
      <c r="AR93" s="79">
        <v>0</v>
      </c>
      <c r="AS93" s="79"/>
      <c r="AT93" s="79"/>
      <c r="AU93" s="79"/>
      <c r="AV93" s="79"/>
      <c r="AW93" s="79"/>
      <c r="AX93" s="79"/>
      <c r="AY93" s="79"/>
      <c r="AZ93" s="79"/>
      <c r="BA93">
        <v>282</v>
      </c>
      <c r="BB93" s="78" t="str">
        <f>REPLACE(INDEX(GroupVertices[Group],MATCH(Edges[[#This Row],[Vertex 1]],GroupVertices[Vertex],0)),1,1,"")</f>
        <v>2</v>
      </c>
      <c r="BC93" s="78" t="str">
        <f>REPLACE(INDEX(GroupVertices[Group],MATCH(Edges[[#This Row],[Vertex 2]],GroupVertices[Vertex],0)),1,1,"")</f>
        <v>2</v>
      </c>
      <c r="BD93" s="48">
        <v>0</v>
      </c>
      <c r="BE93" s="49">
        <v>0</v>
      </c>
      <c r="BF93" s="48">
        <v>1</v>
      </c>
      <c r="BG93" s="49">
        <v>7.142857142857143</v>
      </c>
      <c r="BH93" s="48">
        <v>0</v>
      </c>
      <c r="BI93" s="49">
        <v>0</v>
      </c>
      <c r="BJ93" s="48">
        <v>13</v>
      </c>
      <c r="BK93" s="49">
        <v>92.85714285714286</v>
      </c>
      <c r="BL93" s="48">
        <v>14</v>
      </c>
    </row>
    <row r="94" spans="1:64" ht="15">
      <c r="A94" s="64" t="s">
        <v>237</v>
      </c>
      <c r="B94" s="64" t="s">
        <v>237</v>
      </c>
      <c r="C94" s="65" t="s">
        <v>2630</v>
      </c>
      <c r="D94" s="66">
        <v>3</v>
      </c>
      <c r="E94" s="67" t="s">
        <v>136</v>
      </c>
      <c r="F94" s="68">
        <v>35</v>
      </c>
      <c r="G94" s="65"/>
      <c r="H94" s="69"/>
      <c r="I94" s="70"/>
      <c r="J94" s="70"/>
      <c r="K94" s="34" t="s">
        <v>65</v>
      </c>
      <c r="L94" s="77">
        <v>94</v>
      </c>
      <c r="M94" s="77"/>
      <c r="N94" s="72"/>
      <c r="O94" s="79" t="s">
        <v>176</v>
      </c>
      <c r="P94" s="81">
        <v>43712.78984953704</v>
      </c>
      <c r="Q94" s="79" t="s">
        <v>328</v>
      </c>
      <c r="R94" s="83" t="s">
        <v>658</v>
      </c>
      <c r="S94" s="79" t="s">
        <v>893</v>
      </c>
      <c r="T94" s="79" t="s">
        <v>919</v>
      </c>
      <c r="U94" s="79"/>
      <c r="V94" s="83" t="s">
        <v>968</v>
      </c>
      <c r="W94" s="81">
        <v>43712.78984953704</v>
      </c>
      <c r="X94" s="83" t="s">
        <v>1058</v>
      </c>
      <c r="Y94" s="79"/>
      <c r="Z94" s="79"/>
      <c r="AA94" s="85" t="s">
        <v>1403</v>
      </c>
      <c r="AB94" s="79"/>
      <c r="AC94" s="79" t="b">
        <v>0</v>
      </c>
      <c r="AD94" s="79">
        <v>0</v>
      </c>
      <c r="AE94" s="85" t="s">
        <v>1659</v>
      </c>
      <c r="AF94" s="79" t="b">
        <v>0</v>
      </c>
      <c r="AG94" s="79" t="s">
        <v>1660</v>
      </c>
      <c r="AH94" s="79"/>
      <c r="AI94" s="85" t="s">
        <v>1659</v>
      </c>
      <c r="AJ94" s="79" t="b">
        <v>0</v>
      </c>
      <c r="AK94" s="79">
        <v>0</v>
      </c>
      <c r="AL94" s="85" t="s">
        <v>1659</v>
      </c>
      <c r="AM94" s="79" t="s">
        <v>1683</v>
      </c>
      <c r="AN94" s="79" t="b">
        <v>0</v>
      </c>
      <c r="AO94" s="85" t="s">
        <v>1403</v>
      </c>
      <c r="AP94" s="79" t="s">
        <v>176</v>
      </c>
      <c r="AQ94" s="79">
        <v>0</v>
      </c>
      <c r="AR94" s="79">
        <v>0</v>
      </c>
      <c r="AS94" s="79"/>
      <c r="AT94" s="79"/>
      <c r="AU94" s="79"/>
      <c r="AV94" s="79"/>
      <c r="AW94" s="79"/>
      <c r="AX94" s="79"/>
      <c r="AY94" s="79"/>
      <c r="AZ94" s="79"/>
      <c r="BA94">
        <v>282</v>
      </c>
      <c r="BB94" s="78" t="str">
        <f>REPLACE(INDEX(GroupVertices[Group],MATCH(Edges[[#This Row],[Vertex 1]],GroupVertices[Vertex],0)),1,1,"")</f>
        <v>2</v>
      </c>
      <c r="BC94" s="78" t="str">
        <f>REPLACE(INDEX(GroupVertices[Group],MATCH(Edges[[#This Row],[Vertex 2]],GroupVertices[Vertex],0)),1,1,"")</f>
        <v>2</v>
      </c>
      <c r="BD94" s="48">
        <v>0</v>
      </c>
      <c r="BE94" s="49">
        <v>0</v>
      </c>
      <c r="BF94" s="48">
        <v>1</v>
      </c>
      <c r="BG94" s="49">
        <v>7.142857142857143</v>
      </c>
      <c r="BH94" s="48">
        <v>0</v>
      </c>
      <c r="BI94" s="49">
        <v>0</v>
      </c>
      <c r="BJ94" s="48">
        <v>13</v>
      </c>
      <c r="BK94" s="49">
        <v>92.85714285714286</v>
      </c>
      <c r="BL94" s="48">
        <v>14</v>
      </c>
    </row>
    <row r="95" spans="1:64" ht="15">
      <c r="A95" s="64" t="s">
        <v>237</v>
      </c>
      <c r="B95" s="64" t="s">
        <v>237</v>
      </c>
      <c r="C95" s="65" t="s">
        <v>2630</v>
      </c>
      <c r="D95" s="66">
        <v>3</v>
      </c>
      <c r="E95" s="67" t="s">
        <v>136</v>
      </c>
      <c r="F95" s="68">
        <v>35</v>
      </c>
      <c r="G95" s="65"/>
      <c r="H95" s="69"/>
      <c r="I95" s="70"/>
      <c r="J95" s="70"/>
      <c r="K95" s="34" t="s">
        <v>65</v>
      </c>
      <c r="L95" s="77">
        <v>95</v>
      </c>
      <c r="M95" s="77"/>
      <c r="N95" s="72"/>
      <c r="O95" s="79" t="s">
        <v>176</v>
      </c>
      <c r="P95" s="81">
        <v>43712.78986111111</v>
      </c>
      <c r="Q95" s="79" t="s">
        <v>329</v>
      </c>
      <c r="R95" s="83" t="s">
        <v>659</v>
      </c>
      <c r="S95" s="79" t="s">
        <v>893</v>
      </c>
      <c r="T95" s="79" t="s">
        <v>919</v>
      </c>
      <c r="U95" s="79"/>
      <c r="V95" s="83" t="s">
        <v>968</v>
      </c>
      <c r="W95" s="81">
        <v>43712.78986111111</v>
      </c>
      <c r="X95" s="83" t="s">
        <v>1059</v>
      </c>
      <c r="Y95" s="79"/>
      <c r="Z95" s="79"/>
      <c r="AA95" s="85" t="s">
        <v>1404</v>
      </c>
      <c r="AB95" s="79"/>
      <c r="AC95" s="79" t="b">
        <v>0</v>
      </c>
      <c r="AD95" s="79">
        <v>0</v>
      </c>
      <c r="AE95" s="85" t="s">
        <v>1659</v>
      </c>
      <c r="AF95" s="79" t="b">
        <v>0</v>
      </c>
      <c r="AG95" s="79" t="s">
        <v>1660</v>
      </c>
      <c r="AH95" s="79"/>
      <c r="AI95" s="85" t="s">
        <v>1659</v>
      </c>
      <c r="AJ95" s="79" t="b">
        <v>0</v>
      </c>
      <c r="AK95" s="79">
        <v>0</v>
      </c>
      <c r="AL95" s="85" t="s">
        <v>1659</v>
      </c>
      <c r="AM95" s="79" t="s">
        <v>1683</v>
      </c>
      <c r="AN95" s="79" t="b">
        <v>0</v>
      </c>
      <c r="AO95" s="85" t="s">
        <v>1404</v>
      </c>
      <c r="AP95" s="79" t="s">
        <v>176</v>
      </c>
      <c r="AQ95" s="79">
        <v>0</v>
      </c>
      <c r="AR95" s="79">
        <v>0</v>
      </c>
      <c r="AS95" s="79"/>
      <c r="AT95" s="79"/>
      <c r="AU95" s="79"/>
      <c r="AV95" s="79"/>
      <c r="AW95" s="79"/>
      <c r="AX95" s="79"/>
      <c r="AY95" s="79"/>
      <c r="AZ95" s="79"/>
      <c r="BA95">
        <v>282</v>
      </c>
      <c r="BB95" s="78" t="str">
        <f>REPLACE(INDEX(GroupVertices[Group],MATCH(Edges[[#This Row],[Vertex 1]],GroupVertices[Vertex],0)),1,1,"")</f>
        <v>2</v>
      </c>
      <c r="BC95" s="78" t="str">
        <f>REPLACE(INDEX(GroupVertices[Group],MATCH(Edges[[#This Row],[Vertex 2]],GroupVertices[Vertex],0)),1,1,"")</f>
        <v>2</v>
      </c>
      <c r="BD95" s="48">
        <v>0</v>
      </c>
      <c r="BE95" s="49">
        <v>0</v>
      </c>
      <c r="BF95" s="48">
        <v>1</v>
      </c>
      <c r="BG95" s="49">
        <v>7.6923076923076925</v>
      </c>
      <c r="BH95" s="48">
        <v>0</v>
      </c>
      <c r="BI95" s="49">
        <v>0</v>
      </c>
      <c r="BJ95" s="48">
        <v>12</v>
      </c>
      <c r="BK95" s="49">
        <v>92.3076923076923</v>
      </c>
      <c r="BL95" s="48">
        <v>13</v>
      </c>
    </row>
    <row r="96" spans="1:64" ht="15">
      <c r="A96" s="64" t="s">
        <v>237</v>
      </c>
      <c r="B96" s="64" t="s">
        <v>237</v>
      </c>
      <c r="C96" s="65" t="s">
        <v>2630</v>
      </c>
      <c r="D96" s="66">
        <v>3</v>
      </c>
      <c r="E96" s="67" t="s">
        <v>136</v>
      </c>
      <c r="F96" s="68">
        <v>35</v>
      </c>
      <c r="G96" s="65"/>
      <c r="H96" s="69"/>
      <c r="I96" s="70"/>
      <c r="J96" s="70"/>
      <c r="K96" s="34" t="s">
        <v>65</v>
      </c>
      <c r="L96" s="77">
        <v>96</v>
      </c>
      <c r="M96" s="77"/>
      <c r="N96" s="72"/>
      <c r="O96" s="79" t="s">
        <v>176</v>
      </c>
      <c r="P96" s="81">
        <v>43713.334965277776</v>
      </c>
      <c r="Q96" s="79" t="s">
        <v>330</v>
      </c>
      <c r="R96" s="83" t="s">
        <v>593</v>
      </c>
      <c r="S96" s="79" t="s">
        <v>893</v>
      </c>
      <c r="T96" s="79" t="s">
        <v>919</v>
      </c>
      <c r="U96" s="79"/>
      <c r="V96" s="83" t="s">
        <v>968</v>
      </c>
      <c r="W96" s="81">
        <v>43713.334965277776</v>
      </c>
      <c r="X96" s="83" t="s">
        <v>1060</v>
      </c>
      <c r="Y96" s="79"/>
      <c r="Z96" s="79"/>
      <c r="AA96" s="85" t="s">
        <v>1405</v>
      </c>
      <c r="AB96" s="79"/>
      <c r="AC96" s="79" t="b">
        <v>0</v>
      </c>
      <c r="AD96" s="79">
        <v>0</v>
      </c>
      <c r="AE96" s="85" t="s">
        <v>1659</v>
      </c>
      <c r="AF96" s="79" t="b">
        <v>0</v>
      </c>
      <c r="AG96" s="79" t="s">
        <v>1660</v>
      </c>
      <c r="AH96" s="79"/>
      <c r="AI96" s="85" t="s">
        <v>1659</v>
      </c>
      <c r="AJ96" s="79" t="b">
        <v>0</v>
      </c>
      <c r="AK96" s="79">
        <v>1</v>
      </c>
      <c r="AL96" s="85" t="s">
        <v>1659</v>
      </c>
      <c r="AM96" s="79" t="s">
        <v>1683</v>
      </c>
      <c r="AN96" s="79" t="b">
        <v>0</v>
      </c>
      <c r="AO96" s="85" t="s">
        <v>1405</v>
      </c>
      <c r="AP96" s="79" t="s">
        <v>176</v>
      </c>
      <c r="AQ96" s="79">
        <v>0</v>
      </c>
      <c r="AR96" s="79">
        <v>0</v>
      </c>
      <c r="AS96" s="79"/>
      <c r="AT96" s="79"/>
      <c r="AU96" s="79"/>
      <c r="AV96" s="79"/>
      <c r="AW96" s="79"/>
      <c r="AX96" s="79"/>
      <c r="AY96" s="79"/>
      <c r="AZ96" s="79"/>
      <c r="BA96">
        <v>282</v>
      </c>
      <c r="BB96" s="78" t="str">
        <f>REPLACE(INDEX(GroupVertices[Group],MATCH(Edges[[#This Row],[Vertex 1]],GroupVertices[Vertex],0)),1,1,"")</f>
        <v>2</v>
      </c>
      <c r="BC96" s="78" t="str">
        <f>REPLACE(INDEX(GroupVertices[Group],MATCH(Edges[[#This Row],[Vertex 2]],GroupVertices[Vertex],0)),1,1,"")</f>
        <v>2</v>
      </c>
      <c r="BD96" s="48">
        <v>0</v>
      </c>
      <c r="BE96" s="49">
        <v>0</v>
      </c>
      <c r="BF96" s="48">
        <v>1</v>
      </c>
      <c r="BG96" s="49">
        <v>5.882352941176471</v>
      </c>
      <c r="BH96" s="48">
        <v>0</v>
      </c>
      <c r="BI96" s="49">
        <v>0</v>
      </c>
      <c r="BJ96" s="48">
        <v>16</v>
      </c>
      <c r="BK96" s="49">
        <v>94.11764705882354</v>
      </c>
      <c r="BL96" s="48">
        <v>17</v>
      </c>
    </row>
    <row r="97" spans="1:64" ht="15">
      <c r="A97" s="64" t="s">
        <v>237</v>
      </c>
      <c r="B97" s="64" t="s">
        <v>237</v>
      </c>
      <c r="C97" s="65" t="s">
        <v>2630</v>
      </c>
      <c r="D97" s="66">
        <v>3</v>
      </c>
      <c r="E97" s="67" t="s">
        <v>136</v>
      </c>
      <c r="F97" s="68">
        <v>35</v>
      </c>
      <c r="G97" s="65"/>
      <c r="H97" s="69"/>
      <c r="I97" s="70"/>
      <c r="J97" s="70"/>
      <c r="K97" s="34" t="s">
        <v>65</v>
      </c>
      <c r="L97" s="77">
        <v>97</v>
      </c>
      <c r="M97" s="77"/>
      <c r="N97" s="72"/>
      <c r="O97" s="79" t="s">
        <v>176</v>
      </c>
      <c r="P97" s="81">
        <v>43713.33497685185</v>
      </c>
      <c r="Q97" s="79" t="s">
        <v>331</v>
      </c>
      <c r="R97" s="83" t="s">
        <v>592</v>
      </c>
      <c r="S97" s="79" t="s">
        <v>893</v>
      </c>
      <c r="T97" s="79" t="s">
        <v>919</v>
      </c>
      <c r="U97" s="79"/>
      <c r="V97" s="83" t="s">
        <v>968</v>
      </c>
      <c r="W97" s="81">
        <v>43713.33497685185</v>
      </c>
      <c r="X97" s="83" t="s">
        <v>1061</v>
      </c>
      <c r="Y97" s="79"/>
      <c r="Z97" s="79"/>
      <c r="AA97" s="85" t="s">
        <v>1406</v>
      </c>
      <c r="AB97" s="79"/>
      <c r="AC97" s="79" t="b">
        <v>0</v>
      </c>
      <c r="AD97" s="79">
        <v>0</v>
      </c>
      <c r="AE97" s="85" t="s">
        <v>1659</v>
      </c>
      <c r="AF97" s="79" t="b">
        <v>0</v>
      </c>
      <c r="AG97" s="79" t="s">
        <v>1660</v>
      </c>
      <c r="AH97" s="79"/>
      <c r="AI97" s="85" t="s">
        <v>1659</v>
      </c>
      <c r="AJ97" s="79" t="b">
        <v>0</v>
      </c>
      <c r="AK97" s="79">
        <v>1</v>
      </c>
      <c r="AL97" s="85" t="s">
        <v>1659</v>
      </c>
      <c r="AM97" s="79" t="s">
        <v>1683</v>
      </c>
      <c r="AN97" s="79" t="b">
        <v>0</v>
      </c>
      <c r="AO97" s="85" t="s">
        <v>1406</v>
      </c>
      <c r="AP97" s="79" t="s">
        <v>176</v>
      </c>
      <c r="AQ97" s="79">
        <v>0</v>
      </c>
      <c r="AR97" s="79">
        <v>0</v>
      </c>
      <c r="AS97" s="79"/>
      <c r="AT97" s="79"/>
      <c r="AU97" s="79"/>
      <c r="AV97" s="79"/>
      <c r="AW97" s="79"/>
      <c r="AX97" s="79"/>
      <c r="AY97" s="79"/>
      <c r="AZ97" s="79"/>
      <c r="BA97">
        <v>282</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14</v>
      </c>
      <c r="BK97" s="49">
        <v>100</v>
      </c>
      <c r="BL97" s="48">
        <v>14</v>
      </c>
    </row>
    <row r="98" spans="1:64" ht="15">
      <c r="A98" s="64" t="s">
        <v>237</v>
      </c>
      <c r="B98" s="64" t="s">
        <v>237</v>
      </c>
      <c r="C98" s="65" t="s">
        <v>2630</v>
      </c>
      <c r="D98" s="66">
        <v>3</v>
      </c>
      <c r="E98" s="67" t="s">
        <v>136</v>
      </c>
      <c r="F98" s="68">
        <v>35</v>
      </c>
      <c r="G98" s="65"/>
      <c r="H98" s="69"/>
      <c r="I98" s="70"/>
      <c r="J98" s="70"/>
      <c r="K98" s="34" t="s">
        <v>65</v>
      </c>
      <c r="L98" s="77">
        <v>98</v>
      </c>
      <c r="M98" s="77"/>
      <c r="N98" s="72"/>
      <c r="O98" s="79" t="s">
        <v>176</v>
      </c>
      <c r="P98" s="81">
        <v>43713.33497685185</v>
      </c>
      <c r="Q98" s="79" t="s">
        <v>332</v>
      </c>
      <c r="R98" s="83" t="s">
        <v>594</v>
      </c>
      <c r="S98" s="79" t="s">
        <v>893</v>
      </c>
      <c r="T98" s="79" t="s">
        <v>919</v>
      </c>
      <c r="U98" s="79"/>
      <c r="V98" s="83" t="s">
        <v>968</v>
      </c>
      <c r="W98" s="81">
        <v>43713.33497685185</v>
      </c>
      <c r="X98" s="83" t="s">
        <v>1062</v>
      </c>
      <c r="Y98" s="79"/>
      <c r="Z98" s="79"/>
      <c r="AA98" s="85" t="s">
        <v>1407</v>
      </c>
      <c r="AB98" s="79"/>
      <c r="AC98" s="79" t="b">
        <v>0</v>
      </c>
      <c r="AD98" s="79">
        <v>0</v>
      </c>
      <c r="AE98" s="85" t="s">
        <v>1659</v>
      </c>
      <c r="AF98" s="79" t="b">
        <v>0</v>
      </c>
      <c r="AG98" s="79" t="s">
        <v>1660</v>
      </c>
      <c r="AH98" s="79"/>
      <c r="AI98" s="85" t="s">
        <v>1659</v>
      </c>
      <c r="AJ98" s="79" t="b">
        <v>0</v>
      </c>
      <c r="AK98" s="79">
        <v>1</v>
      </c>
      <c r="AL98" s="85" t="s">
        <v>1659</v>
      </c>
      <c r="AM98" s="79" t="s">
        <v>1683</v>
      </c>
      <c r="AN98" s="79" t="b">
        <v>0</v>
      </c>
      <c r="AO98" s="85" t="s">
        <v>1407</v>
      </c>
      <c r="AP98" s="79" t="s">
        <v>176</v>
      </c>
      <c r="AQ98" s="79">
        <v>0</v>
      </c>
      <c r="AR98" s="79">
        <v>0</v>
      </c>
      <c r="AS98" s="79"/>
      <c r="AT98" s="79"/>
      <c r="AU98" s="79"/>
      <c r="AV98" s="79"/>
      <c r="AW98" s="79"/>
      <c r="AX98" s="79"/>
      <c r="AY98" s="79"/>
      <c r="AZ98" s="79"/>
      <c r="BA98">
        <v>282</v>
      </c>
      <c r="BB98" s="78" t="str">
        <f>REPLACE(INDEX(GroupVertices[Group],MATCH(Edges[[#This Row],[Vertex 1]],GroupVertices[Vertex],0)),1,1,"")</f>
        <v>2</v>
      </c>
      <c r="BC98" s="78" t="str">
        <f>REPLACE(INDEX(GroupVertices[Group],MATCH(Edges[[#This Row],[Vertex 2]],GroupVertices[Vertex],0)),1,1,"")</f>
        <v>2</v>
      </c>
      <c r="BD98" s="48">
        <v>0</v>
      </c>
      <c r="BE98" s="49">
        <v>0</v>
      </c>
      <c r="BF98" s="48">
        <v>1</v>
      </c>
      <c r="BG98" s="49">
        <v>6.666666666666667</v>
      </c>
      <c r="BH98" s="48">
        <v>0</v>
      </c>
      <c r="BI98" s="49">
        <v>0</v>
      </c>
      <c r="BJ98" s="48">
        <v>14</v>
      </c>
      <c r="BK98" s="49">
        <v>93.33333333333333</v>
      </c>
      <c r="BL98" s="48">
        <v>15</v>
      </c>
    </row>
    <row r="99" spans="1:64" ht="15">
      <c r="A99" s="64" t="s">
        <v>237</v>
      </c>
      <c r="B99" s="64" t="s">
        <v>237</v>
      </c>
      <c r="C99" s="65" t="s">
        <v>2630</v>
      </c>
      <c r="D99" s="66">
        <v>3</v>
      </c>
      <c r="E99" s="67" t="s">
        <v>136</v>
      </c>
      <c r="F99" s="68">
        <v>35</v>
      </c>
      <c r="G99" s="65"/>
      <c r="H99" s="69"/>
      <c r="I99" s="70"/>
      <c r="J99" s="70"/>
      <c r="K99" s="34" t="s">
        <v>65</v>
      </c>
      <c r="L99" s="77">
        <v>99</v>
      </c>
      <c r="M99" s="77"/>
      <c r="N99" s="72"/>
      <c r="O99" s="79" t="s">
        <v>176</v>
      </c>
      <c r="P99" s="81">
        <v>43713.37644675926</v>
      </c>
      <c r="Q99" s="79" t="s">
        <v>333</v>
      </c>
      <c r="R99" s="83" t="s">
        <v>595</v>
      </c>
      <c r="S99" s="79" t="s">
        <v>893</v>
      </c>
      <c r="T99" s="79" t="s">
        <v>919</v>
      </c>
      <c r="U99" s="79"/>
      <c r="V99" s="83" t="s">
        <v>968</v>
      </c>
      <c r="W99" s="81">
        <v>43713.37644675926</v>
      </c>
      <c r="X99" s="83" t="s">
        <v>1063</v>
      </c>
      <c r="Y99" s="79"/>
      <c r="Z99" s="79"/>
      <c r="AA99" s="85" t="s">
        <v>1408</v>
      </c>
      <c r="AB99" s="79"/>
      <c r="AC99" s="79" t="b">
        <v>0</v>
      </c>
      <c r="AD99" s="79">
        <v>0</v>
      </c>
      <c r="AE99" s="85" t="s">
        <v>1659</v>
      </c>
      <c r="AF99" s="79" t="b">
        <v>0</v>
      </c>
      <c r="AG99" s="79" t="s">
        <v>1660</v>
      </c>
      <c r="AH99" s="79"/>
      <c r="AI99" s="85" t="s">
        <v>1659</v>
      </c>
      <c r="AJ99" s="79" t="b">
        <v>0</v>
      </c>
      <c r="AK99" s="79">
        <v>1</v>
      </c>
      <c r="AL99" s="85" t="s">
        <v>1659</v>
      </c>
      <c r="AM99" s="79" t="s">
        <v>1683</v>
      </c>
      <c r="AN99" s="79" t="b">
        <v>0</v>
      </c>
      <c r="AO99" s="85" t="s">
        <v>1408</v>
      </c>
      <c r="AP99" s="79" t="s">
        <v>176</v>
      </c>
      <c r="AQ99" s="79">
        <v>0</v>
      </c>
      <c r="AR99" s="79">
        <v>0</v>
      </c>
      <c r="AS99" s="79"/>
      <c r="AT99" s="79"/>
      <c r="AU99" s="79"/>
      <c r="AV99" s="79"/>
      <c r="AW99" s="79"/>
      <c r="AX99" s="79"/>
      <c r="AY99" s="79"/>
      <c r="AZ99" s="79"/>
      <c r="BA99">
        <v>282</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13</v>
      </c>
      <c r="BK99" s="49">
        <v>100</v>
      </c>
      <c r="BL99" s="48">
        <v>13</v>
      </c>
    </row>
    <row r="100" spans="1:64" ht="15">
      <c r="A100" s="64" t="s">
        <v>237</v>
      </c>
      <c r="B100" s="64" t="s">
        <v>237</v>
      </c>
      <c r="C100" s="65" t="s">
        <v>2630</v>
      </c>
      <c r="D100" s="66">
        <v>3</v>
      </c>
      <c r="E100" s="67" t="s">
        <v>136</v>
      </c>
      <c r="F100" s="68">
        <v>35</v>
      </c>
      <c r="G100" s="65"/>
      <c r="H100" s="69"/>
      <c r="I100" s="70"/>
      <c r="J100" s="70"/>
      <c r="K100" s="34" t="s">
        <v>65</v>
      </c>
      <c r="L100" s="77">
        <v>100</v>
      </c>
      <c r="M100" s="77"/>
      <c r="N100" s="72"/>
      <c r="O100" s="79" t="s">
        <v>176</v>
      </c>
      <c r="P100" s="81">
        <v>43713.42190972222</v>
      </c>
      <c r="Q100" s="79" t="s">
        <v>334</v>
      </c>
      <c r="R100" s="83" t="s">
        <v>660</v>
      </c>
      <c r="S100" s="79" t="s">
        <v>893</v>
      </c>
      <c r="T100" s="79" t="s">
        <v>919</v>
      </c>
      <c r="U100" s="79"/>
      <c r="V100" s="83" t="s">
        <v>968</v>
      </c>
      <c r="W100" s="81">
        <v>43713.42190972222</v>
      </c>
      <c r="X100" s="83" t="s">
        <v>1064</v>
      </c>
      <c r="Y100" s="79"/>
      <c r="Z100" s="79"/>
      <c r="AA100" s="85" t="s">
        <v>1409</v>
      </c>
      <c r="AB100" s="79"/>
      <c r="AC100" s="79" t="b">
        <v>0</v>
      </c>
      <c r="AD100" s="79">
        <v>1</v>
      </c>
      <c r="AE100" s="85" t="s">
        <v>1659</v>
      </c>
      <c r="AF100" s="79" t="b">
        <v>0</v>
      </c>
      <c r="AG100" s="79" t="s">
        <v>1660</v>
      </c>
      <c r="AH100" s="79"/>
      <c r="AI100" s="85" t="s">
        <v>1659</v>
      </c>
      <c r="AJ100" s="79" t="b">
        <v>0</v>
      </c>
      <c r="AK100" s="79">
        <v>0</v>
      </c>
      <c r="AL100" s="85" t="s">
        <v>1659</v>
      </c>
      <c r="AM100" s="79" t="s">
        <v>1683</v>
      </c>
      <c r="AN100" s="79" t="b">
        <v>0</v>
      </c>
      <c r="AO100" s="85" t="s">
        <v>1409</v>
      </c>
      <c r="AP100" s="79" t="s">
        <v>176</v>
      </c>
      <c r="AQ100" s="79">
        <v>0</v>
      </c>
      <c r="AR100" s="79">
        <v>0</v>
      </c>
      <c r="AS100" s="79"/>
      <c r="AT100" s="79"/>
      <c r="AU100" s="79"/>
      <c r="AV100" s="79"/>
      <c r="AW100" s="79"/>
      <c r="AX100" s="79"/>
      <c r="AY100" s="79"/>
      <c r="AZ100" s="79"/>
      <c r="BA100">
        <v>282</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13</v>
      </c>
      <c r="BK100" s="49">
        <v>100</v>
      </c>
      <c r="BL100" s="48">
        <v>13</v>
      </c>
    </row>
    <row r="101" spans="1:64" ht="15">
      <c r="A101" s="64" t="s">
        <v>237</v>
      </c>
      <c r="B101" s="64" t="s">
        <v>237</v>
      </c>
      <c r="C101" s="65" t="s">
        <v>2630</v>
      </c>
      <c r="D101" s="66">
        <v>3</v>
      </c>
      <c r="E101" s="67" t="s">
        <v>136</v>
      </c>
      <c r="F101" s="68">
        <v>35</v>
      </c>
      <c r="G101" s="65"/>
      <c r="H101" s="69"/>
      <c r="I101" s="70"/>
      <c r="J101" s="70"/>
      <c r="K101" s="34" t="s">
        <v>65</v>
      </c>
      <c r="L101" s="77">
        <v>101</v>
      </c>
      <c r="M101" s="77"/>
      <c r="N101" s="72"/>
      <c r="O101" s="79" t="s">
        <v>176</v>
      </c>
      <c r="P101" s="81">
        <v>43713.5540625</v>
      </c>
      <c r="Q101" s="79" t="s">
        <v>335</v>
      </c>
      <c r="R101" s="83" t="s">
        <v>661</v>
      </c>
      <c r="S101" s="79" t="s">
        <v>893</v>
      </c>
      <c r="T101" s="79" t="s">
        <v>919</v>
      </c>
      <c r="U101" s="79"/>
      <c r="V101" s="83" t="s">
        <v>968</v>
      </c>
      <c r="W101" s="81">
        <v>43713.5540625</v>
      </c>
      <c r="X101" s="83" t="s">
        <v>1065</v>
      </c>
      <c r="Y101" s="79"/>
      <c r="Z101" s="79"/>
      <c r="AA101" s="85" t="s">
        <v>1410</v>
      </c>
      <c r="AB101" s="79"/>
      <c r="AC101" s="79" t="b">
        <v>0</v>
      </c>
      <c r="AD101" s="79">
        <v>0</v>
      </c>
      <c r="AE101" s="85" t="s">
        <v>1659</v>
      </c>
      <c r="AF101" s="79" t="b">
        <v>0</v>
      </c>
      <c r="AG101" s="79" t="s">
        <v>1660</v>
      </c>
      <c r="AH101" s="79"/>
      <c r="AI101" s="85" t="s">
        <v>1659</v>
      </c>
      <c r="AJ101" s="79" t="b">
        <v>0</v>
      </c>
      <c r="AK101" s="79">
        <v>0</v>
      </c>
      <c r="AL101" s="85" t="s">
        <v>1659</v>
      </c>
      <c r="AM101" s="79" t="s">
        <v>1683</v>
      </c>
      <c r="AN101" s="79" t="b">
        <v>0</v>
      </c>
      <c r="AO101" s="85" t="s">
        <v>1410</v>
      </c>
      <c r="AP101" s="79" t="s">
        <v>176</v>
      </c>
      <c r="AQ101" s="79">
        <v>0</v>
      </c>
      <c r="AR101" s="79">
        <v>0</v>
      </c>
      <c r="AS101" s="79"/>
      <c r="AT101" s="79"/>
      <c r="AU101" s="79"/>
      <c r="AV101" s="79"/>
      <c r="AW101" s="79"/>
      <c r="AX101" s="79"/>
      <c r="AY101" s="79"/>
      <c r="AZ101" s="79"/>
      <c r="BA101">
        <v>282</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12</v>
      </c>
      <c r="BK101" s="49">
        <v>100</v>
      </c>
      <c r="BL101" s="48">
        <v>12</v>
      </c>
    </row>
    <row r="102" spans="1:64" ht="15">
      <c r="A102" s="64" t="s">
        <v>237</v>
      </c>
      <c r="B102" s="64" t="s">
        <v>237</v>
      </c>
      <c r="C102" s="65" t="s">
        <v>2630</v>
      </c>
      <c r="D102" s="66">
        <v>3</v>
      </c>
      <c r="E102" s="67" t="s">
        <v>136</v>
      </c>
      <c r="F102" s="68">
        <v>35</v>
      </c>
      <c r="G102" s="65"/>
      <c r="H102" s="69"/>
      <c r="I102" s="70"/>
      <c r="J102" s="70"/>
      <c r="K102" s="34" t="s">
        <v>65</v>
      </c>
      <c r="L102" s="77">
        <v>102</v>
      </c>
      <c r="M102" s="77"/>
      <c r="N102" s="72"/>
      <c r="O102" s="79" t="s">
        <v>176</v>
      </c>
      <c r="P102" s="81">
        <v>43713.554074074076</v>
      </c>
      <c r="Q102" s="79" t="s">
        <v>336</v>
      </c>
      <c r="R102" s="83" t="s">
        <v>662</v>
      </c>
      <c r="S102" s="79" t="s">
        <v>893</v>
      </c>
      <c r="T102" s="79" t="s">
        <v>919</v>
      </c>
      <c r="U102" s="79"/>
      <c r="V102" s="83" t="s">
        <v>968</v>
      </c>
      <c r="W102" s="81">
        <v>43713.554074074076</v>
      </c>
      <c r="X102" s="83" t="s">
        <v>1066</v>
      </c>
      <c r="Y102" s="79"/>
      <c r="Z102" s="79"/>
      <c r="AA102" s="85" t="s">
        <v>1411</v>
      </c>
      <c r="AB102" s="79"/>
      <c r="AC102" s="79" t="b">
        <v>0</v>
      </c>
      <c r="AD102" s="79">
        <v>0</v>
      </c>
      <c r="AE102" s="85" t="s">
        <v>1659</v>
      </c>
      <c r="AF102" s="79" t="b">
        <v>0</v>
      </c>
      <c r="AG102" s="79" t="s">
        <v>1660</v>
      </c>
      <c r="AH102" s="79"/>
      <c r="AI102" s="85" t="s">
        <v>1659</v>
      </c>
      <c r="AJ102" s="79" t="b">
        <v>0</v>
      </c>
      <c r="AK102" s="79">
        <v>0</v>
      </c>
      <c r="AL102" s="85" t="s">
        <v>1659</v>
      </c>
      <c r="AM102" s="79" t="s">
        <v>1683</v>
      </c>
      <c r="AN102" s="79" t="b">
        <v>0</v>
      </c>
      <c r="AO102" s="85" t="s">
        <v>1411</v>
      </c>
      <c r="AP102" s="79" t="s">
        <v>176</v>
      </c>
      <c r="AQ102" s="79">
        <v>0</v>
      </c>
      <c r="AR102" s="79">
        <v>0</v>
      </c>
      <c r="AS102" s="79"/>
      <c r="AT102" s="79"/>
      <c r="AU102" s="79"/>
      <c r="AV102" s="79"/>
      <c r="AW102" s="79"/>
      <c r="AX102" s="79"/>
      <c r="AY102" s="79"/>
      <c r="AZ102" s="79"/>
      <c r="BA102">
        <v>282</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11</v>
      </c>
      <c r="BK102" s="49">
        <v>100</v>
      </c>
      <c r="BL102" s="48">
        <v>11</v>
      </c>
    </row>
    <row r="103" spans="1:64" ht="15">
      <c r="A103" s="64" t="s">
        <v>237</v>
      </c>
      <c r="B103" s="64" t="s">
        <v>237</v>
      </c>
      <c r="C103" s="65" t="s">
        <v>2630</v>
      </c>
      <c r="D103" s="66">
        <v>3</v>
      </c>
      <c r="E103" s="67" t="s">
        <v>136</v>
      </c>
      <c r="F103" s="68">
        <v>35</v>
      </c>
      <c r="G103" s="65"/>
      <c r="H103" s="69"/>
      <c r="I103" s="70"/>
      <c r="J103" s="70"/>
      <c r="K103" s="34" t="s">
        <v>65</v>
      </c>
      <c r="L103" s="77">
        <v>103</v>
      </c>
      <c r="M103" s="77"/>
      <c r="N103" s="72"/>
      <c r="O103" s="79" t="s">
        <v>176</v>
      </c>
      <c r="P103" s="81">
        <v>43713.60271990741</v>
      </c>
      <c r="Q103" s="79" t="s">
        <v>337</v>
      </c>
      <c r="R103" s="83" t="s">
        <v>663</v>
      </c>
      <c r="S103" s="79" t="s">
        <v>893</v>
      </c>
      <c r="T103" s="79" t="s">
        <v>919</v>
      </c>
      <c r="U103" s="79"/>
      <c r="V103" s="83" t="s">
        <v>968</v>
      </c>
      <c r="W103" s="81">
        <v>43713.60271990741</v>
      </c>
      <c r="X103" s="83" t="s">
        <v>1067</v>
      </c>
      <c r="Y103" s="79"/>
      <c r="Z103" s="79"/>
      <c r="AA103" s="85" t="s">
        <v>1412</v>
      </c>
      <c r="AB103" s="79"/>
      <c r="AC103" s="79" t="b">
        <v>0</v>
      </c>
      <c r="AD103" s="79">
        <v>0</v>
      </c>
      <c r="AE103" s="85" t="s">
        <v>1659</v>
      </c>
      <c r="AF103" s="79" t="b">
        <v>0</v>
      </c>
      <c r="AG103" s="79" t="s">
        <v>1660</v>
      </c>
      <c r="AH103" s="79"/>
      <c r="AI103" s="85" t="s">
        <v>1659</v>
      </c>
      <c r="AJ103" s="79" t="b">
        <v>0</v>
      </c>
      <c r="AK103" s="79">
        <v>0</v>
      </c>
      <c r="AL103" s="85" t="s">
        <v>1659</v>
      </c>
      <c r="AM103" s="79" t="s">
        <v>1683</v>
      </c>
      <c r="AN103" s="79" t="b">
        <v>0</v>
      </c>
      <c r="AO103" s="85" t="s">
        <v>1412</v>
      </c>
      <c r="AP103" s="79" t="s">
        <v>176</v>
      </c>
      <c r="AQ103" s="79">
        <v>0</v>
      </c>
      <c r="AR103" s="79">
        <v>0</v>
      </c>
      <c r="AS103" s="79"/>
      <c r="AT103" s="79"/>
      <c r="AU103" s="79"/>
      <c r="AV103" s="79"/>
      <c r="AW103" s="79"/>
      <c r="AX103" s="79"/>
      <c r="AY103" s="79"/>
      <c r="AZ103" s="79"/>
      <c r="BA103">
        <v>282</v>
      </c>
      <c r="BB103" s="78" t="str">
        <f>REPLACE(INDEX(GroupVertices[Group],MATCH(Edges[[#This Row],[Vertex 1]],GroupVertices[Vertex],0)),1,1,"")</f>
        <v>2</v>
      </c>
      <c r="BC103" s="78" t="str">
        <f>REPLACE(INDEX(GroupVertices[Group],MATCH(Edges[[#This Row],[Vertex 2]],GroupVertices[Vertex],0)),1,1,"")</f>
        <v>2</v>
      </c>
      <c r="BD103" s="48">
        <v>0</v>
      </c>
      <c r="BE103" s="49">
        <v>0</v>
      </c>
      <c r="BF103" s="48">
        <v>1</v>
      </c>
      <c r="BG103" s="49">
        <v>6.666666666666667</v>
      </c>
      <c r="BH103" s="48">
        <v>0</v>
      </c>
      <c r="BI103" s="49">
        <v>0</v>
      </c>
      <c r="BJ103" s="48">
        <v>14</v>
      </c>
      <c r="BK103" s="49">
        <v>93.33333333333333</v>
      </c>
      <c r="BL103" s="48">
        <v>15</v>
      </c>
    </row>
    <row r="104" spans="1:64" ht="15">
      <c r="A104" s="64" t="s">
        <v>237</v>
      </c>
      <c r="B104" s="64" t="s">
        <v>237</v>
      </c>
      <c r="C104" s="65" t="s">
        <v>2630</v>
      </c>
      <c r="D104" s="66">
        <v>3</v>
      </c>
      <c r="E104" s="67" t="s">
        <v>136</v>
      </c>
      <c r="F104" s="68">
        <v>35</v>
      </c>
      <c r="G104" s="65"/>
      <c r="H104" s="69"/>
      <c r="I104" s="70"/>
      <c r="J104" s="70"/>
      <c r="K104" s="34" t="s">
        <v>65</v>
      </c>
      <c r="L104" s="77">
        <v>104</v>
      </c>
      <c r="M104" s="77"/>
      <c r="N104" s="72"/>
      <c r="O104" s="79" t="s">
        <v>176</v>
      </c>
      <c r="P104" s="81">
        <v>43713.60273148148</v>
      </c>
      <c r="Q104" s="79" t="s">
        <v>338</v>
      </c>
      <c r="R104" s="83" t="s">
        <v>664</v>
      </c>
      <c r="S104" s="79" t="s">
        <v>893</v>
      </c>
      <c r="T104" s="79" t="s">
        <v>919</v>
      </c>
      <c r="U104" s="79"/>
      <c r="V104" s="83" t="s">
        <v>968</v>
      </c>
      <c r="W104" s="81">
        <v>43713.60273148148</v>
      </c>
      <c r="X104" s="83" t="s">
        <v>1068</v>
      </c>
      <c r="Y104" s="79"/>
      <c r="Z104" s="79"/>
      <c r="AA104" s="85" t="s">
        <v>1413</v>
      </c>
      <c r="AB104" s="79"/>
      <c r="AC104" s="79" t="b">
        <v>0</v>
      </c>
      <c r="AD104" s="79">
        <v>0</v>
      </c>
      <c r="AE104" s="85" t="s">
        <v>1659</v>
      </c>
      <c r="AF104" s="79" t="b">
        <v>0</v>
      </c>
      <c r="AG104" s="79" t="s">
        <v>1661</v>
      </c>
      <c r="AH104" s="79"/>
      <c r="AI104" s="85" t="s">
        <v>1659</v>
      </c>
      <c r="AJ104" s="79" t="b">
        <v>0</v>
      </c>
      <c r="AK104" s="79">
        <v>0</v>
      </c>
      <c r="AL104" s="85" t="s">
        <v>1659</v>
      </c>
      <c r="AM104" s="79" t="s">
        <v>1683</v>
      </c>
      <c r="AN104" s="79" t="b">
        <v>0</v>
      </c>
      <c r="AO104" s="85" t="s">
        <v>1413</v>
      </c>
      <c r="AP104" s="79" t="s">
        <v>176</v>
      </c>
      <c r="AQ104" s="79">
        <v>0</v>
      </c>
      <c r="AR104" s="79">
        <v>0</v>
      </c>
      <c r="AS104" s="79"/>
      <c r="AT104" s="79"/>
      <c r="AU104" s="79"/>
      <c r="AV104" s="79"/>
      <c r="AW104" s="79"/>
      <c r="AX104" s="79"/>
      <c r="AY104" s="79"/>
      <c r="AZ104" s="79"/>
      <c r="BA104">
        <v>282</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13</v>
      </c>
      <c r="BK104" s="49">
        <v>100</v>
      </c>
      <c r="BL104" s="48">
        <v>13</v>
      </c>
    </row>
    <row r="105" spans="1:64" ht="15">
      <c r="A105" s="64" t="s">
        <v>237</v>
      </c>
      <c r="B105" s="64" t="s">
        <v>237</v>
      </c>
      <c r="C105" s="65" t="s">
        <v>2630</v>
      </c>
      <c r="D105" s="66">
        <v>3</v>
      </c>
      <c r="E105" s="67" t="s">
        <v>136</v>
      </c>
      <c r="F105" s="68">
        <v>35</v>
      </c>
      <c r="G105" s="65"/>
      <c r="H105" s="69"/>
      <c r="I105" s="70"/>
      <c r="J105" s="70"/>
      <c r="K105" s="34" t="s">
        <v>65</v>
      </c>
      <c r="L105" s="77">
        <v>105</v>
      </c>
      <c r="M105" s="77"/>
      <c r="N105" s="72"/>
      <c r="O105" s="79" t="s">
        <v>176</v>
      </c>
      <c r="P105" s="81">
        <v>43713.60273148148</v>
      </c>
      <c r="Q105" s="79" t="s">
        <v>339</v>
      </c>
      <c r="R105" s="83" t="s">
        <v>665</v>
      </c>
      <c r="S105" s="79" t="s">
        <v>893</v>
      </c>
      <c r="T105" s="79" t="s">
        <v>919</v>
      </c>
      <c r="U105" s="79"/>
      <c r="V105" s="83" t="s">
        <v>968</v>
      </c>
      <c r="W105" s="81">
        <v>43713.60273148148</v>
      </c>
      <c r="X105" s="83" t="s">
        <v>1069</v>
      </c>
      <c r="Y105" s="79"/>
      <c r="Z105" s="79"/>
      <c r="AA105" s="85" t="s">
        <v>1414</v>
      </c>
      <c r="AB105" s="79"/>
      <c r="AC105" s="79" t="b">
        <v>0</v>
      </c>
      <c r="AD105" s="79">
        <v>0</v>
      </c>
      <c r="AE105" s="85" t="s">
        <v>1659</v>
      </c>
      <c r="AF105" s="79" t="b">
        <v>0</v>
      </c>
      <c r="AG105" s="79" t="s">
        <v>1660</v>
      </c>
      <c r="AH105" s="79"/>
      <c r="AI105" s="85" t="s">
        <v>1659</v>
      </c>
      <c r="AJ105" s="79" t="b">
        <v>0</v>
      </c>
      <c r="AK105" s="79">
        <v>0</v>
      </c>
      <c r="AL105" s="85" t="s">
        <v>1659</v>
      </c>
      <c r="AM105" s="79" t="s">
        <v>1683</v>
      </c>
      <c r="AN105" s="79" t="b">
        <v>0</v>
      </c>
      <c r="AO105" s="85" t="s">
        <v>1414</v>
      </c>
      <c r="AP105" s="79" t="s">
        <v>176</v>
      </c>
      <c r="AQ105" s="79">
        <v>0</v>
      </c>
      <c r="AR105" s="79">
        <v>0</v>
      </c>
      <c r="AS105" s="79"/>
      <c r="AT105" s="79"/>
      <c r="AU105" s="79"/>
      <c r="AV105" s="79"/>
      <c r="AW105" s="79"/>
      <c r="AX105" s="79"/>
      <c r="AY105" s="79"/>
      <c r="AZ105" s="79"/>
      <c r="BA105">
        <v>282</v>
      </c>
      <c r="BB105" s="78" t="str">
        <f>REPLACE(INDEX(GroupVertices[Group],MATCH(Edges[[#This Row],[Vertex 1]],GroupVertices[Vertex],0)),1,1,"")</f>
        <v>2</v>
      </c>
      <c r="BC105" s="78" t="str">
        <f>REPLACE(INDEX(GroupVertices[Group],MATCH(Edges[[#This Row],[Vertex 2]],GroupVertices[Vertex],0)),1,1,"")</f>
        <v>2</v>
      </c>
      <c r="BD105" s="48">
        <v>0</v>
      </c>
      <c r="BE105" s="49">
        <v>0</v>
      </c>
      <c r="BF105" s="48">
        <v>1</v>
      </c>
      <c r="BG105" s="49">
        <v>7.142857142857143</v>
      </c>
      <c r="BH105" s="48">
        <v>0</v>
      </c>
      <c r="BI105" s="49">
        <v>0</v>
      </c>
      <c r="BJ105" s="48">
        <v>13</v>
      </c>
      <c r="BK105" s="49">
        <v>92.85714285714286</v>
      </c>
      <c r="BL105" s="48">
        <v>14</v>
      </c>
    </row>
    <row r="106" spans="1:64" ht="15">
      <c r="A106" s="64" t="s">
        <v>237</v>
      </c>
      <c r="B106" s="64" t="s">
        <v>237</v>
      </c>
      <c r="C106" s="65" t="s">
        <v>2630</v>
      </c>
      <c r="D106" s="66">
        <v>3</v>
      </c>
      <c r="E106" s="67" t="s">
        <v>136</v>
      </c>
      <c r="F106" s="68">
        <v>35</v>
      </c>
      <c r="G106" s="65"/>
      <c r="H106" s="69"/>
      <c r="I106" s="70"/>
      <c r="J106" s="70"/>
      <c r="K106" s="34" t="s">
        <v>65</v>
      </c>
      <c r="L106" s="77">
        <v>106</v>
      </c>
      <c r="M106" s="77"/>
      <c r="N106" s="72"/>
      <c r="O106" s="79" t="s">
        <v>176</v>
      </c>
      <c r="P106" s="81">
        <v>43713.602743055555</v>
      </c>
      <c r="Q106" s="79" t="s">
        <v>340</v>
      </c>
      <c r="R106" s="83" t="s">
        <v>666</v>
      </c>
      <c r="S106" s="79" t="s">
        <v>893</v>
      </c>
      <c r="T106" s="79" t="s">
        <v>919</v>
      </c>
      <c r="U106" s="79"/>
      <c r="V106" s="83" t="s">
        <v>968</v>
      </c>
      <c r="W106" s="81">
        <v>43713.602743055555</v>
      </c>
      <c r="X106" s="83" t="s">
        <v>1070</v>
      </c>
      <c r="Y106" s="79"/>
      <c r="Z106" s="79"/>
      <c r="AA106" s="85" t="s">
        <v>1415</v>
      </c>
      <c r="AB106" s="79"/>
      <c r="AC106" s="79" t="b">
        <v>0</v>
      </c>
      <c r="AD106" s="79">
        <v>0</v>
      </c>
      <c r="AE106" s="85" t="s">
        <v>1659</v>
      </c>
      <c r="AF106" s="79" t="b">
        <v>0</v>
      </c>
      <c r="AG106" s="79" t="s">
        <v>1660</v>
      </c>
      <c r="AH106" s="79"/>
      <c r="AI106" s="85" t="s">
        <v>1659</v>
      </c>
      <c r="AJ106" s="79" t="b">
        <v>0</v>
      </c>
      <c r="AK106" s="79">
        <v>0</v>
      </c>
      <c r="AL106" s="85" t="s">
        <v>1659</v>
      </c>
      <c r="AM106" s="79" t="s">
        <v>1683</v>
      </c>
      <c r="AN106" s="79" t="b">
        <v>0</v>
      </c>
      <c r="AO106" s="85" t="s">
        <v>1415</v>
      </c>
      <c r="AP106" s="79" t="s">
        <v>176</v>
      </c>
      <c r="AQ106" s="79">
        <v>0</v>
      </c>
      <c r="AR106" s="79">
        <v>0</v>
      </c>
      <c r="AS106" s="79"/>
      <c r="AT106" s="79"/>
      <c r="AU106" s="79"/>
      <c r="AV106" s="79"/>
      <c r="AW106" s="79"/>
      <c r="AX106" s="79"/>
      <c r="AY106" s="79"/>
      <c r="AZ106" s="79"/>
      <c r="BA106">
        <v>282</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14</v>
      </c>
      <c r="BK106" s="49">
        <v>100</v>
      </c>
      <c r="BL106" s="48">
        <v>14</v>
      </c>
    </row>
    <row r="107" spans="1:64" ht="15">
      <c r="A107" s="64" t="s">
        <v>237</v>
      </c>
      <c r="B107" s="64" t="s">
        <v>237</v>
      </c>
      <c r="C107" s="65" t="s">
        <v>2630</v>
      </c>
      <c r="D107" s="66">
        <v>3</v>
      </c>
      <c r="E107" s="67" t="s">
        <v>136</v>
      </c>
      <c r="F107" s="68">
        <v>35</v>
      </c>
      <c r="G107" s="65"/>
      <c r="H107" s="69"/>
      <c r="I107" s="70"/>
      <c r="J107" s="70"/>
      <c r="K107" s="34" t="s">
        <v>65</v>
      </c>
      <c r="L107" s="77">
        <v>107</v>
      </c>
      <c r="M107" s="77"/>
      <c r="N107" s="72"/>
      <c r="O107" s="79" t="s">
        <v>176</v>
      </c>
      <c r="P107" s="81">
        <v>43713.60275462963</v>
      </c>
      <c r="Q107" s="79" t="s">
        <v>341</v>
      </c>
      <c r="R107" s="83" t="s">
        <v>667</v>
      </c>
      <c r="S107" s="79" t="s">
        <v>893</v>
      </c>
      <c r="T107" s="79" t="s">
        <v>919</v>
      </c>
      <c r="U107" s="79"/>
      <c r="V107" s="83" t="s">
        <v>968</v>
      </c>
      <c r="W107" s="81">
        <v>43713.60275462963</v>
      </c>
      <c r="X107" s="83" t="s">
        <v>1071</v>
      </c>
      <c r="Y107" s="79"/>
      <c r="Z107" s="79"/>
      <c r="AA107" s="85" t="s">
        <v>1416</v>
      </c>
      <c r="AB107" s="79"/>
      <c r="AC107" s="79" t="b">
        <v>0</v>
      </c>
      <c r="AD107" s="79">
        <v>0</v>
      </c>
      <c r="AE107" s="85" t="s">
        <v>1659</v>
      </c>
      <c r="AF107" s="79" t="b">
        <v>0</v>
      </c>
      <c r="AG107" s="79" t="s">
        <v>1660</v>
      </c>
      <c r="AH107" s="79"/>
      <c r="AI107" s="85" t="s">
        <v>1659</v>
      </c>
      <c r="AJ107" s="79" t="b">
        <v>0</v>
      </c>
      <c r="AK107" s="79">
        <v>0</v>
      </c>
      <c r="AL107" s="85" t="s">
        <v>1659</v>
      </c>
      <c r="AM107" s="79" t="s">
        <v>1683</v>
      </c>
      <c r="AN107" s="79" t="b">
        <v>0</v>
      </c>
      <c r="AO107" s="85" t="s">
        <v>1416</v>
      </c>
      <c r="AP107" s="79" t="s">
        <v>176</v>
      </c>
      <c r="AQ107" s="79">
        <v>0</v>
      </c>
      <c r="AR107" s="79">
        <v>0</v>
      </c>
      <c r="AS107" s="79"/>
      <c r="AT107" s="79"/>
      <c r="AU107" s="79"/>
      <c r="AV107" s="79"/>
      <c r="AW107" s="79"/>
      <c r="AX107" s="79"/>
      <c r="AY107" s="79"/>
      <c r="AZ107" s="79"/>
      <c r="BA107">
        <v>282</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14</v>
      </c>
      <c r="BK107" s="49">
        <v>100</v>
      </c>
      <c r="BL107" s="48">
        <v>14</v>
      </c>
    </row>
    <row r="108" spans="1:64" ht="15">
      <c r="A108" s="64" t="s">
        <v>237</v>
      </c>
      <c r="B108" s="64" t="s">
        <v>237</v>
      </c>
      <c r="C108" s="65" t="s">
        <v>2630</v>
      </c>
      <c r="D108" s="66">
        <v>3</v>
      </c>
      <c r="E108" s="67" t="s">
        <v>136</v>
      </c>
      <c r="F108" s="68">
        <v>35</v>
      </c>
      <c r="G108" s="65"/>
      <c r="H108" s="69"/>
      <c r="I108" s="70"/>
      <c r="J108" s="70"/>
      <c r="K108" s="34" t="s">
        <v>65</v>
      </c>
      <c r="L108" s="77">
        <v>108</v>
      </c>
      <c r="M108" s="77"/>
      <c r="N108" s="72"/>
      <c r="O108" s="79" t="s">
        <v>176</v>
      </c>
      <c r="P108" s="81">
        <v>43713.6027662037</v>
      </c>
      <c r="Q108" s="79" t="s">
        <v>342</v>
      </c>
      <c r="R108" s="83" t="s">
        <v>668</v>
      </c>
      <c r="S108" s="79" t="s">
        <v>893</v>
      </c>
      <c r="T108" s="79" t="s">
        <v>919</v>
      </c>
      <c r="U108" s="79"/>
      <c r="V108" s="83" t="s">
        <v>968</v>
      </c>
      <c r="W108" s="81">
        <v>43713.6027662037</v>
      </c>
      <c r="X108" s="83" t="s">
        <v>1072</v>
      </c>
      <c r="Y108" s="79"/>
      <c r="Z108" s="79"/>
      <c r="AA108" s="85" t="s">
        <v>1417</v>
      </c>
      <c r="AB108" s="79"/>
      <c r="AC108" s="79" t="b">
        <v>0</v>
      </c>
      <c r="AD108" s="79">
        <v>0</v>
      </c>
      <c r="AE108" s="85" t="s">
        <v>1659</v>
      </c>
      <c r="AF108" s="79" t="b">
        <v>0</v>
      </c>
      <c r="AG108" s="79" t="s">
        <v>1660</v>
      </c>
      <c r="AH108" s="79"/>
      <c r="AI108" s="85" t="s">
        <v>1659</v>
      </c>
      <c r="AJ108" s="79" t="b">
        <v>0</v>
      </c>
      <c r="AK108" s="79">
        <v>0</v>
      </c>
      <c r="AL108" s="85" t="s">
        <v>1659</v>
      </c>
      <c r="AM108" s="79" t="s">
        <v>1683</v>
      </c>
      <c r="AN108" s="79" t="b">
        <v>0</v>
      </c>
      <c r="AO108" s="85" t="s">
        <v>1417</v>
      </c>
      <c r="AP108" s="79" t="s">
        <v>176</v>
      </c>
      <c r="AQ108" s="79">
        <v>0</v>
      </c>
      <c r="AR108" s="79">
        <v>0</v>
      </c>
      <c r="AS108" s="79"/>
      <c r="AT108" s="79"/>
      <c r="AU108" s="79"/>
      <c r="AV108" s="79"/>
      <c r="AW108" s="79"/>
      <c r="AX108" s="79"/>
      <c r="AY108" s="79"/>
      <c r="AZ108" s="79"/>
      <c r="BA108">
        <v>282</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14</v>
      </c>
      <c r="BK108" s="49">
        <v>100</v>
      </c>
      <c r="BL108" s="48">
        <v>14</v>
      </c>
    </row>
    <row r="109" spans="1:64" ht="15">
      <c r="A109" s="64" t="s">
        <v>237</v>
      </c>
      <c r="B109" s="64" t="s">
        <v>237</v>
      </c>
      <c r="C109" s="65" t="s">
        <v>2630</v>
      </c>
      <c r="D109" s="66">
        <v>3</v>
      </c>
      <c r="E109" s="67" t="s">
        <v>136</v>
      </c>
      <c r="F109" s="68">
        <v>35</v>
      </c>
      <c r="G109" s="65"/>
      <c r="H109" s="69"/>
      <c r="I109" s="70"/>
      <c r="J109" s="70"/>
      <c r="K109" s="34" t="s">
        <v>65</v>
      </c>
      <c r="L109" s="77">
        <v>109</v>
      </c>
      <c r="M109" s="77"/>
      <c r="N109" s="72"/>
      <c r="O109" s="79" t="s">
        <v>176</v>
      </c>
      <c r="P109" s="81">
        <v>43713.6027662037</v>
      </c>
      <c r="Q109" s="79" t="s">
        <v>343</v>
      </c>
      <c r="R109" s="83" t="s">
        <v>669</v>
      </c>
      <c r="S109" s="79" t="s">
        <v>893</v>
      </c>
      <c r="T109" s="79" t="s">
        <v>919</v>
      </c>
      <c r="U109" s="79"/>
      <c r="V109" s="83" t="s">
        <v>968</v>
      </c>
      <c r="W109" s="81">
        <v>43713.6027662037</v>
      </c>
      <c r="X109" s="83" t="s">
        <v>1073</v>
      </c>
      <c r="Y109" s="79"/>
      <c r="Z109" s="79"/>
      <c r="AA109" s="85" t="s">
        <v>1418</v>
      </c>
      <c r="AB109" s="79"/>
      <c r="AC109" s="79" t="b">
        <v>0</v>
      </c>
      <c r="AD109" s="79">
        <v>0</v>
      </c>
      <c r="AE109" s="85" t="s">
        <v>1659</v>
      </c>
      <c r="AF109" s="79" t="b">
        <v>0</v>
      </c>
      <c r="AG109" s="79" t="s">
        <v>1660</v>
      </c>
      <c r="AH109" s="79"/>
      <c r="AI109" s="85" t="s">
        <v>1659</v>
      </c>
      <c r="AJ109" s="79" t="b">
        <v>0</v>
      </c>
      <c r="AK109" s="79">
        <v>0</v>
      </c>
      <c r="AL109" s="85" t="s">
        <v>1659</v>
      </c>
      <c r="AM109" s="79" t="s">
        <v>1683</v>
      </c>
      <c r="AN109" s="79" t="b">
        <v>0</v>
      </c>
      <c r="AO109" s="85" t="s">
        <v>1418</v>
      </c>
      <c r="AP109" s="79" t="s">
        <v>176</v>
      </c>
      <c r="AQ109" s="79">
        <v>0</v>
      </c>
      <c r="AR109" s="79">
        <v>0</v>
      </c>
      <c r="AS109" s="79"/>
      <c r="AT109" s="79"/>
      <c r="AU109" s="79"/>
      <c r="AV109" s="79"/>
      <c r="AW109" s="79"/>
      <c r="AX109" s="79"/>
      <c r="AY109" s="79"/>
      <c r="AZ109" s="79"/>
      <c r="BA109">
        <v>282</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14</v>
      </c>
      <c r="BK109" s="49">
        <v>100</v>
      </c>
      <c r="BL109" s="48">
        <v>14</v>
      </c>
    </row>
    <row r="110" spans="1:64" ht="15">
      <c r="A110" s="64" t="s">
        <v>237</v>
      </c>
      <c r="B110" s="64" t="s">
        <v>237</v>
      </c>
      <c r="C110" s="65" t="s">
        <v>2630</v>
      </c>
      <c r="D110" s="66">
        <v>3</v>
      </c>
      <c r="E110" s="67" t="s">
        <v>136</v>
      </c>
      <c r="F110" s="68">
        <v>35</v>
      </c>
      <c r="G110" s="65"/>
      <c r="H110" s="69"/>
      <c r="I110" s="70"/>
      <c r="J110" s="70"/>
      <c r="K110" s="34" t="s">
        <v>65</v>
      </c>
      <c r="L110" s="77">
        <v>110</v>
      </c>
      <c r="M110" s="77"/>
      <c r="N110" s="72"/>
      <c r="O110" s="79" t="s">
        <v>176</v>
      </c>
      <c r="P110" s="81">
        <v>43713.60277777778</v>
      </c>
      <c r="Q110" s="79" t="s">
        <v>344</v>
      </c>
      <c r="R110" s="83" t="s">
        <v>670</v>
      </c>
      <c r="S110" s="79" t="s">
        <v>893</v>
      </c>
      <c r="T110" s="79" t="s">
        <v>919</v>
      </c>
      <c r="U110" s="79"/>
      <c r="V110" s="83" t="s">
        <v>968</v>
      </c>
      <c r="W110" s="81">
        <v>43713.60277777778</v>
      </c>
      <c r="X110" s="83" t="s">
        <v>1074</v>
      </c>
      <c r="Y110" s="79"/>
      <c r="Z110" s="79"/>
      <c r="AA110" s="85" t="s">
        <v>1419</v>
      </c>
      <c r="AB110" s="79"/>
      <c r="AC110" s="79" t="b">
        <v>0</v>
      </c>
      <c r="AD110" s="79">
        <v>0</v>
      </c>
      <c r="AE110" s="85" t="s">
        <v>1659</v>
      </c>
      <c r="AF110" s="79" t="b">
        <v>0</v>
      </c>
      <c r="AG110" s="79" t="s">
        <v>1660</v>
      </c>
      <c r="AH110" s="79"/>
      <c r="AI110" s="85" t="s">
        <v>1659</v>
      </c>
      <c r="AJ110" s="79" t="b">
        <v>0</v>
      </c>
      <c r="AK110" s="79">
        <v>0</v>
      </c>
      <c r="AL110" s="85" t="s">
        <v>1659</v>
      </c>
      <c r="AM110" s="79" t="s">
        <v>1683</v>
      </c>
      <c r="AN110" s="79" t="b">
        <v>0</v>
      </c>
      <c r="AO110" s="85" t="s">
        <v>1419</v>
      </c>
      <c r="AP110" s="79" t="s">
        <v>176</v>
      </c>
      <c r="AQ110" s="79">
        <v>0</v>
      </c>
      <c r="AR110" s="79">
        <v>0</v>
      </c>
      <c r="AS110" s="79"/>
      <c r="AT110" s="79"/>
      <c r="AU110" s="79"/>
      <c r="AV110" s="79"/>
      <c r="AW110" s="79"/>
      <c r="AX110" s="79"/>
      <c r="AY110" s="79"/>
      <c r="AZ110" s="79"/>
      <c r="BA110">
        <v>282</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13</v>
      </c>
      <c r="BK110" s="49">
        <v>100</v>
      </c>
      <c r="BL110" s="48">
        <v>13</v>
      </c>
    </row>
    <row r="111" spans="1:64" ht="15">
      <c r="A111" s="64" t="s">
        <v>237</v>
      </c>
      <c r="B111" s="64" t="s">
        <v>237</v>
      </c>
      <c r="C111" s="65" t="s">
        <v>2630</v>
      </c>
      <c r="D111" s="66">
        <v>3</v>
      </c>
      <c r="E111" s="67" t="s">
        <v>136</v>
      </c>
      <c r="F111" s="68">
        <v>35</v>
      </c>
      <c r="G111" s="65"/>
      <c r="H111" s="69"/>
      <c r="I111" s="70"/>
      <c r="J111" s="70"/>
      <c r="K111" s="34" t="s">
        <v>65</v>
      </c>
      <c r="L111" s="77">
        <v>111</v>
      </c>
      <c r="M111" s="77"/>
      <c r="N111" s="72"/>
      <c r="O111" s="79" t="s">
        <v>176</v>
      </c>
      <c r="P111" s="81">
        <v>43713.602789351855</v>
      </c>
      <c r="Q111" s="79" t="s">
        <v>345</v>
      </c>
      <c r="R111" s="83" t="s">
        <v>671</v>
      </c>
      <c r="S111" s="79" t="s">
        <v>893</v>
      </c>
      <c r="T111" s="79" t="s">
        <v>919</v>
      </c>
      <c r="U111" s="79"/>
      <c r="V111" s="83" t="s">
        <v>968</v>
      </c>
      <c r="W111" s="81">
        <v>43713.602789351855</v>
      </c>
      <c r="X111" s="83" t="s">
        <v>1075</v>
      </c>
      <c r="Y111" s="79"/>
      <c r="Z111" s="79"/>
      <c r="AA111" s="85" t="s">
        <v>1420</v>
      </c>
      <c r="AB111" s="79"/>
      <c r="AC111" s="79" t="b">
        <v>0</v>
      </c>
      <c r="AD111" s="79">
        <v>0</v>
      </c>
      <c r="AE111" s="85" t="s">
        <v>1659</v>
      </c>
      <c r="AF111" s="79" t="b">
        <v>0</v>
      </c>
      <c r="AG111" s="79" t="s">
        <v>1660</v>
      </c>
      <c r="AH111" s="79"/>
      <c r="AI111" s="85" t="s">
        <v>1659</v>
      </c>
      <c r="AJ111" s="79" t="b">
        <v>0</v>
      </c>
      <c r="AK111" s="79">
        <v>0</v>
      </c>
      <c r="AL111" s="85" t="s">
        <v>1659</v>
      </c>
      <c r="AM111" s="79" t="s">
        <v>1683</v>
      </c>
      <c r="AN111" s="79" t="b">
        <v>0</v>
      </c>
      <c r="AO111" s="85" t="s">
        <v>1420</v>
      </c>
      <c r="AP111" s="79" t="s">
        <v>176</v>
      </c>
      <c r="AQ111" s="79">
        <v>0</v>
      </c>
      <c r="AR111" s="79">
        <v>0</v>
      </c>
      <c r="AS111" s="79"/>
      <c r="AT111" s="79"/>
      <c r="AU111" s="79"/>
      <c r="AV111" s="79"/>
      <c r="AW111" s="79"/>
      <c r="AX111" s="79"/>
      <c r="AY111" s="79"/>
      <c r="AZ111" s="79"/>
      <c r="BA111">
        <v>282</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14</v>
      </c>
      <c r="BK111" s="49">
        <v>100</v>
      </c>
      <c r="BL111" s="48">
        <v>14</v>
      </c>
    </row>
    <row r="112" spans="1:64" ht="15">
      <c r="A112" s="64" t="s">
        <v>237</v>
      </c>
      <c r="B112" s="64" t="s">
        <v>237</v>
      </c>
      <c r="C112" s="65" t="s">
        <v>2630</v>
      </c>
      <c r="D112" s="66">
        <v>3</v>
      </c>
      <c r="E112" s="67" t="s">
        <v>136</v>
      </c>
      <c r="F112" s="68">
        <v>35</v>
      </c>
      <c r="G112" s="65"/>
      <c r="H112" s="69"/>
      <c r="I112" s="70"/>
      <c r="J112" s="70"/>
      <c r="K112" s="34" t="s">
        <v>65</v>
      </c>
      <c r="L112" s="77">
        <v>112</v>
      </c>
      <c r="M112" s="77"/>
      <c r="N112" s="72"/>
      <c r="O112" s="79" t="s">
        <v>176</v>
      </c>
      <c r="P112" s="81">
        <v>43713.602800925924</v>
      </c>
      <c r="Q112" s="79" t="s">
        <v>346</v>
      </c>
      <c r="R112" s="83" t="s">
        <v>672</v>
      </c>
      <c r="S112" s="79" t="s">
        <v>893</v>
      </c>
      <c r="T112" s="79" t="s">
        <v>919</v>
      </c>
      <c r="U112" s="79"/>
      <c r="V112" s="83" t="s">
        <v>968</v>
      </c>
      <c r="W112" s="81">
        <v>43713.602800925924</v>
      </c>
      <c r="X112" s="83" t="s">
        <v>1076</v>
      </c>
      <c r="Y112" s="79"/>
      <c r="Z112" s="79"/>
      <c r="AA112" s="85" t="s">
        <v>1421</v>
      </c>
      <c r="AB112" s="79"/>
      <c r="AC112" s="79" t="b">
        <v>0</v>
      </c>
      <c r="AD112" s="79">
        <v>0</v>
      </c>
      <c r="AE112" s="85" t="s">
        <v>1659</v>
      </c>
      <c r="AF112" s="79" t="b">
        <v>0</v>
      </c>
      <c r="AG112" s="79" t="s">
        <v>1660</v>
      </c>
      <c r="AH112" s="79"/>
      <c r="AI112" s="85" t="s">
        <v>1659</v>
      </c>
      <c r="AJ112" s="79" t="b">
        <v>0</v>
      </c>
      <c r="AK112" s="79">
        <v>0</v>
      </c>
      <c r="AL112" s="85" t="s">
        <v>1659</v>
      </c>
      <c r="AM112" s="79" t="s">
        <v>1683</v>
      </c>
      <c r="AN112" s="79" t="b">
        <v>0</v>
      </c>
      <c r="AO112" s="85" t="s">
        <v>1421</v>
      </c>
      <c r="AP112" s="79" t="s">
        <v>176</v>
      </c>
      <c r="AQ112" s="79">
        <v>0</v>
      </c>
      <c r="AR112" s="79">
        <v>0</v>
      </c>
      <c r="AS112" s="79"/>
      <c r="AT112" s="79"/>
      <c r="AU112" s="79"/>
      <c r="AV112" s="79"/>
      <c r="AW112" s="79"/>
      <c r="AX112" s="79"/>
      <c r="AY112" s="79"/>
      <c r="AZ112" s="79"/>
      <c r="BA112">
        <v>282</v>
      </c>
      <c r="BB112" s="78" t="str">
        <f>REPLACE(INDEX(GroupVertices[Group],MATCH(Edges[[#This Row],[Vertex 1]],GroupVertices[Vertex],0)),1,1,"")</f>
        <v>2</v>
      </c>
      <c r="BC112" s="78" t="str">
        <f>REPLACE(INDEX(GroupVertices[Group],MATCH(Edges[[#This Row],[Vertex 2]],GroupVertices[Vertex],0)),1,1,"")</f>
        <v>2</v>
      </c>
      <c r="BD112" s="48">
        <v>1</v>
      </c>
      <c r="BE112" s="49">
        <v>7.142857142857143</v>
      </c>
      <c r="BF112" s="48">
        <v>0</v>
      </c>
      <c r="BG112" s="49">
        <v>0</v>
      </c>
      <c r="BH112" s="48">
        <v>0</v>
      </c>
      <c r="BI112" s="49">
        <v>0</v>
      </c>
      <c r="BJ112" s="48">
        <v>13</v>
      </c>
      <c r="BK112" s="49">
        <v>92.85714285714286</v>
      </c>
      <c r="BL112" s="48">
        <v>14</v>
      </c>
    </row>
    <row r="113" spans="1:64" ht="15">
      <c r="A113" s="64" t="s">
        <v>237</v>
      </c>
      <c r="B113" s="64" t="s">
        <v>237</v>
      </c>
      <c r="C113" s="65" t="s">
        <v>2630</v>
      </c>
      <c r="D113" s="66">
        <v>3</v>
      </c>
      <c r="E113" s="67" t="s">
        <v>136</v>
      </c>
      <c r="F113" s="68">
        <v>35</v>
      </c>
      <c r="G113" s="65"/>
      <c r="H113" s="69"/>
      <c r="I113" s="70"/>
      <c r="J113" s="70"/>
      <c r="K113" s="34" t="s">
        <v>65</v>
      </c>
      <c r="L113" s="77">
        <v>113</v>
      </c>
      <c r="M113" s="77"/>
      <c r="N113" s="72"/>
      <c r="O113" s="79" t="s">
        <v>176</v>
      </c>
      <c r="P113" s="81">
        <v>43713.647731481484</v>
      </c>
      <c r="Q113" s="79" t="s">
        <v>347</v>
      </c>
      <c r="R113" s="83" t="s">
        <v>673</v>
      </c>
      <c r="S113" s="79" t="s">
        <v>893</v>
      </c>
      <c r="T113" s="79" t="s">
        <v>919</v>
      </c>
      <c r="U113" s="79"/>
      <c r="V113" s="83" t="s">
        <v>968</v>
      </c>
      <c r="W113" s="81">
        <v>43713.647731481484</v>
      </c>
      <c r="X113" s="83" t="s">
        <v>1077</v>
      </c>
      <c r="Y113" s="79"/>
      <c r="Z113" s="79"/>
      <c r="AA113" s="85" t="s">
        <v>1422</v>
      </c>
      <c r="AB113" s="79"/>
      <c r="AC113" s="79" t="b">
        <v>0</v>
      </c>
      <c r="AD113" s="79">
        <v>0</v>
      </c>
      <c r="AE113" s="85" t="s">
        <v>1659</v>
      </c>
      <c r="AF113" s="79" t="b">
        <v>0</v>
      </c>
      <c r="AG113" s="79" t="s">
        <v>1660</v>
      </c>
      <c r="AH113" s="79"/>
      <c r="AI113" s="85" t="s">
        <v>1659</v>
      </c>
      <c r="AJ113" s="79" t="b">
        <v>0</v>
      </c>
      <c r="AK113" s="79">
        <v>0</v>
      </c>
      <c r="AL113" s="85" t="s">
        <v>1659</v>
      </c>
      <c r="AM113" s="79" t="s">
        <v>1683</v>
      </c>
      <c r="AN113" s="79" t="b">
        <v>0</v>
      </c>
      <c r="AO113" s="85" t="s">
        <v>1422</v>
      </c>
      <c r="AP113" s="79" t="s">
        <v>176</v>
      </c>
      <c r="AQ113" s="79">
        <v>0</v>
      </c>
      <c r="AR113" s="79">
        <v>0</v>
      </c>
      <c r="AS113" s="79"/>
      <c r="AT113" s="79"/>
      <c r="AU113" s="79"/>
      <c r="AV113" s="79"/>
      <c r="AW113" s="79"/>
      <c r="AX113" s="79"/>
      <c r="AY113" s="79"/>
      <c r="AZ113" s="79"/>
      <c r="BA113">
        <v>282</v>
      </c>
      <c r="BB113" s="78" t="str">
        <f>REPLACE(INDEX(GroupVertices[Group],MATCH(Edges[[#This Row],[Vertex 1]],GroupVertices[Vertex],0)),1,1,"")</f>
        <v>2</v>
      </c>
      <c r="BC113" s="78" t="str">
        <f>REPLACE(INDEX(GroupVertices[Group],MATCH(Edges[[#This Row],[Vertex 2]],GroupVertices[Vertex],0)),1,1,"")</f>
        <v>2</v>
      </c>
      <c r="BD113" s="48">
        <v>1</v>
      </c>
      <c r="BE113" s="49">
        <v>7.6923076923076925</v>
      </c>
      <c r="BF113" s="48">
        <v>0</v>
      </c>
      <c r="BG113" s="49">
        <v>0</v>
      </c>
      <c r="BH113" s="48">
        <v>0</v>
      </c>
      <c r="BI113" s="49">
        <v>0</v>
      </c>
      <c r="BJ113" s="48">
        <v>12</v>
      </c>
      <c r="BK113" s="49">
        <v>92.3076923076923</v>
      </c>
      <c r="BL113" s="48">
        <v>13</v>
      </c>
    </row>
    <row r="114" spans="1:64" ht="15">
      <c r="A114" s="64" t="s">
        <v>237</v>
      </c>
      <c r="B114" s="64" t="s">
        <v>237</v>
      </c>
      <c r="C114" s="65" t="s">
        <v>2630</v>
      </c>
      <c r="D114" s="66">
        <v>3</v>
      </c>
      <c r="E114" s="67" t="s">
        <v>136</v>
      </c>
      <c r="F114" s="68">
        <v>35</v>
      </c>
      <c r="G114" s="65"/>
      <c r="H114" s="69"/>
      <c r="I114" s="70"/>
      <c r="J114" s="70"/>
      <c r="K114" s="34" t="s">
        <v>65</v>
      </c>
      <c r="L114" s="77">
        <v>114</v>
      </c>
      <c r="M114" s="77"/>
      <c r="N114" s="72"/>
      <c r="O114" s="79" t="s">
        <v>176</v>
      </c>
      <c r="P114" s="81">
        <v>43713.64774305555</v>
      </c>
      <c r="Q114" s="79" t="s">
        <v>348</v>
      </c>
      <c r="R114" s="83" t="s">
        <v>674</v>
      </c>
      <c r="S114" s="79" t="s">
        <v>893</v>
      </c>
      <c r="T114" s="79" t="s">
        <v>919</v>
      </c>
      <c r="U114" s="79"/>
      <c r="V114" s="83" t="s">
        <v>968</v>
      </c>
      <c r="W114" s="81">
        <v>43713.64774305555</v>
      </c>
      <c r="X114" s="83" t="s">
        <v>1078</v>
      </c>
      <c r="Y114" s="79"/>
      <c r="Z114" s="79"/>
      <c r="AA114" s="85" t="s">
        <v>1423</v>
      </c>
      <c r="AB114" s="79"/>
      <c r="AC114" s="79" t="b">
        <v>0</v>
      </c>
      <c r="AD114" s="79">
        <v>0</v>
      </c>
      <c r="AE114" s="85" t="s">
        <v>1659</v>
      </c>
      <c r="AF114" s="79" t="b">
        <v>0</v>
      </c>
      <c r="AG114" s="79" t="s">
        <v>1660</v>
      </c>
      <c r="AH114" s="79"/>
      <c r="AI114" s="85" t="s">
        <v>1659</v>
      </c>
      <c r="AJ114" s="79" t="b">
        <v>0</v>
      </c>
      <c r="AK114" s="79">
        <v>0</v>
      </c>
      <c r="AL114" s="85" t="s">
        <v>1659</v>
      </c>
      <c r="AM114" s="79" t="s">
        <v>1683</v>
      </c>
      <c r="AN114" s="79" t="b">
        <v>0</v>
      </c>
      <c r="AO114" s="85" t="s">
        <v>1423</v>
      </c>
      <c r="AP114" s="79" t="s">
        <v>176</v>
      </c>
      <c r="AQ114" s="79">
        <v>0</v>
      </c>
      <c r="AR114" s="79">
        <v>0</v>
      </c>
      <c r="AS114" s="79"/>
      <c r="AT114" s="79"/>
      <c r="AU114" s="79"/>
      <c r="AV114" s="79"/>
      <c r="AW114" s="79"/>
      <c r="AX114" s="79"/>
      <c r="AY114" s="79"/>
      <c r="AZ114" s="79"/>
      <c r="BA114">
        <v>282</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11</v>
      </c>
      <c r="BK114" s="49">
        <v>100</v>
      </c>
      <c r="BL114" s="48">
        <v>11</v>
      </c>
    </row>
    <row r="115" spans="1:64" ht="15">
      <c r="A115" s="64" t="s">
        <v>237</v>
      </c>
      <c r="B115" s="64" t="s">
        <v>237</v>
      </c>
      <c r="C115" s="65" t="s">
        <v>2630</v>
      </c>
      <c r="D115" s="66">
        <v>3</v>
      </c>
      <c r="E115" s="67" t="s">
        <v>136</v>
      </c>
      <c r="F115" s="68">
        <v>35</v>
      </c>
      <c r="G115" s="65"/>
      <c r="H115" s="69"/>
      <c r="I115" s="70"/>
      <c r="J115" s="70"/>
      <c r="K115" s="34" t="s">
        <v>65</v>
      </c>
      <c r="L115" s="77">
        <v>115</v>
      </c>
      <c r="M115" s="77"/>
      <c r="N115" s="72"/>
      <c r="O115" s="79" t="s">
        <v>176</v>
      </c>
      <c r="P115" s="81">
        <v>43713.77613425926</v>
      </c>
      <c r="Q115" s="79" t="s">
        <v>349</v>
      </c>
      <c r="R115" s="83" t="s">
        <v>675</v>
      </c>
      <c r="S115" s="79" t="s">
        <v>893</v>
      </c>
      <c r="T115" s="79" t="s">
        <v>919</v>
      </c>
      <c r="U115" s="79"/>
      <c r="V115" s="83" t="s">
        <v>968</v>
      </c>
      <c r="W115" s="81">
        <v>43713.77613425926</v>
      </c>
      <c r="X115" s="83" t="s">
        <v>1079</v>
      </c>
      <c r="Y115" s="79"/>
      <c r="Z115" s="79"/>
      <c r="AA115" s="85" t="s">
        <v>1424</v>
      </c>
      <c r="AB115" s="79"/>
      <c r="AC115" s="79" t="b">
        <v>0</v>
      </c>
      <c r="AD115" s="79">
        <v>0</v>
      </c>
      <c r="AE115" s="85" t="s">
        <v>1659</v>
      </c>
      <c r="AF115" s="79" t="b">
        <v>0</v>
      </c>
      <c r="AG115" s="79" t="s">
        <v>1660</v>
      </c>
      <c r="AH115" s="79"/>
      <c r="AI115" s="85" t="s">
        <v>1659</v>
      </c>
      <c r="AJ115" s="79" t="b">
        <v>0</v>
      </c>
      <c r="AK115" s="79">
        <v>0</v>
      </c>
      <c r="AL115" s="85" t="s">
        <v>1659</v>
      </c>
      <c r="AM115" s="79" t="s">
        <v>1683</v>
      </c>
      <c r="AN115" s="79" t="b">
        <v>0</v>
      </c>
      <c r="AO115" s="85" t="s">
        <v>1424</v>
      </c>
      <c r="AP115" s="79" t="s">
        <v>176</v>
      </c>
      <c r="AQ115" s="79">
        <v>0</v>
      </c>
      <c r="AR115" s="79">
        <v>0</v>
      </c>
      <c r="AS115" s="79"/>
      <c r="AT115" s="79"/>
      <c r="AU115" s="79"/>
      <c r="AV115" s="79"/>
      <c r="AW115" s="79"/>
      <c r="AX115" s="79"/>
      <c r="AY115" s="79"/>
      <c r="AZ115" s="79"/>
      <c r="BA115">
        <v>282</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12</v>
      </c>
      <c r="BK115" s="49">
        <v>100</v>
      </c>
      <c r="BL115" s="48">
        <v>12</v>
      </c>
    </row>
    <row r="116" spans="1:64" ht="15">
      <c r="A116" s="64" t="s">
        <v>237</v>
      </c>
      <c r="B116" s="64" t="s">
        <v>237</v>
      </c>
      <c r="C116" s="65" t="s">
        <v>2630</v>
      </c>
      <c r="D116" s="66">
        <v>3</v>
      </c>
      <c r="E116" s="67" t="s">
        <v>136</v>
      </c>
      <c r="F116" s="68">
        <v>35</v>
      </c>
      <c r="G116" s="65"/>
      <c r="H116" s="69"/>
      <c r="I116" s="70"/>
      <c r="J116" s="70"/>
      <c r="K116" s="34" t="s">
        <v>65</v>
      </c>
      <c r="L116" s="77">
        <v>116</v>
      </c>
      <c r="M116" s="77"/>
      <c r="N116" s="72"/>
      <c r="O116" s="79" t="s">
        <v>176</v>
      </c>
      <c r="P116" s="81">
        <v>43713.77614583333</v>
      </c>
      <c r="Q116" s="79" t="s">
        <v>350</v>
      </c>
      <c r="R116" s="83" t="s">
        <v>676</v>
      </c>
      <c r="S116" s="79" t="s">
        <v>893</v>
      </c>
      <c r="T116" s="79" t="s">
        <v>919</v>
      </c>
      <c r="U116" s="79"/>
      <c r="V116" s="83" t="s">
        <v>968</v>
      </c>
      <c r="W116" s="81">
        <v>43713.77614583333</v>
      </c>
      <c r="X116" s="83" t="s">
        <v>1080</v>
      </c>
      <c r="Y116" s="79"/>
      <c r="Z116" s="79"/>
      <c r="AA116" s="85" t="s">
        <v>1425</v>
      </c>
      <c r="AB116" s="79"/>
      <c r="AC116" s="79" t="b">
        <v>0</v>
      </c>
      <c r="AD116" s="79">
        <v>0</v>
      </c>
      <c r="AE116" s="85" t="s">
        <v>1659</v>
      </c>
      <c r="AF116" s="79" t="b">
        <v>0</v>
      </c>
      <c r="AG116" s="79" t="s">
        <v>1660</v>
      </c>
      <c r="AH116" s="79"/>
      <c r="AI116" s="85" t="s">
        <v>1659</v>
      </c>
      <c r="AJ116" s="79" t="b">
        <v>0</v>
      </c>
      <c r="AK116" s="79">
        <v>0</v>
      </c>
      <c r="AL116" s="85" t="s">
        <v>1659</v>
      </c>
      <c r="AM116" s="79" t="s">
        <v>1683</v>
      </c>
      <c r="AN116" s="79" t="b">
        <v>0</v>
      </c>
      <c r="AO116" s="85" t="s">
        <v>1425</v>
      </c>
      <c r="AP116" s="79" t="s">
        <v>176</v>
      </c>
      <c r="AQ116" s="79">
        <v>0</v>
      </c>
      <c r="AR116" s="79">
        <v>0</v>
      </c>
      <c r="AS116" s="79"/>
      <c r="AT116" s="79"/>
      <c r="AU116" s="79"/>
      <c r="AV116" s="79"/>
      <c r="AW116" s="79"/>
      <c r="AX116" s="79"/>
      <c r="AY116" s="79"/>
      <c r="AZ116" s="79"/>
      <c r="BA116">
        <v>282</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11</v>
      </c>
      <c r="BK116" s="49">
        <v>100</v>
      </c>
      <c r="BL116" s="48">
        <v>11</v>
      </c>
    </row>
    <row r="117" spans="1:64" ht="15">
      <c r="A117" s="64" t="s">
        <v>237</v>
      </c>
      <c r="B117" s="64" t="s">
        <v>237</v>
      </c>
      <c r="C117" s="65" t="s">
        <v>2630</v>
      </c>
      <c r="D117" s="66">
        <v>3</v>
      </c>
      <c r="E117" s="67" t="s">
        <v>136</v>
      </c>
      <c r="F117" s="68">
        <v>35</v>
      </c>
      <c r="G117" s="65"/>
      <c r="H117" s="69"/>
      <c r="I117" s="70"/>
      <c r="J117" s="70"/>
      <c r="K117" s="34" t="s">
        <v>65</v>
      </c>
      <c r="L117" s="77">
        <v>117</v>
      </c>
      <c r="M117" s="77"/>
      <c r="N117" s="72"/>
      <c r="O117" s="79" t="s">
        <v>176</v>
      </c>
      <c r="P117" s="81">
        <v>43713.77615740741</v>
      </c>
      <c r="Q117" s="79" t="s">
        <v>351</v>
      </c>
      <c r="R117" s="83" t="s">
        <v>677</v>
      </c>
      <c r="S117" s="79" t="s">
        <v>893</v>
      </c>
      <c r="T117" s="79" t="s">
        <v>919</v>
      </c>
      <c r="U117" s="79"/>
      <c r="V117" s="83" t="s">
        <v>968</v>
      </c>
      <c r="W117" s="81">
        <v>43713.77615740741</v>
      </c>
      <c r="X117" s="83" t="s">
        <v>1081</v>
      </c>
      <c r="Y117" s="79"/>
      <c r="Z117" s="79"/>
      <c r="AA117" s="85" t="s">
        <v>1426</v>
      </c>
      <c r="AB117" s="79"/>
      <c r="AC117" s="79" t="b">
        <v>0</v>
      </c>
      <c r="AD117" s="79">
        <v>0</v>
      </c>
      <c r="AE117" s="85" t="s">
        <v>1659</v>
      </c>
      <c r="AF117" s="79" t="b">
        <v>0</v>
      </c>
      <c r="AG117" s="79" t="s">
        <v>1660</v>
      </c>
      <c r="AH117" s="79"/>
      <c r="AI117" s="85" t="s">
        <v>1659</v>
      </c>
      <c r="AJ117" s="79" t="b">
        <v>0</v>
      </c>
      <c r="AK117" s="79">
        <v>0</v>
      </c>
      <c r="AL117" s="85" t="s">
        <v>1659</v>
      </c>
      <c r="AM117" s="79" t="s">
        <v>1683</v>
      </c>
      <c r="AN117" s="79" t="b">
        <v>0</v>
      </c>
      <c r="AO117" s="85" t="s">
        <v>1426</v>
      </c>
      <c r="AP117" s="79" t="s">
        <v>176</v>
      </c>
      <c r="AQ117" s="79">
        <v>0</v>
      </c>
      <c r="AR117" s="79">
        <v>0</v>
      </c>
      <c r="AS117" s="79"/>
      <c r="AT117" s="79"/>
      <c r="AU117" s="79"/>
      <c r="AV117" s="79"/>
      <c r="AW117" s="79"/>
      <c r="AX117" s="79"/>
      <c r="AY117" s="79"/>
      <c r="AZ117" s="79"/>
      <c r="BA117">
        <v>282</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10</v>
      </c>
      <c r="BK117" s="49">
        <v>100</v>
      </c>
      <c r="BL117" s="48">
        <v>10</v>
      </c>
    </row>
    <row r="118" spans="1:64" ht="15">
      <c r="A118" s="64" t="s">
        <v>237</v>
      </c>
      <c r="B118" s="64" t="s">
        <v>237</v>
      </c>
      <c r="C118" s="65" t="s">
        <v>2630</v>
      </c>
      <c r="D118" s="66">
        <v>3</v>
      </c>
      <c r="E118" s="67" t="s">
        <v>136</v>
      </c>
      <c r="F118" s="68">
        <v>35</v>
      </c>
      <c r="G118" s="65"/>
      <c r="H118" s="69"/>
      <c r="I118" s="70"/>
      <c r="J118" s="70"/>
      <c r="K118" s="34" t="s">
        <v>65</v>
      </c>
      <c r="L118" s="77">
        <v>118</v>
      </c>
      <c r="M118" s="77"/>
      <c r="N118" s="72"/>
      <c r="O118" s="79" t="s">
        <v>176</v>
      </c>
      <c r="P118" s="81">
        <v>43713.77616898148</v>
      </c>
      <c r="Q118" s="79" t="s">
        <v>352</v>
      </c>
      <c r="R118" s="83" t="s">
        <v>678</v>
      </c>
      <c r="S118" s="79" t="s">
        <v>893</v>
      </c>
      <c r="T118" s="79" t="s">
        <v>919</v>
      </c>
      <c r="U118" s="79"/>
      <c r="V118" s="83" t="s">
        <v>968</v>
      </c>
      <c r="W118" s="81">
        <v>43713.77616898148</v>
      </c>
      <c r="X118" s="83" t="s">
        <v>1082</v>
      </c>
      <c r="Y118" s="79"/>
      <c r="Z118" s="79"/>
      <c r="AA118" s="85" t="s">
        <v>1427</v>
      </c>
      <c r="AB118" s="79"/>
      <c r="AC118" s="79" t="b">
        <v>0</v>
      </c>
      <c r="AD118" s="79">
        <v>0</v>
      </c>
      <c r="AE118" s="85" t="s">
        <v>1659</v>
      </c>
      <c r="AF118" s="79" t="b">
        <v>0</v>
      </c>
      <c r="AG118" s="79" t="s">
        <v>1660</v>
      </c>
      <c r="AH118" s="79"/>
      <c r="AI118" s="85" t="s">
        <v>1659</v>
      </c>
      <c r="AJ118" s="79" t="b">
        <v>0</v>
      </c>
      <c r="AK118" s="79">
        <v>0</v>
      </c>
      <c r="AL118" s="85" t="s">
        <v>1659</v>
      </c>
      <c r="AM118" s="79" t="s">
        <v>1683</v>
      </c>
      <c r="AN118" s="79" t="b">
        <v>0</v>
      </c>
      <c r="AO118" s="85" t="s">
        <v>1427</v>
      </c>
      <c r="AP118" s="79" t="s">
        <v>176</v>
      </c>
      <c r="AQ118" s="79">
        <v>0</v>
      </c>
      <c r="AR118" s="79">
        <v>0</v>
      </c>
      <c r="AS118" s="79"/>
      <c r="AT118" s="79"/>
      <c r="AU118" s="79"/>
      <c r="AV118" s="79"/>
      <c r="AW118" s="79"/>
      <c r="AX118" s="79"/>
      <c r="AY118" s="79"/>
      <c r="AZ118" s="79"/>
      <c r="BA118">
        <v>282</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10</v>
      </c>
      <c r="BK118" s="49">
        <v>100</v>
      </c>
      <c r="BL118" s="48">
        <v>10</v>
      </c>
    </row>
    <row r="119" spans="1:64" ht="15">
      <c r="A119" s="64" t="s">
        <v>237</v>
      </c>
      <c r="B119" s="64" t="s">
        <v>237</v>
      </c>
      <c r="C119" s="65" t="s">
        <v>2630</v>
      </c>
      <c r="D119" s="66">
        <v>3</v>
      </c>
      <c r="E119" s="67" t="s">
        <v>136</v>
      </c>
      <c r="F119" s="68">
        <v>35</v>
      </c>
      <c r="G119" s="65"/>
      <c r="H119" s="69"/>
      <c r="I119" s="70"/>
      <c r="J119" s="70"/>
      <c r="K119" s="34" t="s">
        <v>65</v>
      </c>
      <c r="L119" s="77">
        <v>119</v>
      </c>
      <c r="M119" s="77"/>
      <c r="N119" s="72"/>
      <c r="O119" s="79" t="s">
        <v>176</v>
      </c>
      <c r="P119" s="81">
        <v>43713.776192129626</v>
      </c>
      <c r="Q119" s="79" t="s">
        <v>353</v>
      </c>
      <c r="R119" s="83" t="s">
        <v>679</v>
      </c>
      <c r="S119" s="79" t="s">
        <v>893</v>
      </c>
      <c r="T119" s="79" t="s">
        <v>919</v>
      </c>
      <c r="U119" s="79"/>
      <c r="V119" s="83" t="s">
        <v>968</v>
      </c>
      <c r="W119" s="81">
        <v>43713.776192129626</v>
      </c>
      <c r="X119" s="83" t="s">
        <v>1083</v>
      </c>
      <c r="Y119" s="79"/>
      <c r="Z119" s="79"/>
      <c r="AA119" s="85" t="s">
        <v>1428</v>
      </c>
      <c r="AB119" s="79"/>
      <c r="AC119" s="79" t="b">
        <v>0</v>
      </c>
      <c r="AD119" s="79">
        <v>0</v>
      </c>
      <c r="AE119" s="85" t="s">
        <v>1659</v>
      </c>
      <c r="AF119" s="79" t="b">
        <v>0</v>
      </c>
      <c r="AG119" s="79" t="s">
        <v>1660</v>
      </c>
      <c r="AH119" s="79"/>
      <c r="AI119" s="85" t="s">
        <v>1659</v>
      </c>
      <c r="AJ119" s="79" t="b">
        <v>0</v>
      </c>
      <c r="AK119" s="79">
        <v>0</v>
      </c>
      <c r="AL119" s="85" t="s">
        <v>1659</v>
      </c>
      <c r="AM119" s="79" t="s">
        <v>1683</v>
      </c>
      <c r="AN119" s="79" t="b">
        <v>0</v>
      </c>
      <c r="AO119" s="85" t="s">
        <v>1428</v>
      </c>
      <c r="AP119" s="79" t="s">
        <v>176</v>
      </c>
      <c r="AQ119" s="79">
        <v>0</v>
      </c>
      <c r="AR119" s="79">
        <v>0</v>
      </c>
      <c r="AS119" s="79"/>
      <c r="AT119" s="79"/>
      <c r="AU119" s="79"/>
      <c r="AV119" s="79"/>
      <c r="AW119" s="79"/>
      <c r="AX119" s="79"/>
      <c r="AY119" s="79"/>
      <c r="AZ119" s="79"/>
      <c r="BA119">
        <v>282</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11</v>
      </c>
      <c r="BK119" s="49">
        <v>100</v>
      </c>
      <c r="BL119" s="48">
        <v>11</v>
      </c>
    </row>
    <row r="120" spans="1:64" ht="15">
      <c r="A120" s="64" t="s">
        <v>237</v>
      </c>
      <c r="B120" s="64" t="s">
        <v>237</v>
      </c>
      <c r="C120" s="65" t="s">
        <v>2630</v>
      </c>
      <c r="D120" s="66">
        <v>3</v>
      </c>
      <c r="E120" s="67" t="s">
        <v>136</v>
      </c>
      <c r="F120" s="68">
        <v>35</v>
      </c>
      <c r="G120" s="65"/>
      <c r="H120" s="69"/>
      <c r="I120" s="70"/>
      <c r="J120" s="70"/>
      <c r="K120" s="34" t="s">
        <v>65</v>
      </c>
      <c r="L120" s="77">
        <v>120</v>
      </c>
      <c r="M120" s="77"/>
      <c r="N120" s="72"/>
      <c r="O120" s="79" t="s">
        <v>176</v>
      </c>
      <c r="P120" s="81">
        <v>43713.776192129626</v>
      </c>
      <c r="Q120" s="79" t="s">
        <v>354</v>
      </c>
      <c r="R120" s="83" t="s">
        <v>680</v>
      </c>
      <c r="S120" s="79" t="s">
        <v>893</v>
      </c>
      <c r="T120" s="79" t="s">
        <v>919</v>
      </c>
      <c r="U120" s="79"/>
      <c r="V120" s="83" t="s">
        <v>968</v>
      </c>
      <c r="W120" s="81">
        <v>43713.776192129626</v>
      </c>
      <c r="X120" s="83" t="s">
        <v>1084</v>
      </c>
      <c r="Y120" s="79"/>
      <c r="Z120" s="79"/>
      <c r="AA120" s="85" t="s">
        <v>1429</v>
      </c>
      <c r="AB120" s="79"/>
      <c r="AC120" s="79" t="b">
        <v>0</v>
      </c>
      <c r="AD120" s="79">
        <v>0</v>
      </c>
      <c r="AE120" s="85" t="s">
        <v>1659</v>
      </c>
      <c r="AF120" s="79" t="b">
        <v>0</v>
      </c>
      <c r="AG120" s="79" t="s">
        <v>1660</v>
      </c>
      <c r="AH120" s="79"/>
      <c r="AI120" s="85" t="s">
        <v>1659</v>
      </c>
      <c r="AJ120" s="79" t="b">
        <v>0</v>
      </c>
      <c r="AK120" s="79">
        <v>0</v>
      </c>
      <c r="AL120" s="85" t="s">
        <v>1659</v>
      </c>
      <c r="AM120" s="79" t="s">
        <v>1683</v>
      </c>
      <c r="AN120" s="79" t="b">
        <v>0</v>
      </c>
      <c r="AO120" s="85" t="s">
        <v>1429</v>
      </c>
      <c r="AP120" s="79" t="s">
        <v>176</v>
      </c>
      <c r="AQ120" s="79">
        <v>0</v>
      </c>
      <c r="AR120" s="79">
        <v>0</v>
      </c>
      <c r="AS120" s="79"/>
      <c r="AT120" s="79"/>
      <c r="AU120" s="79"/>
      <c r="AV120" s="79"/>
      <c r="AW120" s="79"/>
      <c r="AX120" s="79"/>
      <c r="AY120" s="79"/>
      <c r="AZ120" s="79"/>
      <c r="BA120">
        <v>282</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10</v>
      </c>
      <c r="BK120" s="49">
        <v>100</v>
      </c>
      <c r="BL120" s="48">
        <v>10</v>
      </c>
    </row>
    <row r="121" spans="1:64" ht="15">
      <c r="A121" s="64" t="s">
        <v>237</v>
      </c>
      <c r="B121" s="64" t="s">
        <v>237</v>
      </c>
      <c r="C121" s="65" t="s">
        <v>2630</v>
      </c>
      <c r="D121" s="66">
        <v>3</v>
      </c>
      <c r="E121" s="67" t="s">
        <v>136</v>
      </c>
      <c r="F121" s="68">
        <v>35</v>
      </c>
      <c r="G121" s="65"/>
      <c r="H121" s="69"/>
      <c r="I121" s="70"/>
      <c r="J121" s="70"/>
      <c r="K121" s="34" t="s">
        <v>65</v>
      </c>
      <c r="L121" s="77">
        <v>121</v>
      </c>
      <c r="M121" s="77"/>
      <c r="N121" s="72"/>
      <c r="O121" s="79" t="s">
        <v>176</v>
      </c>
      <c r="P121" s="81">
        <v>43713.7762037037</v>
      </c>
      <c r="Q121" s="79" t="s">
        <v>355</v>
      </c>
      <c r="R121" s="83" t="s">
        <v>681</v>
      </c>
      <c r="S121" s="79" t="s">
        <v>893</v>
      </c>
      <c r="T121" s="79" t="s">
        <v>919</v>
      </c>
      <c r="U121" s="79"/>
      <c r="V121" s="83" t="s">
        <v>968</v>
      </c>
      <c r="W121" s="81">
        <v>43713.7762037037</v>
      </c>
      <c r="X121" s="83" t="s">
        <v>1085</v>
      </c>
      <c r="Y121" s="79"/>
      <c r="Z121" s="79"/>
      <c r="AA121" s="85" t="s">
        <v>1430</v>
      </c>
      <c r="AB121" s="79"/>
      <c r="AC121" s="79" t="b">
        <v>0</v>
      </c>
      <c r="AD121" s="79">
        <v>0</v>
      </c>
      <c r="AE121" s="85" t="s">
        <v>1659</v>
      </c>
      <c r="AF121" s="79" t="b">
        <v>0</v>
      </c>
      <c r="AG121" s="79" t="s">
        <v>1667</v>
      </c>
      <c r="AH121" s="79"/>
      <c r="AI121" s="85" t="s">
        <v>1659</v>
      </c>
      <c r="AJ121" s="79" t="b">
        <v>0</v>
      </c>
      <c r="AK121" s="79">
        <v>0</v>
      </c>
      <c r="AL121" s="85" t="s">
        <v>1659</v>
      </c>
      <c r="AM121" s="79" t="s">
        <v>1683</v>
      </c>
      <c r="AN121" s="79" t="b">
        <v>0</v>
      </c>
      <c r="AO121" s="85" t="s">
        <v>1430</v>
      </c>
      <c r="AP121" s="79" t="s">
        <v>176</v>
      </c>
      <c r="AQ121" s="79">
        <v>0</v>
      </c>
      <c r="AR121" s="79">
        <v>0</v>
      </c>
      <c r="AS121" s="79"/>
      <c r="AT121" s="79"/>
      <c r="AU121" s="79"/>
      <c r="AV121" s="79"/>
      <c r="AW121" s="79"/>
      <c r="AX121" s="79"/>
      <c r="AY121" s="79"/>
      <c r="AZ121" s="79"/>
      <c r="BA121">
        <v>282</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14</v>
      </c>
      <c r="BK121" s="49">
        <v>100</v>
      </c>
      <c r="BL121" s="48">
        <v>14</v>
      </c>
    </row>
    <row r="122" spans="1:64" ht="15">
      <c r="A122" s="64" t="s">
        <v>237</v>
      </c>
      <c r="B122" s="64" t="s">
        <v>237</v>
      </c>
      <c r="C122" s="65" t="s">
        <v>2630</v>
      </c>
      <c r="D122" s="66">
        <v>3</v>
      </c>
      <c r="E122" s="67" t="s">
        <v>136</v>
      </c>
      <c r="F122" s="68">
        <v>35</v>
      </c>
      <c r="G122" s="65"/>
      <c r="H122" s="69"/>
      <c r="I122" s="70"/>
      <c r="J122" s="70"/>
      <c r="K122" s="34" t="s">
        <v>65</v>
      </c>
      <c r="L122" s="77">
        <v>122</v>
      </c>
      <c r="M122" s="77"/>
      <c r="N122" s="72"/>
      <c r="O122" s="79" t="s">
        <v>176</v>
      </c>
      <c r="P122" s="81">
        <v>43713.77621527778</v>
      </c>
      <c r="Q122" s="79" t="s">
        <v>356</v>
      </c>
      <c r="R122" s="83" t="s">
        <v>682</v>
      </c>
      <c r="S122" s="79" t="s">
        <v>893</v>
      </c>
      <c r="T122" s="79" t="s">
        <v>919</v>
      </c>
      <c r="U122" s="79"/>
      <c r="V122" s="83" t="s">
        <v>968</v>
      </c>
      <c r="W122" s="81">
        <v>43713.77621527778</v>
      </c>
      <c r="X122" s="83" t="s">
        <v>1086</v>
      </c>
      <c r="Y122" s="79"/>
      <c r="Z122" s="79"/>
      <c r="AA122" s="85" t="s">
        <v>1431</v>
      </c>
      <c r="AB122" s="79"/>
      <c r="AC122" s="79" t="b">
        <v>0</v>
      </c>
      <c r="AD122" s="79">
        <v>0</v>
      </c>
      <c r="AE122" s="85" t="s">
        <v>1659</v>
      </c>
      <c r="AF122" s="79" t="b">
        <v>0</v>
      </c>
      <c r="AG122" s="79" t="s">
        <v>1660</v>
      </c>
      <c r="AH122" s="79"/>
      <c r="AI122" s="85" t="s">
        <v>1659</v>
      </c>
      <c r="AJ122" s="79" t="b">
        <v>0</v>
      </c>
      <c r="AK122" s="79">
        <v>0</v>
      </c>
      <c r="AL122" s="85" t="s">
        <v>1659</v>
      </c>
      <c r="AM122" s="79" t="s">
        <v>1683</v>
      </c>
      <c r="AN122" s="79" t="b">
        <v>0</v>
      </c>
      <c r="AO122" s="85" t="s">
        <v>1431</v>
      </c>
      <c r="AP122" s="79" t="s">
        <v>176</v>
      </c>
      <c r="AQ122" s="79">
        <v>0</v>
      </c>
      <c r="AR122" s="79">
        <v>0</v>
      </c>
      <c r="AS122" s="79"/>
      <c r="AT122" s="79"/>
      <c r="AU122" s="79"/>
      <c r="AV122" s="79"/>
      <c r="AW122" s="79"/>
      <c r="AX122" s="79"/>
      <c r="AY122" s="79"/>
      <c r="AZ122" s="79"/>
      <c r="BA122">
        <v>282</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12</v>
      </c>
      <c r="BK122" s="49">
        <v>100</v>
      </c>
      <c r="BL122" s="48">
        <v>12</v>
      </c>
    </row>
    <row r="123" spans="1:64" ht="15">
      <c r="A123" s="64" t="s">
        <v>237</v>
      </c>
      <c r="B123" s="64" t="s">
        <v>237</v>
      </c>
      <c r="C123" s="65" t="s">
        <v>2630</v>
      </c>
      <c r="D123" s="66">
        <v>3</v>
      </c>
      <c r="E123" s="67" t="s">
        <v>136</v>
      </c>
      <c r="F123" s="68">
        <v>35</v>
      </c>
      <c r="G123" s="65"/>
      <c r="H123" s="69"/>
      <c r="I123" s="70"/>
      <c r="J123" s="70"/>
      <c r="K123" s="34" t="s">
        <v>65</v>
      </c>
      <c r="L123" s="77">
        <v>123</v>
      </c>
      <c r="M123" s="77"/>
      <c r="N123" s="72"/>
      <c r="O123" s="79" t="s">
        <v>176</v>
      </c>
      <c r="P123" s="81">
        <v>43713.90789351852</v>
      </c>
      <c r="Q123" s="79" t="s">
        <v>357</v>
      </c>
      <c r="R123" s="83" t="s">
        <v>683</v>
      </c>
      <c r="S123" s="79" t="s">
        <v>893</v>
      </c>
      <c r="T123" s="79" t="s">
        <v>919</v>
      </c>
      <c r="U123" s="79"/>
      <c r="V123" s="83" t="s">
        <v>968</v>
      </c>
      <c r="W123" s="81">
        <v>43713.90789351852</v>
      </c>
      <c r="X123" s="83" t="s">
        <v>1087</v>
      </c>
      <c r="Y123" s="79"/>
      <c r="Z123" s="79"/>
      <c r="AA123" s="85" t="s">
        <v>1432</v>
      </c>
      <c r="AB123" s="79"/>
      <c r="AC123" s="79" t="b">
        <v>0</v>
      </c>
      <c r="AD123" s="79">
        <v>0</v>
      </c>
      <c r="AE123" s="85" t="s">
        <v>1659</v>
      </c>
      <c r="AF123" s="79" t="b">
        <v>0</v>
      </c>
      <c r="AG123" s="79" t="s">
        <v>1660</v>
      </c>
      <c r="AH123" s="79"/>
      <c r="AI123" s="85" t="s">
        <v>1659</v>
      </c>
      <c r="AJ123" s="79" t="b">
        <v>0</v>
      </c>
      <c r="AK123" s="79">
        <v>0</v>
      </c>
      <c r="AL123" s="85" t="s">
        <v>1659</v>
      </c>
      <c r="AM123" s="79" t="s">
        <v>1683</v>
      </c>
      <c r="AN123" s="79" t="b">
        <v>0</v>
      </c>
      <c r="AO123" s="85" t="s">
        <v>1432</v>
      </c>
      <c r="AP123" s="79" t="s">
        <v>176</v>
      </c>
      <c r="AQ123" s="79">
        <v>0</v>
      </c>
      <c r="AR123" s="79">
        <v>0</v>
      </c>
      <c r="AS123" s="79"/>
      <c r="AT123" s="79"/>
      <c r="AU123" s="79"/>
      <c r="AV123" s="79"/>
      <c r="AW123" s="79"/>
      <c r="AX123" s="79"/>
      <c r="AY123" s="79"/>
      <c r="AZ123" s="79"/>
      <c r="BA123">
        <v>282</v>
      </c>
      <c r="BB123" s="78" t="str">
        <f>REPLACE(INDEX(GroupVertices[Group],MATCH(Edges[[#This Row],[Vertex 1]],GroupVertices[Vertex],0)),1,1,"")</f>
        <v>2</v>
      </c>
      <c r="BC123" s="78" t="str">
        <f>REPLACE(INDEX(GroupVertices[Group],MATCH(Edges[[#This Row],[Vertex 2]],GroupVertices[Vertex],0)),1,1,"")</f>
        <v>2</v>
      </c>
      <c r="BD123" s="48">
        <v>0</v>
      </c>
      <c r="BE123" s="49">
        <v>0</v>
      </c>
      <c r="BF123" s="48">
        <v>1</v>
      </c>
      <c r="BG123" s="49">
        <v>7.6923076923076925</v>
      </c>
      <c r="BH123" s="48">
        <v>0</v>
      </c>
      <c r="BI123" s="49">
        <v>0</v>
      </c>
      <c r="BJ123" s="48">
        <v>12</v>
      </c>
      <c r="BK123" s="49">
        <v>92.3076923076923</v>
      </c>
      <c r="BL123" s="48">
        <v>13</v>
      </c>
    </row>
    <row r="124" spans="1:64" ht="15">
      <c r="A124" s="64" t="s">
        <v>237</v>
      </c>
      <c r="B124" s="64" t="s">
        <v>237</v>
      </c>
      <c r="C124" s="65" t="s">
        <v>2630</v>
      </c>
      <c r="D124" s="66">
        <v>3</v>
      </c>
      <c r="E124" s="67" t="s">
        <v>136</v>
      </c>
      <c r="F124" s="68">
        <v>35</v>
      </c>
      <c r="G124" s="65"/>
      <c r="H124" s="69"/>
      <c r="I124" s="70"/>
      <c r="J124" s="70"/>
      <c r="K124" s="34" t="s">
        <v>65</v>
      </c>
      <c r="L124" s="77">
        <v>124</v>
      </c>
      <c r="M124" s="77"/>
      <c r="N124" s="72"/>
      <c r="O124" s="79" t="s">
        <v>176</v>
      </c>
      <c r="P124" s="81">
        <v>43713.90789351852</v>
      </c>
      <c r="Q124" s="79" t="s">
        <v>358</v>
      </c>
      <c r="R124" s="83" t="s">
        <v>684</v>
      </c>
      <c r="S124" s="79" t="s">
        <v>893</v>
      </c>
      <c r="T124" s="79" t="s">
        <v>919</v>
      </c>
      <c r="U124" s="79"/>
      <c r="V124" s="83" t="s">
        <v>968</v>
      </c>
      <c r="W124" s="81">
        <v>43713.90789351852</v>
      </c>
      <c r="X124" s="83" t="s">
        <v>1088</v>
      </c>
      <c r="Y124" s="79"/>
      <c r="Z124" s="79"/>
      <c r="AA124" s="85" t="s">
        <v>1433</v>
      </c>
      <c r="AB124" s="79"/>
      <c r="AC124" s="79" t="b">
        <v>0</v>
      </c>
      <c r="AD124" s="79">
        <v>0</v>
      </c>
      <c r="AE124" s="85" t="s">
        <v>1659</v>
      </c>
      <c r="AF124" s="79" t="b">
        <v>0</v>
      </c>
      <c r="AG124" s="79" t="s">
        <v>1660</v>
      </c>
      <c r="AH124" s="79"/>
      <c r="AI124" s="85" t="s">
        <v>1659</v>
      </c>
      <c r="AJ124" s="79" t="b">
        <v>0</v>
      </c>
      <c r="AK124" s="79">
        <v>0</v>
      </c>
      <c r="AL124" s="85" t="s">
        <v>1659</v>
      </c>
      <c r="AM124" s="79" t="s">
        <v>1683</v>
      </c>
      <c r="AN124" s="79" t="b">
        <v>0</v>
      </c>
      <c r="AO124" s="85" t="s">
        <v>1433</v>
      </c>
      <c r="AP124" s="79" t="s">
        <v>176</v>
      </c>
      <c r="AQ124" s="79">
        <v>0</v>
      </c>
      <c r="AR124" s="79">
        <v>0</v>
      </c>
      <c r="AS124" s="79"/>
      <c r="AT124" s="79"/>
      <c r="AU124" s="79"/>
      <c r="AV124" s="79"/>
      <c r="AW124" s="79"/>
      <c r="AX124" s="79"/>
      <c r="AY124" s="79"/>
      <c r="AZ124" s="79"/>
      <c r="BA124">
        <v>282</v>
      </c>
      <c r="BB124" s="78" t="str">
        <f>REPLACE(INDEX(GroupVertices[Group],MATCH(Edges[[#This Row],[Vertex 1]],GroupVertices[Vertex],0)),1,1,"")</f>
        <v>2</v>
      </c>
      <c r="BC124" s="78" t="str">
        <f>REPLACE(INDEX(GroupVertices[Group],MATCH(Edges[[#This Row],[Vertex 2]],GroupVertices[Vertex],0)),1,1,"")</f>
        <v>2</v>
      </c>
      <c r="BD124" s="48">
        <v>0</v>
      </c>
      <c r="BE124" s="49">
        <v>0</v>
      </c>
      <c r="BF124" s="48">
        <v>1</v>
      </c>
      <c r="BG124" s="49">
        <v>6.666666666666667</v>
      </c>
      <c r="BH124" s="48">
        <v>0</v>
      </c>
      <c r="BI124" s="49">
        <v>0</v>
      </c>
      <c r="BJ124" s="48">
        <v>14</v>
      </c>
      <c r="BK124" s="49">
        <v>93.33333333333333</v>
      </c>
      <c r="BL124" s="48">
        <v>15</v>
      </c>
    </row>
    <row r="125" spans="1:64" ht="15">
      <c r="A125" s="64" t="s">
        <v>237</v>
      </c>
      <c r="B125" s="64" t="s">
        <v>237</v>
      </c>
      <c r="C125" s="65" t="s">
        <v>2630</v>
      </c>
      <c r="D125" s="66">
        <v>3</v>
      </c>
      <c r="E125" s="67" t="s">
        <v>136</v>
      </c>
      <c r="F125" s="68">
        <v>35</v>
      </c>
      <c r="G125" s="65"/>
      <c r="H125" s="69"/>
      <c r="I125" s="70"/>
      <c r="J125" s="70"/>
      <c r="K125" s="34" t="s">
        <v>65</v>
      </c>
      <c r="L125" s="77">
        <v>125</v>
      </c>
      <c r="M125" s="77"/>
      <c r="N125" s="72"/>
      <c r="O125" s="79" t="s">
        <v>176</v>
      </c>
      <c r="P125" s="81">
        <v>43714.335023148145</v>
      </c>
      <c r="Q125" s="79" t="s">
        <v>359</v>
      </c>
      <c r="R125" s="83" t="s">
        <v>685</v>
      </c>
      <c r="S125" s="79" t="s">
        <v>893</v>
      </c>
      <c r="T125" s="79" t="s">
        <v>919</v>
      </c>
      <c r="U125" s="79"/>
      <c r="V125" s="83" t="s">
        <v>968</v>
      </c>
      <c r="W125" s="81">
        <v>43714.335023148145</v>
      </c>
      <c r="X125" s="83" t="s">
        <v>1089</v>
      </c>
      <c r="Y125" s="79"/>
      <c r="Z125" s="79"/>
      <c r="AA125" s="85" t="s">
        <v>1434</v>
      </c>
      <c r="AB125" s="79"/>
      <c r="AC125" s="79" t="b">
        <v>0</v>
      </c>
      <c r="AD125" s="79">
        <v>0</v>
      </c>
      <c r="AE125" s="85" t="s">
        <v>1659</v>
      </c>
      <c r="AF125" s="79" t="b">
        <v>0</v>
      </c>
      <c r="AG125" s="79" t="s">
        <v>1660</v>
      </c>
      <c r="AH125" s="79"/>
      <c r="AI125" s="85" t="s">
        <v>1659</v>
      </c>
      <c r="AJ125" s="79" t="b">
        <v>0</v>
      </c>
      <c r="AK125" s="79">
        <v>0</v>
      </c>
      <c r="AL125" s="85" t="s">
        <v>1659</v>
      </c>
      <c r="AM125" s="79" t="s">
        <v>1683</v>
      </c>
      <c r="AN125" s="79" t="b">
        <v>0</v>
      </c>
      <c r="AO125" s="85" t="s">
        <v>1434</v>
      </c>
      <c r="AP125" s="79" t="s">
        <v>176</v>
      </c>
      <c r="AQ125" s="79">
        <v>0</v>
      </c>
      <c r="AR125" s="79">
        <v>0</v>
      </c>
      <c r="AS125" s="79"/>
      <c r="AT125" s="79"/>
      <c r="AU125" s="79"/>
      <c r="AV125" s="79"/>
      <c r="AW125" s="79"/>
      <c r="AX125" s="79"/>
      <c r="AY125" s="79"/>
      <c r="AZ125" s="79"/>
      <c r="BA125">
        <v>282</v>
      </c>
      <c r="BB125" s="78" t="str">
        <f>REPLACE(INDEX(GroupVertices[Group],MATCH(Edges[[#This Row],[Vertex 1]],GroupVertices[Vertex],0)),1,1,"")</f>
        <v>2</v>
      </c>
      <c r="BC125" s="78" t="str">
        <f>REPLACE(INDEX(GroupVertices[Group],MATCH(Edges[[#This Row],[Vertex 2]],GroupVertices[Vertex],0)),1,1,"")</f>
        <v>2</v>
      </c>
      <c r="BD125" s="48">
        <v>0</v>
      </c>
      <c r="BE125" s="49">
        <v>0</v>
      </c>
      <c r="BF125" s="48">
        <v>1</v>
      </c>
      <c r="BG125" s="49">
        <v>5.555555555555555</v>
      </c>
      <c r="BH125" s="48">
        <v>0</v>
      </c>
      <c r="BI125" s="49">
        <v>0</v>
      </c>
      <c r="BJ125" s="48">
        <v>17</v>
      </c>
      <c r="BK125" s="49">
        <v>94.44444444444444</v>
      </c>
      <c r="BL125" s="48">
        <v>18</v>
      </c>
    </row>
    <row r="126" spans="1:64" ht="15">
      <c r="A126" s="64" t="s">
        <v>237</v>
      </c>
      <c r="B126" s="64" t="s">
        <v>237</v>
      </c>
      <c r="C126" s="65" t="s">
        <v>2630</v>
      </c>
      <c r="D126" s="66">
        <v>3</v>
      </c>
      <c r="E126" s="67" t="s">
        <v>136</v>
      </c>
      <c r="F126" s="68">
        <v>35</v>
      </c>
      <c r="G126" s="65"/>
      <c r="H126" s="69"/>
      <c r="I126" s="70"/>
      <c r="J126" s="70"/>
      <c r="K126" s="34" t="s">
        <v>65</v>
      </c>
      <c r="L126" s="77">
        <v>126</v>
      </c>
      <c r="M126" s="77"/>
      <c r="N126" s="72"/>
      <c r="O126" s="79" t="s">
        <v>176</v>
      </c>
      <c r="P126" s="81">
        <v>43714.536724537036</v>
      </c>
      <c r="Q126" s="79" t="s">
        <v>360</v>
      </c>
      <c r="R126" s="83" t="s">
        <v>686</v>
      </c>
      <c r="S126" s="79" t="s">
        <v>893</v>
      </c>
      <c r="T126" s="79" t="s">
        <v>919</v>
      </c>
      <c r="U126" s="79"/>
      <c r="V126" s="83" t="s">
        <v>968</v>
      </c>
      <c r="W126" s="81">
        <v>43714.536724537036</v>
      </c>
      <c r="X126" s="83" t="s">
        <v>1090</v>
      </c>
      <c r="Y126" s="79"/>
      <c r="Z126" s="79"/>
      <c r="AA126" s="85" t="s">
        <v>1435</v>
      </c>
      <c r="AB126" s="79"/>
      <c r="AC126" s="79" t="b">
        <v>0</v>
      </c>
      <c r="AD126" s="79">
        <v>0</v>
      </c>
      <c r="AE126" s="85" t="s">
        <v>1659</v>
      </c>
      <c r="AF126" s="79" t="b">
        <v>0</v>
      </c>
      <c r="AG126" s="79" t="s">
        <v>1660</v>
      </c>
      <c r="AH126" s="79"/>
      <c r="AI126" s="85" t="s">
        <v>1659</v>
      </c>
      <c r="AJ126" s="79" t="b">
        <v>0</v>
      </c>
      <c r="AK126" s="79">
        <v>0</v>
      </c>
      <c r="AL126" s="85" t="s">
        <v>1659</v>
      </c>
      <c r="AM126" s="79" t="s">
        <v>1683</v>
      </c>
      <c r="AN126" s="79" t="b">
        <v>0</v>
      </c>
      <c r="AO126" s="85" t="s">
        <v>1435</v>
      </c>
      <c r="AP126" s="79" t="s">
        <v>176</v>
      </c>
      <c r="AQ126" s="79">
        <v>0</v>
      </c>
      <c r="AR126" s="79">
        <v>0</v>
      </c>
      <c r="AS126" s="79"/>
      <c r="AT126" s="79"/>
      <c r="AU126" s="79"/>
      <c r="AV126" s="79"/>
      <c r="AW126" s="79"/>
      <c r="AX126" s="79"/>
      <c r="AY126" s="79"/>
      <c r="AZ126" s="79"/>
      <c r="BA126">
        <v>282</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14</v>
      </c>
      <c r="BK126" s="49">
        <v>100</v>
      </c>
      <c r="BL126" s="48">
        <v>14</v>
      </c>
    </row>
    <row r="127" spans="1:64" ht="15">
      <c r="A127" s="64" t="s">
        <v>237</v>
      </c>
      <c r="B127" s="64" t="s">
        <v>237</v>
      </c>
      <c r="C127" s="65" t="s">
        <v>2630</v>
      </c>
      <c r="D127" s="66">
        <v>3</v>
      </c>
      <c r="E127" s="67" t="s">
        <v>136</v>
      </c>
      <c r="F127" s="68">
        <v>35</v>
      </c>
      <c r="G127" s="65"/>
      <c r="H127" s="69"/>
      <c r="I127" s="70"/>
      <c r="J127" s="70"/>
      <c r="K127" s="34" t="s">
        <v>65</v>
      </c>
      <c r="L127" s="77">
        <v>127</v>
      </c>
      <c r="M127" s="77"/>
      <c r="N127" s="72"/>
      <c r="O127" s="79" t="s">
        <v>176</v>
      </c>
      <c r="P127" s="81">
        <v>43714.53673611111</v>
      </c>
      <c r="Q127" s="79" t="s">
        <v>361</v>
      </c>
      <c r="R127" s="83" t="s">
        <v>687</v>
      </c>
      <c r="S127" s="79" t="s">
        <v>893</v>
      </c>
      <c r="T127" s="79" t="s">
        <v>919</v>
      </c>
      <c r="U127" s="79"/>
      <c r="V127" s="83" t="s">
        <v>968</v>
      </c>
      <c r="W127" s="81">
        <v>43714.53673611111</v>
      </c>
      <c r="X127" s="83" t="s">
        <v>1091</v>
      </c>
      <c r="Y127" s="79"/>
      <c r="Z127" s="79"/>
      <c r="AA127" s="85" t="s">
        <v>1436</v>
      </c>
      <c r="AB127" s="79"/>
      <c r="AC127" s="79" t="b">
        <v>0</v>
      </c>
      <c r="AD127" s="79">
        <v>0</v>
      </c>
      <c r="AE127" s="85" t="s">
        <v>1659</v>
      </c>
      <c r="AF127" s="79" t="b">
        <v>0</v>
      </c>
      <c r="AG127" s="79" t="s">
        <v>1660</v>
      </c>
      <c r="AH127" s="79"/>
      <c r="AI127" s="85" t="s">
        <v>1659</v>
      </c>
      <c r="AJ127" s="79" t="b">
        <v>0</v>
      </c>
      <c r="AK127" s="79">
        <v>0</v>
      </c>
      <c r="AL127" s="85" t="s">
        <v>1659</v>
      </c>
      <c r="AM127" s="79" t="s">
        <v>1683</v>
      </c>
      <c r="AN127" s="79" t="b">
        <v>0</v>
      </c>
      <c r="AO127" s="85" t="s">
        <v>1436</v>
      </c>
      <c r="AP127" s="79" t="s">
        <v>176</v>
      </c>
      <c r="AQ127" s="79">
        <v>0</v>
      </c>
      <c r="AR127" s="79">
        <v>0</v>
      </c>
      <c r="AS127" s="79"/>
      <c r="AT127" s="79"/>
      <c r="AU127" s="79"/>
      <c r="AV127" s="79"/>
      <c r="AW127" s="79"/>
      <c r="AX127" s="79"/>
      <c r="AY127" s="79"/>
      <c r="AZ127" s="79"/>
      <c r="BA127">
        <v>282</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15</v>
      </c>
      <c r="BK127" s="49">
        <v>100</v>
      </c>
      <c r="BL127" s="48">
        <v>15</v>
      </c>
    </row>
    <row r="128" spans="1:64" ht="15">
      <c r="A128" s="64" t="s">
        <v>237</v>
      </c>
      <c r="B128" s="64" t="s">
        <v>237</v>
      </c>
      <c r="C128" s="65" t="s">
        <v>2630</v>
      </c>
      <c r="D128" s="66">
        <v>3</v>
      </c>
      <c r="E128" s="67" t="s">
        <v>136</v>
      </c>
      <c r="F128" s="68">
        <v>35</v>
      </c>
      <c r="G128" s="65"/>
      <c r="H128" s="69"/>
      <c r="I128" s="70"/>
      <c r="J128" s="70"/>
      <c r="K128" s="34" t="s">
        <v>65</v>
      </c>
      <c r="L128" s="77">
        <v>128</v>
      </c>
      <c r="M128" s="77"/>
      <c r="N128" s="72"/>
      <c r="O128" s="79" t="s">
        <v>176</v>
      </c>
      <c r="P128" s="81">
        <v>43714.53673611111</v>
      </c>
      <c r="Q128" s="79" t="s">
        <v>362</v>
      </c>
      <c r="R128" s="83" t="s">
        <v>688</v>
      </c>
      <c r="S128" s="79" t="s">
        <v>893</v>
      </c>
      <c r="T128" s="79" t="s">
        <v>919</v>
      </c>
      <c r="U128" s="79"/>
      <c r="V128" s="83" t="s">
        <v>968</v>
      </c>
      <c r="W128" s="81">
        <v>43714.53673611111</v>
      </c>
      <c r="X128" s="83" t="s">
        <v>1092</v>
      </c>
      <c r="Y128" s="79"/>
      <c r="Z128" s="79"/>
      <c r="AA128" s="85" t="s">
        <v>1437</v>
      </c>
      <c r="AB128" s="79"/>
      <c r="AC128" s="79" t="b">
        <v>0</v>
      </c>
      <c r="AD128" s="79">
        <v>0</v>
      </c>
      <c r="AE128" s="85" t="s">
        <v>1659</v>
      </c>
      <c r="AF128" s="79" t="b">
        <v>0</v>
      </c>
      <c r="AG128" s="79" t="s">
        <v>1660</v>
      </c>
      <c r="AH128" s="79"/>
      <c r="AI128" s="85" t="s">
        <v>1659</v>
      </c>
      <c r="AJ128" s="79" t="b">
        <v>0</v>
      </c>
      <c r="AK128" s="79">
        <v>0</v>
      </c>
      <c r="AL128" s="85" t="s">
        <v>1659</v>
      </c>
      <c r="AM128" s="79" t="s">
        <v>1683</v>
      </c>
      <c r="AN128" s="79" t="b">
        <v>0</v>
      </c>
      <c r="AO128" s="85" t="s">
        <v>1437</v>
      </c>
      <c r="AP128" s="79" t="s">
        <v>176</v>
      </c>
      <c r="AQ128" s="79">
        <v>0</v>
      </c>
      <c r="AR128" s="79">
        <v>0</v>
      </c>
      <c r="AS128" s="79"/>
      <c r="AT128" s="79"/>
      <c r="AU128" s="79"/>
      <c r="AV128" s="79"/>
      <c r="AW128" s="79"/>
      <c r="AX128" s="79"/>
      <c r="AY128" s="79"/>
      <c r="AZ128" s="79"/>
      <c r="BA128">
        <v>282</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14</v>
      </c>
      <c r="BK128" s="49">
        <v>100</v>
      </c>
      <c r="BL128" s="48">
        <v>14</v>
      </c>
    </row>
    <row r="129" spans="1:64" ht="15">
      <c r="A129" s="64" t="s">
        <v>237</v>
      </c>
      <c r="B129" s="64" t="s">
        <v>237</v>
      </c>
      <c r="C129" s="65" t="s">
        <v>2630</v>
      </c>
      <c r="D129" s="66">
        <v>3</v>
      </c>
      <c r="E129" s="67" t="s">
        <v>136</v>
      </c>
      <c r="F129" s="68">
        <v>35</v>
      </c>
      <c r="G129" s="65"/>
      <c r="H129" s="69"/>
      <c r="I129" s="70"/>
      <c r="J129" s="70"/>
      <c r="K129" s="34" t="s">
        <v>65</v>
      </c>
      <c r="L129" s="77">
        <v>129</v>
      </c>
      <c r="M129" s="77"/>
      <c r="N129" s="72"/>
      <c r="O129" s="79" t="s">
        <v>176</v>
      </c>
      <c r="P129" s="81">
        <v>43714.53674768518</v>
      </c>
      <c r="Q129" s="79" t="s">
        <v>363</v>
      </c>
      <c r="R129" s="83" t="s">
        <v>689</v>
      </c>
      <c r="S129" s="79" t="s">
        <v>893</v>
      </c>
      <c r="T129" s="79" t="s">
        <v>919</v>
      </c>
      <c r="U129" s="79"/>
      <c r="V129" s="83" t="s">
        <v>968</v>
      </c>
      <c r="W129" s="81">
        <v>43714.53674768518</v>
      </c>
      <c r="X129" s="83" t="s">
        <v>1093</v>
      </c>
      <c r="Y129" s="79"/>
      <c r="Z129" s="79"/>
      <c r="AA129" s="85" t="s">
        <v>1438</v>
      </c>
      <c r="AB129" s="79"/>
      <c r="AC129" s="79" t="b">
        <v>0</v>
      </c>
      <c r="AD129" s="79">
        <v>0</v>
      </c>
      <c r="AE129" s="85" t="s">
        <v>1659</v>
      </c>
      <c r="AF129" s="79" t="b">
        <v>0</v>
      </c>
      <c r="AG129" s="79" t="s">
        <v>1660</v>
      </c>
      <c r="AH129" s="79"/>
      <c r="AI129" s="85" t="s">
        <v>1659</v>
      </c>
      <c r="AJ129" s="79" t="b">
        <v>0</v>
      </c>
      <c r="AK129" s="79">
        <v>0</v>
      </c>
      <c r="AL129" s="85" t="s">
        <v>1659</v>
      </c>
      <c r="AM129" s="79" t="s">
        <v>1683</v>
      </c>
      <c r="AN129" s="79" t="b">
        <v>0</v>
      </c>
      <c r="AO129" s="85" t="s">
        <v>1438</v>
      </c>
      <c r="AP129" s="79" t="s">
        <v>176</v>
      </c>
      <c r="AQ129" s="79">
        <v>0</v>
      </c>
      <c r="AR129" s="79">
        <v>0</v>
      </c>
      <c r="AS129" s="79"/>
      <c r="AT129" s="79"/>
      <c r="AU129" s="79"/>
      <c r="AV129" s="79"/>
      <c r="AW129" s="79"/>
      <c r="AX129" s="79"/>
      <c r="AY129" s="79"/>
      <c r="AZ129" s="79"/>
      <c r="BA129">
        <v>282</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13</v>
      </c>
      <c r="BK129" s="49">
        <v>100</v>
      </c>
      <c r="BL129" s="48">
        <v>13</v>
      </c>
    </row>
    <row r="130" spans="1:64" ht="15">
      <c r="A130" s="64" t="s">
        <v>237</v>
      </c>
      <c r="B130" s="64" t="s">
        <v>237</v>
      </c>
      <c r="C130" s="65" t="s">
        <v>2630</v>
      </c>
      <c r="D130" s="66">
        <v>3</v>
      </c>
      <c r="E130" s="67" t="s">
        <v>136</v>
      </c>
      <c r="F130" s="68">
        <v>35</v>
      </c>
      <c r="G130" s="65"/>
      <c r="H130" s="69"/>
      <c r="I130" s="70"/>
      <c r="J130" s="70"/>
      <c r="K130" s="34" t="s">
        <v>65</v>
      </c>
      <c r="L130" s="77">
        <v>130</v>
      </c>
      <c r="M130" s="77"/>
      <c r="N130" s="72"/>
      <c r="O130" s="79" t="s">
        <v>176</v>
      </c>
      <c r="P130" s="81">
        <v>43714.53674768518</v>
      </c>
      <c r="Q130" s="79" t="s">
        <v>364</v>
      </c>
      <c r="R130" s="83" t="s">
        <v>690</v>
      </c>
      <c r="S130" s="79" t="s">
        <v>893</v>
      </c>
      <c r="T130" s="79" t="s">
        <v>919</v>
      </c>
      <c r="U130" s="79"/>
      <c r="V130" s="83" t="s">
        <v>968</v>
      </c>
      <c r="W130" s="81">
        <v>43714.53674768518</v>
      </c>
      <c r="X130" s="83" t="s">
        <v>1094</v>
      </c>
      <c r="Y130" s="79"/>
      <c r="Z130" s="79"/>
      <c r="AA130" s="85" t="s">
        <v>1439</v>
      </c>
      <c r="AB130" s="79"/>
      <c r="AC130" s="79" t="b">
        <v>0</v>
      </c>
      <c r="AD130" s="79">
        <v>0</v>
      </c>
      <c r="AE130" s="85" t="s">
        <v>1659</v>
      </c>
      <c r="AF130" s="79" t="b">
        <v>0</v>
      </c>
      <c r="AG130" s="79" t="s">
        <v>1660</v>
      </c>
      <c r="AH130" s="79"/>
      <c r="AI130" s="85" t="s">
        <v>1659</v>
      </c>
      <c r="AJ130" s="79" t="b">
        <v>0</v>
      </c>
      <c r="AK130" s="79">
        <v>0</v>
      </c>
      <c r="AL130" s="85" t="s">
        <v>1659</v>
      </c>
      <c r="AM130" s="79" t="s">
        <v>1683</v>
      </c>
      <c r="AN130" s="79" t="b">
        <v>0</v>
      </c>
      <c r="AO130" s="85" t="s">
        <v>1439</v>
      </c>
      <c r="AP130" s="79" t="s">
        <v>176</v>
      </c>
      <c r="AQ130" s="79">
        <v>0</v>
      </c>
      <c r="AR130" s="79">
        <v>0</v>
      </c>
      <c r="AS130" s="79"/>
      <c r="AT130" s="79"/>
      <c r="AU130" s="79"/>
      <c r="AV130" s="79"/>
      <c r="AW130" s="79"/>
      <c r="AX130" s="79"/>
      <c r="AY130" s="79"/>
      <c r="AZ130" s="79"/>
      <c r="BA130">
        <v>282</v>
      </c>
      <c r="BB130" s="78" t="str">
        <f>REPLACE(INDEX(GroupVertices[Group],MATCH(Edges[[#This Row],[Vertex 1]],GroupVertices[Vertex],0)),1,1,"")</f>
        <v>2</v>
      </c>
      <c r="BC130" s="78" t="str">
        <f>REPLACE(INDEX(GroupVertices[Group],MATCH(Edges[[#This Row],[Vertex 2]],GroupVertices[Vertex],0)),1,1,"")</f>
        <v>2</v>
      </c>
      <c r="BD130" s="48">
        <v>0</v>
      </c>
      <c r="BE130" s="49">
        <v>0</v>
      </c>
      <c r="BF130" s="48">
        <v>1</v>
      </c>
      <c r="BG130" s="49">
        <v>6.25</v>
      </c>
      <c r="BH130" s="48">
        <v>0</v>
      </c>
      <c r="BI130" s="49">
        <v>0</v>
      </c>
      <c r="BJ130" s="48">
        <v>15</v>
      </c>
      <c r="BK130" s="49">
        <v>93.75</v>
      </c>
      <c r="BL130" s="48">
        <v>16</v>
      </c>
    </row>
    <row r="131" spans="1:64" ht="15">
      <c r="A131" s="64" t="s">
        <v>237</v>
      </c>
      <c r="B131" s="64" t="s">
        <v>237</v>
      </c>
      <c r="C131" s="65" t="s">
        <v>2630</v>
      </c>
      <c r="D131" s="66">
        <v>3</v>
      </c>
      <c r="E131" s="67" t="s">
        <v>136</v>
      </c>
      <c r="F131" s="68">
        <v>35</v>
      </c>
      <c r="G131" s="65"/>
      <c r="H131" s="69"/>
      <c r="I131" s="70"/>
      <c r="J131" s="70"/>
      <c r="K131" s="34" t="s">
        <v>65</v>
      </c>
      <c r="L131" s="77">
        <v>131</v>
      </c>
      <c r="M131" s="77"/>
      <c r="N131" s="72"/>
      <c r="O131" s="79" t="s">
        <v>176</v>
      </c>
      <c r="P131" s="81">
        <v>43714.67238425926</v>
      </c>
      <c r="Q131" s="79" t="s">
        <v>365</v>
      </c>
      <c r="R131" s="83" t="s">
        <v>691</v>
      </c>
      <c r="S131" s="79" t="s">
        <v>893</v>
      </c>
      <c r="T131" s="79" t="s">
        <v>919</v>
      </c>
      <c r="U131" s="79"/>
      <c r="V131" s="83" t="s">
        <v>968</v>
      </c>
      <c r="W131" s="81">
        <v>43714.67238425926</v>
      </c>
      <c r="X131" s="83" t="s">
        <v>1095</v>
      </c>
      <c r="Y131" s="79"/>
      <c r="Z131" s="79"/>
      <c r="AA131" s="85" t="s">
        <v>1440</v>
      </c>
      <c r="AB131" s="79"/>
      <c r="AC131" s="79" t="b">
        <v>0</v>
      </c>
      <c r="AD131" s="79">
        <v>0</v>
      </c>
      <c r="AE131" s="85" t="s">
        <v>1659</v>
      </c>
      <c r="AF131" s="79" t="b">
        <v>0</v>
      </c>
      <c r="AG131" s="79" t="s">
        <v>1660</v>
      </c>
      <c r="AH131" s="79"/>
      <c r="AI131" s="85" t="s">
        <v>1659</v>
      </c>
      <c r="AJ131" s="79" t="b">
        <v>0</v>
      </c>
      <c r="AK131" s="79">
        <v>0</v>
      </c>
      <c r="AL131" s="85" t="s">
        <v>1659</v>
      </c>
      <c r="AM131" s="79" t="s">
        <v>1683</v>
      </c>
      <c r="AN131" s="79" t="b">
        <v>0</v>
      </c>
      <c r="AO131" s="85" t="s">
        <v>1440</v>
      </c>
      <c r="AP131" s="79" t="s">
        <v>176</v>
      </c>
      <c r="AQ131" s="79">
        <v>0</v>
      </c>
      <c r="AR131" s="79">
        <v>0</v>
      </c>
      <c r="AS131" s="79"/>
      <c r="AT131" s="79"/>
      <c r="AU131" s="79"/>
      <c r="AV131" s="79"/>
      <c r="AW131" s="79"/>
      <c r="AX131" s="79"/>
      <c r="AY131" s="79"/>
      <c r="AZ131" s="79"/>
      <c r="BA131">
        <v>282</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12</v>
      </c>
      <c r="BK131" s="49">
        <v>100</v>
      </c>
      <c r="BL131" s="48">
        <v>12</v>
      </c>
    </row>
    <row r="132" spans="1:64" ht="15">
      <c r="A132" s="64" t="s">
        <v>237</v>
      </c>
      <c r="B132" s="64" t="s">
        <v>237</v>
      </c>
      <c r="C132" s="65" t="s">
        <v>2630</v>
      </c>
      <c r="D132" s="66">
        <v>3</v>
      </c>
      <c r="E132" s="67" t="s">
        <v>136</v>
      </c>
      <c r="F132" s="68">
        <v>35</v>
      </c>
      <c r="G132" s="65"/>
      <c r="H132" s="69"/>
      <c r="I132" s="70"/>
      <c r="J132" s="70"/>
      <c r="K132" s="34" t="s">
        <v>65</v>
      </c>
      <c r="L132" s="77">
        <v>132</v>
      </c>
      <c r="M132" s="77"/>
      <c r="N132" s="72"/>
      <c r="O132" s="79" t="s">
        <v>176</v>
      </c>
      <c r="P132" s="81">
        <v>43714.67239583333</v>
      </c>
      <c r="Q132" s="79" t="s">
        <v>366</v>
      </c>
      <c r="R132" s="83" t="s">
        <v>692</v>
      </c>
      <c r="S132" s="79" t="s">
        <v>893</v>
      </c>
      <c r="T132" s="79" t="s">
        <v>919</v>
      </c>
      <c r="U132" s="79"/>
      <c r="V132" s="83" t="s">
        <v>968</v>
      </c>
      <c r="W132" s="81">
        <v>43714.67239583333</v>
      </c>
      <c r="X132" s="83" t="s">
        <v>1096</v>
      </c>
      <c r="Y132" s="79"/>
      <c r="Z132" s="79"/>
      <c r="AA132" s="85" t="s">
        <v>1441</v>
      </c>
      <c r="AB132" s="79"/>
      <c r="AC132" s="79" t="b">
        <v>0</v>
      </c>
      <c r="AD132" s="79">
        <v>0</v>
      </c>
      <c r="AE132" s="85" t="s">
        <v>1659</v>
      </c>
      <c r="AF132" s="79" t="b">
        <v>0</v>
      </c>
      <c r="AG132" s="79" t="s">
        <v>1660</v>
      </c>
      <c r="AH132" s="79"/>
      <c r="AI132" s="85" t="s">
        <v>1659</v>
      </c>
      <c r="AJ132" s="79" t="b">
        <v>0</v>
      </c>
      <c r="AK132" s="79">
        <v>0</v>
      </c>
      <c r="AL132" s="85" t="s">
        <v>1659</v>
      </c>
      <c r="AM132" s="79" t="s">
        <v>1683</v>
      </c>
      <c r="AN132" s="79" t="b">
        <v>0</v>
      </c>
      <c r="AO132" s="85" t="s">
        <v>1441</v>
      </c>
      <c r="AP132" s="79" t="s">
        <v>176</v>
      </c>
      <c r="AQ132" s="79">
        <v>0</v>
      </c>
      <c r="AR132" s="79">
        <v>0</v>
      </c>
      <c r="AS132" s="79"/>
      <c r="AT132" s="79"/>
      <c r="AU132" s="79"/>
      <c r="AV132" s="79"/>
      <c r="AW132" s="79"/>
      <c r="AX132" s="79"/>
      <c r="AY132" s="79"/>
      <c r="AZ132" s="79"/>
      <c r="BA132">
        <v>282</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13</v>
      </c>
      <c r="BK132" s="49">
        <v>100</v>
      </c>
      <c r="BL132" s="48">
        <v>13</v>
      </c>
    </row>
    <row r="133" spans="1:64" ht="15">
      <c r="A133" s="64" t="s">
        <v>237</v>
      </c>
      <c r="B133" s="64" t="s">
        <v>237</v>
      </c>
      <c r="C133" s="65" t="s">
        <v>2630</v>
      </c>
      <c r="D133" s="66">
        <v>3</v>
      </c>
      <c r="E133" s="67" t="s">
        <v>136</v>
      </c>
      <c r="F133" s="68">
        <v>35</v>
      </c>
      <c r="G133" s="65"/>
      <c r="H133" s="69"/>
      <c r="I133" s="70"/>
      <c r="J133" s="70"/>
      <c r="K133" s="34" t="s">
        <v>65</v>
      </c>
      <c r="L133" s="77">
        <v>133</v>
      </c>
      <c r="M133" s="77"/>
      <c r="N133" s="72"/>
      <c r="O133" s="79" t="s">
        <v>176</v>
      </c>
      <c r="P133" s="81">
        <v>43714.810578703706</v>
      </c>
      <c r="Q133" s="79" t="s">
        <v>367</v>
      </c>
      <c r="R133" s="83" t="s">
        <v>693</v>
      </c>
      <c r="S133" s="79" t="s">
        <v>893</v>
      </c>
      <c r="T133" s="79" t="s">
        <v>919</v>
      </c>
      <c r="U133" s="79"/>
      <c r="V133" s="83" t="s">
        <v>968</v>
      </c>
      <c r="W133" s="81">
        <v>43714.810578703706</v>
      </c>
      <c r="X133" s="83" t="s">
        <v>1097</v>
      </c>
      <c r="Y133" s="79"/>
      <c r="Z133" s="79"/>
      <c r="AA133" s="85" t="s">
        <v>1442</v>
      </c>
      <c r="AB133" s="79"/>
      <c r="AC133" s="79" t="b">
        <v>0</v>
      </c>
      <c r="AD133" s="79">
        <v>0</v>
      </c>
      <c r="AE133" s="85" t="s">
        <v>1659</v>
      </c>
      <c r="AF133" s="79" t="b">
        <v>0</v>
      </c>
      <c r="AG133" s="79" t="s">
        <v>1660</v>
      </c>
      <c r="AH133" s="79"/>
      <c r="AI133" s="85" t="s">
        <v>1659</v>
      </c>
      <c r="AJ133" s="79" t="b">
        <v>0</v>
      </c>
      <c r="AK133" s="79">
        <v>0</v>
      </c>
      <c r="AL133" s="85" t="s">
        <v>1659</v>
      </c>
      <c r="AM133" s="79" t="s">
        <v>1683</v>
      </c>
      <c r="AN133" s="79" t="b">
        <v>0</v>
      </c>
      <c r="AO133" s="85" t="s">
        <v>1442</v>
      </c>
      <c r="AP133" s="79" t="s">
        <v>176</v>
      </c>
      <c r="AQ133" s="79">
        <v>0</v>
      </c>
      <c r="AR133" s="79">
        <v>0</v>
      </c>
      <c r="AS133" s="79"/>
      <c r="AT133" s="79"/>
      <c r="AU133" s="79"/>
      <c r="AV133" s="79"/>
      <c r="AW133" s="79"/>
      <c r="AX133" s="79"/>
      <c r="AY133" s="79"/>
      <c r="AZ133" s="79"/>
      <c r="BA133">
        <v>282</v>
      </c>
      <c r="BB133" s="78" t="str">
        <f>REPLACE(INDEX(GroupVertices[Group],MATCH(Edges[[#This Row],[Vertex 1]],GroupVertices[Vertex],0)),1,1,"")</f>
        <v>2</v>
      </c>
      <c r="BC133" s="78" t="str">
        <f>REPLACE(INDEX(GroupVertices[Group],MATCH(Edges[[#This Row],[Vertex 2]],GroupVertices[Vertex],0)),1,1,"")</f>
        <v>2</v>
      </c>
      <c r="BD133" s="48">
        <v>0</v>
      </c>
      <c r="BE133" s="49">
        <v>0</v>
      </c>
      <c r="BF133" s="48">
        <v>1</v>
      </c>
      <c r="BG133" s="49">
        <v>8.333333333333334</v>
      </c>
      <c r="BH133" s="48">
        <v>0</v>
      </c>
      <c r="BI133" s="49">
        <v>0</v>
      </c>
      <c r="BJ133" s="48">
        <v>11</v>
      </c>
      <c r="BK133" s="49">
        <v>91.66666666666667</v>
      </c>
      <c r="BL133" s="48">
        <v>12</v>
      </c>
    </row>
    <row r="134" spans="1:64" ht="15">
      <c r="A134" s="64" t="s">
        <v>237</v>
      </c>
      <c r="B134" s="64" t="s">
        <v>237</v>
      </c>
      <c r="C134" s="65" t="s">
        <v>2630</v>
      </c>
      <c r="D134" s="66">
        <v>3</v>
      </c>
      <c r="E134" s="67" t="s">
        <v>136</v>
      </c>
      <c r="F134" s="68">
        <v>35</v>
      </c>
      <c r="G134" s="65"/>
      <c r="H134" s="69"/>
      <c r="I134" s="70"/>
      <c r="J134" s="70"/>
      <c r="K134" s="34" t="s">
        <v>65</v>
      </c>
      <c r="L134" s="77">
        <v>134</v>
      </c>
      <c r="M134" s="77"/>
      <c r="N134" s="72"/>
      <c r="O134" s="79" t="s">
        <v>176</v>
      </c>
      <c r="P134" s="81">
        <v>43714.810590277775</v>
      </c>
      <c r="Q134" s="79" t="s">
        <v>368</v>
      </c>
      <c r="R134" s="83" t="s">
        <v>694</v>
      </c>
      <c r="S134" s="79" t="s">
        <v>893</v>
      </c>
      <c r="T134" s="79" t="s">
        <v>919</v>
      </c>
      <c r="U134" s="79"/>
      <c r="V134" s="83" t="s">
        <v>968</v>
      </c>
      <c r="W134" s="81">
        <v>43714.810590277775</v>
      </c>
      <c r="X134" s="83" t="s">
        <v>1098</v>
      </c>
      <c r="Y134" s="79"/>
      <c r="Z134" s="79"/>
      <c r="AA134" s="85" t="s">
        <v>1443</v>
      </c>
      <c r="AB134" s="79"/>
      <c r="AC134" s="79" t="b">
        <v>0</v>
      </c>
      <c r="AD134" s="79">
        <v>0</v>
      </c>
      <c r="AE134" s="85" t="s">
        <v>1659</v>
      </c>
      <c r="AF134" s="79" t="b">
        <v>0</v>
      </c>
      <c r="AG134" s="79" t="s">
        <v>1660</v>
      </c>
      <c r="AH134" s="79"/>
      <c r="AI134" s="85" t="s">
        <v>1659</v>
      </c>
      <c r="AJ134" s="79" t="b">
        <v>0</v>
      </c>
      <c r="AK134" s="79">
        <v>0</v>
      </c>
      <c r="AL134" s="85" t="s">
        <v>1659</v>
      </c>
      <c r="AM134" s="79" t="s">
        <v>1683</v>
      </c>
      <c r="AN134" s="79" t="b">
        <v>0</v>
      </c>
      <c r="AO134" s="85" t="s">
        <v>1443</v>
      </c>
      <c r="AP134" s="79" t="s">
        <v>176</v>
      </c>
      <c r="AQ134" s="79">
        <v>0</v>
      </c>
      <c r="AR134" s="79">
        <v>0</v>
      </c>
      <c r="AS134" s="79"/>
      <c r="AT134" s="79"/>
      <c r="AU134" s="79"/>
      <c r="AV134" s="79"/>
      <c r="AW134" s="79"/>
      <c r="AX134" s="79"/>
      <c r="AY134" s="79"/>
      <c r="AZ134" s="79"/>
      <c r="BA134">
        <v>282</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12</v>
      </c>
      <c r="BK134" s="49">
        <v>100</v>
      </c>
      <c r="BL134" s="48">
        <v>12</v>
      </c>
    </row>
    <row r="135" spans="1:64" ht="15">
      <c r="A135" s="64" t="s">
        <v>237</v>
      </c>
      <c r="B135" s="64" t="s">
        <v>237</v>
      </c>
      <c r="C135" s="65" t="s">
        <v>2630</v>
      </c>
      <c r="D135" s="66">
        <v>3</v>
      </c>
      <c r="E135" s="67" t="s">
        <v>136</v>
      </c>
      <c r="F135" s="68">
        <v>35</v>
      </c>
      <c r="G135" s="65"/>
      <c r="H135" s="69"/>
      <c r="I135" s="70"/>
      <c r="J135" s="70"/>
      <c r="K135" s="34" t="s">
        <v>65</v>
      </c>
      <c r="L135" s="77">
        <v>135</v>
      </c>
      <c r="M135" s="77"/>
      <c r="N135" s="72"/>
      <c r="O135" s="79" t="s">
        <v>176</v>
      </c>
      <c r="P135" s="81">
        <v>43714.90122685185</v>
      </c>
      <c r="Q135" s="79" t="s">
        <v>369</v>
      </c>
      <c r="R135" s="83" t="s">
        <v>695</v>
      </c>
      <c r="S135" s="79" t="s">
        <v>893</v>
      </c>
      <c r="T135" s="79" t="s">
        <v>919</v>
      </c>
      <c r="U135" s="79"/>
      <c r="V135" s="83" t="s">
        <v>968</v>
      </c>
      <c r="W135" s="81">
        <v>43714.90122685185</v>
      </c>
      <c r="X135" s="83" t="s">
        <v>1099</v>
      </c>
      <c r="Y135" s="79"/>
      <c r="Z135" s="79"/>
      <c r="AA135" s="85" t="s">
        <v>1444</v>
      </c>
      <c r="AB135" s="79"/>
      <c r="AC135" s="79" t="b">
        <v>0</v>
      </c>
      <c r="AD135" s="79">
        <v>0</v>
      </c>
      <c r="AE135" s="85" t="s">
        <v>1659</v>
      </c>
      <c r="AF135" s="79" t="b">
        <v>0</v>
      </c>
      <c r="AG135" s="79" t="s">
        <v>1660</v>
      </c>
      <c r="AH135" s="79"/>
      <c r="AI135" s="85" t="s">
        <v>1659</v>
      </c>
      <c r="AJ135" s="79" t="b">
        <v>0</v>
      </c>
      <c r="AK135" s="79">
        <v>0</v>
      </c>
      <c r="AL135" s="85" t="s">
        <v>1659</v>
      </c>
      <c r="AM135" s="79" t="s">
        <v>1683</v>
      </c>
      <c r="AN135" s="79" t="b">
        <v>0</v>
      </c>
      <c r="AO135" s="85" t="s">
        <v>1444</v>
      </c>
      <c r="AP135" s="79" t="s">
        <v>176</v>
      </c>
      <c r="AQ135" s="79">
        <v>0</v>
      </c>
      <c r="AR135" s="79">
        <v>0</v>
      </c>
      <c r="AS135" s="79"/>
      <c r="AT135" s="79"/>
      <c r="AU135" s="79"/>
      <c r="AV135" s="79"/>
      <c r="AW135" s="79"/>
      <c r="AX135" s="79"/>
      <c r="AY135" s="79"/>
      <c r="AZ135" s="79"/>
      <c r="BA135">
        <v>282</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12</v>
      </c>
      <c r="BK135" s="49">
        <v>100</v>
      </c>
      <c r="BL135" s="48">
        <v>12</v>
      </c>
    </row>
    <row r="136" spans="1:64" ht="15">
      <c r="A136" s="64" t="s">
        <v>237</v>
      </c>
      <c r="B136" s="64" t="s">
        <v>237</v>
      </c>
      <c r="C136" s="65" t="s">
        <v>2630</v>
      </c>
      <c r="D136" s="66">
        <v>3</v>
      </c>
      <c r="E136" s="67" t="s">
        <v>136</v>
      </c>
      <c r="F136" s="68">
        <v>35</v>
      </c>
      <c r="G136" s="65"/>
      <c r="H136" s="69"/>
      <c r="I136" s="70"/>
      <c r="J136" s="70"/>
      <c r="K136" s="34" t="s">
        <v>65</v>
      </c>
      <c r="L136" s="77">
        <v>136</v>
      </c>
      <c r="M136" s="77"/>
      <c r="N136" s="72"/>
      <c r="O136" s="79" t="s">
        <v>176</v>
      </c>
      <c r="P136" s="81">
        <v>43714.99805555555</v>
      </c>
      <c r="Q136" s="79" t="s">
        <v>370</v>
      </c>
      <c r="R136" s="83" t="s">
        <v>696</v>
      </c>
      <c r="S136" s="79" t="s">
        <v>893</v>
      </c>
      <c r="T136" s="79" t="s">
        <v>919</v>
      </c>
      <c r="U136" s="79"/>
      <c r="V136" s="83" t="s">
        <v>968</v>
      </c>
      <c r="W136" s="81">
        <v>43714.99805555555</v>
      </c>
      <c r="X136" s="83" t="s">
        <v>1100</v>
      </c>
      <c r="Y136" s="79"/>
      <c r="Z136" s="79"/>
      <c r="AA136" s="85" t="s">
        <v>1445</v>
      </c>
      <c r="AB136" s="79"/>
      <c r="AC136" s="79" t="b">
        <v>0</v>
      </c>
      <c r="AD136" s="79">
        <v>0</v>
      </c>
      <c r="AE136" s="85" t="s">
        <v>1659</v>
      </c>
      <c r="AF136" s="79" t="b">
        <v>0</v>
      </c>
      <c r="AG136" s="79" t="s">
        <v>1660</v>
      </c>
      <c r="AH136" s="79"/>
      <c r="AI136" s="85" t="s">
        <v>1659</v>
      </c>
      <c r="AJ136" s="79" t="b">
        <v>0</v>
      </c>
      <c r="AK136" s="79">
        <v>0</v>
      </c>
      <c r="AL136" s="85" t="s">
        <v>1659</v>
      </c>
      <c r="AM136" s="79" t="s">
        <v>1683</v>
      </c>
      <c r="AN136" s="79" t="b">
        <v>0</v>
      </c>
      <c r="AO136" s="85" t="s">
        <v>1445</v>
      </c>
      <c r="AP136" s="79" t="s">
        <v>176</v>
      </c>
      <c r="AQ136" s="79">
        <v>0</v>
      </c>
      <c r="AR136" s="79">
        <v>0</v>
      </c>
      <c r="AS136" s="79"/>
      <c r="AT136" s="79"/>
      <c r="AU136" s="79"/>
      <c r="AV136" s="79"/>
      <c r="AW136" s="79"/>
      <c r="AX136" s="79"/>
      <c r="AY136" s="79"/>
      <c r="AZ136" s="79"/>
      <c r="BA136">
        <v>282</v>
      </c>
      <c r="BB136" s="78" t="str">
        <f>REPLACE(INDEX(GroupVertices[Group],MATCH(Edges[[#This Row],[Vertex 1]],GroupVertices[Vertex],0)),1,1,"")</f>
        <v>2</v>
      </c>
      <c r="BC136" s="78" t="str">
        <f>REPLACE(INDEX(GroupVertices[Group],MATCH(Edges[[#This Row],[Vertex 2]],GroupVertices[Vertex],0)),1,1,"")</f>
        <v>2</v>
      </c>
      <c r="BD136" s="48">
        <v>1</v>
      </c>
      <c r="BE136" s="49">
        <v>7.6923076923076925</v>
      </c>
      <c r="BF136" s="48">
        <v>0</v>
      </c>
      <c r="BG136" s="49">
        <v>0</v>
      </c>
      <c r="BH136" s="48">
        <v>0</v>
      </c>
      <c r="BI136" s="49">
        <v>0</v>
      </c>
      <c r="BJ136" s="48">
        <v>12</v>
      </c>
      <c r="BK136" s="49">
        <v>92.3076923076923</v>
      </c>
      <c r="BL136" s="48">
        <v>13</v>
      </c>
    </row>
    <row r="137" spans="1:64" ht="15">
      <c r="A137" s="64" t="s">
        <v>237</v>
      </c>
      <c r="B137" s="64" t="s">
        <v>237</v>
      </c>
      <c r="C137" s="65" t="s">
        <v>2630</v>
      </c>
      <c r="D137" s="66">
        <v>3</v>
      </c>
      <c r="E137" s="67" t="s">
        <v>136</v>
      </c>
      <c r="F137" s="68">
        <v>35</v>
      </c>
      <c r="G137" s="65"/>
      <c r="H137" s="69"/>
      <c r="I137" s="70"/>
      <c r="J137" s="70"/>
      <c r="K137" s="34" t="s">
        <v>65</v>
      </c>
      <c r="L137" s="77">
        <v>137</v>
      </c>
      <c r="M137" s="77"/>
      <c r="N137" s="72"/>
      <c r="O137" s="79" t="s">
        <v>176</v>
      </c>
      <c r="P137" s="81">
        <v>43714.99806712963</v>
      </c>
      <c r="Q137" s="79" t="s">
        <v>371</v>
      </c>
      <c r="R137" s="83" t="s">
        <v>697</v>
      </c>
      <c r="S137" s="79" t="s">
        <v>893</v>
      </c>
      <c r="T137" s="79" t="s">
        <v>919</v>
      </c>
      <c r="U137" s="79"/>
      <c r="V137" s="83" t="s">
        <v>968</v>
      </c>
      <c r="W137" s="81">
        <v>43714.99806712963</v>
      </c>
      <c r="X137" s="83" t="s">
        <v>1101</v>
      </c>
      <c r="Y137" s="79"/>
      <c r="Z137" s="79"/>
      <c r="AA137" s="85" t="s">
        <v>1446</v>
      </c>
      <c r="AB137" s="79"/>
      <c r="AC137" s="79" t="b">
        <v>0</v>
      </c>
      <c r="AD137" s="79">
        <v>0</v>
      </c>
      <c r="AE137" s="85" t="s">
        <v>1659</v>
      </c>
      <c r="AF137" s="79" t="b">
        <v>0</v>
      </c>
      <c r="AG137" s="79" t="s">
        <v>1660</v>
      </c>
      <c r="AH137" s="79"/>
      <c r="AI137" s="85" t="s">
        <v>1659</v>
      </c>
      <c r="AJ137" s="79" t="b">
        <v>0</v>
      </c>
      <c r="AK137" s="79">
        <v>0</v>
      </c>
      <c r="AL137" s="85" t="s">
        <v>1659</v>
      </c>
      <c r="AM137" s="79" t="s">
        <v>1683</v>
      </c>
      <c r="AN137" s="79" t="b">
        <v>0</v>
      </c>
      <c r="AO137" s="85" t="s">
        <v>1446</v>
      </c>
      <c r="AP137" s="79" t="s">
        <v>176</v>
      </c>
      <c r="AQ137" s="79">
        <v>0</v>
      </c>
      <c r="AR137" s="79">
        <v>0</v>
      </c>
      <c r="AS137" s="79"/>
      <c r="AT137" s="79"/>
      <c r="AU137" s="79"/>
      <c r="AV137" s="79"/>
      <c r="AW137" s="79"/>
      <c r="AX137" s="79"/>
      <c r="AY137" s="79"/>
      <c r="AZ137" s="79"/>
      <c r="BA137">
        <v>282</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16</v>
      </c>
      <c r="BK137" s="49">
        <v>100</v>
      </c>
      <c r="BL137" s="48">
        <v>16</v>
      </c>
    </row>
    <row r="138" spans="1:64" ht="15">
      <c r="A138" s="64" t="s">
        <v>237</v>
      </c>
      <c r="B138" s="64" t="s">
        <v>237</v>
      </c>
      <c r="C138" s="65" t="s">
        <v>2630</v>
      </c>
      <c r="D138" s="66">
        <v>3</v>
      </c>
      <c r="E138" s="67" t="s">
        <v>136</v>
      </c>
      <c r="F138" s="68">
        <v>35</v>
      </c>
      <c r="G138" s="65"/>
      <c r="H138" s="69"/>
      <c r="I138" s="70"/>
      <c r="J138" s="70"/>
      <c r="K138" s="34" t="s">
        <v>65</v>
      </c>
      <c r="L138" s="77">
        <v>138</v>
      </c>
      <c r="M138" s="77"/>
      <c r="N138" s="72"/>
      <c r="O138" s="79" t="s">
        <v>176</v>
      </c>
      <c r="P138" s="81">
        <v>43714.998078703706</v>
      </c>
      <c r="Q138" s="79" t="s">
        <v>372</v>
      </c>
      <c r="R138" s="83" t="s">
        <v>698</v>
      </c>
      <c r="S138" s="79" t="s">
        <v>893</v>
      </c>
      <c r="T138" s="79" t="s">
        <v>919</v>
      </c>
      <c r="U138" s="79"/>
      <c r="V138" s="83" t="s">
        <v>968</v>
      </c>
      <c r="W138" s="81">
        <v>43714.998078703706</v>
      </c>
      <c r="X138" s="83" t="s">
        <v>1102</v>
      </c>
      <c r="Y138" s="79"/>
      <c r="Z138" s="79"/>
      <c r="AA138" s="85" t="s">
        <v>1447</v>
      </c>
      <c r="AB138" s="79"/>
      <c r="AC138" s="79" t="b">
        <v>0</v>
      </c>
      <c r="AD138" s="79">
        <v>0</v>
      </c>
      <c r="AE138" s="85" t="s">
        <v>1659</v>
      </c>
      <c r="AF138" s="79" t="b">
        <v>0</v>
      </c>
      <c r="AG138" s="79" t="s">
        <v>1660</v>
      </c>
      <c r="AH138" s="79"/>
      <c r="AI138" s="85" t="s">
        <v>1659</v>
      </c>
      <c r="AJ138" s="79" t="b">
        <v>0</v>
      </c>
      <c r="AK138" s="79">
        <v>0</v>
      </c>
      <c r="AL138" s="85" t="s">
        <v>1659</v>
      </c>
      <c r="AM138" s="79" t="s">
        <v>1683</v>
      </c>
      <c r="AN138" s="79" t="b">
        <v>0</v>
      </c>
      <c r="AO138" s="85" t="s">
        <v>1447</v>
      </c>
      <c r="AP138" s="79" t="s">
        <v>176</v>
      </c>
      <c r="AQ138" s="79">
        <v>0</v>
      </c>
      <c r="AR138" s="79">
        <v>0</v>
      </c>
      <c r="AS138" s="79"/>
      <c r="AT138" s="79"/>
      <c r="AU138" s="79"/>
      <c r="AV138" s="79"/>
      <c r="AW138" s="79"/>
      <c r="AX138" s="79"/>
      <c r="AY138" s="79"/>
      <c r="AZ138" s="79"/>
      <c r="BA138">
        <v>282</v>
      </c>
      <c r="BB138" s="78" t="str">
        <f>REPLACE(INDEX(GroupVertices[Group],MATCH(Edges[[#This Row],[Vertex 1]],GroupVertices[Vertex],0)),1,1,"")</f>
        <v>2</v>
      </c>
      <c r="BC138" s="78" t="str">
        <f>REPLACE(INDEX(GroupVertices[Group],MATCH(Edges[[#This Row],[Vertex 2]],GroupVertices[Vertex],0)),1,1,"")</f>
        <v>2</v>
      </c>
      <c r="BD138" s="48">
        <v>0</v>
      </c>
      <c r="BE138" s="49">
        <v>0</v>
      </c>
      <c r="BF138" s="48">
        <v>1</v>
      </c>
      <c r="BG138" s="49">
        <v>7.6923076923076925</v>
      </c>
      <c r="BH138" s="48">
        <v>0</v>
      </c>
      <c r="BI138" s="49">
        <v>0</v>
      </c>
      <c r="BJ138" s="48">
        <v>12</v>
      </c>
      <c r="BK138" s="49">
        <v>92.3076923076923</v>
      </c>
      <c r="BL138" s="48">
        <v>13</v>
      </c>
    </row>
    <row r="139" spans="1:64" ht="15">
      <c r="A139" s="64" t="s">
        <v>237</v>
      </c>
      <c r="B139" s="64" t="s">
        <v>237</v>
      </c>
      <c r="C139" s="65" t="s">
        <v>2630</v>
      </c>
      <c r="D139" s="66">
        <v>3</v>
      </c>
      <c r="E139" s="67" t="s">
        <v>136</v>
      </c>
      <c r="F139" s="68">
        <v>35</v>
      </c>
      <c r="G139" s="65"/>
      <c r="H139" s="69"/>
      <c r="I139" s="70"/>
      <c r="J139" s="70"/>
      <c r="K139" s="34" t="s">
        <v>65</v>
      </c>
      <c r="L139" s="77">
        <v>139</v>
      </c>
      <c r="M139" s="77"/>
      <c r="N139" s="72"/>
      <c r="O139" s="79" t="s">
        <v>176</v>
      </c>
      <c r="P139" s="81">
        <v>43715.56517361111</v>
      </c>
      <c r="Q139" s="79" t="s">
        <v>373</v>
      </c>
      <c r="R139" s="83" t="s">
        <v>699</v>
      </c>
      <c r="S139" s="79" t="s">
        <v>893</v>
      </c>
      <c r="T139" s="79" t="s">
        <v>919</v>
      </c>
      <c r="U139" s="79"/>
      <c r="V139" s="83" t="s">
        <v>968</v>
      </c>
      <c r="W139" s="81">
        <v>43715.56517361111</v>
      </c>
      <c r="X139" s="83" t="s">
        <v>1103</v>
      </c>
      <c r="Y139" s="79"/>
      <c r="Z139" s="79"/>
      <c r="AA139" s="85" t="s">
        <v>1448</v>
      </c>
      <c r="AB139" s="79"/>
      <c r="AC139" s="79" t="b">
        <v>0</v>
      </c>
      <c r="AD139" s="79">
        <v>0</v>
      </c>
      <c r="AE139" s="85" t="s">
        <v>1659</v>
      </c>
      <c r="AF139" s="79" t="b">
        <v>0</v>
      </c>
      <c r="AG139" s="79" t="s">
        <v>1660</v>
      </c>
      <c r="AH139" s="79"/>
      <c r="AI139" s="85" t="s">
        <v>1659</v>
      </c>
      <c r="AJ139" s="79" t="b">
        <v>0</v>
      </c>
      <c r="AK139" s="79">
        <v>0</v>
      </c>
      <c r="AL139" s="85" t="s">
        <v>1659</v>
      </c>
      <c r="AM139" s="79" t="s">
        <v>1683</v>
      </c>
      <c r="AN139" s="79" t="b">
        <v>0</v>
      </c>
      <c r="AO139" s="85" t="s">
        <v>1448</v>
      </c>
      <c r="AP139" s="79" t="s">
        <v>176</v>
      </c>
      <c r="AQ139" s="79">
        <v>0</v>
      </c>
      <c r="AR139" s="79">
        <v>0</v>
      </c>
      <c r="AS139" s="79"/>
      <c r="AT139" s="79"/>
      <c r="AU139" s="79"/>
      <c r="AV139" s="79"/>
      <c r="AW139" s="79"/>
      <c r="AX139" s="79"/>
      <c r="AY139" s="79"/>
      <c r="AZ139" s="79"/>
      <c r="BA139">
        <v>282</v>
      </c>
      <c r="BB139" s="78" t="str">
        <f>REPLACE(INDEX(GroupVertices[Group],MATCH(Edges[[#This Row],[Vertex 1]],GroupVertices[Vertex],0)),1,1,"")</f>
        <v>2</v>
      </c>
      <c r="BC139" s="78" t="str">
        <f>REPLACE(INDEX(GroupVertices[Group],MATCH(Edges[[#This Row],[Vertex 2]],GroupVertices[Vertex],0)),1,1,"")</f>
        <v>2</v>
      </c>
      <c r="BD139" s="48">
        <v>0</v>
      </c>
      <c r="BE139" s="49">
        <v>0</v>
      </c>
      <c r="BF139" s="48">
        <v>0</v>
      </c>
      <c r="BG139" s="49">
        <v>0</v>
      </c>
      <c r="BH139" s="48">
        <v>0</v>
      </c>
      <c r="BI139" s="49">
        <v>0</v>
      </c>
      <c r="BJ139" s="48">
        <v>11</v>
      </c>
      <c r="BK139" s="49">
        <v>100</v>
      </c>
      <c r="BL139" s="48">
        <v>11</v>
      </c>
    </row>
    <row r="140" spans="1:64" ht="15">
      <c r="A140" s="64" t="s">
        <v>237</v>
      </c>
      <c r="B140" s="64" t="s">
        <v>237</v>
      </c>
      <c r="C140" s="65" t="s">
        <v>2630</v>
      </c>
      <c r="D140" s="66">
        <v>3</v>
      </c>
      <c r="E140" s="67" t="s">
        <v>136</v>
      </c>
      <c r="F140" s="68">
        <v>35</v>
      </c>
      <c r="G140" s="65"/>
      <c r="H140" s="69"/>
      <c r="I140" s="70"/>
      <c r="J140" s="70"/>
      <c r="K140" s="34" t="s">
        <v>65</v>
      </c>
      <c r="L140" s="77">
        <v>140</v>
      </c>
      <c r="M140" s="77"/>
      <c r="N140" s="72"/>
      <c r="O140" s="79" t="s">
        <v>176</v>
      </c>
      <c r="P140" s="81">
        <v>43715.56518518519</v>
      </c>
      <c r="Q140" s="79" t="s">
        <v>374</v>
      </c>
      <c r="R140" s="83" t="s">
        <v>700</v>
      </c>
      <c r="S140" s="79" t="s">
        <v>893</v>
      </c>
      <c r="T140" s="79" t="s">
        <v>919</v>
      </c>
      <c r="U140" s="79"/>
      <c r="V140" s="83" t="s">
        <v>968</v>
      </c>
      <c r="W140" s="81">
        <v>43715.56518518519</v>
      </c>
      <c r="X140" s="83" t="s">
        <v>1104</v>
      </c>
      <c r="Y140" s="79"/>
      <c r="Z140" s="79"/>
      <c r="AA140" s="85" t="s">
        <v>1449</v>
      </c>
      <c r="AB140" s="79"/>
      <c r="AC140" s="79" t="b">
        <v>0</v>
      </c>
      <c r="AD140" s="79">
        <v>0</v>
      </c>
      <c r="AE140" s="85" t="s">
        <v>1659</v>
      </c>
      <c r="AF140" s="79" t="b">
        <v>0</v>
      </c>
      <c r="AG140" s="79" t="s">
        <v>1660</v>
      </c>
      <c r="AH140" s="79"/>
      <c r="AI140" s="85" t="s">
        <v>1659</v>
      </c>
      <c r="AJ140" s="79" t="b">
        <v>0</v>
      </c>
      <c r="AK140" s="79">
        <v>0</v>
      </c>
      <c r="AL140" s="85" t="s">
        <v>1659</v>
      </c>
      <c r="AM140" s="79" t="s">
        <v>1683</v>
      </c>
      <c r="AN140" s="79" t="b">
        <v>0</v>
      </c>
      <c r="AO140" s="85" t="s">
        <v>1449</v>
      </c>
      <c r="AP140" s="79" t="s">
        <v>176</v>
      </c>
      <c r="AQ140" s="79">
        <v>0</v>
      </c>
      <c r="AR140" s="79">
        <v>0</v>
      </c>
      <c r="AS140" s="79"/>
      <c r="AT140" s="79"/>
      <c r="AU140" s="79"/>
      <c r="AV140" s="79"/>
      <c r="AW140" s="79"/>
      <c r="AX140" s="79"/>
      <c r="AY140" s="79"/>
      <c r="AZ140" s="79"/>
      <c r="BA140">
        <v>282</v>
      </c>
      <c r="BB140" s="78" t="str">
        <f>REPLACE(INDEX(GroupVertices[Group],MATCH(Edges[[#This Row],[Vertex 1]],GroupVertices[Vertex],0)),1,1,"")</f>
        <v>2</v>
      </c>
      <c r="BC140" s="78" t="str">
        <f>REPLACE(INDEX(GroupVertices[Group],MATCH(Edges[[#This Row],[Vertex 2]],GroupVertices[Vertex],0)),1,1,"")</f>
        <v>2</v>
      </c>
      <c r="BD140" s="48">
        <v>1</v>
      </c>
      <c r="BE140" s="49">
        <v>7.6923076923076925</v>
      </c>
      <c r="BF140" s="48">
        <v>0</v>
      </c>
      <c r="BG140" s="49">
        <v>0</v>
      </c>
      <c r="BH140" s="48">
        <v>0</v>
      </c>
      <c r="BI140" s="49">
        <v>0</v>
      </c>
      <c r="BJ140" s="48">
        <v>12</v>
      </c>
      <c r="BK140" s="49">
        <v>92.3076923076923</v>
      </c>
      <c r="BL140" s="48">
        <v>13</v>
      </c>
    </row>
    <row r="141" spans="1:64" ht="15">
      <c r="A141" s="64" t="s">
        <v>237</v>
      </c>
      <c r="B141" s="64" t="s">
        <v>237</v>
      </c>
      <c r="C141" s="65" t="s">
        <v>2630</v>
      </c>
      <c r="D141" s="66">
        <v>3</v>
      </c>
      <c r="E141" s="67" t="s">
        <v>136</v>
      </c>
      <c r="F141" s="68">
        <v>35</v>
      </c>
      <c r="G141" s="65"/>
      <c r="H141" s="69"/>
      <c r="I141" s="70"/>
      <c r="J141" s="70"/>
      <c r="K141" s="34" t="s">
        <v>65</v>
      </c>
      <c r="L141" s="77">
        <v>141</v>
      </c>
      <c r="M141" s="77"/>
      <c r="N141" s="72"/>
      <c r="O141" s="79" t="s">
        <v>176</v>
      </c>
      <c r="P141" s="81">
        <v>43715.56519675926</v>
      </c>
      <c r="Q141" s="79" t="s">
        <v>375</v>
      </c>
      <c r="R141" s="83" t="s">
        <v>701</v>
      </c>
      <c r="S141" s="79" t="s">
        <v>893</v>
      </c>
      <c r="T141" s="79" t="s">
        <v>919</v>
      </c>
      <c r="U141" s="79"/>
      <c r="V141" s="83" t="s">
        <v>968</v>
      </c>
      <c r="W141" s="81">
        <v>43715.56519675926</v>
      </c>
      <c r="X141" s="83" t="s">
        <v>1105</v>
      </c>
      <c r="Y141" s="79"/>
      <c r="Z141" s="79"/>
      <c r="AA141" s="85" t="s">
        <v>1450</v>
      </c>
      <c r="AB141" s="79"/>
      <c r="AC141" s="79" t="b">
        <v>0</v>
      </c>
      <c r="AD141" s="79">
        <v>0</v>
      </c>
      <c r="AE141" s="85" t="s">
        <v>1659</v>
      </c>
      <c r="AF141" s="79" t="b">
        <v>0</v>
      </c>
      <c r="AG141" s="79" t="s">
        <v>1660</v>
      </c>
      <c r="AH141" s="79"/>
      <c r="AI141" s="85" t="s">
        <v>1659</v>
      </c>
      <c r="AJ141" s="79" t="b">
        <v>0</v>
      </c>
      <c r="AK141" s="79">
        <v>0</v>
      </c>
      <c r="AL141" s="85" t="s">
        <v>1659</v>
      </c>
      <c r="AM141" s="79" t="s">
        <v>1683</v>
      </c>
      <c r="AN141" s="79" t="b">
        <v>0</v>
      </c>
      <c r="AO141" s="85" t="s">
        <v>1450</v>
      </c>
      <c r="AP141" s="79" t="s">
        <v>176</v>
      </c>
      <c r="AQ141" s="79">
        <v>0</v>
      </c>
      <c r="AR141" s="79">
        <v>0</v>
      </c>
      <c r="AS141" s="79"/>
      <c r="AT141" s="79"/>
      <c r="AU141" s="79"/>
      <c r="AV141" s="79"/>
      <c r="AW141" s="79"/>
      <c r="AX141" s="79"/>
      <c r="AY141" s="79"/>
      <c r="AZ141" s="79"/>
      <c r="BA141">
        <v>282</v>
      </c>
      <c r="BB141" s="78" t="str">
        <f>REPLACE(INDEX(GroupVertices[Group],MATCH(Edges[[#This Row],[Vertex 1]],GroupVertices[Vertex],0)),1,1,"")</f>
        <v>2</v>
      </c>
      <c r="BC141" s="78" t="str">
        <f>REPLACE(INDEX(GroupVertices[Group],MATCH(Edges[[#This Row],[Vertex 2]],GroupVertices[Vertex],0)),1,1,"")</f>
        <v>2</v>
      </c>
      <c r="BD141" s="48">
        <v>0</v>
      </c>
      <c r="BE141" s="49">
        <v>0</v>
      </c>
      <c r="BF141" s="48">
        <v>0</v>
      </c>
      <c r="BG141" s="49">
        <v>0</v>
      </c>
      <c r="BH141" s="48">
        <v>0</v>
      </c>
      <c r="BI141" s="49">
        <v>0</v>
      </c>
      <c r="BJ141" s="48">
        <v>14</v>
      </c>
      <c r="BK141" s="49">
        <v>100</v>
      </c>
      <c r="BL141" s="48">
        <v>14</v>
      </c>
    </row>
    <row r="142" spans="1:64" ht="15">
      <c r="A142" s="64" t="s">
        <v>237</v>
      </c>
      <c r="B142" s="64" t="s">
        <v>237</v>
      </c>
      <c r="C142" s="65" t="s">
        <v>2630</v>
      </c>
      <c r="D142" s="66">
        <v>3</v>
      </c>
      <c r="E142" s="67" t="s">
        <v>136</v>
      </c>
      <c r="F142" s="68">
        <v>35</v>
      </c>
      <c r="G142" s="65"/>
      <c r="H142" s="69"/>
      <c r="I142" s="70"/>
      <c r="J142" s="70"/>
      <c r="K142" s="34" t="s">
        <v>65</v>
      </c>
      <c r="L142" s="77">
        <v>142</v>
      </c>
      <c r="M142" s="77"/>
      <c r="N142" s="72"/>
      <c r="O142" s="79" t="s">
        <v>176</v>
      </c>
      <c r="P142" s="81">
        <v>43715.56520833333</v>
      </c>
      <c r="Q142" s="79" t="s">
        <v>376</v>
      </c>
      <c r="R142" s="83" t="s">
        <v>702</v>
      </c>
      <c r="S142" s="79" t="s">
        <v>893</v>
      </c>
      <c r="T142" s="79" t="s">
        <v>919</v>
      </c>
      <c r="U142" s="79"/>
      <c r="V142" s="83" t="s">
        <v>968</v>
      </c>
      <c r="W142" s="81">
        <v>43715.56520833333</v>
      </c>
      <c r="X142" s="83" t="s">
        <v>1106</v>
      </c>
      <c r="Y142" s="79"/>
      <c r="Z142" s="79"/>
      <c r="AA142" s="85" t="s">
        <v>1451</v>
      </c>
      <c r="AB142" s="79"/>
      <c r="AC142" s="79" t="b">
        <v>0</v>
      </c>
      <c r="AD142" s="79">
        <v>0</v>
      </c>
      <c r="AE142" s="85" t="s">
        <v>1659</v>
      </c>
      <c r="AF142" s="79" t="b">
        <v>0</v>
      </c>
      <c r="AG142" s="79" t="s">
        <v>1660</v>
      </c>
      <c r="AH142" s="79"/>
      <c r="AI142" s="85" t="s">
        <v>1659</v>
      </c>
      <c r="AJ142" s="79" t="b">
        <v>0</v>
      </c>
      <c r="AK142" s="79">
        <v>0</v>
      </c>
      <c r="AL142" s="85" t="s">
        <v>1659</v>
      </c>
      <c r="AM142" s="79" t="s">
        <v>1683</v>
      </c>
      <c r="AN142" s="79" t="b">
        <v>0</v>
      </c>
      <c r="AO142" s="85" t="s">
        <v>1451</v>
      </c>
      <c r="AP142" s="79" t="s">
        <v>176</v>
      </c>
      <c r="AQ142" s="79">
        <v>0</v>
      </c>
      <c r="AR142" s="79">
        <v>0</v>
      </c>
      <c r="AS142" s="79"/>
      <c r="AT142" s="79"/>
      <c r="AU142" s="79"/>
      <c r="AV142" s="79"/>
      <c r="AW142" s="79"/>
      <c r="AX142" s="79"/>
      <c r="AY142" s="79"/>
      <c r="AZ142" s="79"/>
      <c r="BA142">
        <v>282</v>
      </c>
      <c r="BB142" s="78" t="str">
        <f>REPLACE(INDEX(GroupVertices[Group],MATCH(Edges[[#This Row],[Vertex 1]],GroupVertices[Vertex],0)),1,1,"")</f>
        <v>2</v>
      </c>
      <c r="BC142" s="78" t="str">
        <f>REPLACE(INDEX(GroupVertices[Group],MATCH(Edges[[#This Row],[Vertex 2]],GroupVertices[Vertex],0)),1,1,"")</f>
        <v>2</v>
      </c>
      <c r="BD142" s="48">
        <v>0</v>
      </c>
      <c r="BE142" s="49">
        <v>0</v>
      </c>
      <c r="BF142" s="48">
        <v>0</v>
      </c>
      <c r="BG142" s="49">
        <v>0</v>
      </c>
      <c r="BH142" s="48">
        <v>0</v>
      </c>
      <c r="BI142" s="49">
        <v>0</v>
      </c>
      <c r="BJ142" s="48">
        <v>13</v>
      </c>
      <c r="BK142" s="49">
        <v>100</v>
      </c>
      <c r="BL142" s="48">
        <v>13</v>
      </c>
    </row>
    <row r="143" spans="1:64" ht="15">
      <c r="A143" s="64" t="s">
        <v>237</v>
      </c>
      <c r="B143" s="64" t="s">
        <v>237</v>
      </c>
      <c r="C143" s="65" t="s">
        <v>2630</v>
      </c>
      <c r="D143" s="66">
        <v>3</v>
      </c>
      <c r="E143" s="67" t="s">
        <v>136</v>
      </c>
      <c r="F143" s="68">
        <v>35</v>
      </c>
      <c r="G143" s="65"/>
      <c r="H143" s="69"/>
      <c r="I143" s="70"/>
      <c r="J143" s="70"/>
      <c r="K143" s="34" t="s">
        <v>65</v>
      </c>
      <c r="L143" s="77">
        <v>143</v>
      </c>
      <c r="M143" s="77"/>
      <c r="N143" s="72"/>
      <c r="O143" s="79" t="s">
        <v>176</v>
      </c>
      <c r="P143" s="81">
        <v>43715.56520833333</v>
      </c>
      <c r="Q143" s="79" t="s">
        <v>377</v>
      </c>
      <c r="R143" s="83" t="s">
        <v>703</v>
      </c>
      <c r="S143" s="79" t="s">
        <v>893</v>
      </c>
      <c r="T143" s="79" t="s">
        <v>919</v>
      </c>
      <c r="U143" s="79"/>
      <c r="V143" s="83" t="s">
        <v>968</v>
      </c>
      <c r="W143" s="81">
        <v>43715.56520833333</v>
      </c>
      <c r="X143" s="83" t="s">
        <v>1107</v>
      </c>
      <c r="Y143" s="79"/>
      <c r="Z143" s="79"/>
      <c r="AA143" s="85" t="s">
        <v>1452</v>
      </c>
      <c r="AB143" s="79"/>
      <c r="AC143" s="79" t="b">
        <v>0</v>
      </c>
      <c r="AD143" s="79">
        <v>0</v>
      </c>
      <c r="AE143" s="85" t="s">
        <v>1659</v>
      </c>
      <c r="AF143" s="79" t="b">
        <v>0</v>
      </c>
      <c r="AG143" s="79" t="s">
        <v>1660</v>
      </c>
      <c r="AH143" s="79"/>
      <c r="AI143" s="85" t="s">
        <v>1659</v>
      </c>
      <c r="AJ143" s="79" t="b">
        <v>0</v>
      </c>
      <c r="AK143" s="79">
        <v>0</v>
      </c>
      <c r="AL143" s="85" t="s">
        <v>1659</v>
      </c>
      <c r="AM143" s="79" t="s">
        <v>1683</v>
      </c>
      <c r="AN143" s="79" t="b">
        <v>0</v>
      </c>
      <c r="AO143" s="85" t="s">
        <v>1452</v>
      </c>
      <c r="AP143" s="79" t="s">
        <v>176</v>
      </c>
      <c r="AQ143" s="79">
        <v>0</v>
      </c>
      <c r="AR143" s="79">
        <v>0</v>
      </c>
      <c r="AS143" s="79"/>
      <c r="AT143" s="79"/>
      <c r="AU143" s="79"/>
      <c r="AV143" s="79"/>
      <c r="AW143" s="79"/>
      <c r="AX143" s="79"/>
      <c r="AY143" s="79"/>
      <c r="AZ143" s="79"/>
      <c r="BA143">
        <v>282</v>
      </c>
      <c r="BB143" s="78" t="str">
        <f>REPLACE(INDEX(GroupVertices[Group],MATCH(Edges[[#This Row],[Vertex 1]],GroupVertices[Vertex],0)),1,1,"")</f>
        <v>2</v>
      </c>
      <c r="BC143" s="78" t="str">
        <f>REPLACE(INDEX(GroupVertices[Group],MATCH(Edges[[#This Row],[Vertex 2]],GroupVertices[Vertex],0)),1,1,"")</f>
        <v>2</v>
      </c>
      <c r="BD143" s="48">
        <v>0</v>
      </c>
      <c r="BE143" s="49">
        <v>0</v>
      </c>
      <c r="BF143" s="48">
        <v>0</v>
      </c>
      <c r="BG143" s="49">
        <v>0</v>
      </c>
      <c r="BH143" s="48">
        <v>0</v>
      </c>
      <c r="BI143" s="49">
        <v>0</v>
      </c>
      <c r="BJ143" s="48">
        <v>13</v>
      </c>
      <c r="BK143" s="49">
        <v>100</v>
      </c>
      <c r="BL143" s="48">
        <v>13</v>
      </c>
    </row>
    <row r="144" spans="1:64" ht="15">
      <c r="A144" s="64" t="s">
        <v>237</v>
      </c>
      <c r="B144" s="64" t="s">
        <v>237</v>
      </c>
      <c r="C144" s="65" t="s">
        <v>2630</v>
      </c>
      <c r="D144" s="66">
        <v>3</v>
      </c>
      <c r="E144" s="67" t="s">
        <v>136</v>
      </c>
      <c r="F144" s="68">
        <v>35</v>
      </c>
      <c r="G144" s="65"/>
      <c r="H144" s="69"/>
      <c r="I144" s="70"/>
      <c r="J144" s="70"/>
      <c r="K144" s="34" t="s">
        <v>65</v>
      </c>
      <c r="L144" s="77">
        <v>144</v>
      </c>
      <c r="M144" s="77"/>
      <c r="N144" s="72"/>
      <c r="O144" s="79" t="s">
        <v>176</v>
      </c>
      <c r="P144" s="81">
        <v>43715.56521990741</v>
      </c>
      <c r="Q144" s="79" t="s">
        <v>378</v>
      </c>
      <c r="R144" s="83" t="s">
        <v>704</v>
      </c>
      <c r="S144" s="79" t="s">
        <v>893</v>
      </c>
      <c r="T144" s="79" t="s">
        <v>919</v>
      </c>
      <c r="U144" s="79"/>
      <c r="V144" s="83" t="s">
        <v>968</v>
      </c>
      <c r="W144" s="81">
        <v>43715.56521990741</v>
      </c>
      <c r="X144" s="83" t="s">
        <v>1108</v>
      </c>
      <c r="Y144" s="79"/>
      <c r="Z144" s="79"/>
      <c r="AA144" s="85" t="s">
        <v>1453</v>
      </c>
      <c r="AB144" s="79"/>
      <c r="AC144" s="79" t="b">
        <v>0</v>
      </c>
      <c r="AD144" s="79">
        <v>0</v>
      </c>
      <c r="AE144" s="85" t="s">
        <v>1659</v>
      </c>
      <c r="AF144" s="79" t="b">
        <v>0</v>
      </c>
      <c r="AG144" s="79" t="s">
        <v>1660</v>
      </c>
      <c r="AH144" s="79"/>
      <c r="AI144" s="85" t="s">
        <v>1659</v>
      </c>
      <c r="AJ144" s="79" t="b">
        <v>0</v>
      </c>
      <c r="AK144" s="79">
        <v>0</v>
      </c>
      <c r="AL144" s="85" t="s">
        <v>1659</v>
      </c>
      <c r="AM144" s="79" t="s">
        <v>1683</v>
      </c>
      <c r="AN144" s="79" t="b">
        <v>0</v>
      </c>
      <c r="AO144" s="85" t="s">
        <v>1453</v>
      </c>
      <c r="AP144" s="79" t="s">
        <v>176</v>
      </c>
      <c r="AQ144" s="79">
        <v>0</v>
      </c>
      <c r="AR144" s="79">
        <v>0</v>
      </c>
      <c r="AS144" s="79"/>
      <c r="AT144" s="79"/>
      <c r="AU144" s="79"/>
      <c r="AV144" s="79"/>
      <c r="AW144" s="79"/>
      <c r="AX144" s="79"/>
      <c r="AY144" s="79"/>
      <c r="AZ144" s="79"/>
      <c r="BA144">
        <v>282</v>
      </c>
      <c r="BB144" s="78" t="str">
        <f>REPLACE(INDEX(GroupVertices[Group],MATCH(Edges[[#This Row],[Vertex 1]],GroupVertices[Vertex],0)),1,1,"")</f>
        <v>2</v>
      </c>
      <c r="BC144" s="78" t="str">
        <f>REPLACE(INDEX(GroupVertices[Group],MATCH(Edges[[#This Row],[Vertex 2]],GroupVertices[Vertex],0)),1,1,"")</f>
        <v>2</v>
      </c>
      <c r="BD144" s="48">
        <v>0</v>
      </c>
      <c r="BE144" s="49">
        <v>0</v>
      </c>
      <c r="BF144" s="48">
        <v>0</v>
      </c>
      <c r="BG144" s="49">
        <v>0</v>
      </c>
      <c r="BH144" s="48">
        <v>0</v>
      </c>
      <c r="BI144" s="49">
        <v>0</v>
      </c>
      <c r="BJ144" s="48">
        <v>13</v>
      </c>
      <c r="BK144" s="49">
        <v>100</v>
      </c>
      <c r="BL144" s="48">
        <v>13</v>
      </c>
    </row>
    <row r="145" spans="1:64" ht="15">
      <c r="A145" s="64" t="s">
        <v>237</v>
      </c>
      <c r="B145" s="64" t="s">
        <v>237</v>
      </c>
      <c r="C145" s="65" t="s">
        <v>2630</v>
      </c>
      <c r="D145" s="66">
        <v>3</v>
      </c>
      <c r="E145" s="67" t="s">
        <v>136</v>
      </c>
      <c r="F145" s="68">
        <v>35</v>
      </c>
      <c r="G145" s="65"/>
      <c r="H145" s="69"/>
      <c r="I145" s="70"/>
      <c r="J145" s="70"/>
      <c r="K145" s="34" t="s">
        <v>65</v>
      </c>
      <c r="L145" s="77">
        <v>145</v>
      </c>
      <c r="M145" s="77"/>
      <c r="N145" s="72"/>
      <c r="O145" s="79" t="s">
        <v>176</v>
      </c>
      <c r="P145" s="81">
        <v>43715.56523148148</v>
      </c>
      <c r="Q145" s="79" t="s">
        <v>379</v>
      </c>
      <c r="R145" s="83" t="s">
        <v>705</v>
      </c>
      <c r="S145" s="79" t="s">
        <v>893</v>
      </c>
      <c r="T145" s="79" t="s">
        <v>919</v>
      </c>
      <c r="U145" s="79"/>
      <c r="V145" s="83" t="s">
        <v>968</v>
      </c>
      <c r="W145" s="81">
        <v>43715.56523148148</v>
      </c>
      <c r="X145" s="83" t="s">
        <v>1109</v>
      </c>
      <c r="Y145" s="79"/>
      <c r="Z145" s="79"/>
      <c r="AA145" s="85" t="s">
        <v>1454</v>
      </c>
      <c r="AB145" s="79"/>
      <c r="AC145" s="79" t="b">
        <v>0</v>
      </c>
      <c r="AD145" s="79">
        <v>0</v>
      </c>
      <c r="AE145" s="85" t="s">
        <v>1659</v>
      </c>
      <c r="AF145" s="79" t="b">
        <v>0</v>
      </c>
      <c r="AG145" s="79" t="s">
        <v>1660</v>
      </c>
      <c r="AH145" s="79"/>
      <c r="AI145" s="85" t="s">
        <v>1659</v>
      </c>
      <c r="AJ145" s="79" t="b">
        <v>0</v>
      </c>
      <c r="AK145" s="79">
        <v>0</v>
      </c>
      <c r="AL145" s="85" t="s">
        <v>1659</v>
      </c>
      <c r="AM145" s="79" t="s">
        <v>1683</v>
      </c>
      <c r="AN145" s="79" t="b">
        <v>0</v>
      </c>
      <c r="AO145" s="85" t="s">
        <v>1454</v>
      </c>
      <c r="AP145" s="79" t="s">
        <v>176</v>
      </c>
      <c r="AQ145" s="79">
        <v>0</v>
      </c>
      <c r="AR145" s="79">
        <v>0</v>
      </c>
      <c r="AS145" s="79"/>
      <c r="AT145" s="79"/>
      <c r="AU145" s="79"/>
      <c r="AV145" s="79"/>
      <c r="AW145" s="79"/>
      <c r="AX145" s="79"/>
      <c r="AY145" s="79"/>
      <c r="AZ145" s="79"/>
      <c r="BA145">
        <v>282</v>
      </c>
      <c r="BB145" s="78" t="str">
        <f>REPLACE(INDEX(GroupVertices[Group],MATCH(Edges[[#This Row],[Vertex 1]],GroupVertices[Vertex],0)),1,1,"")</f>
        <v>2</v>
      </c>
      <c r="BC145" s="78" t="str">
        <f>REPLACE(INDEX(GroupVertices[Group],MATCH(Edges[[#This Row],[Vertex 2]],GroupVertices[Vertex],0)),1,1,"")</f>
        <v>2</v>
      </c>
      <c r="BD145" s="48">
        <v>1</v>
      </c>
      <c r="BE145" s="49">
        <v>7.142857142857143</v>
      </c>
      <c r="BF145" s="48">
        <v>0</v>
      </c>
      <c r="BG145" s="49">
        <v>0</v>
      </c>
      <c r="BH145" s="48">
        <v>0</v>
      </c>
      <c r="BI145" s="49">
        <v>0</v>
      </c>
      <c r="BJ145" s="48">
        <v>13</v>
      </c>
      <c r="BK145" s="49">
        <v>92.85714285714286</v>
      </c>
      <c r="BL145" s="48">
        <v>14</v>
      </c>
    </row>
    <row r="146" spans="1:64" ht="15">
      <c r="A146" s="64" t="s">
        <v>237</v>
      </c>
      <c r="B146" s="64" t="s">
        <v>237</v>
      </c>
      <c r="C146" s="65" t="s">
        <v>2630</v>
      </c>
      <c r="D146" s="66">
        <v>3</v>
      </c>
      <c r="E146" s="67" t="s">
        <v>136</v>
      </c>
      <c r="F146" s="68">
        <v>35</v>
      </c>
      <c r="G146" s="65"/>
      <c r="H146" s="69"/>
      <c r="I146" s="70"/>
      <c r="J146" s="70"/>
      <c r="K146" s="34" t="s">
        <v>65</v>
      </c>
      <c r="L146" s="77">
        <v>146</v>
      </c>
      <c r="M146" s="77"/>
      <c r="N146" s="72"/>
      <c r="O146" s="79" t="s">
        <v>176</v>
      </c>
      <c r="P146" s="81">
        <v>43715.56523148148</v>
      </c>
      <c r="Q146" s="79" t="s">
        <v>380</v>
      </c>
      <c r="R146" s="83" t="s">
        <v>706</v>
      </c>
      <c r="S146" s="79" t="s">
        <v>893</v>
      </c>
      <c r="T146" s="79" t="s">
        <v>919</v>
      </c>
      <c r="U146" s="79"/>
      <c r="V146" s="83" t="s">
        <v>968</v>
      </c>
      <c r="W146" s="81">
        <v>43715.56523148148</v>
      </c>
      <c r="X146" s="83" t="s">
        <v>1110</v>
      </c>
      <c r="Y146" s="79"/>
      <c r="Z146" s="79"/>
      <c r="AA146" s="85" t="s">
        <v>1455</v>
      </c>
      <c r="AB146" s="79"/>
      <c r="AC146" s="79" t="b">
        <v>0</v>
      </c>
      <c r="AD146" s="79">
        <v>0</v>
      </c>
      <c r="AE146" s="85" t="s">
        <v>1659</v>
      </c>
      <c r="AF146" s="79" t="b">
        <v>0</v>
      </c>
      <c r="AG146" s="79" t="s">
        <v>1660</v>
      </c>
      <c r="AH146" s="79"/>
      <c r="AI146" s="85" t="s">
        <v>1659</v>
      </c>
      <c r="AJ146" s="79" t="b">
        <v>0</v>
      </c>
      <c r="AK146" s="79">
        <v>0</v>
      </c>
      <c r="AL146" s="85" t="s">
        <v>1659</v>
      </c>
      <c r="AM146" s="79" t="s">
        <v>1683</v>
      </c>
      <c r="AN146" s="79" t="b">
        <v>0</v>
      </c>
      <c r="AO146" s="85" t="s">
        <v>1455</v>
      </c>
      <c r="AP146" s="79" t="s">
        <v>176</v>
      </c>
      <c r="AQ146" s="79">
        <v>0</v>
      </c>
      <c r="AR146" s="79">
        <v>0</v>
      </c>
      <c r="AS146" s="79"/>
      <c r="AT146" s="79"/>
      <c r="AU146" s="79"/>
      <c r="AV146" s="79"/>
      <c r="AW146" s="79"/>
      <c r="AX146" s="79"/>
      <c r="AY146" s="79"/>
      <c r="AZ146" s="79"/>
      <c r="BA146">
        <v>282</v>
      </c>
      <c r="BB146" s="78" t="str">
        <f>REPLACE(INDEX(GroupVertices[Group],MATCH(Edges[[#This Row],[Vertex 1]],GroupVertices[Vertex],0)),1,1,"")</f>
        <v>2</v>
      </c>
      <c r="BC146" s="78" t="str">
        <f>REPLACE(INDEX(GroupVertices[Group],MATCH(Edges[[#This Row],[Vertex 2]],GroupVertices[Vertex],0)),1,1,"")</f>
        <v>2</v>
      </c>
      <c r="BD146" s="48">
        <v>0</v>
      </c>
      <c r="BE146" s="49">
        <v>0</v>
      </c>
      <c r="BF146" s="48">
        <v>0</v>
      </c>
      <c r="BG146" s="49">
        <v>0</v>
      </c>
      <c r="BH146" s="48">
        <v>0</v>
      </c>
      <c r="BI146" s="49">
        <v>0</v>
      </c>
      <c r="BJ146" s="48">
        <v>15</v>
      </c>
      <c r="BK146" s="49">
        <v>100</v>
      </c>
      <c r="BL146" s="48">
        <v>15</v>
      </c>
    </row>
    <row r="147" spans="1:64" ht="15">
      <c r="A147" s="64" t="s">
        <v>237</v>
      </c>
      <c r="B147" s="64" t="s">
        <v>237</v>
      </c>
      <c r="C147" s="65" t="s">
        <v>2630</v>
      </c>
      <c r="D147" s="66">
        <v>3</v>
      </c>
      <c r="E147" s="67" t="s">
        <v>136</v>
      </c>
      <c r="F147" s="68">
        <v>35</v>
      </c>
      <c r="G147" s="65"/>
      <c r="H147" s="69"/>
      <c r="I147" s="70"/>
      <c r="J147" s="70"/>
      <c r="K147" s="34" t="s">
        <v>65</v>
      </c>
      <c r="L147" s="77">
        <v>147</v>
      </c>
      <c r="M147" s="77"/>
      <c r="N147" s="72"/>
      <c r="O147" s="79" t="s">
        <v>176</v>
      </c>
      <c r="P147" s="81">
        <v>43715.56524305556</v>
      </c>
      <c r="Q147" s="79" t="s">
        <v>381</v>
      </c>
      <c r="R147" s="83" t="s">
        <v>707</v>
      </c>
      <c r="S147" s="79" t="s">
        <v>893</v>
      </c>
      <c r="T147" s="79" t="s">
        <v>919</v>
      </c>
      <c r="U147" s="79"/>
      <c r="V147" s="83" t="s">
        <v>968</v>
      </c>
      <c r="W147" s="81">
        <v>43715.56524305556</v>
      </c>
      <c r="X147" s="83" t="s">
        <v>1111</v>
      </c>
      <c r="Y147" s="79"/>
      <c r="Z147" s="79"/>
      <c r="AA147" s="85" t="s">
        <v>1456</v>
      </c>
      <c r="AB147" s="79"/>
      <c r="AC147" s="79" t="b">
        <v>0</v>
      </c>
      <c r="AD147" s="79">
        <v>0</v>
      </c>
      <c r="AE147" s="85" t="s">
        <v>1659</v>
      </c>
      <c r="AF147" s="79" t="b">
        <v>0</v>
      </c>
      <c r="AG147" s="79" t="s">
        <v>1660</v>
      </c>
      <c r="AH147" s="79"/>
      <c r="AI147" s="85" t="s">
        <v>1659</v>
      </c>
      <c r="AJ147" s="79" t="b">
        <v>0</v>
      </c>
      <c r="AK147" s="79">
        <v>0</v>
      </c>
      <c r="AL147" s="85" t="s">
        <v>1659</v>
      </c>
      <c r="AM147" s="79" t="s">
        <v>1683</v>
      </c>
      <c r="AN147" s="79" t="b">
        <v>0</v>
      </c>
      <c r="AO147" s="85" t="s">
        <v>1456</v>
      </c>
      <c r="AP147" s="79" t="s">
        <v>176</v>
      </c>
      <c r="AQ147" s="79">
        <v>0</v>
      </c>
      <c r="AR147" s="79">
        <v>0</v>
      </c>
      <c r="AS147" s="79"/>
      <c r="AT147" s="79"/>
      <c r="AU147" s="79"/>
      <c r="AV147" s="79"/>
      <c r="AW147" s="79"/>
      <c r="AX147" s="79"/>
      <c r="AY147" s="79"/>
      <c r="AZ147" s="79"/>
      <c r="BA147">
        <v>282</v>
      </c>
      <c r="BB147" s="78" t="str">
        <f>REPLACE(INDEX(GroupVertices[Group],MATCH(Edges[[#This Row],[Vertex 1]],GroupVertices[Vertex],0)),1,1,"")</f>
        <v>2</v>
      </c>
      <c r="BC147" s="78" t="str">
        <f>REPLACE(INDEX(GroupVertices[Group],MATCH(Edges[[#This Row],[Vertex 2]],GroupVertices[Vertex],0)),1,1,"")</f>
        <v>2</v>
      </c>
      <c r="BD147" s="48">
        <v>0</v>
      </c>
      <c r="BE147" s="49">
        <v>0</v>
      </c>
      <c r="BF147" s="48">
        <v>0</v>
      </c>
      <c r="BG147" s="49">
        <v>0</v>
      </c>
      <c r="BH147" s="48">
        <v>0</v>
      </c>
      <c r="BI147" s="49">
        <v>0</v>
      </c>
      <c r="BJ147" s="48">
        <v>14</v>
      </c>
      <c r="BK147" s="49">
        <v>100</v>
      </c>
      <c r="BL147" s="48">
        <v>14</v>
      </c>
    </row>
    <row r="148" spans="1:64" ht="15">
      <c r="A148" s="64" t="s">
        <v>237</v>
      </c>
      <c r="B148" s="64" t="s">
        <v>237</v>
      </c>
      <c r="C148" s="65" t="s">
        <v>2630</v>
      </c>
      <c r="D148" s="66">
        <v>3</v>
      </c>
      <c r="E148" s="67" t="s">
        <v>136</v>
      </c>
      <c r="F148" s="68">
        <v>35</v>
      </c>
      <c r="G148" s="65"/>
      <c r="H148" s="69"/>
      <c r="I148" s="70"/>
      <c r="J148" s="70"/>
      <c r="K148" s="34" t="s">
        <v>65</v>
      </c>
      <c r="L148" s="77">
        <v>148</v>
      </c>
      <c r="M148" s="77"/>
      <c r="N148" s="72"/>
      <c r="O148" s="79" t="s">
        <v>176</v>
      </c>
      <c r="P148" s="81">
        <v>43715.565254629626</v>
      </c>
      <c r="Q148" s="79" t="s">
        <v>382</v>
      </c>
      <c r="R148" s="83" t="s">
        <v>708</v>
      </c>
      <c r="S148" s="79" t="s">
        <v>893</v>
      </c>
      <c r="T148" s="79" t="s">
        <v>919</v>
      </c>
      <c r="U148" s="79"/>
      <c r="V148" s="83" t="s">
        <v>968</v>
      </c>
      <c r="W148" s="81">
        <v>43715.565254629626</v>
      </c>
      <c r="X148" s="83" t="s">
        <v>1112</v>
      </c>
      <c r="Y148" s="79"/>
      <c r="Z148" s="79"/>
      <c r="AA148" s="85" t="s">
        <v>1457</v>
      </c>
      <c r="AB148" s="79"/>
      <c r="AC148" s="79" t="b">
        <v>0</v>
      </c>
      <c r="AD148" s="79">
        <v>0</v>
      </c>
      <c r="AE148" s="85" t="s">
        <v>1659</v>
      </c>
      <c r="AF148" s="79" t="b">
        <v>0</v>
      </c>
      <c r="AG148" s="79" t="s">
        <v>1660</v>
      </c>
      <c r="AH148" s="79"/>
      <c r="AI148" s="85" t="s">
        <v>1659</v>
      </c>
      <c r="AJ148" s="79" t="b">
        <v>0</v>
      </c>
      <c r="AK148" s="79">
        <v>0</v>
      </c>
      <c r="AL148" s="85" t="s">
        <v>1659</v>
      </c>
      <c r="AM148" s="79" t="s">
        <v>1683</v>
      </c>
      <c r="AN148" s="79" t="b">
        <v>0</v>
      </c>
      <c r="AO148" s="85" t="s">
        <v>1457</v>
      </c>
      <c r="AP148" s="79" t="s">
        <v>176</v>
      </c>
      <c r="AQ148" s="79">
        <v>0</v>
      </c>
      <c r="AR148" s="79">
        <v>0</v>
      </c>
      <c r="AS148" s="79"/>
      <c r="AT148" s="79"/>
      <c r="AU148" s="79"/>
      <c r="AV148" s="79"/>
      <c r="AW148" s="79"/>
      <c r="AX148" s="79"/>
      <c r="AY148" s="79"/>
      <c r="AZ148" s="79"/>
      <c r="BA148">
        <v>282</v>
      </c>
      <c r="BB148" s="78" t="str">
        <f>REPLACE(INDEX(GroupVertices[Group],MATCH(Edges[[#This Row],[Vertex 1]],GroupVertices[Vertex],0)),1,1,"")</f>
        <v>2</v>
      </c>
      <c r="BC148" s="78" t="str">
        <f>REPLACE(INDEX(GroupVertices[Group],MATCH(Edges[[#This Row],[Vertex 2]],GroupVertices[Vertex],0)),1,1,"")</f>
        <v>2</v>
      </c>
      <c r="BD148" s="48">
        <v>1</v>
      </c>
      <c r="BE148" s="49">
        <v>5.882352941176471</v>
      </c>
      <c r="BF148" s="48">
        <v>1</v>
      </c>
      <c r="BG148" s="49">
        <v>5.882352941176471</v>
      </c>
      <c r="BH148" s="48">
        <v>0</v>
      </c>
      <c r="BI148" s="49">
        <v>0</v>
      </c>
      <c r="BJ148" s="48">
        <v>15</v>
      </c>
      <c r="BK148" s="49">
        <v>88.23529411764706</v>
      </c>
      <c r="BL148" s="48">
        <v>17</v>
      </c>
    </row>
    <row r="149" spans="1:64" ht="15">
      <c r="A149" s="64" t="s">
        <v>237</v>
      </c>
      <c r="B149" s="64" t="s">
        <v>237</v>
      </c>
      <c r="C149" s="65" t="s">
        <v>2630</v>
      </c>
      <c r="D149" s="66">
        <v>3</v>
      </c>
      <c r="E149" s="67" t="s">
        <v>136</v>
      </c>
      <c r="F149" s="68">
        <v>35</v>
      </c>
      <c r="G149" s="65"/>
      <c r="H149" s="69"/>
      <c r="I149" s="70"/>
      <c r="J149" s="70"/>
      <c r="K149" s="34" t="s">
        <v>65</v>
      </c>
      <c r="L149" s="77">
        <v>149</v>
      </c>
      <c r="M149" s="77"/>
      <c r="N149" s="72"/>
      <c r="O149" s="79" t="s">
        <v>176</v>
      </c>
      <c r="P149" s="81">
        <v>43715.61356481481</v>
      </c>
      <c r="Q149" s="79" t="s">
        <v>383</v>
      </c>
      <c r="R149" s="83" t="s">
        <v>709</v>
      </c>
      <c r="S149" s="79" t="s">
        <v>893</v>
      </c>
      <c r="T149" s="79" t="s">
        <v>919</v>
      </c>
      <c r="U149" s="79"/>
      <c r="V149" s="83" t="s">
        <v>968</v>
      </c>
      <c r="W149" s="81">
        <v>43715.61356481481</v>
      </c>
      <c r="X149" s="83" t="s">
        <v>1113</v>
      </c>
      <c r="Y149" s="79"/>
      <c r="Z149" s="79"/>
      <c r="AA149" s="85" t="s">
        <v>1458</v>
      </c>
      <c r="AB149" s="79"/>
      <c r="AC149" s="79" t="b">
        <v>0</v>
      </c>
      <c r="AD149" s="79">
        <v>0</v>
      </c>
      <c r="AE149" s="85" t="s">
        <v>1659</v>
      </c>
      <c r="AF149" s="79" t="b">
        <v>0</v>
      </c>
      <c r="AG149" s="79" t="s">
        <v>1661</v>
      </c>
      <c r="AH149" s="79"/>
      <c r="AI149" s="85" t="s">
        <v>1659</v>
      </c>
      <c r="AJ149" s="79" t="b">
        <v>0</v>
      </c>
      <c r="AK149" s="79">
        <v>0</v>
      </c>
      <c r="AL149" s="85" t="s">
        <v>1659</v>
      </c>
      <c r="AM149" s="79" t="s">
        <v>1683</v>
      </c>
      <c r="AN149" s="79" t="b">
        <v>0</v>
      </c>
      <c r="AO149" s="85" t="s">
        <v>1458</v>
      </c>
      <c r="AP149" s="79" t="s">
        <v>176</v>
      </c>
      <c r="AQ149" s="79">
        <v>0</v>
      </c>
      <c r="AR149" s="79">
        <v>0</v>
      </c>
      <c r="AS149" s="79"/>
      <c r="AT149" s="79"/>
      <c r="AU149" s="79"/>
      <c r="AV149" s="79"/>
      <c r="AW149" s="79"/>
      <c r="AX149" s="79"/>
      <c r="AY149" s="79"/>
      <c r="AZ149" s="79"/>
      <c r="BA149">
        <v>282</v>
      </c>
      <c r="BB149" s="78" t="str">
        <f>REPLACE(INDEX(GroupVertices[Group],MATCH(Edges[[#This Row],[Vertex 1]],GroupVertices[Vertex],0)),1,1,"")</f>
        <v>2</v>
      </c>
      <c r="BC149" s="78" t="str">
        <f>REPLACE(INDEX(GroupVertices[Group],MATCH(Edges[[#This Row],[Vertex 2]],GroupVertices[Vertex],0)),1,1,"")</f>
        <v>2</v>
      </c>
      <c r="BD149" s="48">
        <v>2</v>
      </c>
      <c r="BE149" s="49">
        <v>13.333333333333334</v>
      </c>
      <c r="BF149" s="48">
        <v>0</v>
      </c>
      <c r="BG149" s="49">
        <v>0</v>
      </c>
      <c r="BH149" s="48">
        <v>0</v>
      </c>
      <c r="BI149" s="49">
        <v>0</v>
      </c>
      <c r="BJ149" s="48">
        <v>13</v>
      </c>
      <c r="BK149" s="49">
        <v>86.66666666666667</v>
      </c>
      <c r="BL149" s="48">
        <v>15</v>
      </c>
    </row>
    <row r="150" spans="1:64" ht="15">
      <c r="A150" s="64" t="s">
        <v>237</v>
      </c>
      <c r="B150" s="64" t="s">
        <v>237</v>
      </c>
      <c r="C150" s="65" t="s">
        <v>2630</v>
      </c>
      <c r="D150" s="66">
        <v>3</v>
      </c>
      <c r="E150" s="67" t="s">
        <v>136</v>
      </c>
      <c r="F150" s="68">
        <v>35</v>
      </c>
      <c r="G150" s="65"/>
      <c r="H150" s="69"/>
      <c r="I150" s="70"/>
      <c r="J150" s="70"/>
      <c r="K150" s="34" t="s">
        <v>65</v>
      </c>
      <c r="L150" s="77">
        <v>150</v>
      </c>
      <c r="M150" s="77"/>
      <c r="N150" s="72"/>
      <c r="O150" s="79" t="s">
        <v>176</v>
      </c>
      <c r="P150" s="81">
        <v>43715.61357638889</v>
      </c>
      <c r="Q150" s="79" t="s">
        <v>384</v>
      </c>
      <c r="R150" s="83" t="s">
        <v>710</v>
      </c>
      <c r="S150" s="79" t="s">
        <v>893</v>
      </c>
      <c r="T150" s="79" t="s">
        <v>919</v>
      </c>
      <c r="U150" s="79"/>
      <c r="V150" s="83" t="s">
        <v>968</v>
      </c>
      <c r="W150" s="81">
        <v>43715.61357638889</v>
      </c>
      <c r="X150" s="83" t="s">
        <v>1114</v>
      </c>
      <c r="Y150" s="79"/>
      <c r="Z150" s="79"/>
      <c r="AA150" s="85" t="s">
        <v>1459</v>
      </c>
      <c r="AB150" s="79"/>
      <c r="AC150" s="79" t="b">
        <v>0</v>
      </c>
      <c r="AD150" s="79">
        <v>0</v>
      </c>
      <c r="AE150" s="85" t="s">
        <v>1659</v>
      </c>
      <c r="AF150" s="79" t="b">
        <v>0</v>
      </c>
      <c r="AG150" s="79" t="s">
        <v>1660</v>
      </c>
      <c r="AH150" s="79"/>
      <c r="AI150" s="85" t="s">
        <v>1659</v>
      </c>
      <c r="AJ150" s="79" t="b">
        <v>0</v>
      </c>
      <c r="AK150" s="79">
        <v>0</v>
      </c>
      <c r="AL150" s="85" t="s">
        <v>1659</v>
      </c>
      <c r="AM150" s="79" t="s">
        <v>1683</v>
      </c>
      <c r="AN150" s="79" t="b">
        <v>0</v>
      </c>
      <c r="AO150" s="85" t="s">
        <v>1459</v>
      </c>
      <c r="AP150" s="79" t="s">
        <v>176</v>
      </c>
      <c r="AQ150" s="79">
        <v>0</v>
      </c>
      <c r="AR150" s="79">
        <v>0</v>
      </c>
      <c r="AS150" s="79"/>
      <c r="AT150" s="79"/>
      <c r="AU150" s="79"/>
      <c r="AV150" s="79"/>
      <c r="AW150" s="79"/>
      <c r="AX150" s="79"/>
      <c r="AY150" s="79"/>
      <c r="AZ150" s="79"/>
      <c r="BA150">
        <v>282</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11</v>
      </c>
      <c r="BK150" s="49">
        <v>100</v>
      </c>
      <c r="BL150" s="48">
        <v>11</v>
      </c>
    </row>
    <row r="151" spans="1:64" ht="15">
      <c r="A151" s="64" t="s">
        <v>237</v>
      </c>
      <c r="B151" s="64" t="s">
        <v>237</v>
      </c>
      <c r="C151" s="65" t="s">
        <v>2630</v>
      </c>
      <c r="D151" s="66">
        <v>3</v>
      </c>
      <c r="E151" s="67" t="s">
        <v>136</v>
      </c>
      <c r="F151" s="68">
        <v>35</v>
      </c>
      <c r="G151" s="65"/>
      <c r="H151" s="69"/>
      <c r="I151" s="70"/>
      <c r="J151" s="70"/>
      <c r="K151" s="34" t="s">
        <v>65</v>
      </c>
      <c r="L151" s="77">
        <v>151</v>
      </c>
      <c r="M151" s="77"/>
      <c r="N151" s="72"/>
      <c r="O151" s="79" t="s">
        <v>176</v>
      </c>
      <c r="P151" s="81">
        <v>43715.613587962966</v>
      </c>
      <c r="Q151" s="79" t="s">
        <v>385</v>
      </c>
      <c r="R151" s="83" t="s">
        <v>711</v>
      </c>
      <c r="S151" s="79" t="s">
        <v>893</v>
      </c>
      <c r="T151" s="79" t="s">
        <v>919</v>
      </c>
      <c r="U151" s="79"/>
      <c r="V151" s="83" t="s">
        <v>968</v>
      </c>
      <c r="W151" s="81">
        <v>43715.613587962966</v>
      </c>
      <c r="X151" s="83" t="s">
        <v>1115</v>
      </c>
      <c r="Y151" s="79"/>
      <c r="Z151" s="79"/>
      <c r="AA151" s="85" t="s">
        <v>1460</v>
      </c>
      <c r="AB151" s="79"/>
      <c r="AC151" s="79" t="b">
        <v>0</v>
      </c>
      <c r="AD151" s="79">
        <v>0</v>
      </c>
      <c r="AE151" s="85" t="s">
        <v>1659</v>
      </c>
      <c r="AF151" s="79" t="b">
        <v>0</v>
      </c>
      <c r="AG151" s="79" t="s">
        <v>1660</v>
      </c>
      <c r="AH151" s="79"/>
      <c r="AI151" s="85" t="s">
        <v>1659</v>
      </c>
      <c r="AJ151" s="79" t="b">
        <v>0</v>
      </c>
      <c r="AK151" s="79">
        <v>0</v>
      </c>
      <c r="AL151" s="85" t="s">
        <v>1659</v>
      </c>
      <c r="AM151" s="79" t="s">
        <v>1683</v>
      </c>
      <c r="AN151" s="79" t="b">
        <v>0</v>
      </c>
      <c r="AO151" s="85" t="s">
        <v>1460</v>
      </c>
      <c r="AP151" s="79" t="s">
        <v>176</v>
      </c>
      <c r="AQ151" s="79">
        <v>0</v>
      </c>
      <c r="AR151" s="79">
        <v>0</v>
      </c>
      <c r="AS151" s="79"/>
      <c r="AT151" s="79"/>
      <c r="AU151" s="79"/>
      <c r="AV151" s="79"/>
      <c r="AW151" s="79"/>
      <c r="AX151" s="79"/>
      <c r="AY151" s="79"/>
      <c r="AZ151" s="79"/>
      <c r="BA151">
        <v>282</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14</v>
      </c>
      <c r="BK151" s="49">
        <v>100</v>
      </c>
      <c r="BL151" s="48">
        <v>14</v>
      </c>
    </row>
    <row r="152" spans="1:64" ht="15">
      <c r="A152" s="64" t="s">
        <v>237</v>
      </c>
      <c r="B152" s="64" t="s">
        <v>237</v>
      </c>
      <c r="C152" s="65" t="s">
        <v>2630</v>
      </c>
      <c r="D152" s="66">
        <v>3</v>
      </c>
      <c r="E152" s="67" t="s">
        <v>136</v>
      </c>
      <c r="F152" s="68">
        <v>35</v>
      </c>
      <c r="G152" s="65"/>
      <c r="H152" s="69"/>
      <c r="I152" s="70"/>
      <c r="J152" s="70"/>
      <c r="K152" s="34" t="s">
        <v>65</v>
      </c>
      <c r="L152" s="77">
        <v>152</v>
      </c>
      <c r="M152" s="77"/>
      <c r="N152" s="72"/>
      <c r="O152" s="79" t="s">
        <v>176</v>
      </c>
      <c r="P152" s="81">
        <v>43715.65498842593</v>
      </c>
      <c r="Q152" s="79" t="s">
        <v>386</v>
      </c>
      <c r="R152" s="83" t="s">
        <v>712</v>
      </c>
      <c r="S152" s="79" t="s">
        <v>893</v>
      </c>
      <c r="T152" s="79" t="s">
        <v>919</v>
      </c>
      <c r="U152" s="79"/>
      <c r="V152" s="83" t="s">
        <v>968</v>
      </c>
      <c r="W152" s="81">
        <v>43715.65498842593</v>
      </c>
      <c r="X152" s="83" t="s">
        <v>1116</v>
      </c>
      <c r="Y152" s="79"/>
      <c r="Z152" s="79"/>
      <c r="AA152" s="85" t="s">
        <v>1461</v>
      </c>
      <c r="AB152" s="79"/>
      <c r="AC152" s="79" t="b">
        <v>0</v>
      </c>
      <c r="AD152" s="79">
        <v>0</v>
      </c>
      <c r="AE152" s="85" t="s">
        <v>1659</v>
      </c>
      <c r="AF152" s="79" t="b">
        <v>0</v>
      </c>
      <c r="AG152" s="79" t="s">
        <v>1660</v>
      </c>
      <c r="AH152" s="79"/>
      <c r="AI152" s="85" t="s">
        <v>1659</v>
      </c>
      <c r="AJ152" s="79" t="b">
        <v>0</v>
      </c>
      <c r="AK152" s="79">
        <v>0</v>
      </c>
      <c r="AL152" s="85" t="s">
        <v>1659</v>
      </c>
      <c r="AM152" s="79" t="s">
        <v>1683</v>
      </c>
      <c r="AN152" s="79" t="b">
        <v>0</v>
      </c>
      <c r="AO152" s="85" t="s">
        <v>1461</v>
      </c>
      <c r="AP152" s="79" t="s">
        <v>176</v>
      </c>
      <c r="AQ152" s="79">
        <v>0</v>
      </c>
      <c r="AR152" s="79">
        <v>0</v>
      </c>
      <c r="AS152" s="79"/>
      <c r="AT152" s="79"/>
      <c r="AU152" s="79"/>
      <c r="AV152" s="79"/>
      <c r="AW152" s="79"/>
      <c r="AX152" s="79"/>
      <c r="AY152" s="79"/>
      <c r="AZ152" s="79"/>
      <c r="BA152">
        <v>282</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12</v>
      </c>
      <c r="BK152" s="49">
        <v>100</v>
      </c>
      <c r="BL152" s="48">
        <v>12</v>
      </c>
    </row>
    <row r="153" spans="1:64" ht="15">
      <c r="A153" s="64" t="s">
        <v>237</v>
      </c>
      <c r="B153" s="64" t="s">
        <v>237</v>
      </c>
      <c r="C153" s="65" t="s">
        <v>2630</v>
      </c>
      <c r="D153" s="66">
        <v>3</v>
      </c>
      <c r="E153" s="67" t="s">
        <v>136</v>
      </c>
      <c r="F153" s="68">
        <v>35</v>
      </c>
      <c r="G153" s="65"/>
      <c r="H153" s="69"/>
      <c r="I153" s="70"/>
      <c r="J153" s="70"/>
      <c r="K153" s="34" t="s">
        <v>65</v>
      </c>
      <c r="L153" s="77">
        <v>153</v>
      </c>
      <c r="M153" s="77"/>
      <c r="N153" s="72"/>
      <c r="O153" s="79" t="s">
        <v>176</v>
      </c>
      <c r="P153" s="81">
        <v>43715.655</v>
      </c>
      <c r="Q153" s="79" t="s">
        <v>387</v>
      </c>
      <c r="R153" s="83" t="s">
        <v>713</v>
      </c>
      <c r="S153" s="79" t="s">
        <v>893</v>
      </c>
      <c r="T153" s="79" t="s">
        <v>919</v>
      </c>
      <c r="U153" s="79"/>
      <c r="V153" s="83" t="s">
        <v>968</v>
      </c>
      <c r="W153" s="81">
        <v>43715.655</v>
      </c>
      <c r="X153" s="83" t="s">
        <v>1117</v>
      </c>
      <c r="Y153" s="79"/>
      <c r="Z153" s="79"/>
      <c r="AA153" s="85" t="s">
        <v>1462</v>
      </c>
      <c r="AB153" s="79"/>
      <c r="AC153" s="79" t="b">
        <v>0</v>
      </c>
      <c r="AD153" s="79">
        <v>0</v>
      </c>
      <c r="AE153" s="85" t="s">
        <v>1659</v>
      </c>
      <c r="AF153" s="79" t="b">
        <v>0</v>
      </c>
      <c r="AG153" s="79" t="s">
        <v>1660</v>
      </c>
      <c r="AH153" s="79"/>
      <c r="AI153" s="85" t="s">
        <v>1659</v>
      </c>
      <c r="AJ153" s="79" t="b">
        <v>0</v>
      </c>
      <c r="AK153" s="79">
        <v>0</v>
      </c>
      <c r="AL153" s="85" t="s">
        <v>1659</v>
      </c>
      <c r="AM153" s="79" t="s">
        <v>1683</v>
      </c>
      <c r="AN153" s="79" t="b">
        <v>0</v>
      </c>
      <c r="AO153" s="85" t="s">
        <v>1462</v>
      </c>
      <c r="AP153" s="79" t="s">
        <v>176</v>
      </c>
      <c r="AQ153" s="79">
        <v>0</v>
      </c>
      <c r="AR153" s="79">
        <v>0</v>
      </c>
      <c r="AS153" s="79"/>
      <c r="AT153" s="79"/>
      <c r="AU153" s="79"/>
      <c r="AV153" s="79"/>
      <c r="AW153" s="79"/>
      <c r="AX153" s="79"/>
      <c r="AY153" s="79"/>
      <c r="AZ153" s="79"/>
      <c r="BA153">
        <v>282</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15</v>
      </c>
      <c r="BK153" s="49">
        <v>100</v>
      </c>
      <c r="BL153" s="48">
        <v>15</v>
      </c>
    </row>
    <row r="154" spans="1:64" ht="15">
      <c r="A154" s="64" t="s">
        <v>237</v>
      </c>
      <c r="B154" s="64" t="s">
        <v>237</v>
      </c>
      <c r="C154" s="65" t="s">
        <v>2630</v>
      </c>
      <c r="D154" s="66">
        <v>3</v>
      </c>
      <c r="E154" s="67" t="s">
        <v>136</v>
      </c>
      <c r="F154" s="68">
        <v>35</v>
      </c>
      <c r="G154" s="65"/>
      <c r="H154" s="69"/>
      <c r="I154" s="70"/>
      <c r="J154" s="70"/>
      <c r="K154" s="34" t="s">
        <v>65</v>
      </c>
      <c r="L154" s="77">
        <v>154</v>
      </c>
      <c r="M154" s="77"/>
      <c r="N154" s="72"/>
      <c r="O154" s="79" t="s">
        <v>176</v>
      </c>
      <c r="P154" s="81">
        <v>43715.655</v>
      </c>
      <c r="Q154" s="79" t="s">
        <v>388</v>
      </c>
      <c r="R154" s="83" t="s">
        <v>714</v>
      </c>
      <c r="S154" s="79" t="s">
        <v>893</v>
      </c>
      <c r="T154" s="79" t="s">
        <v>919</v>
      </c>
      <c r="U154" s="79"/>
      <c r="V154" s="83" t="s">
        <v>968</v>
      </c>
      <c r="W154" s="81">
        <v>43715.655</v>
      </c>
      <c r="X154" s="83" t="s">
        <v>1118</v>
      </c>
      <c r="Y154" s="79"/>
      <c r="Z154" s="79"/>
      <c r="AA154" s="85" t="s">
        <v>1463</v>
      </c>
      <c r="AB154" s="79"/>
      <c r="AC154" s="79" t="b">
        <v>0</v>
      </c>
      <c r="AD154" s="79">
        <v>0</v>
      </c>
      <c r="AE154" s="85" t="s">
        <v>1659</v>
      </c>
      <c r="AF154" s="79" t="b">
        <v>0</v>
      </c>
      <c r="AG154" s="79" t="s">
        <v>1660</v>
      </c>
      <c r="AH154" s="79"/>
      <c r="AI154" s="85" t="s">
        <v>1659</v>
      </c>
      <c r="AJ154" s="79" t="b">
        <v>0</v>
      </c>
      <c r="AK154" s="79">
        <v>0</v>
      </c>
      <c r="AL154" s="85" t="s">
        <v>1659</v>
      </c>
      <c r="AM154" s="79" t="s">
        <v>1683</v>
      </c>
      <c r="AN154" s="79" t="b">
        <v>0</v>
      </c>
      <c r="AO154" s="85" t="s">
        <v>1463</v>
      </c>
      <c r="AP154" s="79" t="s">
        <v>176</v>
      </c>
      <c r="AQ154" s="79">
        <v>0</v>
      </c>
      <c r="AR154" s="79">
        <v>0</v>
      </c>
      <c r="AS154" s="79"/>
      <c r="AT154" s="79"/>
      <c r="AU154" s="79"/>
      <c r="AV154" s="79"/>
      <c r="AW154" s="79"/>
      <c r="AX154" s="79"/>
      <c r="AY154" s="79"/>
      <c r="AZ154" s="79"/>
      <c r="BA154">
        <v>282</v>
      </c>
      <c r="BB154" s="78" t="str">
        <f>REPLACE(INDEX(GroupVertices[Group],MATCH(Edges[[#This Row],[Vertex 1]],GroupVertices[Vertex],0)),1,1,"")</f>
        <v>2</v>
      </c>
      <c r="BC154" s="78" t="str">
        <f>REPLACE(INDEX(GroupVertices[Group],MATCH(Edges[[#This Row],[Vertex 2]],GroupVertices[Vertex],0)),1,1,"")</f>
        <v>2</v>
      </c>
      <c r="BD154" s="48">
        <v>0</v>
      </c>
      <c r="BE154" s="49">
        <v>0</v>
      </c>
      <c r="BF154" s="48">
        <v>0</v>
      </c>
      <c r="BG154" s="49">
        <v>0</v>
      </c>
      <c r="BH154" s="48">
        <v>0</v>
      </c>
      <c r="BI154" s="49">
        <v>0</v>
      </c>
      <c r="BJ154" s="48">
        <v>13</v>
      </c>
      <c r="BK154" s="49">
        <v>100</v>
      </c>
      <c r="BL154" s="48">
        <v>13</v>
      </c>
    </row>
    <row r="155" spans="1:64" ht="15">
      <c r="A155" s="64" t="s">
        <v>237</v>
      </c>
      <c r="B155" s="64" t="s">
        <v>237</v>
      </c>
      <c r="C155" s="65" t="s">
        <v>2630</v>
      </c>
      <c r="D155" s="66">
        <v>3</v>
      </c>
      <c r="E155" s="67" t="s">
        <v>136</v>
      </c>
      <c r="F155" s="68">
        <v>35</v>
      </c>
      <c r="G155" s="65"/>
      <c r="H155" s="69"/>
      <c r="I155" s="70"/>
      <c r="J155" s="70"/>
      <c r="K155" s="34" t="s">
        <v>65</v>
      </c>
      <c r="L155" s="77">
        <v>155</v>
      </c>
      <c r="M155" s="77"/>
      <c r="N155" s="72"/>
      <c r="O155" s="79" t="s">
        <v>176</v>
      </c>
      <c r="P155" s="81">
        <v>43715.655011574076</v>
      </c>
      <c r="Q155" s="79" t="s">
        <v>389</v>
      </c>
      <c r="R155" s="83" t="s">
        <v>715</v>
      </c>
      <c r="S155" s="79" t="s">
        <v>893</v>
      </c>
      <c r="T155" s="79" t="s">
        <v>919</v>
      </c>
      <c r="U155" s="79"/>
      <c r="V155" s="83" t="s">
        <v>968</v>
      </c>
      <c r="W155" s="81">
        <v>43715.655011574076</v>
      </c>
      <c r="X155" s="83" t="s">
        <v>1119</v>
      </c>
      <c r="Y155" s="79"/>
      <c r="Z155" s="79"/>
      <c r="AA155" s="85" t="s">
        <v>1464</v>
      </c>
      <c r="AB155" s="79"/>
      <c r="AC155" s="79" t="b">
        <v>0</v>
      </c>
      <c r="AD155" s="79">
        <v>0</v>
      </c>
      <c r="AE155" s="85" t="s">
        <v>1659</v>
      </c>
      <c r="AF155" s="79" t="b">
        <v>0</v>
      </c>
      <c r="AG155" s="79" t="s">
        <v>1660</v>
      </c>
      <c r="AH155" s="79"/>
      <c r="AI155" s="85" t="s">
        <v>1659</v>
      </c>
      <c r="AJ155" s="79" t="b">
        <v>0</v>
      </c>
      <c r="AK155" s="79">
        <v>0</v>
      </c>
      <c r="AL155" s="85" t="s">
        <v>1659</v>
      </c>
      <c r="AM155" s="79" t="s">
        <v>1683</v>
      </c>
      <c r="AN155" s="79" t="b">
        <v>0</v>
      </c>
      <c r="AO155" s="85" t="s">
        <v>1464</v>
      </c>
      <c r="AP155" s="79" t="s">
        <v>176</v>
      </c>
      <c r="AQ155" s="79">
        <v>0</v>
      </c>
      <c r="AR155" s="79">
        <v>0</v>
      </c>
      <c r="AS155" s="79"/>
      <c r="AT155" s="79"/>
      <c r="AU155" s="79"/>
      <c r="AV155" s="79"/>
      <c r="AW155" s="79"/>
      <c r="AX155" s="79"/>
      <c r="AY155" s="79"/>
      <c r="AZ155" s="79"/>
      <c r="BA155">
        <v>282</v>
      </c>
      <c r="BB155" s="78" t="str">
        <f>REPLACE(INDEX(GroupVertices[Group],MATCH(Edges[[#This Row],[Vertex 1]],GroupVertices[Vertex],0)),1,1,"")</f>
        <v>2</v>
      </c>
      <c r="BC155" s="78" t="str">
        <f>REPLACE(INDEX(GroupVertices[Group],MATCH(Edges[[#This Row],[Vertex 2]],GroupVertices[Vertex],0)),1,1,"")</f>
        <v>2</v>
      </c>
      <c r="BD155" s="48">
        <v>0</v>
      </c>
      <c r="BE155" s="49">
        <v>0</v>
      </c>
      <c r="BF155" s="48">
        <v>0</v>
      </c>
      <c r="BG155" s="49">
        <v>0</v>
      </c>
      <c r="BH155" s="48">
        <v>0</v>
      </c>
      <c r="BI155" s="49">
        <v>0</v>
      </c>
      <c r="BJ155" s="48">
        <v>14</v>
      </c>
      <c r="BK155" s="49">
        <v>100</v>
      </c>
      <c r="BL155" s="48">
        <v>14</v>
      </c>
    </row>
    <row r="156" spans="1:64" ht="15">
      <c r="A156" s="64" t="s">
        <v>237</v>
      </c>
      <c r="B156" s="64" t="s">
        <v>237</v>
      </c>
      <c r="C156" s="65" t="s">
        <v>2630</v>
      </c>
      <c r="D156" s="66">
        <v>3</v>
      </c>
      <c r="E156" s="67" t="s">
        <v>136</v>
      </c>
      <c r="F156" s="68">
        <v>35</v>
      </c>
      <c r="G156" s="65"/>
      <c r="H156" s="69"/>
      <c r="I156" s="70"/>
      <c r="J156" s="70"/>
      <c r="K156" s="34" t="s">
        <v>65</v>
      </c>
      <c r="L156" s="77">
        <v>156</v>
      </c>
      <c r="M156" s="77"/>
      <c r="N156" s="72"/>
      <c r="O156" s="79" t="s">
        <v>176</v>
      </c>
      <c r="P156" s="81">
        <v>43715.655023148145</v>
      </c>
      <c r="Q156" s="79" t="s">
        <v>390</v>
      </c>
      <c r="R156" s="83" t="s">
        <v>716</v>
      </c>
      <c r="S156" s="79" t="s">
        <v>893</v>
      </c>
      <c r="T156" s="79" t="s">
        <v>919</v>
      </c>
      <c r="U156" s="79"/>
      <c r="V156" s="83" t="s">
        <v>968</v>
      </c>
      <c r="W156" s="81">
        <v>43715.655023148145</v>
      </c>
      <c r="X156" s="83" t="s">
        <v>1120</v>
      </c>
      <c r="Y156" s="79"/>
      <c r="Z156" s="79"/>
      <c r="AA156" s="85" t="s">
        <v>1465</v>
      </c>
      <c r="AB156" s="79"/>
      <c r="AC156" s="79" t="b">
        <v>0</v>
      </c>
      <c r="AD156" s="79">
        <v>0</v>
      </c>
      <c r="AE156" s="85" t="s">
        <v>1659</v>
      </c>
      <c r="AF156" s="79" t="b">
        <v>0</v>
      </c>
      <c r="AG156" s="79" t="s">
        <v>1660</v>
      </c>
      <c r="AH156" s="79"/>
      <c r="AI156" s="85" t="s">
        <v>1659</v>
      </c>
      <c r="AJ156" s="79" t="b">
        <v>0</v>
      </c>
      <c r="AK156" s="79">
        <v>0</v>
      </c>
      <c r="AL156" s="85" t="s">
        <v>1659</v>
      </c>
      <c r="AM156" s="79" t="s">
        <v>1683</v>
      </c>
      <c r="AN156" s="79" t="b">
        <v>0</v>
      </c>
      <c r="AO156" s="85" t="s">
        <v>1465</v>
      </c>
      <c r="AP156" s="79" t="s">
        <v>176</v>
      </c>
      <c r="AQ156" s="79">
        <v>0</v>
      </c>
      <c r="AR156" s="79">
        <v>0</v>
      </c>
      <c r="AS156" s="79"/>
      <c r="AT156" s="79"/>
      <c r="AU156" s="79"/>
      <c r="AV156" s="79"/>
      <c r="AW156" s="79"/>
      <c r="AX156" s="79"/>
      <c r="AY156" s="79"/>
      <c r="AZ156" s="79"/>
      <c r="BA156">
        <v>282</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14</v>
      </c>
      <c r="BK156" s="49">
        <v>100</v>
      </c>
      <c r="BL156" s="48">
        <v>14</v>
      </c>
    </row>
    <row r="157" spans="1:64" ht="15">
      <c r="A157" s="64" t="s">
        <v>237</v>
      </c>
      <c r="B157" s="64" t="s">
        <v>237</v>
      </c>
      <c r="C157" s="65" t="s">
        <v>2630</v>
      </c>
      <c r="D157" s="66">
        <v>3</v>
      </c>
      <c r="E157" s="67" t="s">
        <v>136</v>
      </c>
      <c r="F157" s="68">
        <v>35</v>
      </c>
      <c r="G157" s="65"/>
      <c r="H157" s="69"/>
      <c r="I157" s="70"/>
      <c r="J157" s="70"/>
      <c r="K157" s="34" t="s">
        <v>65</v>
      </c>
      <c r="L157" s="77">
        <v>157</v>
      </c>
      <c r="M157" s="77"/>
      <c r="N157" s="72"/>
      <c r="O157" s="79" t="s">
        <v>176</v>
      </c>
      <c r="P157" s="81">
        <v>43715.65503472222</v>
      </c>
      <c r="Q157" s="79" t="s">
        <v>391</v>
      </c>
      <c r="R157" s="83" t="s">
        <v>717</v>
      </c>
      <c r="S157" s="79" t="s">
        <v>893</v>
      </c>
      <c r="T157" s="79" t="s">
        <v>919</v>
      </c>
      <c r="U157" s="79"/>
      <c r="V157" s="83" t="s">
        <v>968</v>
      </c>
      <c r="W157" s="81">
        <v>43715.65503472222</v>
      </c>
      <c r="X157" s="83" t="s">
        <v>1121</v>
      </c>
      <c r="Y157" s="79"/>
      <c r="Z157" s="79"/>
      <c r="AA157" s="85" t="s">
        <v>1466</v>
      </c>
      <c r="AB157" s="79"/>
      <c r="AC157" s="79" t="b">
        <v>0</v>
      </c>
      <c r="AD157" s="79">
        <v>0</v>
      </c>
      <c r="AE157" s="85" t="s">
        <v>1659</v>
      </c>
      <c r="AF157" s="79" t="b">
        <v>0</v>
      </c>
      <c r="AG157" s="79" t="s">
        <v>1660</v>
      </c>
      <c r="AH157" s="79"/>
      <c r="AI157" s="85" t="s">
        <v>1659</v>
      </c>
      <c r="AJ157" s="79" t="b">
        <v>0</v>
      </c>
      <c r="AK157" s="79">
        <v>0</v>
      </c>
      <c r="AL157" s="85" t="s">
        <v>1659</v>
      </c>
      <c r="AM157" s="79" t="s">
        <v>1683</v>
      </c>
      <c r="AN157" s="79" t="b">
        <v>0</v>
      </c>
      <c r="AO157" s="85" t="s">
        <v>1466</v>
      </c>
      <c r="AP157" s="79" t="s">
        <v>176</v>
      </c>
      <c r="AQ157" s="79">
        <v>0</v>
      </c>
      <c r="AR157" s="79">
        <v>0</v>
      </c>
      <c r="AS157" s="79"/>
      <c r="AT157" s="79"/>
      <c r="AU157" s="79"/>
      <c r="AV157" s="79"/>
      <c r="AW157" s="79"/>
      <c r="AX157" s="79"/>
      <c r="AY157" s="79"/>
      <c r="AZ157" s="79"/>
      <c r="BA157">
        <v>282</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15</v>
      </c>
      <c r="BK157" s="49">
        <v>100</v>
      </c>
      <c r="BL157" s="48">
        <v>15</v>
      </c>
    </row>
    <row r="158" spans="1:64" ht="15">
      <c r="A158" s="64" t="s">
        <v>237</v>
      </c>
      <c r="B158" s="64" t="s">
        <v>237</v>
      </c>
      <c r="C158" s="65" t="s">
        <v>2630</v>
      </c>
      <c r="D158" s="66">
        <v>3</v>
      </c>
      <c r="E158" s="67" t="s">
        <v>136</v>
      </c>
      <c r="F158" s="68">
        <v>35</v>
      </c>
      <c r="G158" s="65"/>
      <c r="H158" s="69"/>
      <c r="I158" s="70"/>
      <c r="J158" s="70"/>
      <c r="K158" s="34" t="s">
        <v>65</v>
      </c>
      <c r="L158" s="77">
        <v>158</v>
      </c>
      <c r="M158" s="77"/>
      <c r="N158" s="72"/>
      <c r="O158" s="79" t="s">
        <v>176</v>
      </c>
      <c r="P158" s="81">
        <v>43715.65503472222</v>
      </c>
      <c r="Q158" s="79" t="s">
        <v>392</v>
      </c>
      <c r="R158" s="83" t="s">
        <v>718</v>
      </c>
      <c r="S158" s="79" t="s">
        <v>893</v>
      </c>
      <c r="T158" s="79" t="s">
        <v>919</v>
      </c>
      <c r="U158" s="79"/>
      <c r="V158" s="83" t="s">
        <v>968</v>
      </c>
      <c r="W158" s="81">
        <v>43715.65503472222</v>
      </c>
      <c r="X158" s="83" t="s">
        <v>1122</v>
      </c>
      <c r="Y158" s="79"/>
      <c r="Z158" s="79"/>
      <c r="AA158" s="85" t="s">
        <v>1467</v>
      </c>
      <c r="AB158" s="79"/>
      <c r="AC158" s="79" t="b">
        <v>0</v>
      </c>
      <c r="AD158" s="79">
        <v>0</v>
      </c>
      <c r="AE158" s="85" t="s">
        <v>1659</v>
      </c>
      <c r="AF158" s="79" t="b">
        <v>0</v>
      </c>
      <c r="AG158" s="79" t="s">
        <v>1660</v>
      </c>
      <c r="AH158" s="79"/>
      <c r="AI158" s="85" t="s">
        <v>1659</v>
      </c>
      <c r="AJ158" s="79" t="b">
        <v>0</v>
      </c>
      <c r="AK158" s="79">
        <v>0</v>
      </c>
      <c r="AL158" s="85" t="s">
        <v>1659</v>
      </c>
      <c r="AM158" s="79" t="s">
        <v>1683</v>
      </c>
      <c r="AN158" s="79" t="b">
        <v>0</v>
      </c>
      <c r="AO158" s="85" t="s">
        <v>1467</v>
      </c>
      <c r="AP158" s="79" t="s">
        <v>176</v>
      </c>
      <c r="AQ158" s="79">
        <v>0</v>
      </c>
      <c r="AR158" s="79">
        <v>0</v>
      </c>
      <c r="AS158" s="79"/>
      <c r="AT158" s="79"/>
      <c r="AU158" s="79"/>
      <c r="AV158" s="79"/>
      <c r="AW158" s="79"/>
      <c r="AX158" s="79"/>
      <c r="AY158" s="79"/>
      <c r="AZ158" s="79"/>
      <c r="BA158">
        <v>282</v>
      </c>
      <c r="BB158" s="78" t="str">
        <f>REPLACE(INDEX(GroupVertices[Group],MATCH(Edges[[#This Row],[Vertex 1]],GroupVertices[Vertex],0)),1,1,"")</f>
        <v>2</v>
      </c>
      <c r="BC158" s="78" t="str">
        <f>REPLACE(INDEX(GroupVertices[Group],MATCH(Edges[[#This Row],[Vertex 2]],GroupVertices[Vertex],0)),1,1,"")</f>
        <v>2</v>
      </c>
      <c r="BD158" s="48">
        <v>0</v>
      </c>
      <c r="BE158" s="49">
        <v>0</v>
      </c>
      <c r="BF158" s="48">
        <v>1</v>
      </c>
      <c r="BG158" s="49">
        <v>7.6923076923076925</v>
      </c>
      <c r="BH158" s="48">
        <v>0</v>
      </c>
      <c r="BI158" s="49">
        <v>0</v>
      </c>
      <c r="BJ158" s="48">
        <v>12</v>
      </c>
      <c r="BK158" s="49">
        <v>92.3076923076923</v>
      </c>
      <c r="BL158" s="48">
        <v>13</v>
      </c>
    </row>
    <row r="159" spans="1:64" ht="15">
      <c r="A159" s="64" t="s">
        <v>237</v>
      </c>
      <c r="B159" s="64" t="s">
        <v>237</v>
      </c>
      <c r="C159" s="65" t="s">
        <v>2630</v>
      </c>
      <c r="D159" s="66">
        <v>3</v>
      </c>
      <c r="E159" s="67" t="s">
        <v>136</v>
      </c>
      <c r="F159" s="68">
        <v>35</v>
      </c>
      <c r="G159" s="65"/>
      <c r="H159" s="69"/>
      <c r="I159" s="70"/>
      <c r="J159" s="70"/>
      <c r="K159" s="34" t="s">
        <v>65</v>
      </c>
      <c r="L159" s="77">
        <v>159</v>
      </c>
      <c r="M159" s="77"/>
      <c r="N159" s="72"/>
      <c r="O159" s="79" t="s">
        <v>176</v>
      </c>
      <c r="P159" s="81">
        <v>43715.6550462963</v>
      </c>
      <c r="Q159" s="79" t="s">
        <v>393</v>
      </c>
      <c r="R159" s="83" t="s">
        <v>719</v>
      </c>
      <c r="S159" s="79" t="s">
        <v>893</v>
      </c>
      <c r="T159" s="79" t="s">
        <v>919</v>
      </c>
      <c r="U159" s="79"/>
      <c r="V159" s="83" t="s">
        <v>968</v>
      </c>
      <c r="W159" s="81">
        <v>43715.6550462963</v>
      </c>
      <c r="X159" s="83" t="s">
        <v>1123</v>
      </c>
      <c r="Y159" s="79"/>
      <c r="Z159" s="79"/>
      <c r="AA159" s="85" t="s">
        <v>1468</v>
      </c>
      <c r="AB159" s="79"/>
      <c r="AC159" s="79" t="b">
        <v>0</v>
      </c>
      <c r="AD159" s="79">
        <v>0</v>
      </c>
      <c r="AE159" s="85" t="s">
        <v>1659</v>
      </c>
      <c r="AF159" s="79" t="b">
        <v>0</v>
      </c>
      <c r="AG159" s="79" t="s">
        <v>1660</v>
      </c>
      <c r="AH159" s="79"/>
      <c r="AI159" s="85" t="s">
        <v>1659</v>
      </c>
      <c r="AJ159" s="79" t="b">
        <v>0</v>
      </c>
      <c r="AK159" s="79">
        <v>0</v>
      </c>
      <c r="AL159" s="85" t="s">
        <v>1659</v>
      </c>
      <c r="AM159" s="79" t="s">
        <v>1683</v>
      </c>
      <c r="AN159" s="79" t="b">
        <v>0</v>
      </c>
      <c r="AO159" s="85" t="s">
        <v>1468</v>
      </c>
      <c r="AP159" s="79" t="s">
        <v>176</v>
      </c>
      <c r="AQ159" s="79">
        <v>0</v>
      </c>
      <c r="AR159" s="79">
        <v>0</v>
      </c>
      <c r="AS159" s="79"/>
      <c r="AT159" s="79"/>
      <c r="AU159" s="79"/>
      <c r="AV159" s="79"/>
      <c r="AW159" s="79"/>
      <c r="AX159" s="79"/>
      <c r="AY159" s="79"/>
      <c r="AZ159" s="79"/>
      <c r="BA159">
        <v>282</v>
      </c>
      <c r="BB159" s="78" t="str">
        <f>REPLACE(INDEX(GroupVertices[Group],MATCH(Edges[[#This Row],[Vertex 1]],GroupVertices[Vertex],0)),1,1,"")</f>
        <v>2</v>
      </c>
      <c r="BC159" s="78" t="str">
        <f>REPLACE(INDEX(GroupVertices[Group],MATCH(Edges[[#This Row],[Vertex 2]],GroupVertices[Vertex],0)),1,1,"")</f>
        <v>2</v>
      </c>
      <c r="BD159" s="48">
        <v>0</v>
      </c>
      <c r="BE159" s="49">
        <v>0</v>
      </c>
      <c r="BF159" s="48">
        <v>1</v>
      </c>
      <c r="BG159" s="49">
        <v>7.142857142857143</v>
      </c>
      <c r="BH159" s="48">
        <v>0</v>
      </c>
      <c r="BI159" s="49">
        <v>0</v>
      </c>
      <c r="BJ159" s="48">
        <v>13</v>
      </c>
      <c r="BK159" s="49">
        <v>92.85714285714286</v>
      </c>
      <c r="BL159" s="48">
        <v>14</v>
      </c>
    </row>
    <row r="160" spans="1:64" ht="15">
      <c r="A160" s="64" t="s">
        <v>237</v>
      </c>
      <c r="B160" s="64" t="s">
        <v>237</v>
      </c>
      <c r="C160" s="65" t="s">
        <v>2630</v>
      </c>
      <c r="D160" s="66">
        <v>3</v>
      </c>
      <c r="E160" s="67" t="s">
        <v>136</v>
      </c>
      <c r="F160" s="68">
        <v>35</v>
      </c>
      <c r="G160" s="65"/>
      <c r="H160" s="69"/>
      <c r="I160" s="70"/>
      <c r="J160" s="70"/>
      <c r="K160" s="34" t="s">
        <v>65</v>
      </c>
      <c r="L160" s="77">
        <v>160</v>
      </c>
      <c r="M160" s="77"/>
      <c r="N160" s="72"/>
      <c r="O160" s="79" t="s">
        <v>176</v>
      </c>
      <c r="P160" s="81">
        <v>43715.700370370374</v>
      </c>
      <c r="Q160" s="79" t="s">
        <v>394</v>
      </c>
      <c r="R160" s="83" t="s">
        <v>720</v>
      </c>
      <c r="S160" s="79" t="s">
        <v>893</v>
      </c>
      <c r="T160" s="79" t="s">
        <v>919</v>
      </c>
      <c r="U160" s="79"/>
      <c r="V160" s="83" t="s">
        <v>968</v>
      </c>
      <c r="W160" s="81">
        <v>43715.700370370374</v>
      </c>
      <c r="X160" s="83" t="s">
        <v>1124</v>
      </c>
      <c r="Y160" s="79"/>
      <c r="Z160" s="79"/>
      <c r="AA160" s="85" t="s">
        <v>1469</v>
      </c>
      <c r="AB160" s="79"/>
      <c r="AC160" s="79" t="b">
        <v>0</v>
      </c>
      <c r="AD160" s="79">
        <v>0</v>
      </c>
      <c r="AE160" s="85" t="s">
        <v>1659</v>
      </c>
      <c r="AF160" s="79" t="b">
        <v>0</v>
      </c>
      <c r="AG160" s="79" t="s">
        <v>1660</v>
      </c>
      <c r="AH160" s="79"/>
      <c r="AI160" s="85" t="s">
        <v>1659</v>
      </c>
      <c r="AJ160" s="79" t="b">
        <v>0</v>
      </c>
      <c r="AK160" s="79">
        <v>0</v>
      </c>
      <c r="AL160" s="85" t="s">
        <v>1659</v>
      </c>
      <c r="AM160" s="79" t="s">
        <v>1683</v>
      </c>
      <c r="AN160" s="79" t="b">
        <v>0</v>
      </c>
      <c r="AO160" s="85" t="s">
        <v>1469</v>
      </c>
      <c r="AP160" s="79" t="s">
        <v>176</v>
      </c>
      <c r="AQ160" s="79">
        <v>0</v>
      </c>
      <c r="AR160" s="79">
        <v>0</v>
      </c>
      <c r="AS160" s="79"/>
      <c r="AT160" s="79"/>
      <c r="AU160" s="79"/>
      <c r="AV160" s="79"/>
      <c r="AW160" s="79"/>
      <c r="AX160" s="79"/>
      <c r="AY160" s="79"/>
      <c r="AZ160" s="79"/>
      <c r="BA160">
        <v>282</v>
      </c>
      <c r="BB160" s="78" t="str">
        <f>REPLACE(INDEX(GroupVertices[Group],MATCH(Edges[[#This Row],[Vertex 1]],GroupVertices[Vertex],0)),1,1,"")</f>
        <v>2</v>
      </c>
      <c r="BC160" s="78" t="str">
        <f>REPLACE(INDEX(GroupVertices[Group],MATCH(Edges[[#This Row],[Vertex 2]],GroupVertices[Vertex],0)),1,1,"")</f>
        <v>2</v>
      </c>
      <c r="BD160" s="48">
        <v>0</v>
      </c>
      <c r="BE160" s="49">
        <v>0</v>
      </c>
      <c r="BF160" s="48">
        <v>1</v>
      </c>
      <c r="BG160" s="49">
        <v>8.333333333333334</v>
      </c>
      <c r="BH160" s="48">
        <v>0</v>
      </c>
      <c r="BI160" s="49">
        <v>0</v>
      </c>
      <c r="BJ160" s="48">
        <v>11</v>
      </c>
      <c r="BK160" s="49">
        <v>91.66666666666667</v>
      </c>
      <c r="BL160" s="48">
        <v>12</v>
      </c>
    </row>
    <row r="161" spans="1:64" ht="15">
      <c r="A161" s="64" t="s">
        <v>237</v>
      </c>
      <c r="B161" s="64" t="s">
        <v>237</v>
      </c>
      <c r="C161" s="65" t="s">
        <v>2630</v>
      </c>
      <c r="D161" s="66">
        <v>3</v>
      </c>
      <c r="E161" s="67" t="s">
        <v>136</v>
      </c>
      <c r="F161" s="68">
        <v>35</v>
      </c>
      <c r="G161" s="65"/>
      <c r="H161" s="69"/>
      <c r="I161" s="70"/>
      <c r="J161" s="70"/>
      <c r="K161" s="34" t="s">
        <v>65</v>
      </c>
      <c r="L161" s="77">
        <v>161</v>
      </c>
      <c r="M161" s="77"/>
      <c r="N161" s="72"/>
      <c r="O161" s="79" t="s">
        <v>176</v>
      </c>
      <c r="P161" s="81">
        <v>43715.83943287037</v>
      </c>
      <c r="Q161" s="79" t="s">
        <v>395</v>
      </c>
      <c r="R161" s="83" t="s">
        <v>721</v>
      </c>
      <c r="S161" s="79" t="s">
        <v>893</v>
      </c>
      <c r="T161" s="79" t="s">
        <v>919</v>
      </c>
      <c r="U161" s="79"/>
      <c r="V161" s="83" t="s">
        <v>968</v>
      </c>
      <c r="W161" s="81">
        <v>43715.83943287037</v>
      </c>
      <c r="X161" s="83" t="s">
        <v>1125</v>
      </c>
      <c r="Y161" s="79"/>
      <c r="Z161" s="79"/>
      <c r="AA161" s="85" t="s">
        <v>1470</v>
      </c>
      <c r="AB161" s="79"/>
      <c r="AC161" s="79" t="b">
        <v>0</v>
      </c>
      <c r="AD161" s="79">
        <v>0</v>
      </c>
      <c r="AE161" s="85" t="s">
        <v>1659</v>
      </c>
      <c r="AF161" s="79" t="b">
        <v>0</v>
      </c>
      <c r="AG161" s="79" t="s">
        <v>1660</v>
      </c>
      <c r="AH161" s="79"/>
      <c r="AI161" s="85" t="s">
        <v>1659</v>
      </c>
      <c r="AJ161" s="79" t="b">
        <v>0</v>
      </c>
      <c r="AK161" s="79">
        <v>0</v>
      </c>
      <c r="AL161" s="85" t="s">
        <v>1659</v>
      </c>
      <c r="AM161" s="79" t="s">
        <v>1683</v>
      </c>
      <c r="AN161" s="79" t="b">
        <v>0</v>
      </c>
      <c r="AO161" s="85" t="s">
        <v>1470</v>
      </c>
      <c r="AP161" s="79" t="s">
        <v>176</v>
      </c>
      <c r="AQ161" s="79">
        <v>0</v>
      </c>
      <c r="AR161" s="79">
        <v>0</v>
      </c>
      <c r="AS161" s="79"/>
      <c r="AT161" s="79"/>
      <c r="AU161" s="79"/>
      <c r="AV161" s="79"/>
      <c r="AW161" s="79"/>
      <c r="AX161" s="79"/>
      <c r="AY161" s="79"/>
      <c r="AZ161" s="79"/>
      <c r="BA161">
        <v>282</v>
      </c>
      <c r="BB161" s="78" t="str">
        <f>REPLACE(INDEX(GroupVertices[Group],MATCH(Edges[[#This Row],[Vertex 1]],GroupVertices[Vertex],0)),1,1,"")</f>
        <v>2</v>
      </c>
      <c r="BC161" s="78" t="str">
        <f>REPLACE(INDEX(GroupVertices[Group],MATCH(Edges[[#This Row],[Vertex 2]],GroupVertices[Vertex],0)),1,1,"")</f>
        <v>2</v>
      </c>
      <c r="BD161" s="48">
        <v>0</v>
      </c>
      <c r="BE161" s="49">
        <v>0</v>
      </c>
      <c r="BF161" s="48">
        <v>0</v>
      </c>
      <c r="BG161" s="49">
        <v>0</v>
      </c>
      <c r="BH161" s="48">
        <v>0</v>
      </c>
      <c r="BI161" s="49">
        <v>0</v>
      </c>
      <c r="BJ161" s="48">
        <v>13</v>
      </c>
      <c r="BK161" s="49">
        <v>100</v>
      </c>
      <c r="BL161" s="48">
        <v>13</v>
      </c>
    </row>
    <row r="162" spans="1:64" ht="15">
      <c r="A162" s="64" t="s">
        <v>237</v>
      </c>
      <c r="B162" s="64" t="s">
        <v>237</v>
      </c>
      <c r="C162" s="65" t="s">
        <v>2630</v>
      </c>
      <c r="D162" s="66">
        <v>3</v>
      </c>
      <c r="E162" s="67" t="s">
        <v>136</v>
      </c>
      <c r="F162" s="68">
        <v>35</v>
      </c>
      <c r="G162" s="65"/>
      <c r="H162" s="69"/>
      <c r="I162" s="70"/>
      <c r="J162" s="70"/>
      <c r="K162" s="34" t="s">
        <v>65</v>
      </c>
      <c r="L162" s="77">
        <v>162</v>
      </c>
      <c r="M162" s="77"/>
      <c r="N162" s="72"/>
      <c r="O162" s="79" t="s">
        <v>176</v>
      </c>
      <c r="P162" s="81">
        <v>43715.83943287037</v>
      </c>
      <c r="Q162" s="79" t="s">
        <v>396</v>
      </c>
      <c r="R162" s="83" t="s">
        <v>722</v>
      </c>
      <c r="S162" s="79" t="s">
        <v>893</v>
      </c>
      <c r="T162" s="79" t="s">
        <v>919</v>
      </c>
      <c r="U162" s="79"/>
      <c r="V162" s="83" t="s">
        <v>968</v>
      </c>
      <c r="W162" s="81">
        <v>43715.83943287037</v>
      </c>
      <c r="X162" s="83" t="s">
        <v>1126</v>
      </c>
      <c r="Y162" s="79"/>
      <c r="Z162" s="79"/>
      <c r="AA162" s="85" t="s">
        <v>1471</v>
      </c>
      <c r="AB162" s="79"/>
      <c r="AC162" s="79" t="b">
        <v>0</v>
      </c>
      <c r="AD162" s="79">
        <v>0</v>
      </c>
      <c r="AE162" s="85" t="s">
        <v>1659</v>
      </c>
      <c r="AF162" s="79" t="b">
        <v>0</v>
      </c>
      <c r="AG162" s="79" t="s">
        <v>1660</v>
      </c>
      <c r="AH162" s="79"/>
      <c r="AI162" s="85" t="s">
        <v>1659</v>
      </c>
      <c r="AJ162" s="79" t="b">
        <v>0</v>
      </c>
      <c r="AK162" s="79">
        <v>0</v>
      </c>
      <c r="AL162" s="85" t="s">
        <v>1659</v>
      </c>
      <c r="AM162" s="79" t="s">
        <v>1683</v>
      </c>
      <c r="AN162" s="79" t="b">
        <v>0</v>
      </c>
      <c r="AO162" s="85" t="s">
        <v>1471</v>
      </c>
      <c r="AP162" s="79" t="s">
        <v>176</v>
      </c>
      <c r="AQ162" s="79">
        <v>0</v>
      </c>
      <c r="AR162" s="79">
        <v>0</v>
      </c>
      <c r="AS162" s="79"/>
      <c r="AT162" s="79"/>
      <c r="AU162" s="79"/>
      <c r="AV162" s="79"/>
      <c r="AW162" s="79"/>
      <c r="AX162" s="79"/>
      <c r="AY162" s="79"/>
      <c r="AZ162" s="79"/>
      <c r="BA162">
        <v>282</v>
      </c>
      <c r="BB162" s="78" t="str">
        <f>REPLACE(INDEX(GroupVertices[Group],MATCH(Edges[[#This Row],[Vertex 1]],GroupVertices[Vertex],0)),1,1,"")</f>
        <v>2</v>
      </c>
      <c r="BC162" s="78" t="str">
        <f>REPLACE(INDEX(GroupVertices[Group],MATCH(Edges[[#This Row],[Vertex 2]],GroupVertices[Vertex],0)),1,1,"")</f>
        <v>2</v>
      </c>
      <c r="BD162" s="48">
        <v>0</v>
      </c>
      <c r="BE162" s="49">
        <v>0</v>
      </c>
      <c r="BF162" s="48">
        <v>0</v>
      </c>
      <c r="BG162" s="49">
        <v>0</v>
      </c>
      <c r="BH162" s="48">
        <v>0</v>
      </c>
      <c r="BI162" s="49">
        <v>0</v>
      </c>
      <c r="BJ162" s="48">
        <v>12</v>
      </c>
      <c r="BK162" s="49">
        <v>100</v>
      </c>
      <c r="BL162" s="48">
        <v>12</v>
      </c>
    </row>
    <row r="163" spans="1:64" ht="15">
      <c r="A163" s="64" t="s">
        <v>237</v>
      </c>
      <c r="B163" s="64" t="s">
        <v>237</v>
      </c>
      <c r="C163" s="65" t="s">
        <v>2630</v>
      </c>
      <c r="D163" s="66">
        <v>3</v>
      </c>
      <c r="E163" s="67" t="s">
        <v>136</v>
      </c>
      <c r="F163" s="68">
        <v>35</v>
      </c>
      <c r="G163" s="65"/>
      <c r="H163" s="69"/>
      <c r="I163" s="70"/>
      <c r="J163" s="70"/>
      <c r="K163" s="34" t="s">
        <v>65</v>
      </c>
      <c r="L163" s="77">
        <v>163</v>
      </c>
      <c r="M163" s="77"/>
      <c r="N163" s="72"/>
      <c r="O163" s="79" t="s">
        <v>176</v>
      </c>
      <c r="P163" s="81">
        <v>43715.83944444444</v>
      </c>
      <c r="Q163" s="79" t="s">
        <v>397</v>
      </c>
      <c r="R163" s="83" t="s">
        <v>723</v>
      </c>
      <c r="S163" s="79" t="s">
        <v>893</v>
      </c>
      <c r="T163" s="79" t="s">
        <v>919</v>
      </c>
      <c r="U163" s="79"/>
      <c r="V163" s="83" t="s">
        <v>968</v>
      </c>
      <c r="W163" s="81">
        <v>43715.83944444444</v>
      </c>
      <c r="X163" s="83" t="s">
        <v>1127</v>
      </c>
      <c r="Y163" s="79"/>
      <c r="Z163" s="79"/>
      <c r="AA163" s="85" t="s">
        <v>1472</v>
      </c>
      <c r="AB163" s="79"/>
      <c r="AC163" s="79" t="b">
        <v>0</v>
      </c>
      <c r="AD163" s="79">
        <v>0</v>
      </c>
      <c r="AE163" s="85" t="s">
        <v>1659</v>
      </c>
      <c r="AF163" s="79" t="b">
        <v>0</v>
      </c>
      <c r="AG163" s="79" t="s">
        <v>1660</v>
      </c>
      <c r="AH163" s="79"/>
      <c r="AI163" s="85" t="s">
        <v>1659</v>
      </c>
      <c r="AJ163" s="79" t="b">
        <v>0</v>
      </c>
      <c r="AK163" s="79">
        <v>0</v>
      </c>
      <c r="AL163" s="85" t="s">
        <v>1659</v>
      </c>
      <c r="AM163" s="79" t="s">
        <v>1683</v>
      </c>
      <c r="AN163" s="79" t="b">
        <v>0</v>
      </c>
      <c r="AO163" s="85" t="s">
        <v>1472</v>
      </c>
      <c r="AP163" s="79" t="s">
        <v>176</v>
      </c>
      <c r="AQ163" s="79">
        <v>0</v>
      </c>
      <c r="AR163" s="79">
        <v>0</v>
      </c>
      <c r="AS163" s="79"/>
      <c r="AT163" s="79"/>
      <c r="AU163" s="79"/>
      <c r="AV163" s="79"/>
      <c r="AW163" s="79"/>
      <c r="AX163" s="79"/>
      <c r="AY163" s="79"/>
      <c r="AZ163" s="79"/>
      <c r="BA163">
        <v>282</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14</v>
      </c>
      <c r="BK163" s="49">
        <v>100</v>
      </c>
      <c r="BL163" s="48">
        <v>14</v>
      </c>
    </row>
    <row r="164" spans="1:64" ht="15">
      <c r="A164" s="64" t="s">
        <v>237</v>
      </c>
      <c r="B164" s="64" t="s">
        <v>237</v>
      </c>
      <c r="C164" s="65" t="s">
        <v>2630</v>
      </c>
      <c r="D164" s="66">
        <v>3</v>
      </c>
      <c r="E164" s="67" t="s">
        <v>136</v>
      </c>
      <c r="F164" s="68">
        <v>35</v>
      </c>
      <c r="G164" s="65"/>
      <c r="H164" s="69"/>
      <c r="I164" s="70"/>
      <c r="J164" s="70"/>
      <c r="K164" s="34" t="s">
        <v>65</v>
      </c>
      <c r="L164" s="77">
        <v>164</v>
      </c>
      <c r="M164" s="77"/>
      <c r="N164" s="72"/>
      <c r="O164" s="79" t="s">
        <v>176</v>
      </c>
      <c r="P164" s="81">
        <v>43715.83944444444</v>
      </c>
      <c r="Q164" s="79" t="s">
        <v>398</v>
      </c>
      <c r="R164" s="83" t="s">
        <v>724</v>
      </c>
      <c r="S164" s="79" t="s">
        <v>893</v>
      </c>
      <c r="T164" s="79" t="s">
        <v>919</v>
      </c>
      <c r="U164" s="79"/>
      <c r="V164" s="83" t="s">
        <v>968</v>
      </c>
      <c r="W164" s="81">
        <v>43715.83944444444</v>
      </c>
      <c r="X164" s="83" t="s">
        <v>1128</v>
      </c>
      <c r="Y164" s="79"/>
      <c r="Z164" s="79"/>
      <c r="AA164" s="85" t="s">
        <v>1473</v>
      </c>
      <c r="AB164" s="79"/>
      <c r="AC164" s="79" t="b">
        <v>0</v>
      </c>
      <c r="AD164" s="79">
        <v>0</v>
      </c>
      <c r="AE164" s="85" t="s">
        <v>1659</v>
      </c>
      <c r="AF164" s="79" t="b">
        <v>0</v>
      </c>
      <c r="AG164" s="79" t="s">
        <v>1660</v>
      </c>
      <c r="AH164" s="79"/>
      <c r="AI164" s="85" t="s">
        <v>1659</v>
      </c>
      <c r="AJ164" s="79" t="b">
        <v>0</v>
      </c>
      <c r="AK164" s="79">
        <v>0</v>
      </c>
      <c r="AL164" s="85" t="s">
        <v>1659</v>
      </c>
      <c r="AM164" s="79" t="s">
        <v>1683</v>
      </c>
      <c r="AN164" s="79" t="b">
        <v>0</v>
      </c>
      <c r="AO164" s="85" t="s">
        <v>1473</v>
      </c>
      <c r="AP164" s="79" t="s">
        <v>176</v>
      </c>
      <c r="AQ164" s="79">
        <v>0</v>
      </c>
      <c r="AR164" s="79">
        <v>0</v>
      </c>
      <c r="AS164" s="79"/>
      <c r="AT164" s="79"/>
      <c r="AU164" s="79"/>
      <c r="AV164" s="79"/>
      <c r="AW164" s="79"/>
      <c r="AX164" s="79"/>
      <c r="AY164" s="79"/>
      <c r="AZ164" s="79"/>
      <c r="BA164">
        <v>282</v>
      </c>
      <c r="BB164" s="78" t="str">
        <f>REPLACE(INDEX(GroupVertices[Group],MATCH(Edges[[#This Row],[Vertex 1]],GroupVertices[Vertex],0)),1,1,"")</f>
        <v>2</v>
      </c>
      <c r="BC164" s="78" t="str">
        <f>REPLACE(INDEX(GroupVertices[Group],MATCH(Edges[[#This Row],[Vertex 2]],GroupVertices[Vertex],0)),1,1,"")</f>
        <v>2</v>
      </c>
      <c r="BD164" s="48">
        <v>1</v>
      </c>
      <c r="BE164" s="49">
        <v>7.6923076923076925</v>
      </c>
      <c r="BF164" s="48">
        <v>1</v>
      </c>
      <c r="BG164" s="49">
        <v>7.6923076923076925</v>
      </c>
      <c r="BH164" s="48">
        <v>0</v>
      </c>
      <c r="BI164" s="49">
        <v>0</v>
      </c>
      <c r="BJ164" s="48">
        <v>11</v>
      </c>
      <c r="BK164" s="49">
        <v>84.61538461538461</v>
      </c>
      <c r="BL164" s="48">
        <v>13</v>
      </c>
    </row>
    <row r="165" spans="1:64" ht="15">
      <c r="A165" s="64" t="s">
        <v>237</v>
      </c>
      <c r="B165" s="64" t="s">
        <v>237</v>
      </c>
      <c r="C165" s="65" t="s">
        <v>2630</v>
      </c>
      <c r="D165" s="66">
        <v>3</v>
      </c>
      <c r="E165" s="67" t="s">
        <v>136</v>
      </c>
      <c r="F165" s="68">
        <v>35</v>
      </c>
      <c r="G165" s="65"/>
      <c r="H165" s="69"/>
      <c r="I165" s="70"/>
      <c r="J165" s="70"/>
      <c r="K165" s="34" t="s">
        <v>65</v>
      </c>
      <c r="L165" s="77">
        <v>165</v>
      </c>
      <c r="M165" s="77"/>
      <c r="N165" s="72"/>
      <c r="O165" s="79" t="s">
        <v>176</v>
      </c>
      <c r="P165" s="81">
        <v>43715.88072916667</v>
      </c>
      <c r="Q165" s="79" t="s">
        <v>399</v>
      </c>
      <c r="R165" s="83" t="s">
        <v>725</v>
      </c>
      <c r="S165" s="79" t="s">
        <v>893</v>
      </c>
      <c r="T165" s="79" t="s">
        <v>919</v>
      </c>
      <c r="U165" s="79"/>
      <c r="V165" s="83" t="s">
        <v>968</v>
      </c>
      <c r="W165" s="81">
        <v>43715.88072916667</v>
      </c>
      <c r="X165" s="83" t="s">
        <v>1129</v>
      </c>
      <c r="Y165" s="79"/>
      <c r="Z165" s="79"/>
      <c r="AA165" s="85" t="s">
        <v>1474</v>
      </c>
      <c r="AB165" s="79"/>
      <c r="AC165" s="79" t="b">
        <v>0</v>
      </c>
      <c r="AD165" s="79">
        <v>0</v>
      </c>
      <c r="AE165" s="85" t="s">
        <v>1659</v>
      </c>
      <c r="AF165" s="79" t="b">
        <v>0</v>
      </c>
      <c r="AG165" s="79" t="s">
        <v>1660</v>
      </c>
      <c r="AH165" s="79"/>
      <c r="AI165" s="85" t="s">
        <v>1659</v>
      </c>
      <c r="AJ165" s="79" t="b">
        <v>0</v>
      </c>
      <c r="AK165" s="79">
        <v>0</v>
      </c>
      <c r="AL165" s="85" t="s">
        <v>1659</v>
      </c>
      <c r="AM165" s="79" t="s">
        <v>1683</v>
      </c>
      <c r="AN165" s="79" t="b">
        <v>0</v>
      </c>
      <c r="AO165" s="85" t="s">
        <v>1474</v>
      </c>
      <c r="AP165" s="79" t="s">
        <v>176</v>
      </c>
      <c r="AQ165" s="79">
        <v>0</v>
      </c>
      <c r="AR165" s="79">
        <v>0</v>
      </c>
      <c r="AS165" s="79"/>
      <c r="AT165" s="79"/>
      <c r="AU165" s="79"/>
      <c r="AV165" s="79"/>
      <c r="AW165" s="79"/>
      <c r="AX165" s="79"/>
      <c r="AY165" s="79"/>
      <c r="AZ165" s="79"/>
      <c r="BA165">
        <v>282</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15</v>
      </c>
      <c r="BK165" s="49">
        <v>100</v>
      </c>
      <c r="BL165" s="48">
        <v>15</v>
      </c>
    </row>
    <row r="166" spans="1:64" ht="15">
      <c r="A166" s="64" t="s">
        <v>237</v>
      </c>
      <c r="B166" s="64" t="s">
        <v>237</v>
      </c>
      <c r="C166" s="65" t="s">
        <v>2630</v>
      </c>
      <c r="D166" s="66">
        <v>3</v>
      </c>
      <c r="E166" s="67" t="s">
        <v>136</v>
      </c>
      <c r="F166" s="68">
        <v>35</v>
      </c>
      <c r="G166" s="65"/>
      <c r="H166" s="69"/>
      <c r="I166" s="70"/>
      <c r="J166" s="70"/>
      <c r="K166" s="34" t="s">
        <v>65</v>
      </c>
      <c r="L166" s="77">
        <v>166</v>
      </c>
      <c r="M166" s="77"/>
      <c r="N166" s="72"/>
      <c r="O166" s="79" t="s">
        <v>176</v>
      </c>
      <c r="P166" s="81">
        <v>43715.97446759259</v>
      </c>
      <c r="Q166" s="79" t="s">
        <v>400</v>
      </c>
      <c r="R166" s="83" t="s">
        <v>597</v>
      </c>
      <c r="S166" s="79" t="s">
        <v>893</v>
      </c>
      <c r="T166" s="79" t="s">
        <v>919</v>
      </c>
      <c r="U166" s="79"/>
      <c r="V166" s="83" t="s">
        <v>968</v>
      </c>
      <c r="W166" s="81">
        <v>43715.97446759259</v>
      </c>
      <c r="X166" s="83" t="s">
        <v>1130</v>
      </c>
      <c r="Y166" s="79"/>
      <c r="Z166" s="79"/>
      <c r="AA166" s="85" t="s">
        <v>1475</v>
      </c>
      <c r="AB166" s="79"/>
      <c r="AC166" s="79" t="b">
        <v>0</v>
      </c>
      <c r="AD166" s="79">
        <v>0</v>
      </c>
      <c r="AE166" s="85" t="s">
        <v>1659</v>
      </c>
      <c r="AF166" s="79" t="b">
        <v>0</v>
      </c>
      <c r="AG166" s="79" t="s">
        <v>1660</v>
      </c>
      <c r="AH166" s="79"/>
      <c r="AI166" s="85" t="s">
        <v>1659</v>
      </c>
      <c r="AJ166" s="79" t="b">
        <v>0</v>
      </c>
      <c r="AK166" s="79">
        <v>1</v>
      </c>
      <c r="AL166" s="85" t="s">
        <v>1659</v>
      </c>
      <c r="AM166" s="79" t="s">
        <v>1683</v>
      </c>
      <c r="AN166" s="79" t="b">
        <v>0</v>
      </c>
      <c r="AO166" s="85" t="s">
        <v>1475</v>
      </c>
      <c r="AP166" s="79" t="s">
        <v>176</v>
      </c>
      <c r="AQ166" s="79">
        <v>0</v>
      </c>
      <c r="AR166" s="79">
        <v>0</v>
      </c>
      <c r="AS166" s="79"/>
      <c r="AT166" s="79"/>
      <c r="AU166" s="79"/>
      <c r="AV166" s="79"/>
      <c r="AW166" s="79"/>
      <c r="AX166" s="79"/>
      <c r="AY166" s="79"/>
      <c r="AZ166" s="79"/>
      <c r="BA166">
        <v>282</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13</v>
      </c>
      <c r="BK166" s="49">
        <v>100</v>
      </c>
      <c r="BL166" s="48">
        <v>13</v>
      </c>
    </row>
    <row r="167" spans="1:64" ht="15">
      <c r="A167" s="64" t="s">
        <v>237</v>
      </c>
      <c r="B167" s="64" t="s">
        <v>237</v>
      </c>
      <c r="C167" s="65" t="s">
        <v>2630</v>
      </c>
      <c r="D167" s="66">
        <v>3</v>
      </c>
      <c r="E167" s="67" t="s">
        <v>136</v>
      </c>
      <c r="F167" s="68">
        <v>35</v>
      </c>
      <c r="G167" s="65"/>
      <c r="H167" s="69"/>
      <c r="I167" s="70"/>
      <c r="J167" s="70"/>
      <c r="K167" s="34" t="s">
        <v>65</v>
      </c>
      <c r="L167" s="77">
        <v>167</v>
      </c>
      <c r="M167" s="77"/>
      <c r="N167" s="72"/>
      <c r="O167" s="79" t="s">
        <v>176</v>
      </c>
      <c r="P167" s="81">
        <v>43715.97447916667</v>
      </c>
      <c r="Q167" s="79" t="s">
        <v>401</v>
      </c>
      <c r="R167" s="83" t="s">
        <v>596</v>
      </c>
      <c r="S167" s="79" t="s">
        <v>893</v>
      </c>
      <c r="T167" s="79" t="s">
        <v>919</v>
      </c>
      <c r="U167" s="79"/>
      <c r="V167" s="83" t="s">
        <v>968</v>
      </c>
      <c r="W167" s="81">
        <v>43715.97447916667</v>
      </c>
      <c r="X167" s="83" t="s">
        <v>1131</v>
      </c>
      <c r="Y167" s="79"/>
      <c r="Z167" s="79"/>
      <c r="AA167" s="85" t="s">
        <v>1476</v>
      </c>
      <c r="AB167" s="79"/>
      <c r="AC167" s="79" t="b">
        <v>0</v>
      </c>
      <c r="AD167" s="79">
        <v>0</v>
      </c>
      <c r="AE167" s="85" t="s">
        <v>1659</v>
      </c>
      <c r="AF167" s="79" t="b">
        <v>0</v>
      </c>
      <c r="AG167" s="79" t="s">
        <v>1660</v>
      </c>
      <c r="AH167" s="79"/>
      <c r="AI167" s="85" t="s">
        <v>1659</v>
      </c>
      <c r="AJ167" s="79" t="b">
        <v>0</v>
      </c>
      <c r="AK167" s="79">
        <v>1</v>
      </c>
      <c r="AL167" s="85" t="s">
        <v>1659</v>
      </c>
      <c r="AM167" s="79" t="s">
        <v>1683</v>
      </c>
      <c r="AN167" s="79" t="b">
        <v>0</v>
      </c>
      <c r="AO167" s="85" t="s">
        <v>1476</v>
      </c>
      <c r="AP167" s="79" t="s">
        <v>176</v>
      </c>
      <c r="AQ167" s="79">
        <v>0</v>
      </c>
      <c r="AR167" s="79">
        <v>0</v>
      </c>
      <c r="AS167" s="79"/>
      <c r="AT167" s="79"/>
      <c r="AU167" s="79"/>
      <c r="AV167" s="79"/>
      <c r="AW167" s="79"/>
      <c r="AX167" s="79"/>
      <c r="AY167" s="79"/>
      <c r="AZ167" s="79"/>
      <c r="BA167">
        <v>282</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14</v>
      </c>
      <c r="BK167" s="49">
        <v>100</v>
      </c>
      <c r="BL167" s="48">
        <v>14</v>
      </c>
    </row>
    <row r="168" spans="1:64" ht="15">
      <c r="A168" s="64" t="s">
        <v>237</v>
      </c>
      <c r="B168" s="64" t="s">
        <v>237</v>
      </c>
      <c r="C168" s="65" t="s">
        <v>2630</v>
      </c>
      <c r="D168" s="66">
        <v>3</v>
      </c>
      <c r="E168" s="67" t="s">
        <v>136</v>
      </c>
      <c r="F168" s="68">
        <v>35</v>
      </c>
      <c r="G168" s="65"/>
      <c r="H168" s="69"/>
      <c r="I168" s="70"/>
      <c r="J168" s="70"/>
      <c r="K168" s="34" t="s">
        <v>65</v>
      </c>
      <c r="L168" s="77">
        <v>168</v>
      </c>
      <c r="M168" s="77"/>
      <c r="N168" s="72"/>
      <c r="O168" s="79" t="s">
        <v>176</v>
      </c>
      <c r="P168" s="81">
        <v>43716.05787037037</v>
      </c>
      <c r="Q168" s="79" t="s">
        <v>402</v>
      </c>
      <c r="R168" s="83" t="s">
        <v>726</v>
      </c>
      <c r="S168" s="79" t="s">
        <v>893</v>
      </c>
      <c r="T168" s="79" t="s">
        <v>919</v>
      </c>
      <c r="U168" s="79"/>
      <c r="V168" s="83" t="s">
        <v>968</v>
      </c>
      <c r="W168" s="81">
        <v>43716.05787037037</v>
      </c>
      <c r="X168" s="83" t="s">
        <v>1132</v>
      </c>
      <c r="Y168" s="79"/>
      <c r="Z168" s="79"/>
      <c r="AA168" s="85" t="s">
        <v>1477</v>
      </c>
      <c r="AB168" s="79"/>
      <c r="AC168" s="79" t="b">
        <v>0</v>
      </c>
      <c r="AD168" s="79">
        <v>0</v>
      </c>
      <c r="AE168" s="85" t="s">
        <v>1659</v>
      </c>
      <c r="AF168" s="79" t="b">
        <v>0</v>
      </c>
      <c r="AG168" s="79" t="s">
        <v>1660</v>
      </c>
      <c r="AH168" s="79"/>
      <c r="AI168" s="85" t="s">
        <v>1659</v>
      </c>
      <c r="AJ168" s="79" t="b">
        <v>0</v>
      </c>
      <c r="AK168" s="79">
        <v>0</v>
      </c>
      <c r="AL168" s="85" t="s">
        <v>1659</v>
      </c>
      <c r="AM168" s="79" t="s">
        <v>1683</v>
      </c>
      <c r="AN168" s="79" t="b">
        <v>0</v>
      </c>
      <c r="AO168" s="85" t="s">
        <v>1477</v>
      </c>
      <c r="AP168" s="79" t="s">
        <v>176</v>
      </c>
      <c r="AQ168" s="79">
        <v>0</v>
      </c>
      <c r="AR168" s="79">
        <v>0</v>
      </c>
      <c r="AS168" s="79"/>
      <c r="AT168" s="79"/>
      <c r="AU168" s="79"/>
      <c r="AV168" s="79"/>
      <c r="AW168" s="79"/>
      <c r="AX168" s="79"/>
      <c r="AY168" s="79"/>
      <c r="AZ168" s="79"/>
      <c r="BA168">
        <v>282</v>
      </c>
      <c r="BB168" s="78" t="str">
        <f>REPLACE(INDEX(GroupVertices[Group],MATCH(Edges[[#This Row],[Vertex 1]],GroupVertices[Vertex],0)),1,1,"")</f>
        <v>2</v>
      </c>
      <c r="BC168" s="78" t="str">
        <f>REPLACE(INDEX(GroupVertices[Group],MATCH(Edges[[#This Row],[Vertex 2]],GroupVertices[Vertex],0)),1,1,"")</f>
        <v>2</v>
      </c>
      <c r="BD168" s="48">
        <v>0</v>
      </c>
      <c r="BE168" s="49">
        <v>0</v>
      </c>
      <c r="BF168" s="48">
        <v>1</v>
      </c>
      <c r="BG168" s="49">
        <v>7.142857142857143</v>
      </c>
      <c r="BH168" s="48">
        <v>0</v>
      </c>
      <c r="BI168" s="49">
        <v>0</v>
      </c>
      <c r="BJ168" s="48">
        <v>13</v>
      </c>
      <c r="BK168" s="49">
        <v>92.85714285714286</v>
      </c>
      <c r="BL168" s="48">
        <v>14</v>
      </c>
    </row>
    <row r="169" spans="1:64" ht="15">
      <c r="A169" s="64" t="s">
        <v>237</v>
      </c>
      <c r="B169" s="64" t="s">
        <v>237</v>
      </c>
      <c r="C169" s="65" t="s">
        <v>2630</v>
      </c>
      <c r="D169" s="66">
        <v>3</v>
      </c>
      <c r="E169" s="67" t="s">
        <v>136</v>
      </c>
      <c r="F169" s="68">
        <v>35</v>
      </c>
      <c r="G169" s="65"/>
      <c r="H169" s="69"/>
      <c r="I169" s="70"/>
      <c r="J169" s="70"/>
      <c r="K169" s="34" t="s">
        <v>65</v>
      </c>
      <c r="L169" s="77">
        <v>169</v>
      </c>
      <c r="M169" s="77"/>
      <c r="N169" s="72"/>
      <c r="O169" s="79" t="s">
        <v>176</v>
      </c>
      <c r="P169" s="81">
        <v>43716.05787037037</v>
      </c>
      <c r="Q169" s="79" t="s">
        <v>403</v>
      </c>
      <c r="R169" s="83" t="s">
        <v>727</v>
      </c>
      <c r="S169" s="79" t="s">
        <v>893</v>
      </c>
      <c r="T169" s="79" t="s">
        <v>919</v>
      </c>
      <c r="U169" s="79"/>
      <c r="V169" s="83" t="s">
        <v>968</v>
      </c>
      <c r="W169" s="81">
        <v>43716.05787037037</v>
      </c>
      <c r="X169" s="83" t="s">
        <v>1133</v>
      </c>
      <c r="Y169" s="79"/>
      <c r="Z169" s="79"/>
      <c r="AA169" s="85" t="s">
        <v>1478</v>
      </c>
      <c r="AB169" s="79"/>
      <c r="AC169" s="79" t="b">
        <v>0</v>
      </c>
      <c r="AD169" s="79">
        <v>0</v>
      </c>
      <c r="AE169" s="85" t="s">
        <v>1659</v>
      </c>
      <c r="AF169" s="79" t="b">
        <v>0</v>
      </c>
      <c r="AG169" s="79" t="s">
        <v>1660</v>
      </c>
      <c r="AH169" s="79"/>
      <c r="AI169" s="85" t="s">
        <v>1659</v>
      </c>
      <c r="AJ169" s="79" t="b">
        <v>0</v>
      </c>
      <c r="AK169" s="79">
        <v>0</v>
      </c>
      <c r="AL169" s="85" t="s">
        <v>1659</v>
      </c>
      <c r="AM169" s="79" t="s">
        <v>1683</v>
      </c>
      <c r="AN169" s="79" t="b">
        <v>0</v>
      </c>
      <c r="AO169" s="85" t="s">
        <v>1478</v>
      </c>
      <c r="AP169" s="79" t="s">
        <v>176</v>
      </c>
      <c r="AQ169" s="79">
        <v>0</v>
      </c>
      <c r="AR169" s="79">
        <v>0</v>
      </c>
      <c r="AS169" s="79"/>
      <c r="AT169" s="79"/>
      <c r="AU169" s="79"/>
      <c r="AV169" s="79"/>
      <c r="AW169" s="79"/>
      <c r="AX169" s="79"/>
      <c r="AY169" s="79"/>
      <c r="AZ169" s="79"/>
      <c r="BA169">
        <v>282</v>
      </c>
      <c r="BB169" s="78" t="str">
        <f>REPLACE(INDEX(GroupVertices[Group],MATCH(Edges[[#This Row],[Vertex 1]],GroupVertices[Vertex],0)),1,1,"")</f>
        <v>2</v>
      </c>
      <c r="BC169" s="78" t="str">
        <f>REPLACE(INDEX(GroupVertices[Group],MATCH(Edges[[#This Row],[Vertex 2]],GroupVertices[Vertex],0)),1,1,"")</f>
        <v>2</v>
      </c>
      <c r="BD169" s="48">
        <v>0</v>
      </c>
      <c r="BE169" s="49">
        <v>0</v>
      </c>
      <c r="BF169" s="48">
        <v>1</v>
      </c>
      <c r="BG169" s="49">
        <v>7.142857142857143</v>
      </c>
      <c r="BH169" s="48">
        <v>0</v>
      </c>
      <c r="BI169" s="49">
        <v>0</v>
      </c>
      <c r="BJ169" s="48">
        <v>13</v>
      </c>
      <c r="BK169" s="49">
        <v>92.85714285714286</v>
      </c>
      <c r="BL169" s="48">
        <v>14</v>
      </c>
    </row>
    <row r="170" spans="1:64" ht="15">
      <c r="A170" s="64" t="s">
        <v>237</v>
      </c>
      <c r="B170" s="64" t="s">
        <v>237</v>
      </c>
      <c r="C170" s="65" t="s">
        <v>2630</v>
      </c>
      <c r="D170" s="66">
        <v>3</v>
      </c>
      <c r="E170" s="67" t="s">
        <v>136</v>
      </c>
      <c r="F170" s="68">
        <v>35</v>
      </c>
      <c r="G170" s="65"/>
      <c r="H170" s="69"/>
      <c r="I170" s="70"/>
      <c r="J170" s="70"/>
      <c r="K170" s="34" t="s">
        <v>65</v>
      </c>
      <c r="L170" s="77">
        <v>170</v>
      </c>
      <c r="M170" s="77"/>
      <c r="N170" s="72"/>
      <c r="O170" s="79" t="s">
        <v>176</v>
      </c>
      <c r="P170" s="81">
        <v>43716.05788194444</v>
      </c>
      <c r="Q170" s="79" t="s">
        <v>404</v>
      </c>
      <c r="R170" s="83" t="s">
        <v>728</v>
      </c>
      <c r="S170" s="79" t="s">
        <v>893</v>
      </c>
      <c r="T170" s="79" t="s">
        <v>919</v>
      </c>
      <c r="U170" s="79"/>
      <c r="V170" s="83" t="s">
        <v>968</v>
      </c>
      <c r="W170" s="81">
        <v>43716.05788194444</v>
      </c>
      <c r="X170" s="83" t="s">
        <v>1134</v>
      </c>
      <c r="Y170" s="79"/>
      <c r="Z170" s="79"/>
      <c r="AA170" s="85" t="s">
        <v>1479</v>
      </c>
      <c r="AB170" s="79"/>
      <c r="AC170" s="79" t="b">
        <v>0</v>
      </c>
      <c r="AD170" s="79">
        <v>0</v>
      </c>
      <c r="AE170" s="85" t="s">
        <v>1659</v>
      </c>
      <c r="AF170" s="79" t="b">
        <v>0</v>
      </c>
      <c r="AG170" s="79" t="s">
        <v>1660</v>
      </c>
      <c r="AH170" s="79"/>
      <c r="AI170" s="85" t="s">
        <v>1659</v>
      </c>
      <c r="AJ170" s="79" t="b">
        <v>0</v>
      </c>
      <c r="AK170" s="79">
        <v>0</v>
      </c>
      <c r="AL170" s="85" t="s">
        <v>1659</v>
      </c>
      <c r="AM170" s="79" t="s">
        <v>1683</v>
      </c>
      <c r="AN170" s="79" t="b">
        <v>0</v>
      </c>
      <c r="AO170" s="85" t="s">
        <v>1479</v>
      </c>
      <c r="AP170" s="79" t="s">
        <v>176</v>
      </c>
      <c r="AQ170" s="79">
        <v>0</v>
      </c>
      <c r="AR170" s="79">
        <v>0</v>
      </c>
      <c r="AS170" s="79"/>
      <c r="AT170" s="79"/>
      <c r="AU170" s="79"/>
      <c r="AV170" s="79"/>
      <c r="AW170" s="79"/>
      <c r="AX170" s="79"/>
      <c r="AY170" s="79"/>
      <c r="AZ170" s="79"/>
      <c r="BA170">
        <v>282</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14</v>
      </c>
      <c r="BK170" s="49">
        <v>100</v>
      </c>
      <c r="BL170" s="48">
        <v>14</v>
      </c>
    </row>
    <row r="171" spans="1:64" ht="15">
      <c r="A171" s="64" t="s">
        <v>237</v>
      </c>
      <c r="B171" s="64" t="s">
        <v>237</v>
      </c>
      <c r="C171" s="65" t="s">
        <v>2630</v>
      </c>
      <c r="D171" s="66">
        <v>3</v>
      </c>
      <c r="E171" s="67" t="s">
        <v>136</v>
      </c>
      <c r="F171" s="68">
        <v>35</v>
      </c>
      <c r="G171" s="65"/>
      <c r="H171" s="69"/>
      <c r="I171" s="70"/>
      <c r="J171" s="70"/>
      <c r="K171" s="34" t="s">
        <v>65</v>
      </c>
      <c r="L171" s="77">
        <v>171</v>
      </c>
      <c r="M171" s="77"/>
      <c r="N171" s="72"/>
      <c r="O171" s="79" t="s">
        <v>176</v>
      </c>
      <c r="P171" s="81">
        <v>43716.05789351852</v>
      </c>
      <c r="Q171" s="79" t="s">
        <v>405</v>
      </c>
      <c r="R171" s="83" t="s">
        <v>588</v>
      </c>
      <c r="S171" s="79" t="s">
        <v>893</v>
      </c>
      <c r="T171" s="79" t="s">
        <v>919</v>
      </c>
      <c r="U171" s="79"/>
      <c r="V171" s="83" t="s">
        <v>968</v>
      </c>
      <c r="W171" s="81">
        <v>43716.05789351852</v>
      </c>
      <c r="X171" s="83" t="s">
        <v>1135</v>
      </c>
      <c r="Y171" s="79"/>
      <c r="Z171" s="79"/>
      <c r="AA171" s="85" t="s">
        <v>1480</v>
      </c>
      <c r="AB171" s="79"/>
      <c r="AC171" s="79" t="b">
        <v>0</v>
      </c>
      <c r="AD171" s="79">
        <v>1</v>
      </c>
      <c r="AE171" s="85" t="s">
        <v>1659</v>
      </c>
      <c r="AF171" s="79" t="b">
        <v>0</v>
      </c>
      <c r="AG171" s="79" t="s">
        <v>1660</v>
      </c>
      <c r="AH171" s="79"/>
      <c r="AI171" s="85" t="s">
        <v>1659</v>
      </c>
      <c r="AJ171" s="79" t="b">
        <v>0</v>
      </c>
      <c r="AK171" s="79">
        <v>2</v>
      </c>
      <c r="AL171" s="85" t="s">
        <v>1659</v>
      </c>
      <c r="AM171" s="79" t="s">
        <v>1683</v>
      </c>
      <c r="AN171" s="79" t="b">
        <v>0</v>
      </c>
      <c r="AO171" s="85" t="s">
        <v>1480</v>
      </c>
      <c r="AP171" s="79" t="s">
        <v>176</v>
      </c>
      <c r="AQ171" s="79">
        <v>0</v>
      </c>
      <c r="AR171" s="79">
        <v>0</v>
      </c>
      <c r="AS171" s="79"/>
      <c r="AT171" s="79"/>
      <c r="AU171" s="79"/>
      <c r="AV171" s="79"/>
      <c r="AW171" s="79"/>
      <c r="AX171" s="79"/>
      <c r="AY171" s="79"/>
      <c r="AZ171" s="79"/>
      <c r="BA171">
        <v>282</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14</v>
      </c>
      <c r="BK171" s="49">
        <v>100</v>
      </c>
      <c r="BL171" s="48">
        <v>14</v>
      </c>
    </row>
    <row r="172" spans="1:64" ht="15">
      <c r="A172" s="64" t="s">
        <v>237</v>
      </c>
      <c r="B172" s="64" t="s">
        <v>237</v>
      </c>
      <c r="C172" s="65" t="s">
        <v>2630</v>
      </c>
      <c r="D172" s="66">
        <v>3</v>
      </c>
      <c r="E172" s="67" t="s">
        <v>136</v>
      </c>
      <c r="F172" s="68">
        <v>35</v>
      </c>
      <c r="G172" s="65"/>
      <c r="H172" s="69"/>
      <c r="I172" s="70"/>
      <c r="J172" s="70"/>
      <c r="K172" s="34" t="s">
        <v>65</v>
      </c>
      <c r="L172" s="77">
        <v>172</v>
      </c>
      <c r="M172" s="77"/>
      <c r="N172" s="72"/>
      <c r="O172" s="79" t="s">
        <v>176</v>
      </c>
      <c r="P172" s="81">
        <v>43716.54414351852</v>
      </c>
      <c r="Q172" s="79" t="s">
        <v>406</v>
      </c>
      <c r="R172" s="83" t="s">
        <v>729</v>
      </c>
      <c r="S172" s="79" t="s">
        <v>893</v>
      </c>
      <c r="T172" s="79" t="s">
        <v>919</v>
      </c>
      <c r="U172" s="79"/>
      <c r="V172" s="83" t="s">
        <v>968</v>
      </c>
      <c r="W172" s="81">
        <v>43716.54414351852</v>
      </c>
      <c r="X172" s="83" t="s">
        <v>1136</v>
      </c>
      <c r="Y172" s="79"/>
      <c r="Z172" s="79"/>
      <c r="AA172" s="85" t="s">
        <v>1481</v>
      </c>
      <c r="AB172" s="79"/>
      <c r="AC172" s="79" t="b">
        <v>0</v>
      </c>
      <c r="AD172" s="79">
        <v>0</v>
      </c>
      <c r="AE172" s="85" t="s">
        <v>1659</v>
      </c>
      <c r="AF172" s="79" t="b">
        <v>0</v>
      </c>
      <c r="AG172" s="79" t="s">
        <v>1660</v>
      </c>
      <c r="AH172" s="79"/>
      <c r="AI172" s="85" t="s">
        <v>1659</v>
      </c>
      <c r="AJ172" s="79" t="b">
        <v>0</v>
      </c>
      <c r="AK172" s="79">
        <v>0</v>
      </c>
      <c r="AL172" s="85" t="s">
        <v>1659</v>
      </c>
      <c r="AM172" s="79" t="s">
        <v>1683</v>
      </c>
      <c r="AN172" s="79" t="b">
        <v>0</v>
      </c>
      <c r="AO172" s="85" t="s">
        <v>1481</v>
      </c>
      <c r="AP172" s="79" t="s">
        <v>176</v>
      </c>
      <c r="AQ172" s="79">
        <v>0</v>
      </c>
      <c r="AR172" s="79">
        <v>0</v>
      </c>
      <c r="AS172" s="79"/>
      <c r="AT172" s="79"/>
      <c r="AU172" s="79"/>
      <c r="AV172" s="79"/>
      <c r="AW172" s="79"/>
      <c r="AX172" s="79"/>
      <c r="AY172" s="79"/>
      <c r="AZ172" s="79"/>
      <c r="BA172">
        <v>282</v>
      </c>
      <c r="BB172" s="78" t="str">
        <f>REPLACE(INDEX(GroupVertices[Group],MATCH(Edges[[#This Row],[Vertex 1]],GroupVertices[Vertex],0)),1,1,"")</f>
        <v>2</v>
      </c>
      <c r="BC172" s="78" t="str">
        <f>REPLACE(INDEX(GroupVertices[Group],MATCH(Edges[[#This Row],[Vertex 2]],GroupVertices[Vertex],0)),1,1,"")</f>
        <v>2</v>
      </c>
      <c r="BD172" s="48">
        <v>1</v>
      </c>
      <c r="BE172" s="49">
        <v>6.666666666666667</v>
      </c>
      <c r="BF172" s="48">
        <v>0</v>
      </c>
      <c r="BG172" s="49">
        <v>0</v>
      </c>
      <c r="BH172" s="48">
        <v>0</v>
      </c>
      <c r="BI172" s="49">
        <v>0</v>
      </c>
      <c r="BJ172" s="48">
        <v>14</v>
      </c>
      <c r="BK172" s="49">
        <v>93.33333333333333</v>
      </c>
      <c r="BL172" s="48">
        <v>15</v>
      </c>
    </row>
    <row r="173" spans="1:64" ht="15">
      <c r="A173" s="64" t="s">
        <v>237</v>
      </c>
      <c r="B173" s="64" t="s">
        <v>237</v>
      </c>
      <c r="C173" s="65" t="s">
        <v>2630</v>
      </c>
      <c r="D173" s="66">
        <v>3</v>
      </c>
      <c r="E173" s="67" t="s">
        <v>136</v>
      </c>
      <c r="F173" s="68">
        <v>35</v>
      </c>
      <c r="G173" s="65"/>
      <c r="H173" s="69"/>
      <c r="I173" s="70"/>
      <c r="J173" s="70"/>
      <c r="K173" s="34" t="s">
        <v>65</v>
      </c>
      <c r="L173" s="77">
        <v>173</v>
      </c>
      <c r="M173" s="77"/>
      <c r="N173" s="72"/>
      <c r="O173" s="79" t="s">
        <v>176</v>
      </c>
      <c r="P173" s="81">
        <v>43716.54415509259</v>
      </c>
      <c r="Q173" s="79" t="s">
        <v>407</v>
      </c>
      <c r="R173" s="83" t="s">
        <v>730</v>
      </c>
      <c r="S173" s="79" t="s">
        <v>893</v>
      </c>
      <c r="T173" s="79" t="s">
        <v>919</v>
      </c>
      <c r="U173" s="79"/>
      <c r="V173" s="83" t="s">
        <v>968</v>
      </c>
      <c r="W173" s="81">
        <v>43716.54415509259</v>
      </c>
      <c r="X173" s="83" t="s">
        <v>1137</v>
      </c>
      <c r="Y173" s="79"/>
      <c r="Z173" s="79"/>
      <c r="AA173" s="85" t="s">
        <v>1482</v>
      </c>
      <c r="AB173" s="79"/>
      <c r="AC173" s="79" t="b">
        <v>0</v>
      </c>
      <c r="AD173" s="79">
        <v>0</v>
      </c>
      <c r="AE173" s="85" t="s">
        <v>1659</v>
      </c>
      <c r="AF173" s="79" t="b">
        <v>0</v>
      </c>
      <c r="AG173" s="79" t="s">
        <v>1660</v>
      </c>
      <c r="AH173" s="79"/>
      <c r="AI173" s="85" t="s">
        <v>1659</v>
      </c>
      <c r="AJ173" s="79" t="b">
        <v>0</v>
      </c>
      <c r="AK173" s="79">
        <v>0</v>
      </c>
      <c r="AL173" s="85" t="s">
        <v>1659</v>
      </c>
      <c r="AM173" s="79" t="s">
        <v>1683</v>
      </c>
      <c r="AN173" s="79" t="b">
        <v>0</v>
      </c>
      <c r="AO173" s="85" t="s">
        <v>1482</v>
      </c>
      <c r="AP173" s="79" t="s">
        <v>176</v>
      </c>
      <c r="AQ173" s="79">
        <v>0</v>
      </c>
      <c r="AR173" s="79">
        <v>0</v>
      </c>
      <c r="AS173" s="79"/>
      <c r="AT173" s="79"/>
      <c r="AU173" s="79"/>
      <c r="AV173" s="79"/>
      <c r="AW173" s="79"/>
      <c r="AX173" s="79"/>
      <c r="AY173" s="79"/>
      <c r="AZ173" s="79"/>
      <c r="BA173">
        <v>282</v>
      </c>
      <c r="BB173" s="78" t="str">
        <f>REPLACE(INDEX(GroupVertices[Group],MATCH(Edges[[#This Row],[Vertex 1]],GroupVertices[Vertex],0)),1,1,"")</f>
        <v>2</v>
      </c>
      <c r="BC173" s="78" t="str">
        <f>REPLACE(INDEX(GroupVertices[Group],MATCH(Edges[[#This Row],[Vertex 2]],GroupVertices[Vertex],0)),1,1,"")</f>
        <v>2</v>
      </c>
      <c r="BD173" s="48">
        <v>1</v>
      </c>
      <c r="BE173" s="49">
        <v>6.25</v>
      </c>
      <c r="BF173" s="48">
        <v>0</v>
      </c>
      <c r="BG173" s="49">
        <v>0</v>
      </c>
      <c r="BH173" s="48">
        <v>0</v>
      </c>
      <c r="BI173" s="49">
        <v>0</v>
      </c>
      <c r="BJ173" s="48">
        <v>15</v>
      </c>
      <c r="BK173" s="49">
        <v>93.75</v>
      </c>
      <c r="BL173" s="48">
        <v>16</v>
      </c>
    </row>
    <row r="174" spans="1:64" ht="15">
      <c r="A174" s="64" t="s">
        <v>237</v>
      </c>
      <c r="B174" s="64" t="s">
        <v>237</v>
      </c>
      <c r="C174" s="65" t="s">
        <v>2630</v>
      </c>
      <c r="D174" s="66">
        <v>3</v>
      </c>
      <c r="E174" s="67" t="s">
        <v>136</v>
      </c>
      <c r="F174" s="68">
        <v>35</v>
      </c>
      <c r="G174" s="65"/>
      <c r="H174" s="69"/>
      <c r="I174" s="70"/>
      <c r="J174" s="70"/>
      <c r="K174" s="34" t="s">
        <v>65</v>
      </c>
      <c r="L174" s="77">
        <v>174</v>
      </c>
      <c r="M174" s="77"/>
      <c r="N174" s="72"/>
      <c r="O174" s="79" t="s">
        <v>176</v>
      </c>
      <c r="P174" s="81">
        <v>43716.592673611114</v>
      </c>
      <c r="Q174" s="79" t="s">
        <v>408</v>
      </c>
      <c r="R174" s="83" t="s">
        <v>731</v>
      </c>
      <c r="S174" s="79" t="s">
        <v>893</v>
      </c>
      <c r="T174" s="79" t="s">
        <v>919</v>
      </c>
      <c r="U174" s="79"/>
      <c r="V174" s="83" t="s">
        <v>968</v>
      </c>
      <c r="W174" s="81">
        <v>43716.592673611114</v>
      </c>
      <c r="X174" s="83" t="s">
        <v>1138</v>
      </c>
      <c r="Y174" s="79"/>
      <c r="Z174" s="79"/>
      <c r="AA174" s="85" t="s">
        <v>1483</v>
      </c>
      <c r="AB174" s="79"/>
      <c r="AC174" s="79" t="b">
        <v>0</v>
      </c>
      <c r="AD174" s="79">
        <v>0</v>
      </c>
      <c r="AE174" s="85" t="s">
        <v>1659</v>
      </c>
      <c r="AF174" s="79" t="b">
        <v>0</v>
      </c>
      <c r="AG174" s="79" t="s">
        <v>1660</v>
      </c>
      <c r="AH174" s="79"/>
      <c r="AI174" s="85" t="s">
        <v>1659</v>
      </c>
      <c r="AJ174" s="79" t="b">
        <v>0</v>
      </c>
      <c r="AK174" s="79">
        <v>0</v>
      </c>
      <c r="AL174" s="85" t="s">
        <v>1659</v>
      </c>
      <c r="AM174" s="79" t="s">
        <v>1683</v>
      </c>
      <c r="AN174" s="79" t="b">
        <v>0</v>
      </c>
      <c r="AO174" s="85" t="s">
        <v>1483</v>
      </c>
      <c r="AP174" s="79" t="s">
        <v>176</v>
      </c>
      <c r="AQ174" s="79">
        <v>0</v>
      </c>
      <c r="AR174" s="79">
        <v>0</v>
      </c>
      <c r="AS174" s="79"/>
      <c r="AT174" s="79"/>
      <c r="AU174" s="79"/>
      <c r="AV174" s="79"/>
      <c r="AW174" s="79"/>
      <c r="AX174" s="79"/>
      <c r="AY174" s="79"/>
      <c r="AZ174" s="79"/>
      <c r="BA174">
        <v>282</v>
      </c>
      <c r="BB174" s="78" t="str">
        <f>REPLACE(INDEX(GroupVertices[Group],MATCH(Edges[[#This Row],[Vertex 1]],GroupVertices[Vertex],0)),1,1,"")</f>
        <v>2</v>
      </c>
      <c r="BC174" s="78" t="str">
        <f>REPLACE(INDEX(GroupVertices[Group],MATCH(Edges[[#This Row],[Vertex 2]],GroupVertices[Vertex],0)),1,1,"")</f>
        <v>2</v>
      </c>
      <c r="BD174" s="48">
        <v>1</v>
      </c>
      <c r="BE174" s="49">
        <v>9.090909090909092</v>
      </c>
      <c r="BF174" s="48">
        <v>0</v>
      </c>
      <c r="BG174" s="49">
        <v>0</v>
      </c>
      <c r="BH174" s="48">
        <v>0</v>
      </c>
      <c r="BI174" s="49">
        <v>0</v>
      </c>
      <c r="BJ174" s="48">
        <v>10</v>
      </c>
      <c r="BK174" s="49">
        <v>90.9090909090909</v>
      </c>
      <c r="BL174" s="48">
        <v>11</v>
      </c>
    </row>
    <row r="175" spans="1:64" ht="15">
      <c r="A175" s="64" t="s">
        <v>237</v>
      </c>
      <c r="B175" s="64" t="s">
        <v>237</v>
      </c>
      <c r="C175" s="65" t="s">
        <v>2630</v>
      </c>
      <c r="D175" s="66">
        <v>3</v>
      </c>
      <c r="E175" s="67" t="s">
        <v>136</v>
      </c>
      <c r="F175" s="68">
        <v>35</v>
      </c>
      <c r="G175" s="65"/>
      <c r="H175" s="69"/>
      <c r="I175" s="70"/>
      <c r="J175" s="70"/>
      <c r="K175" s="34" t="s">
        <v>65</v>
      </c>
      <c r="L175" s="77">
        <v>175</v>
      </c>
      <c r="M175" s="77"/>
      <c r="N175" s="72"/>
      <c r="O175" s="79" t="s">
        <v>176</v>
      </c>
      <c r="P175" s="81">
        <v>43716.592685185184</v>
      </c>
      <c r="Q175" s="79" t="s">
        <v>409</v>
      </c>
      <c r="R175" s="83" t="s">
        <v>732</v>
      </c>
      <c r="S175" s="79" t="s">
        <v>893</v>
      </c>
      <c r="T175" s="79" t="s">
        <v>919</v>
      </c>
      <c r="U175" s="79"/>
      <c r="V175" s="83" t="s">
        <v>968</v>
      </c>
      <c r="W175" s="81">
        <v>43716.592685185184</v>
      </c>
      <c r="X175" s="83" t="s">
        <v>1139</v>
      </c>
      <c r="Y175" s="79"/>
      <c r="Z175" s="79"/>
      <c r="AA175" s="85" t="s">
        <v>1484</v>
      </c>
      <c r="AB175" s="79"/>
      <c r="AC175" s="79" t="b">
        <v>0</v>
      </c>
      <c r="AD175" s="79">
        <v>0</v>
      </c>
      <c r="AE175" s="85" t="s">
        <v>1659</v>
      </c>
      <c r="AF175" s="79" t="b">
        <v>0</v>
      </c>
      <c r="AG175" s="79" t="s">
        <v>1660</v>
      </c>
      <c r="AH175" s="79"/>
      <c r="AI175" s="85" t="s">
        <v>1659</v>
      </c>
      <c r="AJ175" s="79" t="b">
        <v>0</v>
      </c>
      <c r="AK175" s="79">
        <v>0</v>
      </c>
      <c r="AL175" s="85" t="s">
        <v>1659</v>
      </c>
      <c r="AM175" s="79" t="s">
        <v>1683</v>
      </c>
      <c r="AN175" s="79" t="b">
        <v>0</v>
      </c>
      <c r="AO175" s="85" t="s">
        <v>1484</v>
      </c>
      <c r="AP175" s="79" t="s">
        <v>176</v>
      </c>
      <c r="AQ175" s="79">
        <v>0</v>
      </c>
      <c r="AR175" s="79">
        <v>0</v>
      </c>
      <c r="AS175" s="79"/>
      <c r="AT175" s="79"/>
      <c r="AU175" s="79"/>
      <c r="AV175" s="79"/>
      <c r="AW175" s="79"/>
      <c r="AX175" s="79"/>
      <c r="AY175" s="79"/>
      <c r="AZ175" s="79"/>
      <c r="BA175">
        <v>282</v>
      </c>
      <c r="BB175" s="78" t="str">
        <f>REPLACE(INDEX(GroupVertices[Group],MATCH(Edges[[#This Row],[Vertex 1]],GroupVertices[Vertex],0)),1,1,"")</f>
        <v>2</v>
      </c>
      <c r="BC175" s="78" t="str">
        <f>REPLACE(INDEX(GroupVertices[Group],MATCH(Edges[[#This Row],[Vertex 2]],GroupVertices[Vertex],0)),1,1,"")</f>
        <v>2</v>
      </c>
      <c r="BD175" s="48">
        <v>0</v>
      </c>
      <c r="BE175" s="49">
        <v>0</v>
      </c>
      <c r="BF175" s="48">
        <v>0</v>
      </c>
      <c r="BG175" s="49">
        <v>0</v>
      </c>
      <c r="BH175" s="48">
        <v>0</v>
      </c>
      <c r="BI175" s="49">
        <v>0</v>
      </c>
      <c r="BJ175" s="48">
        <v>14</v>
      </c>
      <c r="BK175" s="49">
        <v>100</v>
      </c>
      <c r="BL175" s="48">
        <v>14</v>
      </c>
    </row>
    <row r="176" spans="1:64" ht="15">
      <c r="A176" s="64" t="s">
        <v>237</v>
      </c>
      <c r="B176" s="64" t="s">
        <v>237</v>
      </c>
      <c r="C176" s="65" t="s">
        <v>2630</v>
      </c>
      <c r="D176" s="66">
        <v>3</v>
      </c>
      <c r="E176" s="67" t="s">
        <v>136</v>
      </c>
      <c r="F176" s="68">
        <v>35</v>
      </c>
      <c r="G176" s="65"/>
      <c r="H176" s="69"/>
      <c r="I176" s="70"/>
      <c r="J176" s="70"/>
      <c r="K176" s="34" t="s">
        <v>65</v>
      </c>
      <c r="L176" s="77">
        <v>176</v>
      </c>
      <c r="M176" s="77"/>
      <c r="N176" s="72"/>
      <c r="O176" s="79" t="s">
        <v>176</v>
      </c>
      <c r="P176" s="81">
        <v>43716.592685185184</v>
      </c>
      <c r="Q176" s="79" t="s">
        <v>410</v>
      </c>
      <c r="R176" s="83" t="s">
        <v>733</v>
      </c>
      <c r="S176" s="79" t="s">
        <v>893</v>
      </c>
      <c r="T176" s="79" t="s">
        <v>919</v>
      </c>
      <c r="U176" s="79"/>
      <c r="V176" s="83" t="s">
        <v>968</v>
      </c>
      <c r="W176" s="81">
        <v>43716.592685185184</v>
      </c>
      <c r="X176" s="83" t="s">
        <v>1140</v>
      </c>
      <c r="Y176" s="79"/>
      <c r="Z176" s="79"/>
      <c r="AA176" s="85" t="s">
        <v>1485</v>
      </c>
      <c r="AB176" s="79"/>
      <c r="AC176" s="79" t="b">
        <v>0</v>
      </c>
      <c r="AD176" s="79">
        <v>0</v>
      </c>
      <c r="AE176" s="85" t="s">
        <v>1659</v>
      </c>
      <c r="AF176" s="79" t="b">
        <v>0</v>
      </c>
      <c r="AG176" s="79" t="s">
        <v>1660</v>
      </c>
      <c r="AH176" s="79"/>
      <c r="AI176" s="85" t="s">
        <v>1659</v>
      </c>
      <c r="AJ176" s="79" t="b">
        <v>0</v>
      </c>
      <c r="AK176" s="79">
        <v>0</v>
      </c>
      <c r="AL176" s="85" t="s">
        <v>1659</v>
      </c>
      <c r="AM176" s="79" t="s">
        <v>1683</v>
      </c>
      <c r="AN176" s="79" t="b">
        <v>0</v>
      </c>
      <c r="AO176" s="85" t="s">
        <v>1485</v>
      </c>
      <c r="AP176" s="79" t="s">
        <v>176</v>
      </c>
      <c r="AQ176" s="79">
        <v>0</v>
      </c>
      <c r="AR176" s="79">
        <v>0</v>
      </c>
      <c r="AS176" s="79"/>
      <c r="AT176" s="79"/>
      <c r="AU176" s="79"/>
      <c r="AV176" s="79"/>
      <c r="AW176" s="79"/>
      <c r="AX176" s="79"/>
      <c r="AY176" s="79"/>
      <c r="AZ176" s="79"/>
      <c r="BA176">
        <v>282</v>
      </c>
      <c r="BB176" s="78" t="str">
        <f>REPLACE(INDEX(GroupVertices[Group],MATCH(Edges[[#This Row],[Vertex 1]],GroupVertices[Vertex],0)),1,1,"")</f>
        <v>2</v>
      </c>
      <c r="BC176" s="78" t="str">
        <f>REPLACE(INDEX(GroupVertices[Group],MATCH(Edges[[#This Row],[Vertex 2]],GroupVertices[Vertex],0)),1,1,"")</f>
        <v>2</v>
      </c>
      <c r="BD176" s="48">
        <v>0</v>
      </c>
      <c r="BE176" s="49">
        <v>0</v>
      </c>
      <c r="BF176" s="48">
        <v>0</v>
      </c>
      <c r="BG176" s="49">
        <v>0</v>
      </c>
      <c r="BH176" s="48">
        <v>0</v>
      </c>
      <c r="BI176" s="49">
        <v>0</v>
      </c>
      <c r="BJ176" s="48">
        <v>16</v>
      </c>
      <c r="BK176" s="49">
        <v>100</v>
      </c>
      <c r="BL176" s="48">
        <v>16</v>
      </c>
    </row>
    <row r="177" spans="1:64" ht="15">
      <c r="A177" s="64" t="s">
        <v>237</v>
      </c>
      <c r="B177" s="64" t="s">
        <v>237</v>
      </c>
      <c r="C177" s="65" t="s">
        <v>2630</v>
      </c>
      <c r="D177" s="66">
        <v>3</v>
      </c>
      <c r="E177" s="67" t="s">
        <v>136</v>
      </c>
      <c r="F177" s="68">
        <v>35</v>
      </c>
      <c r="G177" s="65"/>
      <c r="H177" s="69"/>
      <c r="I177" s="70"/>
      <c r="J177" s="70"/>
      <c r="K177" s="34" t="s">
        <v>65</v>
      </c>
      <c r="L177" s="77">
        <v>177</v>
      </c>
      <c r="M177" s="77"/>
      <c r="N177" s="72"/>
      <c r="O177" s="79" t="s">
        <v>176</v>
      </c>
      <c r="P177" s="81">
        <v>43716.59269675926</v>
      </c>
      <c r="Q177" s="79" t="s">
        <v>411</v>
      </c>
      <c r="R177" s="83" t="s">
        <v>734</v>
      </c>
      <c r="S177" s="79" t="s">
        <v>893</v>
      </c>
      <c r="T177" s="79" t="s">
        <v>919</v>
      </c>
      <c r="U177" s="79"/>
      <c r="V177" s="83" t="s">
        <v>968</v>
      </c>
      <c r="W177" s="81">
        <v>43716.59269675926</v>
      </c>
      <c r="X177" s="83" t="s">
        <v>1141</v>
      </c>
      <c r="Y177" s="79"/>
      <c r="Z177" s="79"/>
      <c r="AA177" s="85" t="s">
        <v>1486</v>
      </c>
      <c r="AB177" s="79"/>
      <c r="AC177" s="79" t="b">
        <v>0</v>
      </c>
      <c r="AD177" s="79">
        <v>0</v>
      </c>
      <c r="AE177" s="85" t="s">
        <v>1659</v>
      </c>
      <c r="AF177" s="79" t="b">
        <v>0</v>
      </c>
      <c r="AG177" s="79" t="s">
        <v>1660</v>
      </c>
      <c r="AH177" s="79"/>
      <c r="AI177" s="85" t="s">
        <v>1659</v>
      </c>
      <c r="AJ177" s="79" t="b">
        <v>0</v>
      </c>
      <c r="AK177" s="79">
        <v>0</v>
      </c>
      <c r="AL177" s="85" t="s">
        <v>1659</v>
      </c>
      <c r="AM177" s="79" t="s">
        <v>1683</v>
      </c>
      <c r="AN177" s="79" t="b">
        <v>0</v>
      </c>
      <c r="AO177" s="85" t="s">
        <v>1486</v>
      </c>
      <c r="AP177" s="79" t="s">
        <v>176</v>
      </c>
      <c r="AQ177" s="79">
        <v>0</v>
      </c>
      <c r="AR177" s="79">
        <v>0</v>
      </c>
      <c r="AS177" s="79"/>
      <c r="AT177" s="79"/>
      <c r="AU177" s="79"/>
      <c r="AV177" s="79"/>
      <c r="AW177" s="79"/>
      <c r="AX177" s="79"/>
      <c r="AY177" s="79"/>
      <c r="AZ177" s="79"/>
      <c r="BA177">
        <v>282</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13</v>
      </c>
      <c r="BK177" s="49">
        <v>100</v>
      </c>
      <c r="BL177" s="48">
        <v>13</v>
      </c>
    </row>
    <row r="178" spans="1:64" ht="15">
      <c r="A178" s="64" t="s">
        <v>237</v>
      </c>
      <c r="B178" s="64" t="s">
        <v>237</v>
      </c>
      <c r="C178" s="65" t="s">
        <v>2630</v>
      </c>
      <c r="D178" s="66">
        <v>3</v>
      </c>
      <c r="E178" s="67" t="s">
        <v>136</v>
      </c>
      <c r="F178" s="68">
        <v>35</v>
      </c>
      <c r="G178" s="65"/>
      <c r="H178" s="69"/>
      <c r="I178" s="70"/>
      <c r="J178" s="70"/>
      <c r="K178" s="34" t="s">
        <v>65</v>
      </c>
      <c r="L178" s="77">
        <v>178</v>
      </c>
      <c r="M178" s="77"/>
      <c r="N178" s="72"/>
      <c r="O178" s="79" t="s">
        <v>176</v>
      </c>
      <c r="P178" s="81">
        <v>43716.59269675926</v>
      </c>
      <c r="Q178" s="79" t="s">
        <v>412</v>
      </c>
      <c r="R178" s="83" t="s">
        <v>735</v>
      </c>
      <c r="S178" s="79" t="s">
        <v>893</v>
      </c>
      <c r="T178" s="79" t="s">
        <v>919</v>
      </c>
      <c r="U178" s="79"/>
      <c r="V178" s="83" t="s">
        <v>968</v>
      </c>
      <c r="W178" s="81">
        <v>43716.59269675926</v>
      </c>
      <c r="X178" s="83" t="s">
        <v>1142</v>
      </c>
      <c r="Y178" s="79"/>
      <c r="Z178" s="79"/>
      <c r="AA178" s="85" t="s">
        <v>1487</v>
      </c>
      <c r="AB178" s="79"/>
      <c r="AC178" s="79" t="b">
        <v>0</v>
      </c>
      <c r="AD178" s="79">
        <v>0</v>
      </c>
      <c r="AE178" s="85" t="s">
        <v>1659</v>
      </c>
      <c r="AF178" s="79" t="b">
        <v>0</v>
      </c>
      <c r="AG178" s="79" t="s">
        <v>1660</v>
      </c>
      <c r="AH178" s="79"/>
      <c r="AI178" s="85" t="s">
        <v>1659</v>
      </c>
      <c r="AJ178" s="79" t="b">
        <v>0</v>
      </c>
      <c r="AK178" s="79">
        <v>0</v>
      </c>
      <c r="AL178" s="85" t="s">
        <v>1659</v>
      </c>
      <c r="AM178" s="79" t="s">
        <v>1683</v>
      </c>
      <c r="AN178" s="79" t="b">
        <v>0</v>
      </c>
      <c r="AO178" s="85" t="s">
        <v>1487</v>
      </c>
      <c r="AP178" s="79" t="s">
        <v>176</v>
      </c>
      <c r="AQ178" s="79">
        <v>0</v>
      </c>
      <c r="AR178" s="79">
        <v>0</v>
      </c>
      <c r="AS178" s="79"/>
      <c r="AT178" s="79"/>
      <c r="AU178" s="79"/>
      <c r="AV178" s="79"/>
      <c r="AW178" s="79"/>
      <c r="AX178" s="79"/>
      <c r="AY178" s="79"/>
      <c r="AZ178" s="79"/>
      <c r="BA178">
        <v>282</v>
      </c>
      <c r="BB178" s="78" t="str">
        <f>REPLACE(INDEX(GroupVertices[Group],MATCH(Edges[[#This Row],[Vertex 1]],GroupVertices[Vertex],0)),1,1,"")</f>
        <v>2</v>
      </c>
      <c r="BC178" s="78" t="str">
        <f>REPLACE(INDEX(GroupVertices[Group],MATCH(Edges[[#This Row],[Vertex 2]],GroupVertices[Vertex],0)),1,1,"")</f>
        <v>2</v>
      </c>
      <c r="BD178" s="48">
        <v>0</v>
      </c>
      <c r="BE178" s="49">
        <v>0</v>
      </c>
      <c r="BF178" s="48">
        <v>0</v>
      </c>
      <c r="BG178" s="49">
        <v>0</v>
      </c>
      <c r="BH178" s="48">
        <v>0</v>
      </c>
      <c r="BI178" s="49">
        <v>0</v>
      </c>
      <c r="BJ178" s="48">
        <v>15</v>
      </c>
      <c r="BK178" s="49">
        <v>100</v>
      </c>
      <c r="BL178" s="48">
        <v>15</v>
      </c>
    </row>
    <row r="179" spans="1:64" ht="15">
      <c r="A179" s="64" t="s">
        <v>237</v>
      </c>
      <c r="B179" s="64" t="s">
        <v>237</v>
      </c>
      <c r="C179" s="65" t="s">
        <v>2630</v>
      </c>
      <c r="D179" s="66">
        <v>3</v>
      </c>
      <c r="E179" s="67" t="s">
        <v>136</v>
      </c>
      <c r="F179" s="68">
        <v>35</v>
      </c>
      <c r="G179" s="65"/>
      <c r="H179" s="69"/>
      <c r="I179" s="70"/>
      <c r="J179" s="70"/>
      <c r="K179" s="34" t="s">
        <v>65</v>
      </c>
      <c r="L179" s="77">
        <v>179</v>
      </c>
      <c r="M179" s="77"/>
      <c r="N179" s="72"/>
      <c r="O179" s="79" t="s">
        <v>176</v>
      </c>
      <c r="P179" s="81">
        <v>43717.665659722225</v>
      </c>
      <c r="Q179" s="79" t="s">
        <v>413</v>
      </c>
      <c r="R179" s="83" t="s">
        <v>736</v>
      </c>
      <c r="S179" s="79" t="s">
        <v>893</v>
      </c>
      <c r="T179" s="79" t="s">
        <v>919</v>
      </c>
      <c r="U179" s="79"/>
      <c r="V179" s="83" t="s">
        <v>968</v>
      </c>
      <c r="W179" s="81">
        <v>43717.665659722225</v>
      </c>
      <c r="X179" s="83" t="s">
        <v>1143</v>
      </c>
      <c r="Y179" s="79"/>
      <c r="Z179" s="79"/>
      <c r="AA179" s="85" t="s">
        <v>1488</v>
      </c>
      <c r="AB179" s="79"/>
      <c r="AC179" s="79" t="b">
        <v>0</v>
      </c>
      <c r="AD179" s="79">
        <v>0</v>
      </c>
      <c r="AE179" s="85" t="s">
        <v>1659</v>
      </c>
      <c r="AF179" s="79" t="b">
        <v>0</v>
      </c>
      <c r="AG179" s="79" t="s">
        <v>1660</v>
      </c>
      <c r="AH179" s="79"/>
      <c r="AI179" s="85" t="s">
        <v>1659</v>
      </c>
      <c r="AJ179" s="79" t="b">
        <v>0</v>
      </c>
      <c r="AK179" s="79">
        <v>0</v>
      </c>
      <c r="AL179" s="85" t="s">
        <v>1659</v>
      </c>
      <c r="AM179" s="79" t="s">
        <v>1683</v>
      </c>
      <c r="AN179" s="79" t="b">
        <v>0</v>
      </c>
      <c r="AO179" s="85" t="s">
        <v>1488</v>
      </c>
      <c r="AP179" s="79" t="s">
        <v>176</v>
      </c>
      <c r="AQ179" s="79">
        <v>0</v>
      </c>
      <c r="AR179" s="79">
        <v>0</v>
      </c>
      <c r="AS179" s="79"/>
      <c r="AT179" s="79"/>
      <c r="AU179" s="79"/>
      <c r="AV179" s="79"/>
      <c r="AW179" s="79"/>
      <c r="AX179" s="79"/>
      <c r="AY179" s="79"/>
      <c r="AZ179" s="79"/>
      <c r="BA179">
        <v>282</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17</v>
      </c>
      <c r="BK179" s="49">
        <v>100</v>
      </c>
      <c r="BL179" s="48">
        <v>17</v>
      </c>
    </row>
    <row r="180" spans="1:64" ht="15">
      <c r="A180" s="64" t="s">
        <v>237</v>
      </c>
      <c r="B180" s="64" t="s">
        <v>237</v>
      </c>
      <c r="C180" s="65" t="s">
        <v>2630</v>
      </c>
      <c r="D180" s="66">
        <v>3</v>
      </c>
      <c r="E180" s="67" t="s">
        <v>136</v>
      </c>
      <c r="F180" s="68">
        <v>35</v>
      </c>
      <c r="G180" s="65"/>
      <c r="H180" s="69"/>
      <c r="I180" s="70"/>
      <c r="J180" s="70"/>
      <c r="K180" s="34" t="s">
        <v>65</v>
      </c>
      <c r="L180" s="77">
        <v>180</v>
      </c>
      <c r="M180" s="77"/>
      <c r="N180" s="72"/>
      <c r="O180" s="79" t="s">
        <v>176</v>
      </c>
      <c r="P180" s="81">
        <v>43717.665671296294</v>
      </c>
      <c r="Q180" s="79" t="s">
        <v>414</v>
      </c>
      <c r="R180" s="83" t="s">
        <v>737</v>
      </c>
      <c r="S180" s="79" t="s">
        <v>893</v>
      </c>
      <c r="T180" s="79" t="s">
        <v>919</v>
      </c>
      <c r="U180" s="79"/>
      <c r="V180" s="83" t="s">
        <v>968</v>
      </c>
      <c r="W180" s="81">
        <v>43717.665671296294</v>
      </c>
      <c r="X180" s="83" t="s">
        <v>1144</v>
      </c>
      <c r="Y180" s="79"/>
      <c r="Z180" s="79"/>
      <c r="AA180" s="85" t="s">
        <v>1489</v>
      </c>
      <c r="AB180" s="79"/>
      <c r="AC180" s="79" t="b">
        <v>0</v>
      </c>
      <c r="AD180" s="79">
        <v>0</v>
      </c>
      <c r="AE180" s="85" t="s">
        <v>1659</v>
      </c>
      <c r="AF180" s="79" t="b">
        <v>0</v>
      </c>
      <c r="AG180" s="79" t="s">
        <v>1660</v>
      </c>
      <c r="AH180" s="79"/>
      <c r="AI180" s="85" t="s">
        <v>1659</v>
      </c>
      <c r="AJ180" s="79" t="b">
        <v>0</v>
      </c>
      <c r="AK180" s="79">
        <v>0</v>
      </c>
      <c r="AL180" s="85" t="s">
        <v>1659</v>
      </c>
      <c r="AM180" s="79" t="s">
        <v>1683</v>
      </c>
      <c r="AN180" s="79" t="b">
        <v>0</v>
      </c>
      <c r="AO180" s="85" t="s">
        <v>1489</v>
      </c>
      <c r="AP180" s="79" t="s">
        <v>176</v>
      </c>
      <c r="AQ180" s="79">
        <v>0</v>
      </c>
      <c r="AR180" s="79">
        <v>0</v>
      </c>
      <c r="AS180" s="79"/>
      <c r="AT180" s="79"/>
      <c r="AU180" s="79"/>
      <c r="AV180" s="79"/>
      <c r="AW180" s="79"/>
      <c r="AX180" s="79"/>
      <c r="AY180" s="79"/>
      <c r="AZ180" s="79"/>
      <c r="BA180">
        <v>282</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14</v>
      </c>
      <c r="BK180" s="49">
        <v>100</v>
      </c>
      <c r="BL180" s="48">
        <v>14</v>
      </c>
    </row>
    <row r="181" spans="1:64" ht="15">
      <c r="A181" s="64" t="s">
        <v>237</v>
      </c>
      <c r="B181" s="64" t="s">
        <v>237</v>
      </c>
      <c r="C181" s="65" t="s">
        <v>2630</v>
      </c>
      <c r="D181" s="66">
        <v>3</v>
      </c>
      <c r="E181" s="67" t="s">
        <v>136</v>
      </c>
      <c r="F181" s="68">
        <v>35</v>
      </c>
      <c r="G181" s="65"/>
      <c r="H181" s="69"/>
      <c r="I181" s="70"/>
      <c r="J181" s="70"/>
      <c r="K181" s="34" t="s">
        <v>65</v>
      </c>
      <c r="L181" s="77">
        <v>181</v>
      </c>
      <c r="M181" s="77"/>
      <c r="N181" s="72"/>
      <c r="O181" s="79" t="s">
        <v>176</v>
      </c>
      <c r="P181" s="81">
        <v>43717.70758101852</v>
      </c>
      <c r="Q181" s="79" t="s">
        <v>415</v>
      </c>
      <c r="R181" s="83" t="s">
        <v>738</v>
      </c>
      <c r="S181" s="79" t="s">
        <v>893</v>
      </c>
      <c r="T181" s="79" t="s">
        <v>919</v>
      </c>
      <c r="U181" s="79"/>
      <c r="V181" s="83" t="s">
        <v>968</v>
      </c>
      <c r="W181" s="81">
        <v>43717.70758101852</v>
      </c>
      <c r="X181" s="83" t="s">
        <v>1145</v>
      </c>
      <c r="Y181" s="79"/>
      <c r="Z181" s="79"/>
      <c r="AA181" s="85" t="s">
        <v>1490</v>
      </c>
      <c r="AB181" s="79"/>
      <c r="AC181" s="79" t="b">
        <v>0</v>
      </c>
      <c r="AD181" s="79">
        <v>0</v>
      </c>
      <c r="AE181" s="85" t="s">
        <v>1659</v>
      </c>
      <c r="AF181" s="79" t="b">
        <v>0</v>
      </c>
      <c r="AG181" s="79" t="s">
        <v>1660</v>
      </c>
      <c r="AH181" s="79"/>
      <c r="AI181" s="85" t="s">
        <v>1659</v>
      </c>
      <c r="AJ181" s="79" t="b">
        <v>0</v>
      </c>
      <c r="AK181" s="79">
        <v>0</v>
      </c>
      <c r="AL181" s="85" t="s">
        <v>1659</v>
      </c>
      <c r="AM181" s="79" t="s">
        <v>1683</v>
      </c>
      <c r="AN181" s="79" t="b">
        <v>0</v>
      </c>
      <c r="AO181" s="85" t="s">
        <v>1490</v>
      </c>
      <c r="AP181" s="79" t="s">
        <v>176</v>
      </c>
      <c r="AQ181" s="79">
        <v>0</v>
      </c>
      <c r="AR181" s="79">
        <v>0</v>
      </c>
      <c r="AS181" s="79"/>
      <c r="AT181" s="79"/>
      <c r="AU181" s="79"/>
      <c r="AV181" s="79"/>
      <c r="AW181" s="79"/>
      <c r="AX181" s="79"/>
      <c r="AY181" s="79"/>
      <c r="AZ181" s="79"/>
      <c r="BA181">
        <v>282</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12</v>
      </c>
      <c r="BK181" s="49">
        <v>100</v>
      </c>
      <c r="BL181" s="48">
        <v>12</v>
      </c>
    </row>
    <row r="182" spans="1:64" ht="15">
      <c r="A182" s="64" t="s">
        <v>237</v>
      </c>
      <c r="B182" s="64" t="s">
        <v>237</v>
      </c>
      <c r="C182" s="65" t="s">
        <v>2630</v>
      </c>
      <c r="D182" s="66">
        <v>3</v>
      </c>
      <c r="E182" s="67" t="s">
        <v>136</v>
      </c>
      <c r="F182" s="68">
        <v>35</v>
      </c>
      <c r="G182" s="65"/>
      <c r="H182" s="69"/>
      <c r="I182" s="70"/>
      <c r="J182" s="70"/>
      <c r="K182" s="34" t="s">
        <v>65</v>
      </c>
      <c r="L182" s="77">
        <v>182</v>
      </c>
      <c r="M182" s="77"/>
      <c r="N182" s="72"/>
      <c r="O182" s="79" t="s">
        <v>176</v>
      </c>
      <c r="P182" s="81">
        <v>43717.70759259259</v>
      </c>
      <c r="Q182" s="79" t="s">
        <v>416</v>
      </c>
      <c r="R182" s="83" t="s">
        <v>739</v>
      </c>
      <c r="S182" s="79" t="s">
        <v>893</v>
      </c>
      <c r="T182" s="79" t="s">
        <v>919</v>
      </c>
      <c r="U182" s="79"/>
      <c r="V182" s="83" t="s">
        <v>968</v>
      </c>
      <c r="W182" s="81">
        <v>43717.70759259259</v>
      </c>
      <c r="X182" s="83" t="s">
        <v>1146</v>
      </c>
      <c r="Y182" s="79"/>
      <c r="Z182" s="79"/>
      <c r="AA182" s="85" t="s">
        <v>1491</v>
      </c>
      <c r="AB182" s="79"/>
      <c r="AC182" s="79" t="b">
        <v>0</v>
      </c>
      <c r="AD182" s="79">
        <v>0</v>
      </c>
      <c r="AE182" s="85" t="s">
        <v>1659</v>
      </c>
      <c r="AF182" s="79" t="b">
        <v>0</v>
      </c>
      <c r="AG182" s="79" t="s">
        <v>1668</v>
      </c>
      <c r="AH182" s="79"/>
      <c r="AI182" s="85" t="s">
        <v>1659</v>
      </c>
      <c r="AJ182" s="79" t="b">
        <v>0</v>
      </c>
      <c r="AK182" s="79">
        <v>0</v>
      </c>
      <c r="AL182" s="85" t="s">
        <v>1659</v>
      </c>
      <c r="AM182" s="79" t="s">
        <v>1683</v>
      </c>
      <c r="AN182" s="79" t="b">
        <v>0</v>
      </c>
      <c r="AO182" s="85" t="s">
        <v>1491</v>
      </c>
      <c r="AP182" s="79" t="s">
        <v>176</v>
      </c>
      <c r="AQ182" s="79">
        <v>0</v>
      </c>
      <c r="AR182" s="79">
        <v>0</v>
      </c>
      <c r="AS182" s="79"/>
      <c r="AT182" s="79"/>
      <c r="AU182" s="79"/>
      <c r="AV182" s="79"/>
      <c r="AW182" s="79"/>
      <c r="AX182" s="79"/>
      <c r="AY182" s="79"/>
      <c r="AZ182" s="79"/>
      <c r="BA182">
        <v>282</v>
      </c>
      <c r="BB182" s="78" t="str">
        <f>REPLACE(INDEX(GroupVertices[Group],MATCH(Edges[[#This Row],[Vertex 1]],GroupVertices[Vertex],0)),1,1,"")</f>
        <v>2</v>
      </c>
      <c r="BC182" s="78" t="str">
        <f>REPLACE(INDEX(GroupVertices[Group],MATCH(Edges[[#This Row],[Vertex 2]],GroupVertices[Vertex],0)),1,1,"")</f>
        <v>2</v>
      </c>
      <c r="BD182" s="48">
        <v>1</v>
      </c>
      <c r="BE182" s="49">
        <v>8.333333333333334</v>
      </c>
      <c r="BF182" s="48">
        <v>0</v>
      </c>
      <c r="BG182" s="49">
        <v>0</v>
      </c>
      <c r="BH182" s="48">
        <v>0</v>
      </c>
      <c r="BI182" s="49">
        <v>0</v>
      </c>
      <c r="BJ182" s="48">
        <v>11</v>
      </c>
      <c r="BK182" s="49">
        <v>91.66666666666667</v>
      </c>
      <c r="BL182" s="48">
        <v>12</v>
      </c>
    </row>
    <row r="183" spans="1:64" ht="15">
      <c r="A183" s="64" t="s">
        <v>237</v>
      </c>
      <c r="B183" s="64" t="s">
        <v>237</v>
      </c>
      <c r="C183" s="65" t="s">
        <v>2630</v>
      </c>
      <c r="D183" s="66">
        <v>3</v>
      </c>
      <c r="E183" s="67" t="s">
        <v>136</v>
      </c>
      <c r="F183" s="68">
        <v>35</v>
      </c>
      <c r="G183" s="65"/>
      <c r="H183" s="69"/>
      <c r="I183" s="70"/>
      <c r="J183" s="70"/>
      <c r="K183" s="34" t="s">
        <v>65</v>
      </c>
      <c r="L183" s="77">
        <v>183</v>
      </c>
      <c r="M183" s="77"/>
      <c r="N183" s="72"/>
      <c r="O183" s="79" t="s">
        <v>176</v>
      </c>
      <c r="P183" s="81">
        <v>43717.707604166666</v>
      </c>
      <c r="Q183" s="79" t="s">
        <v>417</v>
      </c>
      <c r="R183" s="83" t="s">
        <v>740</v>
      </c>
      <c r="S183" s="79" t="s">
        <v>893</v>
      </c>
      <c r="T183" s="79" t="s">
        <v>919</v>
      </c>
      <c r="U183" s="79"/>
      <c r="V183" s="83" t="s">
        <v>968</v>
      </c>
      <c r="W183" s="81">
        <v>43717.707604166666</v>
      </c>
      <c r="X183" s="83" t="s">
        <v>1147</v>
      </c>
      <c r="Y183" s="79"/>
      <c r="Z183" s="79"/>
      <c r="AA183" s="85" t="s">
        <v>1492</v>
      </c>
      <c r="AB183" s="79"/>
      <c r="AC183" s="79" t="b">
        <v>0</v>
      </c>
      <c r="AD183" s="79">
        <v>0</v>
      </c>
      <c r="AE183" s="85" t="s">
        <v>1659</v>
      </c>
      <c r="AF183" s="79" t="b">
        <v>0</v>
      </c>
      <c r="AG183" s="79" t="s">
        <v>1660</v>
      </c>
      <c r="AH183" s="79"/>
      <c r="AI183" s="85" t="s">
        <v>1659</v>
      </c>
      <c r="AJ183" s="79" t="b">
        <v>0</v>
      </c>
      <c r="AK183" s="79">
        <v>0</v>
      </c>
      <c r="AL183" s="85" t="s">
        <v>1659</v>
      </c>
      <c r="AM183" s="79" t="s">
        <v>1683</v>
      </c>
      <c r="AN183" s="79" t="b">
        <v>0</v>
      </c>
      <c r="AO183" s="85" t="s">
        <v>1492</v>
      </c>
      <c r="AP183" s="79" t="s">
        <v>176</v>
      </c>
      <c r="AQ183" s="79">
        <v>0</v>
      </c>
      <c r="AR183" s="79">
        <v>0</v>
      </c>
      <c r="AS183" s="79"/>
      <c r="AT183" s="79"/>
      <c r="AU183" s="79"/>
      <c r="AV183" s="79"/>
      <c r="AW183" s="79"/>
      <c r="AX183" s="79"/>
      <c r="AY183" s="79"/>
      <c r="AZ183" s="79"/>
      <c r="BA183">
        <v>282</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12</v>
      </c>
      <c r="BK183" s="49">
        <v>100</v>
      </c>
      <c r="BL183" s="48">
        <v>12</v>
      </c>
    </row>
    <row r="184" spans="1:64" ht="15">
      <c r="A184" s="64" t="s">
        <v>237</v>
      </c>
      <c r="B184" s="64" t="s">
        <v>237</v>
      </c>
      <c r="C184" s="65" t="s">
        <v>2630</v>
      </c>
      <c r="D184" s="66">
        <v>3</v>
      </c>
      <c r="E184" s="67" t="s">
        <v>136</v>
      </c>
      <c r="F184" s="68">
        <v>35</v>
      </c>
      <c r="G184" s="65"/>
      <c r="H184" s="69"/>
      <c r="I184" s="70"/>
      <c r="J184" s="70"/>
      <c r="K184" s="34" t="s">
        <v>65</v>
      </c>
      <c r="L184" s="77">
        <v>184</v>
      </c>
      <c r="M184" s="77"/>
      <c r="N184" s="72"/>
      <c r="O184" s="79" t="s">
        <v>176</v>
      </c>
      <c r="P184" s="81">
        <v>43717.707604166666</v>
      </c>
      <c r="Q184" s="79" t="s">
        <v>418</v>
      </c>
      <c r="R184" s="83" t="s">
        <v>741</v>
      </c>
      <c r="S184" s="79" t="s">
        <v>893</v>
      </c>
      <c r="T184" s="79" t="s">
        <v>919</v>
      </c>
      <c r="U184" s="79"/>
      <c r="V184" s="83" t="s">
        <v>968</v>
      </c>
      <c r="W184" s="81">
        <v>43717.707604166666</v>
      </c>
      <c r="X184" s="83" t="s">
        <v>1148</v>
      </c>
      <c r="Y184" s="79"/>
      <c r="Z184" s="79"/>
      <c r="AA184" s="85" t="s">
        <v>1493</v>
      </c>
      <c r="AB184" s="79"/>
      <c r="AC184" s="79" t="b">
        <v>0</v>
      </c>
      <c r="AD184" s="79">
        <v>0</v>
      </c>
      <c r="AE184" s="85" t="s">
        <v>1659</v>
      </c>
      <c r="AF184" s="79" t="b">
        <v>0</v>
      </c>
      <c r="AG184" s="79" t="s">
        <v>1660</v>
      </c>
      <c r="AH184" s="79"/>
      <c r="AI184" s="85" t="s">
        <v>1659</v>
      </c>
      <c r="AJ184" s="79" t="b">
        <v>0</v>
      </c>
      <c r="AK184" s="79">
        <v>0</v>
      </c>
      <c r="AL184" s="85" t="s">
        <v>1659</v>
      </c>
      <c r="AM184" s="79" t="s">
        <v>1683</v>
      </c>
      <c r="AN184" s="79" t="b">
        <v>0</v>
      </c>
      <c r="AO184" s="85" t="s">
        <v>1493</v>
      </c>
      <c r="AP184" s="79" t="s">
        <v>176</v>
      </c>
      <c r="AQ184" s="79">
        <v>0</v>
      </c>
      <c r="AR184" s="79">
        <v>0</v>
      </c>
      <c r="AS184" s="79"/>
      <c r="AT184" s="79"/>
      <c r="AU184" s="79"/>
      <c r="AV184" s="79"/>
      <c r="AW184" s="79"/>
      <c r="AX184" s="79"/>
      <c r="AY184" s="79"/>
      <c r="AZ184" s="79"/>
      <c r="BA184">
        <v>282</v>
      </c>
      <c r="BB184" s="78" t="str">
        <f>REPLACE(INDEX(GroupVertices[Group],MATCH(Edges[[#This Row],[Vertex 1]],GroupVertices[Vertex],0)),1,1,"")</f>
        <v>2</v>
      </c>
      <c r="BC184" s="78" t="str">
        <f>REPLACE(INDEX(GroupVertices[Group],MATCH(Edges[[#This Row],[Vertex 2]],GroupVertices[Vertex],0)),1,1,"")</f>
        <v>2</v>
      </c>
      <c r="BD184" s="48">
        <v>1</v>
      </c>
      <c r="BE184" s="49">
        <v>7.142857142857143</v>
      </c>
      <c r="BF184" s="48">
        <v>0</v>
      </c>
      <c r="BG184" s="49">
        <v>0</v>
      </c>
      <c r="BH184" s="48">
        <v>0</v>
      </c>
      <c r="BI184" s="49">
        <v>0</v>
      </c>
      <c r="BJ184" s="48">
        <v>13</v>
      </c>
      <c r="BK184" s="49">
        <v>92.85714285714286</v>
      </c>
      <c r="BL184" s="48">
        <v>14</v>
      </c>
    </row>
    <row r="185" spans="1:64" ht="15">
      <c r="A185" s="64" t="s">
        <v>237</v>
      </c>
      <c r="B185" s="64" t="s">
        <v>237</v>
      </c>
      <c r="C185" s="65" t="s">
        <v>2630</v>
      </c>
      <c r="D185" s="66">
        <v>3</v>
      </c>
      <c r="E185" s="67" t="s">
        <v>136</v>
      </c>
      <c r="F185" s="68">
        <v>35</v>
      </c>
      <c r="G185" s="65"/>
      <c r="H185" s="69"/>
      <c r="I185" s="70"/>
      <c r="J185" s="70"/>
      <c r="K185" s="34" t="s">
        <v>65</v>
      </c>
      <c r="L185" s="77">
        <v>185</v>
      </c>
      <c r="M185" s="77"/>
      <c r="N185" s="72"/>
      <c r="O185" s="79" t="s">
        <v>176</v>
      </c>
      <c r="P185" s="81">
        <v>43717.70761574074</v>
      </c>
      <c r="Q185" s="79" t="s">
        <v>419</v>
      </c>
      <c r="R185" s="83" t="s">
        <v>742</v>
      </c>
      <c r="S185" s="79" t="s">
        <v>893</v>
      </c>
      <c r="T185" s="79" t="s">
        <v>919</v>
      </c>
      <c r="U185" s="79"/>
      <c r="V185" s="83" t="s">
        <v>968</v>
      </c>
      <c r="W185" s="81">
        <v>43717.70761574074</v>
      </c>
      <c r="X185" s="83" t="s">
        <v>1149</v>
      </c>
      <c r="Y185" s="79"/>
      <c r="Z185" s="79"/>
      <c r="AA185" s="85" t="s">
        <v>1494</v>
      </c>
      <c r="AB185" s="79"/>
      <c r="AC185" s="79" t="b">
        <v>0</v>
      </c>
      <c r="AD185" s="79">
        <v>0</v>
      </c>
      <c r="AE185" s="85" t="s">
        <v>1659</v>
      </c>
      <c r="AF185" s="79" t="b">
        <v>0</v>
      </c>
      <c r="AG185" s="79" t="s">
        <v>1660</v>
      </c>
      <c r="AH185" s="79"/>
      <c r="AI185" s="85" t="s">
        <v>1659</v>
      </c>
      <c r="AJ185" s="79" t="b">
        <v>0</v>
      </c>
      <c r="AK185" s="79">
        <v>0</v>
      </c>
      <c r="AL185" s="85" t="s">
        <v>1659</v>
      </c>
      <c r="AM185" s="79" t="s">
        <v>1683</v>
      </c>
      <c r="AN185" s="79" t="b">
        <v>0</v>
      </c>
      <c r="AO185" s="85" t="s">
        <v>1494</v>
      </c>
      <c r="AP185" s="79" t="s">
        <v>176</v>
      </c>
      <c r="AQ185" s="79">
        <v>0</v>
      </c>
      <c r="AR185" s="79">
        <v>0</v>
      </c>
      <c r="AS185" s="79"/>
      <c r="AT185" s="79"/>
      <c r="AU185" s="79"/>
      <c r="AV185" s="79"/>
      <c r="AW185" s="79"/>
      <c r="AX185" s="79"/>
      <c r="AY185" s="79"/>
      <c r="AZ185" s="79"/>
      <c r="BA185">
        <v>282</v>
      </c>
      <c r="BB185" s="78" t="str">
        <f>REPLACE(INDEX(GroupVertices[Group],MATCH(Edges[[#This Row],[Vertex 1]],GroupVertices[Vertex],0)),1,1,"")</f>
        <v>2</v>
      </c>
      <c r="BC185" s="78" t="str">
        <f>REPLACE(INDEX(GroupVertices[Group],MATCH(Edges[[#This Row],[Vertex 2]],GroupVertices[Vertex],0)),1,1,"")</f>
        <v>2</v>
      </c>
      <c r="BD185" s="48">
        <v>1</v>
      </c>
      <c r="BE185" s="49">
        <v>6.666666666666667</v>
      </c>
      <c r="BF185" s="48">
        <v>0</v>
      </c>
      <c r="BG185" s="49">
        <v>0</v>
      </c>
      <c r="BH185" s="48">
        <v>0</v>
      </c>
      <c r="BI185" s="49">
        <v>0</v>
      </c>
      <c r="BJ185" s="48">
        <v>14</v>
      </c>
      <c r="BK185" s="49">
        <v>93.33333333333333</v>
      </c>
      <c r="BL185" s="48">
        <v>15</v>
      </c>
    </row>
    <row r="186" spans="1:64" ht="15">
      <c r="A186" s="64" t="s">
        <v>237</v>
      </c>
      <c r="B186" s="64" t="s">
        <v>237</v>
      </c>
      <c r="C186" s="65" t="s">
        <v>2630</v>
      </c>
      <c r="D186" s="66">
        <v>3</v>
      </c>
      <c r="E186" s="67" t="s">
        <v>136</v>
      </c>
      <c r="F186" s="68">
        <v>35</v>
      </c>
      <c r="G186" s="65"/>
      <c r="H186" s="69"/>
      <c r="I186" s="70"/>
      <c r="J186" s="70"/>
      <c r="K186" s="34" t="s">
        <v>65</v>
      </c>
      <c r="L186" s="77">
        <v>186</v>
      </c>
      <c r="M186" s="77"/>
      <c r="N186" s="72"/>
      <c r="O186" s="79" t="s">
        <v>176</v>
      </c>
      <c r="P186" s="81">
        <v>43717.70762731481</v>
      </c>
      <c r="Q186" s="79" t="s">
        <v>420</v>
      </c>
      <c r="R186" s="83" t="s">
        <v>743</v>
      </c>
      <c r="S186" s="79" t="s">
        <v>893</v>
      </c>
      <c r="T186" s="79" t="s">
        <v>919</v>
      </c>
      <c r="U186" s="79"/>
      <c r="V186" s="83" t="s">
        <v>968</v>
      </c>
      <c r="W186" s="81">
        <v>43717.70762731481</v>
      </c>
      <c r="X186" s="83" t="s">
        <v>1150</v>
      </c>
      <c r="Y186" s="79"/>
      <c r="Z186" s="79"/>
      <c r="AA186" s="85" t="s">
        <v>1495</v>
      </c>
      <c r="AB186" s="79"/>
      <c r="AC186" s="79" t="b">
        <v>0</v>
      </c>
      <c r="AD186" s="79">
        <v>0</v>
      </c>
      <c r="AE186" s="85" t="s">
        <v>1659</v>
      </c>
      <c r="AF186" s="79" t="b">
        <v>0</v>
      </c>
      <c r="AG186" s="79" t="s">
        <v>1660</v>
      </c>
      <c r="AH186" s="79"/>
      <c r="AI186" s="85" t="s">
        <v>1659</v>
      </c>
      <c r="AJ186" s="79" t="b">
        <v>0</v>
      </c>
      <c r="AK186" s="79">
        <v>0</v>
      </c>
      <c r="AL186" s="85" t="s">
        <v>1659</v>
      </c>
      <c r="AM186" s="79" t="s">
        <v>1683</v>
      </c>
      <c r="AN186" s="79" t="b">
        <v>0</v>
      </c>
      <c r="AO186" s="85" t="s">
        <v>1495</v>
      </c>
      <c r="AP186" s="79" t="s">
        <v>176</v>
      </c>
      <c r="AQ186" s="79">
        <v>0</v>
      </c>
      <c r="AR186" s="79">
        <v>0</v>
      </c>
      <c r="AS186" s="79"/>
      <c r="AT186" s="79"/>
      <c r="AU186" s="79"/>
      <c r="AV186" s="79"/>
      <c r="AW186" s="79"/>
      <c r="AX186" s="79"/>
      <c r="AY186" s="79"/>
      <c r="AZ186" s="79"/>
      <c r="BA186">
        <v>282</v>
      </c>
      <c r="BB186" s="78" t="str">
        <f>REPLACE(INDEX(GroupVertices[Group],MATCH(Edges[[#This Row],[Vertex 1]],GroupVertices[Vertex],0)),1,1,"")</f>
        <v>2</v>
      </c>
      <c r="BC186" s="78" t="str">
        <f>REPLACE(INDEX(GroupVertices[Group],MATCH(Edges[[#This Row],[Vertex 2]],GroupVertices[Vertex],0)),1,1,"")</f>
        <v>2</v>
      </c>
      <c r="BD186" s="48">
        <v>0</v>
      </c>
      <c r="BE186" s="49">
        <v>0</v>
      </c>
      <c r="BF186" s="48">
        <v>0</v>
      </c>
      <c r="BG186" s="49">
        <v>0</v>
      </c>
      <c r="BH186" s="48">
        <v>0</v>
      </c>
      <c r="BI186" s="49">
        <v>0</v>
      </c>
      <c r="BJ186" s="48">
        <v>13</v>
      </c>
      <c r="BK186" s="49">
        <v>100</v>
      </c>
      <c r="BL186" s="48">
        <v>13</v>
      </c>
    </row>
    <row r="187" spans="1:64" ht="15">
      <c r="A187" s="64" t="s">
        <v>237</v>
      </c>
      <c r="B187" s="64" t="s">
        <v>237</v>
      </c>
      <c r="C187" s="65" t="s">
        <v>2630</v>
      </c>
      <c r="D187" s="66">
        <v>3</v>
      </c>
      <c r="E187" s="67" t="s">
        <v>136</v>
      </c>
      <c r="F187" s="68">
        <v>35</v>
      </c>
      <c r="G187" s="65"/>
      <c r="H187" s="69"/>
      <c r="I187" s="70"/>
      <c r="J187" s="70"/>
      <c r="K187" s="34" t="s">
        <v>65</v>
      </c>
      <c r="L187" s="77">
        <v>187</v>
      </c>
      <c r="M187" s="77"/>
      <c r="N187" s="72"/>
      <c r="O187" s="79" t="s">
        <v>176</v>
      </c>
      <c r="P187" s="81">
        <v>43717.804664351854</v>
      </c>
      <c r="Q187" s="79" t="s">
        <v>421</v>
      </c>
      <c r="R187" s="83" t="s">
        <v>744</v>
      </c>
      <c r="S187" s="79" t="s">
        <v>893</v>
      </c>
      <c r="T187" s="79" t="s">
        <v>919</v>
      </c>
      <c r="U187" s="79"/>
      <c r="V187" s="83" t="s">
        <v>968</v>
      </c>
      <c r="W187" s="81">
        <v>43717.804664351854</v>
      </c>
      <c r="X187" s="83" t="s">
        <v>1151</v>
      </c>
      <c r="Y187" s="79"/>
      <c r="Z187" s="79"/>
      <c r="AA187" s="85" t="s">
        <v>1496</v>
      </c>
      <c r="AB187" s="79"/>
      <c r="AC187" s="79" t="b">
        <v>0</v>
      </c>
      <c r="AD187" s="79">
        <v>0</v>
      </c>
      <c r="AE187" s="85" t="s">
        <v>1659</v>
      </c>
      <c r="AF187" s="79" t="b">
        <v>0</v>
      </c>
      <c r="AG187" s="79" t="s">
        <v>1660</v>
      </c>
      <c r="AH187" s="79"/>
      <c r="AI187" s="85" t="s">
        <v>1659</v>
      </c>
      <c r="AJ187" s="79" t="b">
        <v>0</v>
      </c>
      <c r="AK187" s="79">
        <v>0</v>
      </c>
      <c r="AL187" s="85" t="s">
        <v>1659</v>
      </c>
      <c r="AM187" s="79" t="s">
        <v>1683</v>
      </c>
      <c r="AN187" s="79" t="b">
        <v>0</v>
      </c>
      <c r="AO187" s="85" t="s">
        <v>1496</v>
      </c>
      <c r="AP187" s="79" t="s">
        <v>176</v>
      </c>
      <c r="AQ187" s="79">
        <v>0</v>
      </c>
      <c r="AR187" s="79">
        <v>0</v>
      </c>
      <c r="AS187" s="79"/>
      <c r="AT187" s="79"/>
      <c r="AU187" s="79"/>
      <c r="AV187" s="79"/>
      <c r="AW187" s="79"/>
      <c r="AX187" s="79"/>
      <c r="AY187" s="79"/>
      <c r="AZ187" s="79"/>
      <c r="BA187">
        <v>282</v>
      </c>
      <c r="BB187" s="78" t="str">
        <f>REPLACE(INDEX(GroupVertices[Group],MATCH(Edges[[#This Row],[Vertex 1]],GroupVertices[Vertex],0)),1,1,"")</f>
        <v>2</v>
      </c>
      <c r="BC187" s="78" t="str">
        <f>REPLACE(INDEX(GroupVertices[Group],MATCH(Edges[[#This Row],[Vertex 2]],GroupVertices[Vertex],0)),1,1,"")</f>
        <v>2</v>
      </c>
      <c r="BD187" s="48">
        <v>0</v>
      </c>
      <c r="BE187" s="49">
        <v>0</v>
      </c>
      <c r="BF187" s="48">
        <v>0</v>
      </c>
      <c r="BG187" s="49">
        <v>0</v>
      </c>
      <c r="BH187" s="48">
        <v>0</v>
      </c>
      <c r="BI187" s="49">
        <v>0</v>
      </c>
      <c r="BJ187" s="48">
        <v>13</v>
      </c>
      <c r="BK187" s="49">
        <v>100</v>
      </c>
      <c r="BL187" s="48">
        <v>13</v>
      </c>
    </row>
    <row r="188" spans="1:64" ht="15">
      <c r="A188" s="64" t="s">
        <v>237</v>
      </c>
      <c r="B188" s="64" t="s">
        <v>237</v>
      </c>
      <c r="C188" s="65" t="s">
        <v>2630</v>
      </c>
      <c r="D188" s="66">
        <v>3</v>
      </c>
      <c r="E188" s="67" t="s">
        <v>136</v>
      </c>
      <c r="F188" s="68">
        <v>35</v>
      </c>
      <c r="G188" s="65"/>
      <c r="H188" s="69"/>
      <c r="I188" s="70"/>
      <c r="J188" s="70"/>
      <c r="K188" s="34" t="s">
        <v>65</v>
      </c>
      <c r="L188" s="77">
        <v>188</v>
      </c>
      <c r="M188" s="77"/>
      <c r="N188" s="72"/>
      <c r="O188" s="79" t="s">
        <v>176</v>
      </c>
      <c r="P188" s="81">
        <v>43718.5456712963</v>
      </c>
      <c r="Q188" s="79" t="s">
        <v>422</v>
      </c>
      <c r="R188" s="83" t="s">
        <v>745</v>
      </c>
      <c r="S188" s="79" t="s">
        <v>893</v>
      </c>
      <c r="T188" s="79" t="s">
        <v>919</v>
      </c>
      <c r="U188" s="79"/>
      <c r="V188" s="83" t="s">
        <v>968</v>
      </c>
      <c r="W188" s="81">
        <v>43718.5456712963</v>
      </c>
      <c r="X188" s="83" t="s">
        <v>1152</v>
      </c>
      <c r="Y188" s="79"/>
      <c r="Z188" s="79"/>
      <c r="AA188" s="85" t="s">
        <v>1497</v>
      </c>
      <c r="AB188" s="79"/>
      <c r="AC188" s="79" t="b">
        <v>0</v>
      </c>
      <c r="AD188" s="79">
        <v>0</v>
      </c>
      <c r="AE188" s="85" t="s">
        <v>1659</v>
      </c>
      <c r="AF188" s="79" t="b">
        <v>0</v>
      </c>
      <c r="AG188" s="79" t="s">
        <v>1660</v>
      </c>
      <c r="AH188" s="79"/>
      <c r="AI188" s="85" t="s">
        <v>1659</v>
      </c>
      <c r="AJ188" s="79" t="b">
        <v>0</v>
      </c>
      <c r="AK188" s="79">
        <v>0</v>
      </c>
      <c r="AL188" s="85" t="s">
        <v>1659</v>
      </c>
      <c r="AM188" s="79" t="s">
        <v>1683</v>
      </c>
      <c r="AN188" s="79" t="b">
        <v>0</v>
      </c>
      <c r="AO188" s="85" t="s">
        <v>1497</v>
      </c>
      <c r="AP188" s="79" t="s">
        <v>176</v>
      </c>
      <c r="AQ188" s="79">
        <v>0</v>
      </c>
      <c r="AR188" s="79">
        <v>0</v>
      </c>
      <c r="AS188" s="79"/>
      <c r="AT188" s="79"/>
      <c r="AU188" s="79"/>
      <c r="AV188" s="79"/>
      <c r="AW188" s="79"/>
      <c r="AX188" s="79"/>
      <c r="AY188" s="79"/>
      <c r="AZ188" s="79"/>
      <c r="BA188">
        <v>282</v>
      </c>
      <c r="BB188" s="78" t="str">
        <f>REPLACE(INDEX(GroupVertices[Group],MATCH(Edges[[#This Row],[Vertex 1]],GroupVertices[Vertex],0)),1,1,"")</f>
        <v>2</v>
      </c>
      <c r="BC188" s="78" t="str">
        <f>REPLACE(INDEX(GroupVertices[Group],MATCH(Edges[[#This Row],[Vertex 2]],GroupVertices[Vertex],0)),1,1,"")</f>
        <v>2</v>
      </c>
      <c r="BD188" s="48">
        <v>0</v>
      </c>
      <c r="BE188" s="49">
        <v>0</v>
      </c>
      <c r="BF188" s="48">
        <v>0</v>
      </c>
      <c r="BG188" s="49">
        <v>0</v>
      </c>
      <c r="BH188" s="48">
        <v>0</v>
      </c>
      <c r="BI188" s="49">
        <v>0</v>
      </c>
      <c r="BJ188" s="48">
        <v>16</v>
      </c>
      <c r="BK188" s="49">
        <v>100</v>
      </c>
      <c r="BL188" s="48">
        <v>16</v>
      </c>
    </row>
    <row r="189" spans="1:64" ht="15">
      <c r="A189" s="64" t="s">
        <v>237</v>
      </c>
      <c r="B189" s="64" t="s">
        <v>237</v>
      </c>
      <c r="C189" s="65" t="s">
        <v>2630</v>
      </c>
      <c r="D189" s="66">
        <v>3</v>
      </c>
      <c r="E189" s="67" t="s">
        <v>136</v>
      </c>
      <c r="F189" s="68">
        <v>35</v>
      </c>
      <c r="G189" s="65"/>
      <c r="H189" s="69"/>
      <c r="I189" s="70"/>
      <c r="J189" s="70"/>
      <c r="K189" s="34" t="s">
        <v>65</v>
      </c>
      <c r="L189" s="77">
        <v>189</v>
      </c>
      <c r="M189" s="77"/>
      <c r="N189" s="72"/>
      <c r="O189" s="79" t="s">
        <v>176</v>
      </c>
      <c r="P189" s="81">
        <v>43718.54568287037</v>
      </c>
      <c r="Q189" s="79" t="s">
        <v>423</v>
      </c>
      <c r="R189" s="83" t="s">
        <v>746</v>
      </c>
      <c r="S189" s="79" t="s">
        <v>893</v>
      </c>
      <c r="T189" s="79" t="s">
        <v>919</v>
      </c>
      <c r="U189" s="79"/>
      <c r="V189" s="83" t="s">
        <v>968</v>
      </c>
      <c r="W189" s="81">
        <v>43718.54568287037</v>
      </c>
      <c r="X189" s="83" t="s">
        <v>1153</v>
      </c>
      <c r="Y189" s="79"/>
      <c r="Z189" s="79"/>
      <c r="AA189" s="85" t="s">
        <v>1498</v>
      </c>
      <c r="AB189" s="79"/>
      <c r="AC189" s="79" t="b">
        <v>0</v>
      </c>
      <c r="AD189" s="79">
        <v>0</v>
      </c>
      <c r="AE189" s="85" t="s">
        <v>1659</v>
      </c>
      <c r="AF189" s="79" t="b">
        <v>0</v>
      </c>
      <c r="AG189" s="79" t="s">
        <v>1660</v>
      </c>
      <c r="AH189" s="79"/>
      <c r="AI189" s="85" t="s">
        <v>1659</v>
      </c>
      <c r="AJ189" s="79" t="b">
        <v>0</v>
      </c>
      <c r="AK189" s="79">
        <v>0</v>
      </c>
      <c r="AL189" s="85" t="s">
        <v>1659</v>
      </c>
      <c r="AM189" s="79" t="s">
        <v>1683</v>
      </c>
      <c r="AN189" s="79" t="b">
        <v>0</v>
      </c>
      <c r="AO189" s="85" t="s">
        <v>1498</v>
      </c>
      <c r="AP189" s="79" t="s">
        <v>176</v>
      </c>
      <c r="AQ189" s="79">
        <v>0</v>
      </c>
      <c r="AR189" s="79">
        <v>0</v>
      </c>
      <c r="AS189" s="79"/>
      <c r="AT189" s="79"/>
      <c r="AU189" s="79"/>
      <c r="AV189" s="79"/>
      <c r="AW189" s="79"/>
      <c r="AX189" s="79"/>
      <c r="AY189" s="79"/>
      <c r="AZ189" s="79"/>
      <c r="BA189">
        <v>282</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16</v>
      </c>
      <c r="BK189" s="49">
        <v>100</v>
      </c>
      <c r="BL189" s="48">
        <v>16</v>
      </c>
    </row>
    <row r="190" spans="1:64" ht="15">
      <c r="A190" s="64" t="s">
        <v>237</v>
      </c>
      <c r="B190" s="64" t="s">
        <v>237</v>
      </c>
      <c r="C190" s="65" t="s">
        <v>2630</v>
      </c>
      <c r="D190" s="66">
        <v>3</v>
      </c>
      <c r="E190" s="67" t="s">
        <v>136</v>
      </c>
      <c r="F190" s="68">
        <v>35</v>
      </c>
      <c r="G190" s="65"/>
      <c r="H190" s="69"/>
      <c r="I190" s="70"/>
      <c r="J190" s="70"/>
      <c r="K190" s="34" t="s">
        <v>65</v>
      </c>
      <c r="L190" s="77">
        <v>190</v>
      </c>
      <c r="M190" s="77"/>
      <c r="N190" s="72"/>
      <c r="O190" s="79" t="s">
        <v>176</v>
      </c>
      <c r="P190" s="81">
        <v>43718.545694444445</v>
      </c>
      <c r="Q190" s="79" t="s">
        <v>424</v>
      </c>
      <c r="R190" s="83" t="s">
        <v>747</v>
      </c>
      <c r="S190" s="79" t="s">
        <v>893</v>
      </c>
      <c r="T190" s="79" t="s">
        <v>919</v>
      </c>
      <c r="U190" s="79"/>
      <c r="V190" s="83" t="s">
        <v>968</v>
      </c>
      <c r="W190" s="81">
        <v>43718.545694444445</v>
      </c>
      <c r="X190" s="83" t="s">
        <v>1154</v>
      </c>
      <c r="Y190" s="79"/>
      <c r="Z190" s="79"/>
      <c r="AA190" s="85" t="s">
        <v>1499</v>
      </c>
      <c r="AB190" s="79"/>
      <c r="AC190" s="79" t="b">
        <v>0</v>
      </c>
      <c r="AD190" s="79">
        <v>0</v>
      </c>
      <c r="AE190" s="85" t="s">
        <v>1659</v>
      </c>
      <c r="AF190" s="79" t="b">
        <v>0</v>
      </c>
      <c r="AG190" s="79" t="s">
        <v>1660</v>
      </c>
      <c r="AH190" s="79"/>
      <c r="AI190" s="85" t="s">
        <v>1659</v>
      </c>
      <c r="AJ190" s="79" t="b">
        <v>0</v>
      </c>
      <c r="AK190" s="79">
        <v>0</v>
      </c>
      <c r="AL190" s="85" t="s">
        <v>1659</v>
      </c>
      <c r="AM190" s="79" t="s">
        <v>1683</v>
      </c>
      <c r="AN190" s="79" t="b">
        <v>0</v>
      </c>
      <c r="AO190" s="85" t="s">
        <v>1499</v>
      </c>
      <c r="AP190" s="79" t="s">
        <v>176</v>
      </c>
      <c r="AQ190" s="79">
        <v>0</v>
      </c>
      <c r="AR190" s="79">
        <v>0</v>
      </c>
      <c r="AS190" s="79"/>
      <c r="AT190" s="79"/>
      <c r="AU190" s="79"/>
      <c r="AV190" s="79"/>
      <c r="AW190" s="79"/>
      <c r="AX190" s="79"/>
      <c r="AY190" s="79"/>
      <c r="AZ190" s="79"/>
      <c r="BA190">
        <v>282</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15</v>
      </c>
      <c r="BK190" s="49">
        <v>100</v>
      </c>
      <c r="BL190" s="48">
        <v>15</v>
      </c>
    </row>
    <row r="191" spans="1:64" ht="15">
      <c r="A191" s="64" t="s">
        <v>237</v>
      </c>
      <c r="B191" s="64" t="s">
        <v>237</v>
      </c>
      <c r="C191" s="65" t="s">
        <v>2630</v>
      </c>
      <c r="D191" s="66">
        <v>3</v>
      </c>
      <c r="E191" s="67" t="s">
        <v>136</v>
      </c>
      <c r="F191" s="68">
        <v>35</v>
      </c>
      <c r="G191" s="65"/>
      <c r="H191" s="69"/>
      <c r="I191" s="70"/>
      <c r="J191" s="70"/>
      <c r="K191" s="34" t="s">
        <v>65</v>
      </c>
      <c r="L191" s="77">
        <v>191</v>
      </c>
      <c r="M191" s="77"/>
      <c r="N191" s="72"/>
      <c r="O191" s="79" t="s">
        <v>176</v>
      </c>
      <c r="P191" s="81">
        <v>43718.545694444445</v>
      </c>
      <c r="Q191" s="79" t="s">
        <v>425</v>
      </c>
      <c r="R191" s="83" t="s">
        <v>748</v>
      </c>
      <c r="S191" s="79" t="s">
        <v>893</v>
      </c>
      <c r="T191" s="79" t="s">
        <v>919</v>
      </c>
      <c r="U191" s="79"/>
      <c r="V191" s="83" t="s">
        <v>968</v>
      </c>
      <c r="W191" s="81">
        <v>43718.545694444445</v>
      </c>
      <c r="X191" s="83" t="s">
        <v>1155</v>
      </c>
      <c r="Y191" s="79"/>
      <c r="Z191" s="79"/>
      <c r="AA191" s="85" t="s">
        <v>1500</v>
      </c>
      <c r="AB191" s="79"/>
      <c r="AC191" s="79" t="b">
        <v>0</v>
      </c>
      <c r="AD191" s="79">
        <v>0</v>
      </c>
      <c r="AE191" s="85" t="s">
        <v>1659</v>
      </c>
      <c r="AF191" s="79" t="b">
        <v>0</v>
      </c>
      <c r="AG191" s="79" t="s">
        <v>1660</v>
      </c>
      <c r="AH191" s="79"/>
      <c r="AI191" s="85" t="s">
        <v>1659</v>
      </c>
      <c r="AJ191" s="79" t="b">
        <v>0</v>
      </c>
      <c r="AK191" s="79">
        <v>0</v>
      </c>
      <c r="AL191" s="85" t="s">
        <v>1659</v>
      </c>
      <c r="AM191" s="79" t="s">
        <v>1683</v>
      </c>
      <c r="AN191" s="79" t="b">
        <v>0</v>
      </c>
      <c r="AO191" s="85" t="s">
        <v>1500</v>
      </c>
      <c r="AP191" s="79" t="s">
        <v>176</v>
      </c>
      <c r="AQ191" s="79">
        <v>0</v>
      </c>
      <c r="AR191" s="79">
        <v>0</v>
      </c>
      <c r="AS191" s="79"/>
      <c r="AT191" s="79"/>
      <c r="AU191" s="79"/>
      <c r="AV191" s="79"/>
      <c r="AW191" s="79"/>
      <c r="AX191" s="79"/>
      <c r="AY191" s="79"/>
      <c r="AZ191" s="79"/>
      <c r="BA191">
        <v>282</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15</v>
      </c>
      <c r="BK191" s="49">
        <v>100</v>
      </c>
      <c r="BL191" s="48">
        <v>15</v>
      </c>
    </row>
    <row r="192" spans="1:64" ht="15">
      <c r="A192" s="64" t="s">
        <v>237</v>
      </c>
      <c r="B192" s="64" t="s">
        <v>237</v>
      </c>
      <c r="C192" s="65" t="s">
        <v>2630</v>
      </c>
      <c r="D192" s="66">
        <v>3</v>
      </c>
      <c r="E192" s="67" t="s">
        <v>136</v>
      </c>
      <c r="F192" s="68">
        <v>35</v>
      </c>
      <c r="G192" s="65"/>
      <c r="H192" s="69"/>
      <c r="I192" s="70"/>
      <c r="J192" s="70"/>
      <c r="K192" s="34" t="s">
        <v>65</v>
      </c>
      <c r="L192" s="77">
        <v>192</v>
      </c>
      <c r="M192" s="77"/>
      <c r="N192" s="72"/>
      <c r="O192" s="79" t="s">
        <v>176</v>
      </c>
      <c r="P192" s="81">
        <v>43718.54570601852</v>
      </c>
      <c r="Q192" s="79" t="s">
        <v>426</v>
      </c>
      <c r="R192" s="83" t="s">
        <v>749</v>
      </c>
      <c r="S192" s="79" t="s">
        <v>893</v>
      </c>
      <c r="T192" s="79" t="s">
        <v>919</v>
      </c>
      <c r="U192" s="79"/>
      <c r="V192" s="83" t="s">
        <v>968</v>
      </c>
      <c r="W192" s="81">
        <v>43718.54570601852</v>
      </c>
      <c r="X192" s="83" t="s">
        <v>1156</v>
      </c>
      <c r="Y192" s="79"/>
      <c r="Z192" s="79"/>
      <c r="AA192" s="85" t="s">
        <v>1501</v>
      </c>
      <c r="AB192" s="79"/>
      <c r="AC192" s="79" t="b">
        <v>0</v>
      </c>
      <c r="AD192" s="79">
        <v>0</v>
      </c>
      <c r="AE192" s="85" t="s">
        <v>1659</v>
      </c>
      <c r="AF192" s="79" t="b">
        <v>0</v>
      </c>
      <c r="AG192" s="79" t="s">
        <v>1660</v>
      </c>
      <c r="AH192" s="79"/>
      <c r="AI192" s="85" t="s">
        <v>1659</v>
      </c>
      <c r="AJ192" s="79" t="b">
        <v>0</v>
      </c>
      <c r="AK192" s="79">
        <v>0</v>
      </c>
      <c r="AL192" s="85" t="s">
        <v>1659</v>
      </c>
      <c r="AM192" s="79" t="s">
        <v>1683</v>
      </c>
      <c r="AN192" s="79" t="b">
        <v>0</v>
      </c>
      <c r="AO192" s="85" t="s">
        <v>1501</v>
      </c>
      <c r="AP192" s="79" t="s">
        <v>176</v>
      </c>
      <c r="AQ192" s="79">
        <v>0</v>
      </c>
      <c r="AR192" s="79">
        <v>0</v>
      </c>
      <c r="AS192" s="79"/>
      <c r="AT192" s="79"/>
      <c r="AU192" s="79"/>
      <c r="AV192" s="79"/>
      <c r="AW192" s="79"/>
      <c r="AX192" s="79"/>
      <c r="AY192" s="79"/>
      <c r="AZ192" s="79"/>
      <c r="BA192">
        <v>282</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15</v>
      </c>
      <c r="BK192" s="49">
        <v>100</v>
      </c>
      <c r="BL192" s="48">
        <v>15</v>
      </c>
    </row>
    <row r="193" spans="1:64" ht="15">
      <c r="A193" s="64" t="s">
        <v>237</v>
      </c>
      <c r="B193" s="64" t="s">
        <v>237</v>
      </c>
      <c r="C193" s="65" t="s">
        <v>2630</v>
      </c>
      <c r="D193" s="66">
        <v>3</v>
      </c>
      <c r="E193" s="67" t="s">
        <v>136</v>
      </c>
      <c r="F193" s="68">
        <v>35</v>
      </c>
      <c r="G193" s="65"/>
      <c r="H193" s="69"/>
      <c r="I193" s="70"/>
      <c r="J193" s="70"/>
      <c r="K193" s="34" t="s">
        <v>65</v>
      </c>
      <c r="L193" s="77">
        <v>193</v>
      </c>
      <c r="M193" s="77"/>
      <c r="N193" s="72"/>
      <c r="O193" s="79" t="s">
        <v>176</v>
      </c>
      <c r="P193" s="81">
        <v>43718.54571759259</v>
      </c>
      <c r="Q193" s="79" t="s">
        <v>427</v>
      </c>
      <c r="R193" s="83" t="s">
        <v>750</v>
      </c>
      <c r="S193" s="79" t="s">
        <v>893</v>
      </c>
      <c r="T193" s="79" t="s">
        <v>919</v>
      </c>
      <c r="U193" s="79"/>
      <c r="V193" s="83" t="s">
        <v>968</v>
      </c>
      <c r="W193" s="81">
        <v>43718.54571759259</v>
      </c>
      <c r="X193" s="83" t="s">
        <v>1157</v>
      </c>
      <c r="Y193" s="79"/>
      <c r="Z193" s="79"/>
      <c r="AA193" s="85" t="s">
        <v>1502</v>
      </c>
      <c r="AB193" s="79"/>
      <c r="AC193" s="79" t="b">
        <v>0</v>
      </c>
      <c r="AD193" s="79">
        <v>0</v>
      </c>
      <c r="AE193" s="85" t="s">
        <v>1659</v>
      </c>
      <c r="AF193" s="79" t="b">
        <v>0</v>
      </c>
      <c r="AG193" s="79" t="s">
        <v>1660</v>
      </c>
      <c r="AH193" s="79"/>
      <c r="AI193" s="85" t="s">
        <v>1659</v>
      </c>
      <c r="AJ193" s="79" t="b">
        <v>0</v>
      </c>
      <c r="AK193" s="79">
        <v>0</v>
      </c>
      <c r="AL193" s="85" t="s">
        <v>1659</v>
      </c>
      <c r="AM193" s="79" t="s">
        <v>1683</v>
      </c>
      <c r="AN193" s="79" t="b">
        <v>0</v>
      </c>
      <c r="AO193" s="85" t="s">
        <v>1502</v>
      </c>
      <c r="AP193" s="79" t="s">
        <v>176</v>
      </c>
      <c r="AQ193" s="79">
        <v>0</v>
      </c>
      <c r="AR193" s="79">
        <v>0</v>
      </c>
      <c r="AS193" s="79"/>
      <c r="AT193" s="79"/>
      <c r="AU193" s="79"/>
      <c r="AV193" s="79"/>
      <c r="AW193" s="79"/>
      <c r="AX193" s="79"/>
      <c r="AY193" s="79"/>
      <c r="AZ193" s="79"/>
      <c r="BA193">
        <v>282</v>
      </c>
      <c r="BB193" s="78" t="str">
        <f>REPLACE(INDEX(GroupVertices[Group],MATCH(Edges[[#This Row],[Vertex 1]],GroupVertices[Vertex],0)),1,1,"")</f>
        <v>2</v>
      </c>
      <c r="BC193" s="78" t="str">
        <f>REPLACE(INDEX(GroupVertices[Group],MATCH(Edges[[#This Row],[Vertex 2]],GroupVertices[Vertex],0)),1,1,"")</f>
        <v>2</v>
      </c>
      <c r="BD193" s="48">
        <v>0</v>
      </c>
      <c r="BE193" s="49">
        <v>0</v>
      </c>
      <c r="BF193" s="48">
        <v>0</v>
      </c>
      <c r="BG193" s="49">
        <v>0</v>
      </c>
      <c r="BH193" s="48">
        <v>0</v>
      </c>
      <c r="BI193" s="49">
        <v>0</v>
      </c>
      <c r="BJ193" s="48">
        <v>15</v>
      </c>
      <c r="BK193" s="49">
        <v>100</v>
      </c>
      <c r="BL193" s="48">
        <v>15</v>
      </c>
    </row>
    <row r="194" spans="1:64" ht="15">
      <c r="A194" s="64" t="s">
        <v>237</v>
      </c>
      <c r="B194" s="64" t="s">
        <v>237</v>
      </c>
      <c r="C194" s="65" t="s">
        <v>2630</v>
      </c>
      <c r="D194" s="66">
        <v>3</v>
      </c>
      <c r="E194" s="67" t="s">
        <v>136</v>
      </c>
      <c r="F194" s="68">
        <v>35</v>
      </c>
      <c r="G194" s="65"/>
      <c r="H194" s="69"/>
      <c r="I194" s="70"/>
      <c r="J194" s="70"/>
      <c r="K194" s="34" t="s">
        <v>65</v>
      </c>
      <c r="L194" s="77">
        <v>194</v>
      </c>
      <c r="M194" s="77"/>
      <c r="N194" s="72"/>
      <c r="O194" s="79" t="s">
        <v>176</v>
      </c>
      <c r="P194" s="81">
        <v>43718.54572916667</v>
      </c>
      <c r="Q194" s="79" t="s">
        <v>428</v>
      </c>
      <c r="R194" s="83" t="s">
        <v>751</v>
      </c>
      <c r="S194" s="79" t="s">
        <v>893</v>
      </c>
      <c r="T194" s="79" t="s">
        <v>919</v>
      </c>
      <c r="U194" s="79"/>
      <c r="V194" s="83" t="s">
        <v>968</v>
      </c>
      <c r="W194" s="81">
        <v>43718.54572916667</v>
      </c>
      <c r="X194" s="83" t="s">
        <v>1158</v>
      </c>
      <c r="Y194" s="79"/>
      <c r="Z194" s="79"/>
      <c r="AA194" s="85" t="s">
        <v>1503</v>
      </c>
      <c r="AB194" s="79"/>
      <c r="AC194" s="79" t="b">
        <v>0</v>
      </c>
      <c r="AD194" s="79">
        <v>0</v>
      </c>
      <c r="AE194" s="85" t="s">
        <v>1659</v>
      </c>
      <c r="AF194" s="79" t="b">
        <v>0</v>
      </c>
      <c r="AG194" s="79" t="s">
        <v>1660</v>
      </c>
      <c r="AH194" s="79"/>
      <c r="AI194" s="85" t="s">
        <v>1659</v>
      </c>
      <c r="AJ194" s="79" t="b">
        <v>0</v>
      </c>
      <c r="AK194" s="79">
        <v>0</v>
      </c>
      <c r="AL194" s="85" t="s">
        <v>1659</v>
      </c>
      <c r="AM194" s="79" t="s">
        <v>1683</v>
      </c>
      <c r="AN194" s="79" t="b">
        <v>0</v>
      </c>
      <c r="AO194" s="85" t="s">
        <v>1503</v>
      </c>
      <c r="AP194" s="79" t="s">
        <v>176</v>
      </c>
      <c r="AQ194" s="79">
        <v>0</v>
      </c>
      <c r="AR194" s="79">
        <v>0</v>
      </c>
      <c r="AS194" s="79"/>
      <c r="AT194" s="79"/>
      <c r="AU194" s="79"/>
      <c r="AV194" s="79"/>
      <c r="AW194" s="79"/>
      <c r="AX194" s="79"/>
      <c r="AY194" s="79"/>
      <c r="AZ194" s="79"/>
      <c r="BA194">
        <v>282</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15</v>
      </c>
      <c r="BK194" s="49">
        <v>100</v>
      </c>
      <c r="BL194" s="48">
        <v>15</v>
      </c>
    </row>
    <row r="195" spans="1:64" ht="15">
      <c r="A195" s="64" t="s">
        <v>237</v>
      </c>
      <c r="B195" s="64" t="s">
        <v>237</v>
      </c>
      <c r="C195" s="65" t="s">
        <v>2630</v>
      </c>
      <c r="D195" s="66">
        <v>3</v>
      </c>
      <c r="E195" s="67" t="s">
        <v>136</v>
      </c>
      <c r="F195" s="68">
        <v>35</v>
      </c>
      <c r="G195" s="65"/>
      <c r="H195" s="69"/>
      <c r="I195" s="70"/>
      <c r="J195" s="70"/>
      <c r="K195" s="34" t="s">
        <v>65</v>
      </c>
      <c r="L195" s="77">
        <v>195</v>
      </c>
      <c r="M195" s="77"/>
      <c r="N195" s="72"/>
      <c r="O195" s="79" t="s">
        <v>176</v>
      </c>
      <c r="P195" s="81">
        <v>43718.54572916667</v>
      </c>
      <c r="Q195" s="79" t="s">
        <v>429</v>
      </c>
      <c r="R195" s="83" t="s">
        <v>752</v>
      </c>
      <c r="S195" s="79" t="s">
        <v>893</v>
      </c>
      <c r="T195" s="79" t="s">
        <v>919</v>
      </c>
      <c r="U195" s="79"/>
      <c r="V195" s="83" t="s">
        <v>968</v>
      </c>
      <c r="W195" s="81">
        <v>43718.54572916667</v>
      </c>
      <c r="X195" s="83" t="s">
        <v>1159</v>
      </c>
      <c r="Y195" s="79"/>
      <c r="Z195" s="79"/>
      <c r="AA195" s="85" t="s">
        <v>1504</v>
      </c>
      <c r="AB195" s="79"/>
      <c r="AC195" s="79" t="b">
        <v>0</v>
      </c>
      <c r="AD195" s="79">
        <v>0</v>
      </c>
      <c r="AE195" s="85" t="s">
        <v>1659</v>
      </c>
      <c r="AF195" s="79" t="b">
        <v>0</v>
      </c>
      <c r="AG195" s="79" t="s">
        <v>1660</v>
      </c>
      <c r="AH195" s="79"/>
      <c r="AI195" s="85" t="s">
        <v>1659</v>
      </c>
      <c r="AJ195" s="79" t="b">
        <v>0</v>
      </c>
      <c r="AK195" s="79">
        <v>0</v>
      </c>
      <c r="AL195" s="85" t="s">
        <v>1659</v>
      </c>
      <c r="AM195" s="79" t="s">
        <v>1683</v>
      </c>
      <c r="AN195" s="79" t="b">
        <v>0</v>
      </c>
      <c r="AO195" s="85" t="s">
        <v>1504</v>
      </c>
      <c r="AP195" s="79" t="s">
        <v>176</v>
      </c>
      <c r="AQ195" s="79">
        <v>0</v>
      </c>
      <c r="AR195" s="79">
        <v>0</v>
      </c>
      <c r="AS195" s="79"/>
      <c r="AT195" s="79"/>
      <c r="AU195" s="79"/>
      <c r="AV195" s="79"/>
      <c r="AW195" s="79"/>
      <c r="AX195" s="79"/>
      <c r="AY195" s="79"/>
      <c r="AZ195" s="79"/>
      <c r="BA195">
        <v>282</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15</v>
      </c>
      <c r="BK195" s="49">
        <v>100</v>
      </c>
      <c r="BL195" s="48">
        <v>15</v>
      </c>
    </row>
    <row r="196" spans="1:64" ht="15">
      <c r="A196" s="64" t="s">
        <v>237</v>
      </c>
      <c r="B196" s="64" t="s">
        <v>237</v>
      </c>
      <c r="C196" s="65" t="s">
        <v>2630</v>
      </c>
      <c r="D196" s="66">
        <v>3</v>
      </c>
      <c r="E196" s="67" t="s">
        <v>136</v>
      </c>
      <c r="F196" s="68">
        <v>35</v>
      </c>
      <c r="G196" s="65"/>
      <c r="H196" s="69"/>
      <c r="I196" s="70"/>
      <c r="J196" s="70"/>
      <c r="K196" s="34" t="s">
        <v>65</v>
      </c>
      <c r="L196" s="77">
        <v>196</v>
      </c>
      <c r="M196" s="77"/>
      <c r="N196" s="72"/>
      <c r="O196" s="79" t="s">
        <v>176</v>
      </c>
      <c r="P196" s="81">
        <v>43718.54574074074</v>
      </c>
      <c r="Q196" s="79" t="s">
        <v>430</v>
      </c>
      <c r="R196" s="83" t="s">
        <v>753</v>
      </c>
      <c r="S196" s="79" t="s">
        <v>893</v>
      </c>
      <c r="T196" s="79" t="s">
        <v>919</v>
      </c>
      <c r="U196" s="79"/>
      <c r="V196" s="83" t="s">
        <v>968</v>
      </c>
      <c r="W196" s="81">
        <v>43718.54574074074</v>
      </c>
      <c r="X196" s="83" t="s">
        <v>1160</v>
      </c>
      <c r="Y196" s="79"/>
      <c r="Z196" s="79"/>
      <c r="AA196" s="85" t="s">
        <v>1505</v>
      </c>
      <c r="AB196" s="79"/>
      <c r="AC196" s="79" t="b">
        <v>0</v>
      </c>
      <c r="AD196" s="79">
        <v>0</v>
      </c>
      <c r="AE196" s="85" t="s">
        <v>1659</v>
      </c>
      <c r="AF196" s="79" t="b">
        <v>0</v>
      </c>
      <c r="AG196" s="79" t="s">
        <v>1660</v>
      </c>
      <c r="AH196" s="79"/>
      <c r="AI196" s="85" t="s">
        <v>1659</v>
      </c>
      <c r="AJ196" s="79" t="b">
        <v>0</v>
      </c>
      <c r="AK196" s="79">
        <v>0</v>
      </c>
      <c r="AL196" s="85" t="s">
        <v>1659</v>
      </c>
      <c r="AM196" s="79" t="s">
        <v>1683</v>
      </c>
      <c r="AN196" s="79" t="b">
        <v>0</v>
      </c>
      <c r="AO196" s="85" t="s">
        <v>1505</v>
      </c>
      <c r="AP196" s="79" t="s">
        <v>176</v>
      </c>
      <c r="AQ196" s="79">
        <v>0</v>
      </c>
      <c r="AR196" s="79">
        <v>0</v>
      </c>
      <c r="AS196" s="79"/>
      <c r="AT196" s="79"/>
      <c r="AU196" s="79"/>
      <c r="AV196" s="79"/>
      <c r="AW196" s="79"/>
      <c r="AX196" s="79"/>
      <c r="AY196" s="79"/>
      <c r="AZ196" s="79"/>
      <c r="BA196">
        <v>282</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15</v>
      </c>
      <c r="BK196" s="49">
        <v>100</v>
      </c>
      <c r="BL196" s="48">
        <v>15</v>
      </c>
    </row>
    <row r="197" spans="1:64" ht="15">
      <c r="A197" s="64" t="s">
        <v>237</v>
      </c>
      <c r="B197" s="64" t="s">
        <v>237</v>
      </c>
      <c r="C197" s="65" t="s">
        <v>2630</v>
      </c>
      <c r="D197" s="66">
        <v>3</v>
      </c>
      <c r="E197" s="67" t="s">
        <v>136</v>
      </c>
      <c r="F197" s="68">
        <v>35</v>
      </c>
      <c r="G197" s="65"/>
      <c r="H197" s="69"/>
      <c r="I197" s="70"/>
      <c r="J197" s="70"/>
      <c r="K197" s="34" t="s">
        <v>65</v>
      </c>
      <c r="L197" s="77">
        <v>197</v>
      </c>
      <c r="M197" s="77"/>
      <c r="N197" s="72"/>
      <c r="O197" s="79" t="s">
        <v>176</v>
      </c>
      <c r="P197" s="81">
        <v>43718.545752314814</v>
      </c>
      <c r="Q197" s="79" t="s">
        <v>431</v>
      </c>
      <c r="R197" s="83" t="s">
        <v>754</v>
      </c>
      <c r="S197" s="79" t="s">
        <v>893</v>
      </c>
      <c r="T197" s="79" t="s">
        <v>919</v>
      </c>
      <c r="U197" s="79"/>
      <c r="V197" s="83" t="s">
        <v>968</v>
      </c>
      <c r="W197" s="81">
        <v>43718.545752314814</v>
      </c>
      <c r="X197" s="83" t="s">
        <v>1161</v>
      </c>
      <c r="Y197" s="79"/>
      <c r="Z197" s="79"/>
      <c r="AA197" s="85" t="s">
        <v>1506</v>
      </c>
      <c r="AB197" s="79"/>
      <c r="AC197" s="79" t="b">
        <v>0</v>
      </c>
      <c r="AD197" s="79">
        <v>0</v>
      </c>
      <c r="AE197" s="85" t="s">
        <v>1659</v>
      </c>
      <c r="AF197" s="79" t="b">
        <v>0</v>
      </c>
      <c r="AG197" s="79" t="s">
        <v>1660</v>
      </c>
      <c r="AH197" s="79"/>
      <c r="AI197" s="85" t="s">
        <v>1659</v>
      </c>
      <c r="AJ197" s="79" t="b">
        <v>0</v>
      </c>
      <c r="AK197" s="79">
        <v>0</v>
      </c>
      <c r="AL197" s="85" t="s">
        <v>1659</v>
      </c>
      <c r="AM197" s="79" t="s">
        <v>1683</v>
      </c>
      <c r="AN197" s="79" t="b">
        <v>0</v>
      </c>
      <c r="AO197" s="85" t="s">
        <v>1506</v>
      </c>
      <c r="AP197" s="79" t="s">
        <v>176</v>
      </c>
      <c r="AQ197" s="79">
        <v>0</v>
      </c>
      <c r="AR197" s="79">
        <v>0</v>
      </c>
      <c r="AS197" s="79"/>
      <c r="AT197" s="79"/>
      <c r="AU197" s="79"/>
      <c r="AV197" s="79"/>
      <c r="AW197" s="79"/>
      <c r="AX197" s="79"/>
      <c r="AY197" s="79"/>
      <c r="AZ197" s="79"/>
      <c r="BA197">
        <v>282</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14</v>
      </c>
      <c r="BK197" s="49">
        <v>100</v>
      </c>
      <c r="BL197" s="48">
        <v>14</v>
      </c>
    </row>
    <row r="198" spans="1:64" ht="15">
      <c r="A198" s="64" t="s">
        <v>237</v>
      </c>
      <c r="B198" s="64" t="s">
        <v>237</v>
      </c>
      <c r="C198" s="65" t="s">
        <v>2630</v>
      </c>
      <c r="D198" s="66">
        <v>3</v>
      </c>
      <c r="E198" s="67" t="s">
        <v>136</v>
      </c>
      <c r="F198" s="68">
        <v>35</v>
      </c>
      <c r="G198" s="65"/>
      <c r="H198" s="69"/>
      <c r="I198" s="70"/>
      <c r="J198" s="70"/>
      <c r="K198" s="34" t="s">
        <v>65</v>
      </c>
      <c r="L198" s="77">
        <v>198</v>
      </c>
      <c r="M198" s="77"/>
      <c r="N198" s="72"/>
      <c r="O198" s="79" t="s">
        <v>176</v>
      </c>
      <c r="P198" s="81">
        <v>43718.587476851855</v>
      </c>
      <c r="Q198" s="79" t="s">
        <v>432</v>
      </c>
      <c r="R198" s="83" t="s">
        <v>755</v>
      </c>
      <c r="S198" s="79" t="s">
        <v>893</v>
      </c>
      <c r="T198" s="79" t="s">
        <v>919</v>
      </c>
      <c r="U198" s="79"/>
      <c r="V198" s="83" t="s">
        <v>968</v>
      </c>
      <c r="W198" s="81">
        <v>43718.587476851855</v>
      </c>
      <c r="X198" s="83" t="s">
        <v>1162</v>
      </c>
      <c r="Y198" s="79"/>
      <c r="Z198" s="79"/>
      <c r="AA198" s="85" t="s">
        <v>1507</v>
      </c>
      <c r="AB198" s="79"/>
      <c r="AC198" s="79" t="b">
        <v>0</v>
      </c>
      <c r="AD198" s="79">
        <v>0</v>
      </c>
      <c r="AE198" s="85" t="s">
        <v>1659</v>
      </c>
      <c r="AF198" s="79" t="b">
        <v>0</v>
      </c>
      <c r="AG198" s="79" t="s">
        <v>1667</v>
      </c>
      <c r="AH198" s="79"/>
      <c r="AI198" s="85" t="s">
        <v>1659</v>
      </c>
      <c r="AJ198" s="79" t="b">
        <v>0</v>
      </c>
      <c r="AK198" s="79">
        <v>0</v>
      </c>
      <c r="AL198" s="85" t="s">
        <v>1659</v>
      </c>
      <c r="AM198" s="79" t="s">
        <v>1683</v>
      </c>
      <c r="AN198" s="79" t="b">
        <v>0</v>
      </c>
      <c r="AO198" s="85" t="s">
        <v>1507</v>
      </c>
      <c r="AP198" s="79" t="s">
        <v>176</v>
      </c>
      <c r="AQ198" s="79">
        <v>0</v>
      </c>
      <c r="AR198" s="79">
        <v>0</v>
      </c>
      <c r="AS198" s="79"/>
      <c r="AT198" s="79"/>
      <c r="AU198" s="79"/>
      <c r="AV198" s="79"/>
      <c r="AW198" s="79"/>
      <c r="AX198" s="79"/>
      <c r="AY198" s="79"/>
      <c r="AZ198" s="79"/>
      <c r="BA198">
        <v>282</v>
      </c>
      <c r="BB198" s="78" t="str">
        <f>REPLACE(INDEX(GroupVertices[Group],MATCH(Edges[[#This Row],[Vertex 1]],GroupVertices[Vertex],0)),1,1,"")</f>
        <v>2</v>
      </c>
      <c r="BC198" s="78" t="str">
        <f>REPLACE(INDEX(GroupVertices[Group],MATCH(Edges[[#This Row],[Vertex 2]],GroupVertices[Vertex],0)),1,1,"")</f>
        <v>2</v>
      </c>
      <c r="BD198" s="48">
        <v>1</v>
      </c>
      <c r="BE198" s="49">
        <v>7.6923076923076925</v>
      </c>
      <c r="BF198" s="48">
        <v>0</v>
      </c>
      <c r="BG198" s="49">
        <v>0</v>
      </c>
      <c r="BH198" s="48">
        <v>0</v>
      </c>
      <c r="BI198" s="49">
        <v>0</v>
      </c>
      <c r="BJ198" s="48">
        <v>12</v>
      </c>
      <c r="BK198" s="49">
        <v>92.3076923076923</v>
      </c>
      <c r="BL198" s="48">
        <v>13</v>
      </c>
    </row>
    <row r="199" spans="1:64" ht="15">
      <c r="A199" s="64" t="s">
        <v>237</v>
      </c>
      <c r="B199" s="64" t="s">
        <v>237</v>
      </c>
      <c r="C199" s="65" t="s">
        <v>2630</v>
      </c>
      <c r="D199" s="66">
        <v>3</v>
      </c>
      <c r="E199" s="67" t="s">
        <v>136</v>
      </c>
      <c r="F199" s="68">
        <v>35</v>
      </c>
      <c r="G199" s="65"/>
      <c r="H199" s="69"/>
      <c r="I199" s="70"/>
      <c r="J199" s="70"/>
      <c r="K199" s="34" t="s">
        <v>65</v>
      </c>
      <c r="L199" s="77">
        <v>199</v>
      </c>
      <c r="M199" s="77"/>
      <c r="N199" s="72"/>
      <c r="O199" s="79" t="s">
        <v>176</v>
      </c>
      <c r="P199" s="81">
        <v>43718.587488425925</v>
      </c>
      <c r="Q199" s="79" t="s">
        <v>433</v>
      </c>
      <c r="R199" s="83" t="s">
        <v>756</v>
      </c>
      <c r="S199" s="79" t="s">
        <v>893</v>
      </c>
      <c r="T199" s="79" t="s">
        <v>919</v>
      </c>
      <c r="U199" s="79"/>
      <c r="V199" s="83" t="s">
        <v>968</v>
      </c>
      <c r="W199" s="81">
        <v>43718.587488425925</v>
      </c>
      <c r="X199" s="83" t="s">
        <v>1163</v>
      </c>
      <c r="Y199" s="79"/>
      <c r="Z199" s="79"/>
      <c r="AA199" s="85" t="s">
        <v>1508</v>
      </c>
      <c r="AB199" s="79"/>
      <c r="AC199" s="79" t="b">
        <v>0</v>
      </c>
      <c r="AD199" s="79">
        <v>0</v>
      </c>
      <c r="AE199" s="85" t="s">
        <v>1659</v>
      </c>
      <c r="AF199" s="79" t="b">
        <v>0</v>
      </c>
      <c r="AG199" s="79" t="s">
        <v>1667</v>
      </c>
      <c r="AH199" s="79"/>
      <c r="AI199" s="85" t="s">
        <v>1659</v>
      </c>
      <c r="AJ199" s="79" t="b">
        <v>0</v>
      </c>
      <c r="AK199" s="79">
        <v>0</v>
      </c>
      <c r="AL199" s="85" t="s">
        <v>1659</v>
      </c>
      <c r="AM199" s="79" t="s">
        <v>1683</v>
      </c>
      <c r="AN199" s="79" t="b">
        <v>0</v>
      </c>
      <c r="AO199" s="85" t="s">
        <v>1508</v>
      </c>
      <c r="AP199" s="79" t="s">
        <v>176</v>
      </c>
      <c r="AQ199" s="79">
        <v>0</v>
      </c>
      <c r="AR199" s="79">
        <v>0</v>
      </c>
      <c r="AS199" s="79"/>
      <c r="AT199" s="79"/>
      <c r="AU199" s="79"/>
      <c r="AV199" s="79"/>
      <c r="AW199" s="79"/>
      <c r="AX199" s="79"/>
      <c r="AY199" s="79"/>
      <c r="AZ199" s="79"/>
      <c r="BA199">
        <v>282</v>
      </c>
      <c r="BB199" s="78" t="str">
        <f>REPLACE(INDEX(GroupVertices[Group],MATCH(Edges[[#This Row],[Vertex 1]],GroupVertices[Vertex],0)),1,1,"")</f>
        <v>2</v>
      </c>
      <c r="BC199" s="78" t="str">
        <f>REPLACE(INDEX(GroupVertices[Group],MATCH(Edges[[#This Row],[Vertex 2]],GroupVertices[Vertex],0)),1,1,"")</f>
        <v>2</v>
      </c>
      <c r="BD199" s="48">
        <v>1</v>
      </c>
      <c r="BE199" s="49">
        <v>7.6923076923076925</v>
      </c>
      <c r="BF199" s="48">
        <v>0</v>
      </c>
      <c r="BG199" s="49">
        <v>0</v>
      </c>
      <c r="BH199" s="48">
        <v>0</v>
      </c>
      <c r="BI199" s="49">
        <v>0</v>
      </c>
      <c r="BJ199" s="48">
        <v>12</v>
      </c>
      <c r="BK199" s="49">
        <v>92.3076923076923</v>
      </c>
      <c r="BL199" s="48">
        <v>13</v>
      </c>
    </row>
    <row r="200" spans="1:64" ht="15">
      <c r="A200" s="64" t="s">
        <v>237</v>
      </c>
      <c r="B200" s="64" t="s">
        <v>237</v>
      </c>
      <c r="C200" s="65" t="s">
        <v>2630</v>
      </c>
      <c r="D200" s="66">
        <v>3</v>
      </c>
      <c r="E200" s="67" t="s">
        <v>136</v>
      </c>
      <c r="F200" s="68">
        <v>35</v>
      </c>
      <c r="G200" s="65"/>
      <c r="H200" s="69"/>
      <c r="I200" s="70"/>
      <c r="J200" s="70"/>
      <c r="K200" s="34" t="s">
        <v>65</v>
      </c>
      <c r="L200" s="77">
        <v>200</v>
      </c>
      <c r="M200" s="77"/>
      <c r="N200" s="72"/>
      <c r="O200" s="79" t="s">
        <v>176</v>
      </c>
      <c r="P200" s="81">
        <v>43718.5875</v>
      </c>
      <c r="Q200" s="79" t="s">
        <v>434</v>
      </c>
      <c r="R200" s="83" t="s">
        <v>757</v>
      </c>
      <c r="S200" s="79" t="s">
        <v>893</v>
      </c>
      <c r="T200" s="79" t="s">
        <v>919</v>
      </c>
      <c r="U200" s="79"/>
      <c r="V200" s="83" t="s">
        <v>968</v>
      </c>
      <c r="W200" s="81">
        <v>43718.5875</v>
      </c>
      <c r="X200" s="83" t="s">
        <v>1164</v>
      </c>
      <c r="Y200" s="79"/>
      <c r="Z200" s="79"/>
      <c r="AA200" s="85" t="s">
        <v>1509</v>
      </c>
      <c r="AB200" s="79"/>
      <c r="AC200" s="79" t="b">
        <v>0</v>
      </c>
      <c r="AD200" s="79">
        <v>0</v>
      </c>
      <c r="AE200" s="85" t="s">
        <v>1659</v>
      </c>
      <c r="AF200" s="79" t="b">
        <v>0</v>
      </c>
      <c r="AG200" s="79" t="s">
        <v>1667</v>
      </c>
      <c r="AH200" s="79"/>
      <c r="AI200" s="85" t="s">
        <v>1659</v>
      </c>
      <c r="AJ200" s="79" t="b">
        <v>0</v>
      </c>
      <c r="AK200" s="79">
        <v>0</v>
      </c>
      <c r="AL200" s="85" t="s">
        <v>1659</v>
      </c>
      <c r="AM200" s="79" t="s">
        <v>1683</v>
      </c>
      <c r="AN200" s="79" t="b">
        <v>0</v>
      </c>
      <c r="AO200" s="85" t="s">
        <v>1509</v>
      </c>
      <c r="AP200" s="79" t="s">
        <v>176</v>
      </c>
      <c r="AQ200" s="79">
        <v>0</v>
      </c>
      <c r="AR200" s="79">
        <v>0</v>
      </c>
      <c r="AS200" s="79"/>
      <c r="AT200" s="79"/>
      <c r="AU200" s="79"/>
      <c r="AV200" s="79"/>
      <c r="AW200" s="79"/>
      <c r="AX200" s="79"/>
      <c r="AY200" s="79"/>
      <c r="AZ200" s="79"/>
      <c r="BA200">
        <v>282</v>
      </c>
      <c r="BB200" s="78" t="str">
        <f>REPLACE(INDEX(GroupVertices[Group],MATCH(Edges[[#This Row],[Vertex 1]],GroupVertices[Vertex],0)),1,1,"")</f>
        <v>2</v>
      </c>
      <c r="BC200" s="78" t="str">
        <f>REPLACE(INDEX(GroupVertices[Group],MATCH(Edges[[#This Row],[Vertex 2]],GroupVertices[Vertex],0)),1,1,"")</f>
        <v>2</v>
      </c>
      <c r="BD200" s="48">
        <v>1</v>
      </c>
      <c r="BE200" s="49">
        <v>7.6923076923076925</v>
      </c>
      <c r="BF200" s="48">
        <v>0</v>
      </c>
      <c r="BG200" s="49">
        <v>0</v>
      </c>
      <c r="BH200" s="48">
        <v>0</v>
      </c>
      <c r="BI200" s="49">
        <v>0</v>
      </c>
      <c r="BJ200" s="48">
        <v>12</v>
      </c>
      <c r="BK200" s="49">
        <v>92.3076923076923</v>
      </c>
      <c r="BL200" s="48">
        <v>13</v>
      </c>
    </row>
    <row r="201" spans="1:64" ht="15">
      <c r="A201" s="64" t="s">
        <v>237</v>
      </c>
      <c r="B201" s="64" t="s">
        <v>237</v>
      </c>
      <c r="C201" s="65" t="s">
        <v>2630</v>
      </c>
      <c r="D201" s="66">
        <v>3</v>
      </c>
      <c r="E201" s="67" t="s">
        <v>136</v>
      </c>
      <c r="F201" s="68">
        <v>35</v>
      </c>
      <c r="G201" s="65"/>
      <c r="H201" s="69"/>
      <c r="I201" s="70"/>
      <c r="J201" s="70"/>
      <c r="K201" s="34" t="s">
        <v>65</v>
      </c>
      <c r="L201" s="77">
        <v>201</v>
      </c>
      <c r="M201" s="77"/>
      <c r="N201" s="72"/>
      <c r="O201" s="79" t="s">
        <v>176</v>
      </c>
      <c r="P201" s="81">
        <v>43718.5875</v>
      </c>
      <c r="Q201" s="79" t="s">
        <v>435</v>
      </c>
      <c r="R201" s="83" t="s">
        <v>758</v>
      </c>
      <c r="S201" s="79" t="s">
        <v>893</v>
      </c>
      <c r="T201" s="79" t="s">
        <v>919</v>
      </c>
      <c r="U201" s="79"/>
      <c r="V201" s="83" t="s">
        <v>968</v>
      </c>
      <c r="W201" s="81">
        <v>43718.5875</v>
      </c>
      <c r="X201" s="83" t="s">
        <v>1165</v>
      </c>
      <c r="Y201" s="79"/>
      <c r="Z201" s="79"/>
      <c r="AA201" s="85" t="s">
        <v>1510</v>
      </c>
      <c r="AB201" s="79"/>
      <c r="AC201" s="79" t="b">
        <v>0</v>
      </c>
      <c r="AD201" s="79">
        <v>0</v>
      </c>
      <c r="AE201" s="85" t="s">
        <v>1659</v>
      </c>
      <c r="AF201" s="79" t="b">
        <v>0</v>
      </c>
      <c r="AG201" s="79" t="s">
        <v>1661</v>
      </c>
      <c r="AH201" s="79"/>
      <c r="AI201" s="85" t="s">
        <v>1659</v>
      </c>
      <c r="AJ201" s="79" t="b">
        <v>0</v>
      </c>
      <c r="AK201" s="79">
        <v>0</v>
      </c>
      <c r="AL201" s="85" t="s">
        <v>1659</v>
      </c>
      <c r="AM201" s="79" t="s">
        <v>1683</v>
      </c>
      <c r="AN201" s="79" t="b">
        <v>0</v>
      </c>
      <c r="AO201" s="85" t="s">
        <v>1510</v>
      </c>
      <c r="AP201" s="79" t="s">
        <v>176</v>
      </c>
      <c r="AQ201" s="79">
        <v>0</v>
      </c>
      <c r="AR201" s="79">
        <v>0</v>
      </c>
      <c r="AS201" s="79"/>
      <c r="AT201" s="79"/>
      <c r="AU201" s="79"/>
      <c r="AV201" s="79"/>
      <c r="AW201" s="79"/>
      <c r="AX201" s="79"/>
      <c r="AY201" s="79"/>
      <c r="AZ201" s="79"/>
      <c r="BA201">
        <v>282</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12</v>
      </c>
      <c r="BK201" s="49">
        <v>100</v>
      </c>
      <c r="BL201" s="48">
        <v>12</v>
      </c>
    </row>
    <row r="202" spans="1:64" ht="15">
      <c r="A202" s="64" t="s">
        <v>237</v>
      </c>
      <c r="B202" s="64" t="s">
        <v>237</v>
      </c>
      <c r="C202" s="65" t="s">
        <v>2630</v>
      </c>
      <c r="D202" s="66">
        <v>3</v>
      </c>
      <c r="E202" s="67" t="s">
        <v>136</v>
      </c>
      <c r="F202" s="68">
        <v>35</v>
      </c>
      <c r="G202" s="65"/>
      <c r="H202" s="69"/>
      <c r="I202" s="70"/>
      <c r="J202" s="70"/>
      <c r="K202" s="34" t="s">
        <v>65</v>
      </c>
      <c r="L202" s="77">
        <v>202</v>
      </c>
      <c r="M202" s="77"/>
      <c r="N202" s="72"/>
      <c r="O202" s="79" t="s">
        <v>176</v>
      </c>
      <c r="P202" s="81">
        <v>43718.58751157407</v>
      </c>
      <c r="Q202" s="79" t="s">
        <v>436</v>
      </c>
      <c r="R202" s="83" t="s">
        <v>759</v>
      </c>
      <c r="S202" s="79" t="s">
        <v>893</v>
      </c>
      <c r="T202" s="79" t="s">
        <v>919</v>
      </c>
      <c r="U202" s="79"/>
      <c r="V202" s="83" t="s">
        <v>968</v>
      </c>
      <c r="W202" s="81">
        <v>43718.58751157407</v>
      </c>
      <c r="X202" s="83" t="s">
        <v>1166</v>
      </c>
      <c r="Y202" s="79"/>
      <c r="Z202" s="79"/>
      <c r="AA202" s="85" t="s">
        <v>1511</v>
      </c>
      <c r="AB202" s="79"/>
      <c r="AC202" s="79" t="b">
        <v>0</v>
      </c>
      <c r="AD202" s="79">
        <v>0</v>
      </c>
      <c r="AE202" s="85" t="s">
        <v>1659</v>
      </c>
      <c r="AF202" s="79" t="b">
        <v>0</v>
      </c>
      <c r="AG202" s="79" t="s">
        <v>1660</v>
      </c>
      <c r="AH202" s="79"/>
      <c r="AI202" s="85" t="s">
        <v>1659</v>
      </c>
      <c r="AJ202" s="79" t="b">
        <v>0</v>
      </c>
      <c r="AK202" s="79">
        <v>0</v>
      </c>
      <c r="AL202" s="85" t="s">
        <v>1659</v>
      </c>
      <c r="AM202" s="79" t="s">
        <v>1683</v>
      </c>
      <c r="AN202" s="79" t="b">
        <v>0</v>
      </c>
      <c r="AO202" s="85" t="s">
        <v>1511</v>
      </c>
      <c r="AP202" s="79" t="s">
        <v>176</v>
      </c>
      <c r="AQ202" s="79">
        <v>0</v>
      </c>
      <c r="AR202" s="79">
        <v>0</v>
      </c>
      <c r="AS202" s="79"/>
      <c r="AT202" s="79"/>
      <c r="AU202" s="79"/>
      <c r="AV202" s="79"/>
      <c r="AW202" s="79"/>
      <c r="AX202" s="79"/>
      <c r="AY202" s="79"/>
      <c r="AZ202" s="79"/>
      <c r="BA202">
        <v>282</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13</v>
      </c>
      <c r="BK202" s="49">
        <v>100</v>
      </c>
      <c r="BL202" s="48">
        <v>13</v>
      </c>
    </row>
    <row r="203" spans="1:64" ht="15">
      <c r="A203" s="64" t="s">
        <v>237</v>
      </c>
      <c r="B203" s="64" t="s">
        <v>237</v>
      </c>
      <c r="C203" s="65" t="s">
        <v>2630</v>
      </c>
      <c r="D203" s="66">
        <v>3</v>
      </c>
      <c r="E203" s="67" t="s">
        <v>136</v>
      </c>
      <c r="F203" s="68">
        <v>35</v>
      </c>
      <c r="G203" s="65"/>
      <c r="H203" s="69"/>
      <c r="I203" s="70"/>
      <c r="J203" s="70"/>
      <c r="K203" s="34" t="s">
        <v>65</v>
      </c>
      <c r="L203" s="77">
        <v>203</v>
      </c>
      <c r="M203" s="77"/>
      <c r="N203" s="72"/>
      <c r="O203" s="79" t="s">
        <v>176</v>
      </c>
      <c r="P203" s="81">
        <v>43718.58751157407</v>
      </c>
      <c r="Q203" s="79" t="s">
        <v>437</v>
      </c>
      <c r="R203" s="83" t="s">
        <v>760</v>
      </c>
      <c r="S203" s="79" t="s">
        <v>893</v>
      </c>
      <c r="T203" s="79" t="s">
        <v>919</v>
      </c>
      <c r="U203" s="79"/>
      <c r="V203" s="83" t="s">
        <v>968</v>
      </c>
      <c r="W203" s="81">
        <v>43718.58751157407</v>
      </c>
      <c r="X203" s="83" t="s">
        <v>1167</v>
      </c>
      <c r="Y203" s="79"/>
      <c r="Z203" s="79"/>
      <c r="AA203" s="85" t="s">
        <v>1512</v>
      </c>
      <c r="AB203" s="79"/>
      <c r="AC203" s="79" t="b">
        <v>0</v>
      </c>
      <c r="AD203" s="79">
        <v>0</v>
      </c>
      <c r="AE203" s="85" t="s">
        <v>1659</v>
      </c>
      <c r="AF203" s="79" t="b">
        <v>0</v>
      </c>
      <c r="AG203" s="79" t="s">
        <v>1660</v>
      </c>
      <c r="AH203" s="79"/>
      <c r="AI203" s="85" t="s">
        <v>1659</v>
      </c>
      <c r="AJ203" s="79" t="b">
        <v>0</v>
      </c>
      <c r="AK203" s="79">
        <v>0</v>
      </c>
      <c r="AL203" s="85" t="s">
        <v>1659</v>
      </c>
      <c r="AM203" s="79" t="s">
        <v>1683</v>
      </c>
      <c r="AN203" s="79" t="b">
        <v>0</v>
      </c>
      <c r="AO203" s="85" t="s">
        <v>1512</v>
      </c>
      <c r="AP203" s="79" t="s">
        <v>176</v>
      </c>
      <c r="AQ203" s="79">
        <v>0</v>
      </c>
      <c r="AR203" s="79">
        <v>0</v>
      </c>
      <c r="AS203" s="79"/>
      <c r="AT203" s="79"/>
      <c r="AU203" s="79"/>
      <c r="AV203" s="79"/>
      <c r="AW203" s="79"/>
      <c r="AX203" s="79"/>
      <c r="AY203" s="79"/>
      <c r="AZ203" s="79"/>
      <c r="BA203">
        <v>282</v>
      </c>
      <c r="BB203" s="78" t="str">
        <f>REPLACE(INDEX(GroupVertices[Group],MATCH(Edges[[#This Row],[Vertex 1]],GroupVertices[Vertex],0)),1,1,"")</f>
        <v>2</v>
      </c>
      <c r="BC203" s="78" t="str">
        <f>REPLACE(INDEX(GroupVertices[Group],MATCH(Edges[[#This Row],[Vertex 2]],GroupVertices[Vertex],0)),1,1,"")</f>
        <v>2</v>
      </c>
      <c r="BD203" s="48">
        <v>1</v>
      </c>
      <c r="BE203" s="49">
        <v>7.142857142857143</v>
      </c>
      <c r="BF203" s="48">
        <v>0</v>
      </c>
      <c r="BG203" s="49">
        <v>0</v>
      </c>
      <c r="BH203" s="48">
        <v>0</v>
      </c>
      <c r="BI203" s="49">
        <v>0</v>
      </c>
      <c r="BJ203" s="48">
        <v>13</v>
      </c>
      <c r="BK203" s="49">
        <v>92.85714285714286</v>
      </c>
      <c r="BL203" s="48">
        <v>14</v>
      </c>
    </row>
    <row r="204" spans="1:64" ht="15">
      <c r="A204" s="64" t="s">
        <v>237</v>
      </c>
      <c r="B204" s="64" t="s">
        <v>237</v>
      </c>
      <c r="C204" s="65" t="s">
        <v>2630</v>
      </c>
      <c r="D204" s="66">
        <v>3</v>
      </c>
      <c r="E204" s="67" t="s">
        <v>136</v>
      </c>
      <c r="F204" s="68">
        <v>35</v>
      </c>
      <c r="G204" s="65"/>
      <c r="H204" s="69"/>
      <c r="I204" s="70"/>
      <c r="J204" s="70"/>
      <c r="K204" s="34" t="s">
        <v>65</v>
      </c>
      <c r="L204" s="77">
        <v>204</v>
      </c>
      <c r="M204" s="77"/>
      <c r="N204" s="72"/>
      <c r="O204" s="79" t="s">
        <v>176</v>
      </c>
      <c r="P204" s="81">
        <v>43718.58752314815</v>
      </c>
      <c r="Q204" s="79" t="s">
        <v>438</v>
      </c>
      <c r="R204" s="83" t="s">
        <v>761</v>
      </c>
      <c r="S204" s="79" t="s">
        <v>893</v>
      </c>
      <c r="T204" s="79" t="s">
        <v>919</v>
      </c>
      <c r="U204" s="79"/>
      <c r="V204" s="83" t="s">
        <v>968</v>
      </c>
      <c r="W204" s="81">
        <v>43718.58752314815</v>
      </c>
      <c r="X204" s="83" t="s">
        <v>1168</v>
      </c>
      <c r="Y204" s="79"/>
      <c r="Z204" s="79"/>
      <c r="AA204" s="85" t="s">
        <v>1513</v>
      </c>
      <c r="AB204" s="79"/>
      <c r="AC204" s="79" t="b">
        <v>0</v>
      </c>
      <c r="AD204" s="79">
        <v>0</v>
      </c>
      <c r="AE204" s="85" t="s">
        <v>1659</v>
      </c>
      <c r="AF204" s="79" t="b">
        <v>0</v>
      </c>
      <c r="AG204" s="79" t="s">
        <v>1660</v>
      </c>
      <c r="AH204" s="79"/>
      <c r="AI204" s="85" t="s">
        <v>1659</v>
      </c>
      <c r="AJ204" s="79" t="b">
        <v>0</v>
      </c>
      <c r="AK204" s="79">
        <v>0</v>
      </c>
      <c r="AL204" s="85" t="s">
        <v>1659</v>
      </c>
      <c r="AM204" s="79" t="s">
        <v>1683</v>
      </c>
      <c r="AN204" s="79" t="b">
        <v>0</v>
      </c>
      <c r="AO204" s="85" t="s">
        <v>1513</v>
      </c>
      <c r="AP204" s="79" t="s">
        <v>176</v>
      </c>
      <c r="AQ204" s="79">
        <v>0</v>
      </c>
      <c r="AR204" s="79">
        <v>0</v>
      </c>
      <c r="AS204" s="79"/>
      <c r="AT204" s="79"/>
      <c r="AU204" s="79"/>
      <c r="AV204" s="79"/>
      <c r="AW204" s="79"/>
      <c r="AX204" s="79"/>
      <c r="AY204" s="79"/>
      <c r="AZ204" s="79"/>
      <c r="BA204">
        <v>282</v>
      </c>
      <c r="BB204" s="78" t="str">
        <f>REPLACE(INDEX(GroupVertices[Group],MATCH(Edges[[#This Row],[Vertex 1]],GroupVertices[Vertex],0)),1,1,"")</f>
        <v>2</v>
      </c>
      <c r="BC204" s="78" t="str">
        <f>REPLACE(INDEX(GroupVertices[Group],MATCH(Edges[[#This Row],[Vertex 2]],GroupVertices[Vertex],0)),1,1,"")</f>
        <v>2</v>
      </c>
      <c r="BD204" s="48">
        <v>0</v>
      </c>
      <c r="BE204" s="49">
        <v>0</v>
      </c>
      <c r="BF204" s="48">
        <v>1</v>
      </c>
      <c r="BG204" s="49">
        <v>8.333333333333334</v>
      </c>
      <c r="BH204" s="48">
        <v>0</v>
      </c>
      <c r="BI204" s="49">
        <v>0</v>
      </c>
      <c r="BJ204" s="48">
        <v>11</v>
      </c>
      <c r="BK204" s="49">
        <v>91.66666666666667</v>
      </c>
      <c r="BL204" s="48">
        <v>12</v>
      </c>
    </row>
    <row r="205" spans="1:64" ht="15">
      <c r="A205" s="64" t="s">
        <v>237</v>
      </c>
      <c r="B205" s="64" t="s">
        <v>237</v>
      </c>
      <c r="C205" s="65" t="s">
        <v>2630</v>
      </c>
      <c r="D205" s="66">
        <v>3</v>
      </c>
      <c r="E205" s="67" t="s">
        <v>136</v>
      </c>
      <c r="F205" s="68">
        <v>35</v>
      </c>
      <c r="G205" s="65"/>
      <c r="H205" s="69"/>
      <c r="I205" s="70"/>
      <c r="J205" s="70"/>
      <c r="K205" s="34" t="s">
        <v>65</v>
      </c>
      <c r="L205" s="77">
        <v>205</v>
      </c>
      <c r="M205" s="77"/>
      <c r="N205" s="72"/>
      <c r="O205" s="79" t="s">
        <v>176</v>
      </c>
      <c r="P205" s="81">
        <v>43718.68040509259</v>
      </c>
      <c r="Q205" s="79" t="s">
        <v>439</v>
      </c>
      <c r="R205" s="83" t="s">
        <v>762</v>
      </c>
      <c r="S205" s="79" t="s">
        <v>893</v>
      </c>
      <c r="T205" s="79" t="s">
        <v>919</v>
      </c>
      <c r="U205" s="79"/>
      <c r="V205" s="83" t="s">
        <v>968</v>
      </c>
      <c r="W205" s="81">
        <v>43718.68040509259</v>
      </c>
      <c r="X205" s="83" t="s">
        <v>1169</v>
      </c>
      <c r="Y205" s="79"/>
      <c r="Z205" s="79"/>
      <c r="AA205" s="85" t="s">
        <v>1514</v>
      </c>
      <c r="AB205" s="79"/>
      <c r="AC205" s="79" t="b">
        <v>0</v>
      </c>
      <c r="AD205" s="79">
        <v>0</v>
      </c>
      <c r="AE205" s="85" t="s">
        <v>1659</v>
      </c>
      <c r="AF205" s="79" t="b">
        <v>0</v>
      </c>
      <c r="AG205" s="79" t="s">
        <v>1660</v>
      </c>
      <c r="AH205" s="79"/>
      <c r="AI205" s="85" t="s">
        <v>1659</v>
      </c>
      <c r="AJ205" s="79" t="b">
        <v>0</v>
      </c>
      <c r="AK205" s="79">
        <v>0</v>
      </c>
      <c r="AL205" s="85" t="s">
        <v>1659</v>
      </c>
      <c r="AM205" s="79" t="s">
        <v>1683</v>
      </c>
      <c r="AN205" s="79" t="b">
        <v>0</v>
      </c>
      <c r="AO205" s="85" t="s">
        <v>1514</v>
      </c>
      <c r="AP205" s="79" t="s">
        <v>176</v>
      </c>
      <c r="AQ205" s="79">
        <v>0</v>
      </c>
      <c r="AR205" s="79">
        <v>0</v>
      </c>
      <c r="AS205" s="79"/>
      <c r="AT205" s="79"/>
      <c r="AU205" s="79"/>
      <c r="AV205" s="79"/>
      <c r="AW205" s="79"/>
      <c r="AX205" s="79"/>
      <c r="AY205" s="79"/>
      <c r="AZ205" s="79"/>
      <c r="BA205">
        <v>282</v>
      </c>
      <c r="BB205" s="78" t="str">
        <f>REPLACE(INDEX(GroupVertices[Group],MATCH(Edges[[#This Row],[Vertex 1]],GroupVertices[Vertex],0)),1,1,"")</f>
        <v>2</v>
      </c>
      <c r="BC205" s="78" t="str">
        <f>REPLACE(INDEX(GroupVertices[Group],MATCH(Edges[[#This Row],[Vertex 2]],GroupVertices[Vertex],0)),1,1,"")</f>
        <v>2</v>
      </c>
      <c r="BD205" s="48">
        <v>0</v>
      </c>
      <c r="BE205" s="49">
        <v>0</v>
      </c>
      <c r="BF205" s="48">
        <v>1</v>
      </c>
      <c r="BG205" s="49">
        <v>7.142857142857143</v>
      </c>
      <c r="BH205" s="48">
        <v>0</v>
      </c>
      <c r="BI205" s="49">
        <v>0</v>
      </c>
      <c r="BJ205" s="48">
        <v>13</v>
      </c>
      <c r="BK205" s="49">
        <v>92.85714285714286</v>
      </c>
      <c r="BL205" s="48">
        <v>14</v>
      </c>
    </row>
    <row r="206" spans="1:64" ht="15">
      <c r="A206" s="64" t="s">
        <v>237</v>
      </c>
      <c r="B206" s="64" t="s">
        <v>237</v>
      </c>
      <c r="C206" s="65" t="s">
        <v>2630</v>
      </c>
      <c r="D206" s="66">
        <v>3</v>
      </c>
      <c r="E206" s="67" t="s">
        <v>136</v>
      </c>
      <c r="F206" s="68">
        <v>35</v>
      </c>
      <c r="G206" s="65"/>
      <c r="H206" s="69"/>
      <c r="I206" s="70"/>
      <c r="J206" s="70"/>
      <c r="K206" s="34" t="s">
        <v>65</v>
      </c>
      <c r="L206" s="77">
        <v>206</v>
      </c>
      <c r="M206" s="77"/>
      <c r="N206" s="72"/>
      <c r="O206" s="79" t="s">
        <v>176</v>
      </c>
      <c r="P206" s="81">
        <v>43718.68041666667</v>
      </c>
      <c r="Q206" s="79" t="s">
        <v>440</v>
      </c>
      <c r="R206" s="83" t="s">
        <v>763</v>
      </c>
      <c r="S206" s="79" t="s">
        <v>893</v>
      </c>
      <c r="T206" s="79" t="s">
        <v>919</v>
      </c>
      <c r="U206" s="79"/>
      <c r="V206" s="83" t="s">
        <v>968</v>
      </c>
      <c r="W206" s="81">
        <v>43718.68041666667</v>
      </c>
      <c r="X206" s="83" t="s">
        <v>1170</v>
      </c>
      <c r="Y206" s="79"/>
      <c r="Z206" s="79"/>
      <c r="AA206" s="85" t="s">
        <v>1515</v>
      </c>
      <c r="AB206" s="79"/>
      <c r="AC206" s="79" t="b">
        <v>0</v>
      </c>
      <c r="AD206" s="79">
        <v>0</v>
      </c>
      <c r="AE206" s="85" t="s">
        <v>1659</v>
      </c>
      <c r="AF206" s="79" t="b">
        <v>0</v>
      </c>
      <c r="AG206" s="79" t="s">
        <v>1660</v>
      </c>
      <c r="AH206" s="79"/>
      <c r="AI206" s="85" t="s">
        <v>1659</v>
      </c>
      <c r="AJ206" s="79" t="b">
        <v>0</v>
      </c>
      <c r="AK206" s="79">
        <v>0</v>
      </c>
      <c r="AL206" s="85" t="s">
        <v>1659</v>
      </c>
      <c r="AM206" s="79" t="s">
        <v>1683</v>
      </c>
      <c r="AN206" s="79" t="b">
        <v>0</v>
      </c>
      <c r="AO206" s="85" t="s">
        <v>1515</v>
      </c>
      <c r="AP206" s="79" t="s">
        <v>176</v>
      </c>
      <c r="AQ206" s="79">
        <v>0</v>
      </c>
      <c r="AR206" s="79">
        <v>0</v>
      </c>
      <c r="AS206" s="79"/>
      <c r="AT206" s="79"/>
      <c r="AU206" s="79"/>
      <c r="AV206" s="79"/>
      <c r="AW206" s="79"/>
      <c r="AX206" s="79"/>
      <c r="AY206" s="79"/>
      <c r="AZ206" s="79"/>
      <c r="BA206">
        <v>282</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10</v>
      </c>
      <c r="BK206" s="49">
        <v>100</v>
      </c>
      <c r="BL206" s="48">
        <v>10</v>
      </c>
    </row>
    <row r="207" spans="1:64" ht="15">
      <c r="A207" s="64" t="s">
        <v>237</v>
      </c>
      <c r="B207" s="64" t="s">
        <v>237</v>
      </c>
      <c r="C207" s="65" t="s">
        <v>2630</v>
      </c>
      <c r="D207" s="66">
        <v>3</v>
      </c>
      <c r="E207" s="67" t="s">
        <v>136</v>
      </c>
      <c r="F207" s="68">
        <v>35</v>
      </c>
      <c r="G207" s="65"/>
      <c r="H207" s="69"/>
      <c r="I207" s="70"/>
      <c r="J207" s="70"/>
      <c r="K207" s="34" t="s">
        <v>65</v>
      </c>
      <c r="L207" s="77">
        <v>207</v>
      </c>
      <c r="M207" s="77"/>
      <c r="N207" s="72"/>
      <c r="O207" s="79" t="s">
        <v>176</v>
      </c>
      <c r="P207" s="81">
        <v>43718.68042824074</v>
      </c>
      <c r="Q207" s="79" t="s">
        <v>441</v>
      </c>
      <c r="R207" s="83" t="s">
        <v>764</v>
      </c>
      <c r="S207" s="79" t="s">
        <v>893</v>
      </c>
      <c r="T207" s="79" t="s">
        <v>919</v>
      </c>
      <c r="U207" s="79"/>
      <c r="V207" s="83" t="s">
        <v>968</v>
      </c>
      <c r="W207" s="81">
        <v>43718.68042824074</v>
      </c>
      <c r="X207" s="83" t="s">
        <v>1171</v>
      </c>
      <c r="Y207" s="79"/>
      <c r="Z207" s="79"/>
      <c r="AA207" s="85" t="s">
        <v>1516</v>
      </c>
      <c r="AB207" s="79"/>
      <c r="AC207" s="79" t="b">
        <v>0</v>
      </c>
      <c r="AD207" s="79">
        <v>0</v>
      </c>
      <c r="AE207" s="85" t="s">
        <v>1659</v>
      </c>
      <c r="AF207" s="79" t="b">
        <v>0</v>
      </c>
      <c r="AG207" s="79" t="s">
        <v>1667</v>
      </c>
      <c r="AH207" s="79"/>
      <c r="AI207" s="85" t="s">
        <v>1659</v>
      </c>
      <c r="AJ207" s="79" t="b">
        <v>0</v>
      </c>
      <c r="AK207" s="79">
        <v>0</v>
      </c>
      <c r="AL207" s="85" t="s">
        <v>1659</v>
      </c>
      <c r="AM207" s="79" t="s">
        <v>1683</v>
      </c>
      <c r="AN207" s="79" t="b">
        <v>0</v>
      </c>
      <c r="AO207" s="85" t="s">
        <v>1516</v>
      </c>
      <c r="AP207" s="79" t="s">
        <v>176</v>
      </c>
      <c r="AQ207" s="79">
        <v>0</v>
      </c>
      <c r="AR207" s="79">
        <v>0</v>
      </c>
      <c r="AS207" s="79"/>
      <c r="AT207" s="79"/>
      <c r="AU207" s="79"/>
      <c r="AV207" s="79"/>
      <c r="AW207" s="79"/>
      <c r="AX207" s="79"/>
      <c r="AY207" s="79"/>
      <c r="AZ207" s="79"/>
      <c r="BA207">
        <v>282</v>
      </c>
      <c r="BB207" s="78" t="str">
        <f>REPLACE(INDEX(GroupVertices[Group],MATCH(Edges[[#This Row],[Vertex 1]],GroupVertices[Vertex],0)),1,1,"")</f>
        <v>2</v>
      </c>
      <c r="BC207" s="78" t="str">
        <f>REPLACE(INDEX(GroupVertices[Group],MATCH(Edges[[#This Row],[Vertex 2]],GroupVertices[Vertex],0)),1,1,"")</f>
        <v>2</v>
      </c>
      <c r="BD207" s="48">
        <v>0</v>
      </c>
      <c r="BE207" s="49">
        <v>0</v>
      </c>
      <c r="BF207" s="48">
        <v>0</v>
      </c>
      <c r="BG207" s="49">
        <v>0</v>
      </c>
      <c r="BH207" s="48">
        <v>0</v>
      </c>
      <c r="BI207" s="49">
        <v>0</v>
      </c>
      <c r="BJ207" s="48">
        <v>10</v>
      </c>
      <c r="BK207" s="49">
        <v>100</v>
      </c>
      <c r="BL207" s="48">
        <v>10</v>
      </c>
    </row>
    <row r="208" spans="1:64" ht="15">
      <c r="A208" s="64" t="s">
        <v>237</v>
      </c>
      <c r="B208" s="64" t="s">
        <v>237</v>
      </c>
      <c r="C208" s="65" t="s">
        <v>2630</v>
      </c>
      <c r="D208" s="66">
        <v>3</v>
      </c>
      <c r="E208" s="67" t="s">
        <v>136</v>
      </c>
      <c r="F208" s="68">
        <v>35</v>
      </c>
      <c r="G208" s="65"/>
      <c r="H208" s="69"/>
      <c r="I208" s="70"/>
      <c r="J208" s="70"/>
      <c r="K208" s="34" t="s">
        <v>65</v>
      </c>
      <c r="L208" s="77">
        <v>208</v>
      </c>
      <c r="M208" s="77"/>
      <c r="N208" s="72"/>
      <c r="O208" s="79" t="s">
        <v>176</v>
      </c>
      <c r="P208" s="81">
        <v>43718.680439814816</v>
      </c>
      <c r="Q208" s="79" t="s">
        <v>442</v>
      </c>
      <c r="R208" s="83" t="s">
        <v>765</v>
      </c>
      <c r="S208" s="79" t="s">
        <v>893</v>
      </c>
      <c r="T208" s="79" t="s">
        <v>919</v>
      </c>
      <c r="U208" s="79"/>
      <c r="V208" s="83" t="s">
        <v>968</v>
      </c>
      <c r="W208" s="81">
        <v>43718.680439814816</v>
      </c>
      <c r="X208" s="83" t="s">
        <v>1172</v>
      </c>
      <c r="Y208" s="79"/>
      <c r="Z208" s="79"/>
      <c r="AA208" s="85" t="s">
        <v>1517</v>
      </c>
      <c r="AB208" s="79"/>
      <c r="AC208" s="79" t="b">
        <v>0</v>
      </c>
      <c r="AD208" s="79">
        <v>0</v>
      </c>
      <c r="AE208" s="85" t="s">
        <v>1659</v>
      </c>
      <c r="AF208" s="79" t="b">
        <v>0</v>
      </c>
      <c r="AG208" s="79" t="s">
        <v>1660</v>
      </c>
      <c r="AH208" s="79"/>
      <c r="AI208" s="85" t="s">
        <v>1659</v>
      </c>
      <c r="AJ208" s="79" t="b">
        <v>0</v>
      </c>
      <c r="AK208" s="79">
        <v>0</v>
      </c>
      <c r="AL208" s="85" t="s">
        <v>1659</v>
      </c>
      <c r="AM208" s="79" t="s">
        <v>1683</v>
      </c>
      <c r="AN208" s="79" t="b">
        <v>0</v>
      </c>
      <c r="AO208" s="85" t="s">
        <v>1517</v>
      </c>
      <c r="AP208" s="79" t="s">
        <v>176</v>
      </c>
      <c r="AQ208" s="79">
        <v>0</v>
      </c>
      <c r="AR208" s="79">
        <v>0</v>
      </c>
      <c r="AS208" s="79"/>
      <c r="AT208" s="79"/>
      <c r="AU208" s="79"/>
      <c r="AV208" s="79"/>
      <c r="AW208" s="79"/>
      <c r="AX208" s="79"/>
      <c r="AY208" s="79"/>
      <c r="AZ208" s="79"/>
      <c r="BA208">
        <v>282</v>
      </c>
      <c r="BB208" s="78" t="str">
        <f>REPLACE(INDEX(GroupVertices[Group],MATCH(Edges[[#This Row],[Vertex 1]],GroupVertices[Vertex],0)),1,1,"")</f>
        <v>2</v>
      </c>
      <c r="BC208" s="78" t="str">
        <f>REPLACE(INDEX(GroupVertices[Group],MATCH(Edges[[#This Row],[Vertex 2]],GroupVertices[Vertex],0)),1,1,"")</f>
        <v>2</v>
      </c>
      <c r="BD208" s="48">
        <v>0</v>
      </c>
      <c r="BE208" s="49">
        <v>0</v>
      </c>
      <c r="BF208" s="48">
        <v>0</v>
      </c>
      <c r="BG208" s="49">
        <v>0</v>
      </c>
      <c r="BH208" s="48">
        <v>0</v>
      </c>
      <c r="BI208" s="49">
        <v>0</v>
      </c>
      <c r="BJ208" s="48">
        <v>13</v>
      </c>
      <c r="BK208" s="49">
        <v>100</v>
      </c>
      <c r="BL208" s="48">
        <v>13</v>
      </c>
    </row>
    <row r="209" spans="1:64" ht="15">
      <c r="A209" s="64" t="s">
        <v>237</v>
      </c>
      <c r="B209" s="64" t="s">
        <v>237</v>
      </c>
      <c r="C209" s="65" t="s">
        <v>2630</v>
      </c>
      <c r="D209" s="66">
        <v>3</v>
      </c>
      <c r="E209" s="67" t="s">
        <v>136</v>
      </c>
      <c r="F209" s="68">
        <v>35</v>
      </c>
      <c r="G209" s="65"/>
      <c r="H209" s="69"/>
      <c r="I209" s="70"/>
      <c r="J209" s="70"/>
      <c r="K209" s="34" t="s">
        <v>65</v>
      </c>
      <c r="L209" s="77">
        <v>209</v>
      </c>
      <c r="M209" s="77"/>
      <c r="N209" s="72"/>
      <c r="O209" s="79" t="s">
        <v>176</v>
      </c>
      <c r="P209" s="81">
        <v>43718.72231481481</v>
      </c>
      <c r="Q209" s="79" t="s">
        <v>443</v>
      </c>
      <c r="R209" s="83" t="s">
        <v>766</v>
      </c>
      <c r="S209" s="79" t="s">
        <v>893</v>
      </c>
      <c r="T209" s="79" t="s">
        <v>919</v>
      </c>
      <c r="U209" s="79"/>
      <c r="V209" s="83" t="s">
        <v>968</v>
      </c>
      <c r="W209" s="81">
        <v>43718.72231481481</v>
      </c>
      <c r="X209" s="83" t="s">
        <v>1173</v>
      </c>
      <c r="Y209" s="79"/>
      <c r="Z209" s="79"/>
      <c r="AA209" s="85" t="s">
        <v>1518</v>
      </c>
      <c r="AB209" s="79"/>
      <c r="AC209" s="79" t="b">
        <v>0</v>
      </c>
      <c r="AD209" s="79">
        <v>0</v>
      </c>
      <c r="AE209" s="85" t="s">
        <v>1659</v>
      </c>
      <c r="AF209" s="79" t="b">
        <v>0</v>
      </c>
      <c r="AG209" s="79" t="s">
        <v>1660</v>
      </c>
      <c r="AH209" s="79"/>
      <c r="AI209" s="85" t="s">
        <v>1659</v>
      </c>
      <c r="AJ209" s="79" t="b">
        <v>0</v>
      </c>
      <c r="AK209" s="79">
        <v>0</v>
      </c>
      <c r="AL209" s="85" t="s">
        <v>1659</v>
      </c>
      <c r="AM209" s="79" t="s">
        <v>1683</v>
      </c>
      <c r="AN209" s="79" t="b">
        <v>0</v>
      </c>
      <c r="AO209" s="85" t="s">
        <v>1518</v>
      </c>
      <c r="AP209" s="79" t="s">
        <v>176</v>
      </c>
      <c r="AQ209" s="79">
        <v>0</v>
      </c>
      <c r="AR209" s="79">
        <v>0</v>
      </c>
      <c r="AS209" s="79"/>
      <c r="AT209" s="79"/>
      <c r="AU209" s="79"/>
      <c r="AV209" s="79"/>
      <c r="AW209" s="79"/>
      <c r="AX209" s="79"/>
      <c r="AY209" s="79"/>
      <c r="AZ209" s="79"/>
      <c r="BA209">
        <v>282</v>
      </c>
      <c r="BB209" s="78" t="str">
        <f>REPLACE(INDEX(GroupVertices[Group],MATCH(Edges[[#This Row],[Vertex 1]],GroupVertices[Vertex],0)),1,1,"")</f>
        <v>2</v>
      </c>
      <c r="BC209" s="78" t="str">
        <f>REPLACE(INDEX(GroupVertices[Group],MATCH(Edges[[#This Row],[Vertex 2]],GroupVertices[Vertex],0)),1,1,"")</f>
        <v>2</v>
      </c>
      <c r="BD209" s="48">
        <v>1</v>
      </c>
      <c r="BE209" s="49">
        <v>7.6923076923076925</v>
      </c>
      <c r="BF209" s="48">
        <v>0</v>
      </c>
      <c r="BG209" s="49">
        <v>0</v>
      </c>
      <c r="BH209" s="48">
        <v>0</v>
      </c>
      <c r="BI209" s="49">
        <v>0</v>
      </c>
      <c r="BJ209" s="48">
        <v>12</v>
      </c>
      <c r="BK209" s="49">
        <v>92.3076923076923</v>
      </c>
      <c r="BL209" s="48">
        <v>13</v>
      </c>
    </row>
    <row r="210" spans="1:64" ht="15">
      <c r="A210" s="64" t="s">
        <v>237</v>
      </c>
      <c r="B210" s="64" t="s">
        <v>237</v>
      </c>
      <c r="C210" s="65" t="s">
        <v>2630</v>
      </c>
      <c r="D210" s="66">
        <v>3</v>
      </c>
      <c r="E210" s="67" t="s">
        <v>136</v>
      </c>
      <c r="F210" s="68">
        <v>35</v>
      </c>
      <c r="G210" s="65"/>
      <c r="H210" s="69"/>
      <c r="I210" s="70"/>
      <c r="J210" s="70"/>
      <c r="K210" s="34" t="s">
        <v>65</v>
      </c>
      <c r="L210" s="77">
        <v>210</v>
      </c>
      <c r="M210" s="77"/>
      <c r="N210" s="72"/>
      <c r="O210" s="79" t="s">
        <v>176</v>
      </c>
      <c r="P210" s="81">
        <v>43718.72232638889</v>
      </c>
      <c r="Q210" s="79" t="s">
        <v>444</v>
      </c>
      <c r="R210" s="83" t="s">
        <v>767</v>
      </c>
      <c r="S210" s="79" t="s">
        <v>893</v>
      </c>
      <c r="T210" s="79" t="s">
        <v>919</v>
      </c>
      <c r="U210" s="79"/>
      <c r="V210" s="83" t="s">
        <v>968</v>
      </c>
      <c r="W210" s="81">
        <v>43718.72232638889</v>
      </c>
      <c r="X210" s="83" t="s">
        <v>1174</v>
      </c>
      <c r="Y210" s="79"/>
      <c r="Z210" s="79"/>
      <c r="AA210" s="85" t="s">
        <v>1519</v>
      </c>
      <c r="AB210" s="79"/>
      <c r="AC210" s="79" t="b">
        <v>0</v>
      </c>
      <c r="AD210" s="79">
        <v>0</v>
      </c>
      <c r="AE210" s="85" t="s">
        <v>1659</v>
      </c>
      <c r="AF210" s="79" t="b">
        <v>0</v>
      </c>
      <c r="AG210" s="79" t="s">
        <v>1660</v>
      </c>
      <c r="AH210" s="79"/>
      <c r="AI210" s="85" t="s">
        <v>1659</v>
      </c>
      <c r="AJ210" s="79" t="b">
        <v>0</v>
      </c>
      <c r="AK210" s="79">
        <v>0</v>
      </c>
      <c r="AL210" s="85" t="s">
        <v>1659</v>
      </c>
      <c r="AM210" s="79" t="s">
        <v>1683</v>
      </c>
      <c r="AN210" s="79" t="b">
        <v>0</v>
      </c>
      <c r="AO210" s="85" t="s">
        <v>1519</v>
      </c>
      <c r="AP210" s="79" t="s">
        <v>176</v>
      </c>
      <c r="AQ210" s="79">
        <v>0</v>
      </c>
      <c r="AR210" s="79">
        <v>0</v>
      </c>
      <c r="AS210" s="79"/>
      <c r="AT210" s="79"/>
      <c r="AU210" s="79"/>
      <c r="AV210" s="79"/>
      <c r="AW210" s="79"/>
      <c r="AX210" s="79"/>
      <c r="AY210" s="79"/>
      <c r="AZ210" s="79"/>
      <c r="BA210">
        <v>282</v>
      </c>
      <c r="BB210" s="78" t="str">
        <f>REPLACE(INDEX(GroupVertices[Group],MATCH(Edges[[#This Row],[Vertex 1]],GroupVertices[Vertex],0)),1,1,"")</f>
        <v>2</v>
      </c>
      <c r="BC210" s="78" t="str">
        <f>REPLACE(INDEX(GroupVertices[Group],MATCH(Edges[[#This Row],[Vertex 2]],GroupVertices[Vertex],0)),1,1,"")</f>
        <v>2</v>
      </c>
      <c r="BD210" s="48">
        <v>0</v>
      </c>
      <c r="BE210" s="49">
        <v>0</v>
      </c>
      <c r="BF210" s="48">
        <v>0</v>
      </c>
      <c r="BG210" s="49">
        <v>0</v>
      </c>
      <c r="BH210" s="48">
        <v>0</v>
      </c>
      <c r="BI210" s="49">
        <v>0</v>
      </c>
      <c r="BJ210" s="48">
        <v>12</v>
      </c>
      <c r="BK210" s="49">
        <v>100</v>
      </c>
      <c r="BL210" s="48">
        <v>12</v>
      </c>
    </row>
    <row r="211" spans="1:64" ht="15">
      <c r="A211" s="64" t="s">
        <v>237</v>
      </c>
      <c r="B211" s="64" t="s">
        <v>237</v>
      </c>
      <c r="C211" s="65" t="s">
        <v>2630</v>
      </c>
      <c r="D211" s="66">
        <v>3</v>
      </c>
      <c r="E211" s="67" t="s">
        <v>136</v>
      </c>
      <c r="F211" s="68">
        <v>35</v>
      </c>
      <c r="G211" s="65"/>
      <c r="H211" s="69"/>
      <c r="I211" s="70"/>
      <c r="J211" s="70"/>
      <c r="K211" s="34" t="s">
        <v>65</v>
      </c>
      <c r="L211" s="77">
        <v>211</v>
      </c>
      <c r="M211" s="77"/>
      <c r="N211" s="72"/>
      <c r="O211" s="79" t="s">
        <v>176</v>
      </c>
      <c r="P211" s="81">
        <v>43718.722337962965</v>
      </c>
      <c r="Q211" s="79" t="s">
        <v>445</v>
      </c>
      <c r="R211" s="83" t="s">
        <v>608</v>
      </c>
      <c r="S211" s="79" t="s">
        <v>893</v>
      </c>
      <c r="T211" s="79" t="s">
        <v>919</v>
      </c>
      <c r="U211" s="79"/>
      <c r="V211" s="83" t="s">
        <v>968</v>
      </c>
      <c r="W211" s="81">
        <v>43718.722337962965</v>
      </c>
      <c r="X211" s="83" t="s">
        <v>1175</v>
      </c>
      <c r="Y211" s="79"/>
      <c r="Z211" s="79"/>
      <c r="AA211" s="85" t="s">
        <v>1520</v>
      </c>
      <c r="AB211" s="79"/>
      <c r="AC211" s="79" t="b">
        <v>0</v>
      </c>
      <c r="AD211" s="79">
        <v>0</v>
      </c>
      <c r="AE211" s="85" t="s">
        <v>1659</v>
      </c>
      <c r="AF211" s="79" t="b">
        <v>0</v>
      </c>
      <c r="AG211" s="79" t="s">
        <v>1662</v>
      </c>
      <c r="AH211" s="79"/>
      <c r="AI211" s="85" t="s">
        <v>1659</v>
      </c>
      <c r="AJ211" s="79" t="b">
        <v>0</v>
      </c>
      <c r="AK211" s="79">
        <v>1</v>
      </c>
      <c r="AL211" s="85" t="s">
        <v>1659</v>
      </c>
      <c r="AM211" s="79" t="s">
        <v>1683</v>
      </c>
      <c r="AN211" s="79" t="b">
        <v>0</v>
      </c>
      <c r="AO211" s="85" t="s">
        <v>1520</v>
      </c>
      <c r="AP211" s="79" t="s">
        <v>176</v>
      </c>
      <c r="AQ211" s="79">
        <v>0</v>
      </c>
      <c r="AR211" s="79">
        <v>0</v>
      </c>
      <c r="AS211" s="79"/>
      <c r="AT211" s="79"/>
      <c r="AU211" s="79"/>
      <c r="AV211" s="79"/>
      <c r="AW211" s="79"/>
      <c r="AX211" s="79"/>
      <c r="AY211" s="79"/>
      <c r="AZ211" s="79"/>
      <c r="BA211">
        <v>282</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14</v>
      </c>
      <c r="BK211" s="49">
        <v>100</v>
      </c>
      <c r="BL211" s="48">
        <v>14</v>
      </c>
    </row>
    <row r="212" spans="1:64" ht="15">
      <c r="A212" s="64" t="s">
        <v>237</v>
      </c>
      <c r="B212" s="64" t="s">
        <v>237</v>
      </c>
      <c r="C212" s="65" t="s">
        <v>2630</v>
      </c>
      <c r="D212" s="66">
        <v>3</v>
      </c>
      <c r="E212" s="67" t="s">
        <v>136</v>
      </c>
      <c r="F212" s="68">
        <v>35</v>
      </c>
      <c r="G212" s="65"/>
      <c r="H212" s="69"/>
      <c r="I212" s="70"/>
      <c r="J212" s="70"/>
      <c r="K212" s="34" t="s">
        <v>65</v>
      </c>
      <c r="L212" s="77">
        <v>212</v>
      </c>
      <c r="M212" s="77"/>
      <c r="N212" s="72"/>
      <c r="O212" s="79" t="s">
        <v>176</v>
      </c>
      <c r="P212" s="81">
        <v>43718.816655092596</v>
      </c>
      <c r="Q212" s="79" t="s">
        <v>446</v>
      </c>
      <c r="R212" s="83" t="s">
        <v>768</v>
      </c>
      <c r="S212" s="79" t="s">
        <v>893</v>
      </c>
      <c r="T212" s="79" t="s">
        <v>919</v>
      </c>
      <c r="U212" s="79"/>
      <c r="V212" s="83" t="s">
        <v>968</v>
      </c>
      <c r="W212" s="81">
        <v>43718.816655092596</v>
      </c>
      <c r="X212" s="83" t="s">
        <v>1176</v>
      </c>
      <c r="Y212" s="79"/>
      <c r="Z212" s="79"/>
      <c r="AA212" s="85" t="s">
        <v>1521</v>
      </c>
      <c r="AB212" s="79"/>
      <c r="AC212" s="79" t="b">
        <v>0</v>
      </c>
      <c r="AD212" s="79">
        <v>0</v>
      </c>
      <c r="AE212" s="85" t="s">
        <v>1659</v>
      </c>
      <c r="AF212" s="79" t="b">
        <v>0</v>
      </c>
      <c r="AG212" s="79" t="s">
        <v>1660</v>
      </c>
      <c r="AH212" s="79"/>
      <c r="AI212" s="85" t="s">
        <v>1659</v>
      </c>
      <c r="AJ212" s="79" t="b">
        <v>0</v>
      </c>
      <c r="AK212" s="79">
        <v>0</v>
      </c>
      <c r="AL212" s="85" t="s">
        <v>1659</v>
      </c>
      <c r="AM212" s="79" t="s">
        <v>1683</v>
      </c>
      <c r="AN212" s="79" t="b">
        <v>0</v>
      </c>
      <c r="AO212" s="85" t="s">
        <v>1521</v>
      </c>
      <c r="AP212" s="79" t="s">
        <v>176</v>
      </c>
      <c r="AQ212" s="79">
        <v>0</v>
      </c>
      <c r="AR212" s="79">
        <v>0</v>
      </c>
      <c r="AS212" s="79"/>
      <c r="AT212" s="79"/>
      <c r="AU212" s="79"/>
      <c r="AV212" s="79"/>
      <c r="AW212" s="79"/>
      <c r="AX212" s="79"/>
      <c r="AY212" s="79"/>
      <c r="AZ212" s="79"/>
      <c r="BA212">
        <v>282</v>
      </c>
      <c r="BB212" s="78" t="str">
        <f>REPLACE(INDEX(GroupVertices[Group],MATCH(Edges[[#This Row],[Vertex 1]],GroupVertices[Vertex],0)),1,1,"")</f>
        <v>2</v>
      </c>
      <c r="BC212" s="78" t="str">
        <f>REPLACE(INDEX(GroupVertices[Group],MATCH(Edges[[#This Row],[Vertex 2]],GroupVertices[Vertex],0)),1,1,"")</f>
        <v>2</v>
      </c>
      <c r="BD212" s="48">
        <v>0</v>
      </c>
      <c r="BE212" s="49">
        <v>0</v>
      </c>
      <c r="BF212" s="48">
        <v>0</v>
      </c>
      <c r="BG212" s="49">
        <v>0</v>
      </c>
      <c r="BH212" s="48">
        <v>0</v>
      </c>
      <c r="BI212" s="49">
        <v>0</v>
      </c>
      <c r="BJ212" s="48">
        <v>14</v>
      </c>
      <c r="BK212" s="49">
        <v>100</v>
      </c>
      <c r="BL212" s="48">
        <v>14</v>
      </c>
    </row>
    <row r="213" spans="1:64" ht="15">
      <c r="A213" s="64" t="s">
        <v>237</v>
      </c>
      <c r="B213" s="64" t="s">
        <v>237</v>
      </c>
      <c r="C213" s="65" t="s">
        <v>2630</v>
      </c>
      <c r="D213" s="66">
        <v>3</v>
      </c>
      <c r="E213" s="67" t="s">
        <v>136</v>
      </c>
      <c r="F213" s="68">
        <v>35</v>
      </c>
      <c r="G213" s="65"/>
      <c r="H213" s="69"/>
      <c r="I213" s="70"/>
      <c r="J213" s="70"/>
      <c r="K213" s="34" t="s">
        <v>65</v>
      </c>
      <c r="L213" s="77">
        <v>213</v>
      </c>
      <c r="M213" s="77"/>
      <c r="N213" s="72"/>
      <c r="O213" s="79" t="s">
        <v>176</v>
      </c>
      <c r="P213" s="81">
        <v>43718.816666666666</v>
      </c>
      <c r="Q213" s="79" t="s">
        <v>447</v>
      </c>
      <c r="R213" s="83" t="s">
        <v>769</v>
      </c>
      <c r="S213" s="79" t="s">
        <v>893</v>
      </c>
      <c r="T213" s="79" t="s">
        <v>919</v>
      </c>
      <c r="U213" s="79"/>
      <c r="V213" s="83" t="s">
        <v>968</v>
      </c>
      <c r="W213" s="81">
        <v>43718.816666666666</v>
      </c>
      <c r="X213" s="83" t="s">
        <v>1177</v>
      </c>
      <c r="Y213" s="79"/>
      <c r="Z213" s="79"/>
      <c r="AA213" s="85" t="s">
        <v>1522</v>
      </c>
      <c r="AB213" s="79"/>
      <c r="AC213" s="79" t="b">
        <v>0</v>
      </c>
      <c r="AD213" s="79">
        <v>0</v>
      </c>
      <c r="AE213" s="85" t="s">
        <v>1659</v>
      </c>
      <c r="AF213" s="79" t="b">
        <v>0</v>
      </c>
      <c r="AG213" s="79" t="s">
        <v>1660</v>
      </c>
      <c r="AH213" s="79"/>
      <c r="AI213" s="85" t="s">
        <v>1659</v>
      </c>
      <c r="AJ213" s="79" t="b">
        <v>0</v>
      </c>
      <c r="AK213" s="79">
        <v>0</v>
      </c>
      <c r="AL213" s="85" t="s">
        <v>1659</v>
      </c>
      <c r="AM213" s="79" t="s">
        <v>1683</v>
      </c>
      <c r="AN213" s="79" t="b">
        <v>0</v>
      </c>
      <c r="AO213" s="85" t="s">
        <v>1522</v>
      </c>
      <c r="AP213" s="79" t="s">
        <v>176</v>
      </c>
      <c r="AQ213" s="79">
        <v>0</v>
      </c>
      <c r="AR213" s="79">
        <v>0</v>
      </c>
      <c r="AS213" s="79"/>
      <c r="AT213" s="79"/>
      <c r="AU213" s="79"/>
      <c r="AV213" s="79"/>
      <c r="AW213" s="79"/>
      <c r="AX213" s="79"/>
      <c r="AY213" s="79"/>
      <c r="AZ213" s="79"/>
      <c r="BA213">
        <v>282</v>
      </c>
      <c r="BB213" s="78" t="str">
        <f>REPLACE(INDEX(GroupVertices[Group],MATCH(Edges[[#This Row],[Vertex 1]],GroupVertices[Vertex],0)),1,1,"")</f>
        <v>2</v>
      </c>
      <c r="BC213" s="78" t="str">
        <f>REPLACE(INDEX(GroupVertices[Group],MATCH(Edges[[#This Row],[Vertex 2]],GroupVertices[Vertex],0)),1,1,"")</f>
        <v>2</v>
      </c>
      <c r="BD213" s="48">
        <v>0</v>
      </c>
      <c r="BE213" s="49">
        <v>0</v>
      </c>
      <c r="BF213" s="48">
        <v>0</v>
      </c>
      <c r="BG213" s="49">
        <v>0</v>
      </c>
      <c r="BH213" s="48">
        <v>0</v>
      </c>
      <c r="BI213" s="49">
        <v>0</v>
      </c>
      <c r="BJ213" s="48">
        <v>11</v>
      </c>
      <c r="BK213" s="49">
        <v>100</v>
      </c>
      <c r="BL213" s="48">
        <v>11</v>
      </c>
    </row>
    <row r="214" spans="1:64" ht="15">
      <c r="A214" s="64" t="s">
        <v>237</v>
      </c>
      <c r="B214" s="64" t="s">
        <v>237</v>
      </c>
      <c r="C214" s="65" t="s">
        <v>2630</v>
      </c>
      <c r="D214" s="66">
        <v>3</v>
      </c>
      <c r="E214" s="67" t="s">
        <v>136</v>
      </c>
      <c r="F214" s="68">
        <v>35</v>
      </c>
      <c r="G214" s="65"/>
      <c r="H214" s="69"/>
      <c r="I214" s="70"/>
      <c r="J214" s="70"/>
      <c r="K214" s="34" t="s">
        <v>65</v>
      </c>
      <c r="L214" s="77">
        <v>214</v>
      </c>
      <c r="M214" s="77"/>
      <c r="N214" s="72"/>
      <c r="O214" s="79" t="s">
        <v>176</v>
      </c>
      <c r="P214" s="81">
        <v>43718.816666666666</v>
      </c>
      <c r="Q214" s="79" t="s">
        <v>448</v>
      </c>
      <c r="R214" s="83" t="s">
        <v>770</v>
      </c>
      <c r="S214" s="79" t="s">
        <v>893</v>
      </c>
      <c r="T214" s="79" t="s">
        <v>919</v>
      </c>
      <c r="U214" s="79"/>
      <c r="V214" s="83" t="s">
        <v>968</v>
      </c>
      <c r="W214" s="81">
        <v>43718.816666666666</v>
      </c>
      <c r="X214" s="83" t="s">
        <v>1178</v>
      </c>
      <c r="Y214" s="79"/>
      <c r="Z214" s="79"/>
      <c r="AA214" s="85" t="s">
        <v>1523</v>
      </c>
      <c r="AB214" s="79"/>
      <c r="AC214" s="79" t="b">
        <v>0</v>
      </c>
      <c r="AD214" s="79">
        <v>0</v>
      </c>
      <c r="AE214" s="85" t="s">
        <v>1659</v>
      </c>
      <c r="AF214" s="79" t="b">
        <v>0</v>
      </c>
      <c r="AG214" s="79" t="s">
        <v>1660</v>
      </c>
      <c r="AH214" s="79"/>
      <c r="AI214" s="85" t="s">
        <v>1659</v>
      </c>
      <c r="AJ214" s="79" t="b">
        <v>0</v>
      </c>
      <c r="AK214" s="79">
        <v>0</v>
      </c>
      <c r="AL214" s="85" t="s">
        <v>1659</v>
      </c>
      <c r="AM214" s="79" t="s">
        <v>1683</v>
      </c>
      <c r="AN214" s="79" t="b">
        <v>0</v>
      </c>
      <c r="AO214" s="85" t="s">
        <v>1523</v>
      </c>
      <c r="AP214" s="79" t="s">
        <v>176</v>
      </c>
      <c r="AQ214" s="79">
        <v>0</v>
      </c>
      <c r="AR214" s="79">
        <v>0</v>
      </c>
      <c r="AS214" s="79"/>
      <c r="AT214" s="79"/>
      <c r="AU214" s="79"/>
      <c r="AV214" s="79"/>
      <c r="AW214" s="79"/>
      <c r="AX214" s="79"/>
      <c r="AY214" s="79"/>
      <c r="AZ214" s="79"/>
      <c r="BA214">
        <v>282</v>
      </c>
      <c r="BB214" s="78" t="str">
        <f>REPLACE(INDEX(GroupVertices[Group],MATCH(Edges[[#This Row],[Vertex 1]],GroupVertices[Vertex],0)),1,1,"")</f>
        <v>2</v>
      </c>
      <c r="BC214" s="78" t="str">
        <f>REPLACE(INDEX(GroupVertices[Group],MATCH(Edges[[#This Row],[Vertex 2]],GroupVertices[Vertex],0)),1,1,"")</f>
        <v>2</v>
      </c>
      <c r="BD214" s="48">
        <v>0</v>
      </c>
      <c r="BE214" s="49">
        <v>0</v>
      </c>
      <c r="BF214" s="48">
        <v>0</v>
      </c>
      <c r="BG214" s="49">
        <v>0</v>
      </c>
      <c r="BH214" s="48">
        <v>0</v>
      </c>
      <c r="BI214" s="49">
        <v>0</v>
      </c>
      <c r="BJ214" s="48">
        <v>12</v>
      </c>
      <c r="BK214" s="49">
        <v>100</v>
      </c>
      <c r="BL214" s="48">
        <v>12</v>
      </c>
    </row>
    <row r="215" spans="1:64" ht="15">
      <c r="A215" s="64" t="s">
        <v>237</v>
      </c>
      <c r="B215" s="64" t="s">
        <v>237</v>
      </c>
      <c r="C215" s="65" t="s">
        <v>2630</v>
      </c>
      <c r="D215" s="66">
        <v>3</v>
      </c>
      <c r="E215" s="67" t="s">
        <v>136</v>
      </c>
      <c r="F215" s="68">
        <v>35</v>
      </c>
      <c r="G215" s="65"/>
      <c r="H215" s="69"/>
      <c r="I215" s="70"/>
      <c r="J215" s="70"/>
      <c r="K215" s="34" t="s">
        <v>65</v>
      </c>
      <c r="L215" s="77">
        <v>215</v>
      </c>
      <c r="M215" s="77"/>
      <c r="N215" s="72"/>
      <c r="O215" s="79" t="s">
        <v>176</v>
      </c>
      <c r="P215" s="81">
        <v>43718.81667824074</v>
      </c>
      <c r="Q215" s="79" t="s">
        <v>449</v>
      </c>
      <c r="R215" s="83" t="s">
        <v>598</v>
      </c>
      <c r="S215" s="79" t="s">
        <v>893</v>
      </c>
      <c r="T215" s="79" t="s">
        <v>919</v>
      </c>
      <c r="U215" s="79"/>
      <c r="V215" s="83" t="s">
        <v>968</v>
      </c>
      <c r="W215" s="81">
        <v>43718.81667824074</v>
      </c>
      <c r="X215" s="83" t="s">
        <v>1179</v>
      </c>
      <c r="Y215" s="79"/>
      <c r="Z215" s="79"/>
      <c r="AA215" s="85" t="s">
        <v>1524</v>
      </c>
      <c r="AB215" s="79"/>
      <c r="AC215" s="79" t="b">
        <v>0</v>
      </c>
      <c r="AD215" s="79">
        <v>0</v>
      </c>
      <c r="AE215" s="85" t="s">
        <v>1659</v>
      </c>
      <c r="AF215" s="79" t="b">
        <v>0</v>
      </c>
      <c r="AG215" s="79" t="s">
        <v>1660</v>
      </c>
      <c r="AH215" s="79"/>
      <c r="AI215" s="85" t="s">
        <v>1659</v>
      </c>
      <c r="AJ215" s="79" t="b">
        <v>0</v>
      </c>
      <c r="AK215" s="79">
        <v>1</v>
      </c>
      <c r="AL215" s="85" t="s">
        <v>1659</v>
      </c>
      <c r="AM215" s="79" t="s">
        <v>1683</v>
      </c>
      <c r="AN215" s="79" t="b">
        <v>0</v>
      </c>
      <c r="AO215" s="85" t="s">
        <v>1524</v>
      </c>
      <c r="AP215" s="79" t="s">
        <v>176</v>
      </c>
      <c r="AQ215" s="79">
        <v>0</v>
      </c>
      <c r="AR215" s="79">
        <v>0</v>
      </c>
      <c r="AS215" s="79"/>
      <c r="AT215" s="79"/>
      <c r="AU215" s="79"/>
      <c r="AV215" s="79"/>
      <c r="AW215" s="79"/>
      <c r="AX215" s="79"/>
      <c r="AY215" s="79"/>
      <c r="AZ215" s="79"/>
      <c r="BA215">
        <v>282</v>
      </c>
      <c r="BB215" s="78" t="str">
        <f>REPLACE(INDEX(GroupVertices[Group],MATCH(Edges[[#This Row],[Vertex 1]],GroupVertices[Vertex],0)),1,1,"")</f>
        <v>2</v>
      </c>
      <c r="BC215" s="78" t="str">
        <f>REPLACE(INDEX(GroupVertices[Group],MATCH(Edges[[#This Row],[Vertex 2]],GroupVertices[Vertex],0)),1,1,"")</f>
        <v>2</v>
      </c>
      <c r="BD215" s="48">
        <v>1</v>
      </c>
      <c r="BE215" s="49">
        <v>7.6923076923076925</v>
      </c>
      <c r="BF215" s="48">
        <v>0</v>
      </c>
      <c r="BG215" s="49">
        <v>0</v>
      </c>
      <c r="BH215" s="48">
        <v>0</v>
      </c>
      <c r="BI215" s="49">
        <v>0</v>
      </c>
      <c r="BJ215" s="48">
        <v>12</v>
      </c>
      <c r="BK215" s="49">
        <v>92.3076923076923</v>
      </c>
      <c r="BL215" s="48">
        <v>13</v>
      </c>
    </row>
    <row r="216" spans="1:64" ht="15">
      <c r="A216" s="64" t="s">
        <v>237</v>
      </c>
      <c r="B216" s="64" t="s">
        <v>237</v>
      </c>
      <c r="C216" s="65" t="s">
        <v>2630</v>
      </c>
      <c r="D216" s="66">
        <v>3</v>
      </c>
      <c r="E216" s="67" t="s">
        <v>136</v>
      </c>
      <c r="F216" s="68">
        <v>35</v>
      </c>
      <c r="G216" s="65"/>
      <c r="H216" s="69"/>
      <c r="I216" s="70"/>
      <c r="J216" s="70"/>
      <c r="K216" s="34" t="s">
        <v>65</v>
      </c>
      <c r="L216" s="77">
        <v>216</v>
      </c>
      <c r="M216" s="77"/>
      <c r="N216" s="72"/>
      <c r="O216" s="79" t="s">
        <v>176</v>
      </c>
      <c r="P216" s="81">
        <v>43718.81668981481</v>
      </c>
      <c r="Q216" s="79" t="s">
        <v>450</v>
      </c>
      <c r="R216" s="83" t="s">
        <v>600</v>
      </c>
      <c r="S216" s="79" t="s">
        <v>893</v>
      </c>
      <c r="T216" s="79" t="s">
        <v>919</v>
      </c>
      <c r="U216" s="79"/>
      <c r="V216" s="83" t="s">
        <v>968</v>
      </c>
      <c r="W216" s="81">
        <v>43718.81668981481</v>
      </c>
      <c r="X216" s="83" t="s">
        <v>1180</v>
      </c>
      <c r="Y216" s="79"/>
      <c r="Z216" s="79"/>
      <c r="AA216" s="85" t="s">
        <v>1525</v>
      </c>
      <c r="AB216" s="79"/>
      <c r="AC216" s="79" t="b">
        <v>0</v>
      </c>
      <c r="AD216" s="79">
        <v>0</v>
      </c>
      <c r="AE216" s="85" t="s">
        <v>1659</v>
      </c>
      <c r="AF216" s="79" t="b">
        <v>0</v>
      </c>
      <c r="AG216" s="79" t="s">
        <v>1660</v>
      </c>
      <c r="AH216" s="79"/>
      <c r="AI216" s="85" t="s">
        <v>1659</v>
      </c>
      <c r="AJ216" s="79" t="b">
        <v>0</v>
      </c>
      <c r="AK216" s="79">
        <v>1</v>
      </c>
      <c r="AL216" s="85" t="s">
        <v>1659</v>
      </c>
      <c r="AM216" s="79" t="s">
        <v>1683</v>
      </c>
      <c r="AN216" s="79" t="b">
        <v>0</v>
      </c>
      <c r="AO216" s="85" t="s">
        <v>1525</v>
      </c>
      <c r="AP216" s="79" t="s">
        <v>176</v>
      </c>
      <c r="AQ216" s="79">
        <v>0</v>
      </c>
      <c r="AR216" s="79">
        <v>0</v>
      </c>
      <c r="AS216" s="79"/>
      <c r="AT216" s="79"/>
      <c r="AU216" s="79"/>
      <c r="AV216" s="79"/>
      <c r="AW216" s="79"/>
      <c r="AX216" s="79"/>
      <c r="AY216" s="79"/>
      <c r="AZ216" s="79"/>
      <c r="BA216">
        <v>282</v>
      </c>
      <c r="BB216" s="78" t="str">
        <f>REPLACE(INDEX(GroupVertices[Group],MATCH(Edges[[#This Row],[Vertex 1]],GroupVertices[Vertex],0)),1,1,"")</f>
        <v>2</v>
      </c>
      <c r="BC216" s="78" t="str">
        <f>REPLACE(INDEX(GroupVertices[Group],MATCH(Edges[[#This Row],[Vertex 2]],GroupVertices[Vertex],0)),1,1,"")</f>
        <v>2</v>
      </c>
      <c r="BD216" s="48">
        <v>2</v>
      </c>
      <c r="BE216" s="49">
        <v>14.285714285714286</v>
      </c>
      <c r="BF216" s="48">
        <v>0</v>
      </c>
      <c r="BG216" s="49">
        <v>0</v>
      </c>
      <c r="BH216" s="48">
        <v>0</v>
      </c>
      <c r="BI216" s="49">
        <v>0</v>
      </c>
      <c r="BJ216" s="48">
        <v>12</v>
      </c>
      <c r="BK216" s="49">
        <v>85.71428571428571</v>
      </c>
      <c r="BL216" s="48">
        <v>14</v>
      </c>
    </row>
    <row r="217" spans="1:64" ht="15">
      <c r="A217" s="64" t="s">
        <v>237</v>
      </c>
      <c r="B217" s="64" t="s">
        <v>237</v>
      </c>
      <c r="C217" s="65" t="s">
        <v>2630</v>
      </c>
      <c r="D217" s="66">
        <v>3</v>
      </c>
      <c r="E217" s="67" t="s">
        <v>136</v>
      </c>
      <c r="F217" s="68">
        <v>35</v>
      </c>
      <c r="G217" s="65"/>
      <c r="H217" s="69"/>
      <c r="I217" s="70"/>
      <c r="J217" s="70"/>
      <c r="K217" s="34" t="s">
        <v>65</v>
      </c>
      <c r="L217" s="77">
        <v>217</v>
      </c>
      <c r="M217" s="77"/>
      <c r="N217" s="72"/>
      <c r="O217" s="79" t="s">
        <v>176</v>
      </c>
      <c r="P217" s="81">
        <v>43718.81670138889</v>
      </c>
      <c r="Q217" s="79" t="s">
        <v>451</v>
      </c>
      <c r="R217" s="83" t="s">
        <v>599</v>
      </c>
      <c r="S217" s="79" t="s">
        <v>893</v>
      </c>
      <c r="T217" s="79" t="s">
        <v>919</v>
      </c>
      <c r="U217" s="79"/>
      <c r="V217" s="83" t="s">
        <v>968</v>
      </c>
      <c r="W217" s="81">
        <v>43718.81670138889</v>
      </c>
      <c r="X217" s="83" t="s">
        <v>1181</v>
      </c>
      <c r="Y217" s="79"/>
      <c r="Z217" s="79"/>
      <c r="AA217" s="85" t="s">
        <v>1526</v>
      </c>
      <c r="AB217" s="79"/>
      <c r="AC217" s="79" t="b">
        <v>0</v>
      </c>
      <c r="AD217" s="79">
        <v>0</v>
      </c>
      <c r="AE217" s="85" t="s">
        <v>1659</v>
      </c>
      <c r="AF217" s="79" t="b">
        <v>0</v>
      </c>
      <c r="AG217" s="79" t="s">
        <v>1660</v>
      </c>
      <c r="AH217" s="79"/>
      <c r="AI217" s="85" t="s">
        <v>1659</v>
      </c>
      <c r="AJ217" s="79" t="b">
        <v>0</v>
      </c>
      <c r="AK217" s="79">
        <v>1</v>
      </c>
      <c r="AL217" s="85" t="s">
        <v>1659</v>
      </c>
      <c r="AM217" s="79" t="s">
        <v>1683</v>
      </c>
      <c r="AN217" s="79" t="b">
        <v>0</v>
      </c>
      <c r="AO217" s="85" t="s">
        <v>1526</v>
      </c>
      <c r="AP217" s="79" t="s">
        <v>176</v>
      </c>
      <c r="AQ217" s="79">
        <v>0</v>
      </c>
      <c r="AR217" s="79">
        <v>0</v>
      </c>
      <c r="AS217" s="79"/>
      <c r="AT217" s="79"/>
      <c r="AU217" s="79"/>
      <c r="AV217" s="79"/>
      <c r="AW217" s="79"/>
      <c r="AX217" s="79"/>
      <c r="AY217" s="79"/>
      <c r="AZ217" s="79"/>
      <c r="BA217">
        <v>282</v>
      </c>
      <c r="BB217" s="78" t="str">
        <f>REPLACE(INDEX(GroupVertices[Group],MATCH(Edges[[#This Row],[Vertex 1]],GroupVertices[Vertex],0)),1,1,"")</f>
        <v>2</v>
      </c>
      <c r="BC217" s="78" t="str">
        <f>REPLACE(INDEX(GroupVertices[Group],MATCH(Edges[[#This Row],[Vertex 2]],GroupVertices[Vertex],0)),1,1,"")</f>
        <v>2</v>
      </c>
      <c r="BD217" s="48">
        <v>0</v>
      </c>
      <c r="BE217" s="49">
        <v>0</v>
      </c>
      <c r="BF217" s="48">
        <v>1</v>
      </c>
      <c r="BG217" s="49">
        <v>6.666666666666667</v>
      </c>
      <c r="BH217" s="48">
        <v>0</v>
      </c>
      <c r="BI217" s="49">
        <v>0</v>
      </c>
      <c r="BJ217" s="48">
        <v>14</v>
      </c>
      <c r="BK217" s="49">
        <v>93.33333333333333</v>
      </c>
      <c r="BL217" s="48">
        <v>15</v>
      </c>
    </row>
    <row r="218" spans="1:64" ht="15">
      <c r="A218" s="64" t="s">
        <v>237</v>
      </c>
      <c r="B218" s="64" t="s">
        <v>237</v>
      </c>
      <c r="C218" s="65" t="s">
        <v>2630</v>
      </c>
      <c r="D218" s="66">
        <v>3</v>
      </c>
      <c r="E218" s="67" t="s">
        <v>136</v>
      </c>
      <c r="F218" s="68">
        <v>35</v>
      </c>
      <c r="G218" s="65"/>
      <c r="H218" s="69"/>
      <c r="I218" s="70"/>
      <c r="J218" s="70"/>
      <c r="K218" s="34" t="s">
        <v>65</v>
      </c>
      <c r="L218" s="77">
        <v>218</v>
      </c>
      <c r="M218" s="77"/>
      <c r="N218" s="72"/>
      <c r="O218" s="79" t="s">
        <v>176</v>
      </c>
      <c r="P218" s="81">
        <v>43718.94388888889</v>
      </c>
      <c r="Q218" s="79" t="s">
        <v>452</v>
      </c>
      <c r="R218" s="83" t="s">
        <v>771</v>
      </c>
      <c r="S218" s="79" t="s">
        <v>893</v>
      </c>
      <c r="T218" s="79" t="s">
        <v>919</v>
      </c>
      <c r="U218" s="79"/>
      <c r="V218" s="83" t="s">
        <v>968</v>
      </c>
      <c r="W218" s="81">
        <v>43718.94388888889</v>
      </c>
      <c r="X218" s="83" t="s">
        <v>1182</v>
      </c>
      <c r="Y218" s="79"/>
      <c r="Z218" s="79"/>
      <c r="AA218" s="85" t="s">
        <v>1527</v>
      </c>
      <c r="AB218" s="79"/>
      <c r="AC218" s="79" t="b">
        <v>0</v>
      </c>
      <c r="AD218" s="79">
        <v>0</v>
      </c>
      <c r="AE218" s="85" t="s">
        <v>1659</v>
      </c>
      <c r="AF218" s="79" t="b">
        <v>0</v>
      </c>
      <c r="AG218" s="79" t="s">
        <v>1660</v>
      </c>
      <c r="AH218" s="79"/>
      <c r="AI218" s="85" t="s">
        <v>1659</v>
      </c>
      <c r="AJ218" s="79" t="b">
        <v>0</v>
      </c>
      <c r="AK218" s="79">
        <v>0</v>
      </c>
      <c r="AL218" s="85" t="s">
        <v>1659</v>
      </c>
      <c r="AM218" s="79" t="s">
        <v>1683</v>
      </c>
      <c r="AN218" s="79" t="b">
        <v>0</v>
      </c>
      <c r="AO218" s="85" t="s">
        <v>1527</v>
      </c>
      <c r="AP218" s="79" t="s">
        <v>176</v>
      </c>
      <c r="AQ218" s="79">
        <v>0</v>
      </c>
      <c r="AR218" s="79">
        <v>0</v>
      </c>
      <c r="AS218" s="79"/>
      <c r="AT218" s="79"/>
      <c r="AU218" s="79"/>
      <c r="AV218" s="79"/>
      <c r="AW218" s="79"/>
      <c r="AX218" s="79"/>
      <c r="AY218" s="79"/>
      <c r="AZ218" s="79"/>
      <c r="BA218">
        <v>282</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14</v>
      </c>
      <c r="BK218" s="49">
        <v>100</v>
      </c>
      <c r="BL218" s="48">
        <v>14</v>
      </c>
    </row>
    <row r="219" spans="1:64" ht="15">
      <c r="A219" s="64" t="s">
        <v>237</v>
      </c>
      <c r="B219" s="64" t="s">
        <v>237</v>
      </c>
      <c r="C219" s="65" t="s">
        <v>2630</v>
      </c>
      <c r="D219" s="66">
        <v>3</v>
      </c>
      <c r="E219" s="67" t="s">
        <v>136</v>
      </c>
      <c r="F219" s="68">
        <v>35</v>
      </c>
      <c r="G219" s="65"/>
      <c r="H219" s="69"/>
      <c r="I219" s="70"/>
      <c r="J219" s="70"/>
      <c r="K219" s="34" t="s">
        <v>65</v>
      </c>
      <c r="L219" s="77">
        <v>219</v>
      </c>
      <c r="M219" s="77"/>
      <c r="N219" s="72"/>
      <c r="O219" s="79" t="s">
        <v>176</v>
      </c>
      <c r="P219" s="81">
        <v>43718.94390046296</v>
      </c>
      <c r="Q219" s="79" t="s">
        <v>453</v>
      </c>
      <c r="R219" s="83" t="s">
        <v>772</v>
      </c>
      <c r="S219" s="79" t="s">
        <v>893</v>
      </c>
      <c r="T219" s="79" t="s">
        <v>919</v>
      </c>
      <c r="U219" s="79"/>
      <c r="V219" s="83" t="s">
        <v>968</v>
      </c>
      <c r="W219" s="81">
        <v>43718.94390046296</v>
      </c>
      <c r="X219" s="83" t="s">
        <v>1183</v>
      </c>
      <c r="Y219" s="79"/>
      <c r="Z219" s="79"/>
      <c r="AA219" s="85" t="s">
        <v>1528</v>
      </c>
      <c r="AB219" s="79"/>
      <c r="AC219" s="79" t="b">
        <v>0</v>
      </c>
      <c r="AD219" s="79">
        <v>0</v>
      </c>
      <c r="AE219" s="85" t="s">
        <v>1659</v>
      </c>
      <c r="AF219" s="79" t="b">
        <v>0</v>
      </c>
      <c r="AG219" s="79" t="s">
        <v>1660</v>
      </c>
      <c r="AH219" s="79"/>
      <c r="AI219" s="85" t="s">
        <v>1659</v>
      </c>
      <c r="AJ219" s="79" t="b">
        <v>0</v>
      </c>
      <c r="AK219" s="79">
        <v>0</v>
      </c>
      <c r="AL219" s="85" t="s">
        <v>1659</v>
      </c>
      <c r="AM219" s="79" t="s">
        <v>1683</v>
      </c>
      <c r="AN219" s="79" t="b">
        <v>0</v>
      </c>
      <c r="AO219" s="85" t="s">
        <v>1528</v>
      </c>
      <c r="AP219" s="79" t="s">
        <v>176</v>
      </c>
      <c r="AQ219" s="79">
        <v>0</v>
      </c>
      <c r="AR219" s="79">
        <v>0</v>
      </c>
      <c r="AS219" s="79"/>
      <c r="AT219" s="79"/>
      <c r="AU219" s="79"/>
      <c r="AV219" s="79"/>
      <c r="AW219" s="79"/>
      <c r="AX219" s="79"/>
      <c r="AY219" s="79"/>
      <c r="AZ219" s="79"/>
      <c r="BA219">
        <v>282</v>
      </c>
      <c r="BB219" s="78" t="str">
        <f>REPLACE(INDEX(GroupVertices[Group],MATCH(Edges[[#This Row],[Vertex 1]],GroupVertices[Vertex],0)),1,1,"")</f>
        <v>2</v>
      </c>
      <c r="BC219" s="78" t="str">
        <f>REPLACE(INDEX(GroupVertices[Group],MATCH(Edges[[#This Row],[Vertex 2]],GroupVertices[Vertex],0)),1,1,"")</f>
        <v>2</v>
      </c>
      <c r="BD219" s="48">
        <v>0</v>
      </c>
      <c r="BE219" s="49">
        <v>0</v>
      </c>
      <c r="BF219" s="48">
        <v>0</v>
      </c>
      <c r="BG219" s="49">
        <v>0</v>
      </c>
      <c r="BH219" s="48">
        <v>0</v>
      </c>
      <c r="BI219" s="49">
        <v>0</v>
      </c>
      <c r="BJ219" s="48">
        <v>13</v>
      </c>
      <c r="BK219" s="49">
        <v>100</v>
      </c>
      <c r="BL219" s="48">
        <v>13</v>
      </c>
    </row>
    <row r="220" spans="1:64" ht="15">
      <c r="A220" s="64" t="s">
        <v>237</v>
      </c>
      <c r="B220" s="64" t="s">
        <v>237</v>
      </c>
      <c r="C220" s="65" t="s">
        <v>2630</v>
      </c>
      <c r="D220" s="66">
        <v>3</v>
      </c>
      <c r="E220" s="67" t="s">
        <v>136</v>
      </c>
      <c r="F220" s="68">
        <v>35</v>
      </c>
      <c r="G220" s="65"/>
      <c r="H220" s="69"/>
      <c r="I220" s="70"/>
      <c r="J220" s="70"/>
      <c r="K220" s="34" t="s">
        <v>65</v>
      </c>
      <c r="L220" s="77">
        <v>220</v>
      </c>
      <c r="M220" s="77"/>
      <c r="N220" s="72"/>
      <c r="O220" s="79" t="s">
        <v>176</v>
      </c>
      <c r="P220" s="81">
        <v>43718.94391203704</v>
      </c>
      <c r="Q220" s="79" t="s">
        <v>454</v>
      </c>
      <c r="R220" s="83" t="s">
        <v>773</v>
      </c>
      <c r="S220" s="79" t="s">
        <v>893</v>
      </c>
      <c r="T220" s="79" t="s">
        <v>919</v>
      </c>
      <c r="U220" s="79"/>
      <c r="V220" s="83" t="s">
        <v>968</v>
      </c>
      <c r="W220" s="81">
        <v>43718.94391203704</v>
      </c>
      <c r="X220" s="83" t="s">
        <v>1184</v>
      </c>
      <c r="Y220" s="79"/>
      <c r="Z220" s="79"/>
      <c r="AA220" s="85" t="s">
        <v>1529</v>
      </c>
      <c r="AB220" s="79"/>
      <c r="AC220" s="79" t="b">
        <v>0</v>
      </c>
      <c r="AD220" s="79">
        <v>0</v>
      </c>
      <c r="AE220" s="85" t="s">
        <v>1659</v>
      </c>
      <c r="AF220" s="79" t="b">
        <v>0</v>
      </c>
      <c r="AG220" s="79" t="s">
        <v>1660</v>
      </c>
      <c r="AH220" s="79"/>
      <c r="AI220" s="85" t="s">
        <v>1659</v>
      </c>
      <c r="AJ220" s="79" t="b">
        <v>0</v>
      </c>
      <c r="AK220" s="79">
        <v>0</v>
      </c>
      <c r="AL220" s="85" t="s">
        <v>1659</v>
      </c>
      <c r="AM220" s="79" t="s">
        <v>1683</v>
      </c>
      <c r="AN220" s="79" t="b">
        <v>0</v>
      </c>
      <c r="AO220" s="85" t="s">
        <v>1529</v>
      </c>
      <c r="AP220" s="79" t="s">
        <v>176</v>
      </c>
      <c r="AQ220" s="79">
        <v>0</v>
      </c>
      <c r="AR220" s="79">
        <v>0</v>
      </c>
      <c r="AS220" s="79"/>
      <c r="AT220" s="79"/>
      <c r="AU220" s="79"/>
      <c r="AV220" s="79"/>
      <c r="AW220" s="79"/>
      <c r="AX220" s="79"/>
      <c r="AY220" s="79"/>
      <c r="AZ220" s="79"/>
      <c r="BA220">
        <v>282</v>
      </c>
      <c r="BB220" s="78" t="str">
        <f>REPLACE(INDEX(GroupVertices[Group],MATCH(Edges[[#This Row],[Vertex 1]],GroupVertices[Vertex],0)),1,1,"")</f>
        <v>2</v>
      </c>
      <c r="BC220" s="78" t="str">
        <f>REPLACE(INDEX(GroupVertices[Group],MATCH(Edges[[#This Row],[Vertex 2]],GroupVertices[Vertex],0)),1,1,"")</f>
        <v>2</v>
      </c>
      <c r="BD220" s="48">
        <v>1</v>
      </c>
      <c r="BE220" s="49">
        <v>7.6923076923076925</v>
      </c>
      <c r="BF220" s="48">
        <v>0</v>
      </c>
      <c r="BG220" s="49">
        <v>0</v>
      </c>
      <c r="BH220" s="48">
        <v>0</v>
      </c>
      <c r="BI220" s="49">
        <v>0</v>
      </c>
      <c r="BJ220" s="48">
        <v>12</v>
      </c>
      <c r="BK220" s="49">
        <v>92.3076923076923</v>
      </c>
      <c r="BL220" s="48">
        <v>13</v>
      </c>
    </row>
    <row r="221" spans="1:64" ht="15">
      <c r="A221" s="64" t="s">
        <v>237</v>
      </c>
      <c r="B221" s="64" t="s">
        <v>237</v>
      </c>
      <c r="C221" s="65" t="s">
        <v>2630</v>
      </c>
      <c r="D221" s="66">
        <v>3</v>
      </c>
      <c r="E221" s="67" t="s">
        <v>136</v>
      </c>
      <c r="F221" s="68">
        <v>35</v>
      </c>
      <c r="G221" s="65"/>
      <c r="H221" s="69"/>
      <c r="I221" s="70"/>
      <c r="J221" s="70"/>
      <c r="K221" s="34" t="s">
        <v>65</v>
      </c>
      <c r="L221" s="77">
        <v>221</v>
      </c>
      <c r="M221" s="77"/>
      <c r="N221" s="72"/>
      <c r="O221" s="79" t="s">
        <v>176</v>
      </c>
      <c r="P221" s="81">
        <v>43718.943923611114</v>
      </c>
      <c r="Q221" s="79" t="s">
        <v>455</v>
      </c>
      <c r="R221" s="83" t="s">
        <v>774</v>
      </c>
      <c r="S221" s="79" t="s">
        <v>893</v>
      </c>
      <c r="T221" s="79" t="s">
        <v>919</v>
      </c>
      <c r="U221" s="79"/>
      <c r="V221" s="83" t="s">
        <v>968</v>
      </c>
      <c r="W221" s="81">
        <v>43718.943923611114</v>
      </c>
      <c r="X221" s="83" t="s">
        <v>1185</v>
      </c>
      <c r="Y221" s="79"/>
      <c r="Z221" s="79"/>
      <c r="AA221" s="85" t="s">
        <v>1530</v>
      </c>
      <c r="AB221" s="79"/>
      <c r="AC221" s="79" t="b">
        <v>0</v>
      </c>
      <c r="AD221" s="79">
        <v>0</v>
      </c>
      <c r="AE221" s="85" t="s">
        <v>1659</v>
      </c>
      <c r="AF221" s="79" t="b">
        <v>0</v>
      </c>
      <c r="AG221" s="79" t="s">
        <v>1660</v>
      </c>
      <c r="AH221" s="79"/>
      <c r="AI221" s="85" t="s">
        <v>1659</v>
      </c>
      <c r="AJ221" s="79" t="b">
        <v>0</v>
      </c>
      <c r="AK221" s="79">
        <v>0</v>
      </c>
      <c r="AL221" s="85" t="s">
        <v>1659</v>
      </c>
      <c r="AM221" s="79" t="s">
        <v>1683</v>
      </c>
      <c r="AN221" s="79" t="b">
        <v>0</v>
      </c>
      <c r="AO221" s="85" t="s">
        <v>1530</v>
      </c>
      <c r="AP221" s="79" t="s">
        <v>176</v>
      </c>
      <c r="AQ221" s="79">
        <v>0</v>
      </c>
      <c r="AR221" s="79">
        <v>0</v>
      </c>
      <c r="AS221" s="79"/>
      <c r="AT221" s="79"/>
      <c r="AU221" s="79"/>
      <c r="AV221" s="79"/>
      <c r="AW221" s="79"/>
      <c r="AX221" s="79"/>
      <c r="AY221" s="79"/>
      <c r="AZ221" s="79"/>
      <c r="BA221">
        <v>282</v>
      </c>
      <c r="BB221" s="78" t="str">
        <f>REPLACE(INDEX(GroupVertices[Group],MATCH(Edges[[#This Row],[Vertex 1]],GroupVertices[Vertex],0)),1,1,"")</f>
        <v>2</v>
      </c>
      <c r="BC221" s="78" t="str">
        <f>REPLACE(INDEX(GroupVertices[Group],MATCH(Edges[[#This Row],[Vertex 2]],GroupVertices[Vertex],0)),1,1,"")</f>
        <v>2</v>
      </c>
      <c r="BD221" s="48">
        <v>0</v>
      </c>
      <c r="BE221" s="49">
        <v>0</v>
      </c>
      <c r="BF221" s="48">
        <v>0</v>
      </c>
      <c r="BG221" s="49">
        <v>0</v>
      </c>
      <c r="BH221" s="48">
        <v>0</v>
      </c>
      <c r="BI221" s="49">
        <v>0</v>
      </c>
      <c r="BJ221" s="48">
        <v>12</v>
      </c>
      <c r="BK221" s="49">
        <v>100</v>
      </c>
      <c r="BL221" s="48">
        <v>12</v>
      </c>
    </row>
    <row r="222" spans="1:64" ht="15">
      <c r="A222" s="64" t="s">
        <v>237</v>
      </c>
      <c r="B222" s="64" t="s">
        <v>237</v>
      </c>
      <c r="C222" s="65" t="s">
        <v>2630</v>
      </c>
      <c r="D222" s="66">
        <v>3</v>
      </c>
      <c r="E222" s="67" t="s">
        <v>136</v>
      </c>
      <c r="F222" s="68">
        <v>35</v>
      </c>
      <c r="G222" s="65"/>
      <c r="H222" s="69"/>
      <c r="I222" s="70"/>
      <c r="J222" s="70"/>
      <c r="K222" s="34" t="s">
        <v>65</v>
      </c>
      <c r="L222" s="77">
        <v>222</v>
      </c>
      <c r="M222" s="77"/>
      <c r="N222" s="72"/>
      <c r="O222" s="79" t="s">
        <v>176</v>
      </c>
      <c r="P222" s="81">
        <v>43718.94393518518</v>
      </c>
      <c r="Q222" s="79" t="s">
        <v>456</v>
      </c>
      <c r="R222" s="83" t="s">
        <v>775</v>
      </c>
      <c r="S222" s="79" t="s">
        <v>893</v>
      </c>
      <c r="T222" s="79" t="s">
        <v>919</v>
      </c>
      <c r="U222" s="79"/>
      <c r="V222" s="83" t="s">
        <v>968</v>
      </c>
      <c r="W222" s="81">
        <v>43718.94393518518</v>
      </c>
      <c r="X222" s="83" t="s">
        <v>1186</v>
      </c>
      <c r="Y222" s="79"/>
      <c r="Z222" s="79"/>
      <c r="AA222" s="85" t="s">
        <v>1531</v>
      </c>
      <c r="AB222" s="79"/>
      <c r="AC222" s="79" t="b">
        <v>0</v>
      </c>
      <c r="AD222" s="79">
        <v>0</v>
      </c>
      <c r="AE222" s="85" t="s">
        <v>1659</v>
      </c>
      <c r="AF222" s="79" t="b">
        <v>0</v>
      </c>
      <c r="AG222" s="79" t="s">
        <v>1660</v>
      </c>
      <c r="AH222" s="79"/>
      <c r="AI222" s="85" t="s">
        <v>1659</v>
      </c>
      <c r="AJ222" s="79" t="b">
        <v>0</v>
      </c>
      <c r="AK222" s="79">
        <v>0</v>
      </c>
      <c r="AL222" s="85" t="s">
        <v>1659</v>
      </c>
      <c r="AM222" s="79" t="s">
        <v>1683</v>
      </c>
      <c r="AN222" s="79" t="b">
        <v>0</v>
      </c>
      <c r="AO222" s="85" t="s">
        <v>1531</v>
      </c>
      <c r="AP222" s="79" t="s">
        <v>176</v>
      </c>
      <c r="AQ222" s="79">
        <v>0</v>
      </c>
      <c r="AR222" s="79">
        <v>0</v>
      </c>
      <c r="AS222" s="79"/>
      <c r="AT222" s="79"/>
      <c r="AU222" s="79"/>
      <c r="AV222" s="79"/>
      <c r="AW222" s="79"/>
      <c r="AX222" s="79"/>
      <c r="AY222" s="79"/>
      <c r="AZ222" s="79"/>
      <c r="BA222">
        <v>282</v>
      </c>
      <c r="BB222" s="78" t="str">
        <f>REPLACE(INDEX(GroupVertices[Group],MATCH(Edges[[#This Row],[Vertex 1]],GroupVertices[Vertex],0)),1,1,"")</f>
        <v>2</v>
      </c>
      <c r="BC222" s="78" t="str">
        <f>REPLACE(INDEX(GroupVertices[Group],MATCH(Edges[[#This Row],[Vertex 2]],GroupVertices[Vertex],0)),1,1,"")</f>
        <v>2</v>
      </c>
      <c r="BD222" s="48">
        <v>0</v>
      </c>
      <c r="BE222" s="49">
        <v>0</v>
      </c>
      <c r="BF222" s="48">
        <v>0</v>
      </c>
      <c r="BG222" s="49">
        <v>0</v>
      </c>
      <c r="BH222" s="48">
        <v>0</v>
      </c>
      <c r="BI222" s="49">
        <v>0</v>
      </c>
      <c r="BJ222" s="48">
        <v>12</v>
      </c>
      <c r="BK222" s="49">
        <v>100</v>
      </c>
      <c r="BL222" s="48">
        <v>12</v>
      </c>
    </row>
    <row r="223" spans="1:64" ht="15">
      <c r="A223" s="64" t="s">
        <v>237</v>
      </c>
      <c r="B223" s="64" t="s">
        <v>237</v>
      </c>
      <c r="C223" s="65" t="s">
        <v>2630</v>
      </c>
      <c r="D223" s="66">
        <v>3</v>
      </c>
      <c r="E223" s="67" t="s">
        <v>136</v>
      </c>
      <c r="F223" s="68">
        <v>35</v>
      </c>
      <c r="G223" s="65"/>
      <c r="H223" s="69"/>
      <c r="I223" s="70"/>
      <c r="J223" s="70"/>
      <c r="K223" s="34" t="s">
        <v>65</v>
      </c>
      <c r="L223" s="77">
        <v>223</v>
      </c>
      <c r="M223" s="77"/>
      <c r="N223" s="72"/>
      <c r="O223" s="79" t="s">
        <v>176</v>
      </c>
      <c r="P223" s="81">
        <v>43718.94393518518</v>
      </c>
      <c r="Q223" s="79" t="s">
        <v>457</v>
      </c>
      <c r="R223" s="83" t="s">
        <v>776</v>
      </c>
      <c r="S223" s="79" t="s">
        <v>893</v>
      </c>
      <c r="T223" s="79" t="s">
        <v>919</v>
      </c>
      <c r="U223" s="79"/>
      <c r="V223" s="83" t="s">
        <v>968</v>
      </c>
      <c r="W223" s="81">
        <v>43718.94393518518</v>
      </c>
      <c r="X223" s="83" t="s">
        <v>1187</v>
      </c>
      <c r="Y223" s="79"/>
      <c r="Z223" s="79"/>
      <c r="AA223" s="85" t="s">
        <v>1532</v>
      </c>
      <c r="AB223" s="79"/>
      <c r="AC223" s="79" t="b">
        <v>0</v>
      </c>
      <c r="AD223" s="79">
        <v>0</v>
      </c>
      <c r="AE223" s="85" t="s">
        <v>1659</v>
      </c>
      <c r="AF223" s="79" t="b">
        <v>0</v>
      </c>
      <c r="AG223" s="79" t="s">
        <v>1660</v>
      </c>
      <c r="AH223" s="79"/>
      <c r="AI223" s="85" t="s">
        <v>1659</v>
      </c>
      <c r="AJ223" s="79" t="b">
        <v>0</v>
      </c>
      <c r="AK223" s="79">
        <v>0</v>
      </c>
      <c r="AL223" s="85" t="s">
        <v>1659</v>
      </c>
      <c r="AM223" s="79" t="s">
        <v>1683</v>
      </c>
      <c r="AN223" s="79" t="b">
        <v>0</v>
      </c>
      <c r="AO223" s="85" t="s">
        <v>1532</v>
      </c>
      <c r="AP223" s="79" t="s">
        <v>176</v>
      </c>
      <c r="AQ223" s="79">
        <v>0</v>
      </c>
      <c r="AR223" s="79">
        <v>0</v>
      </c>
      <c r="AS223" s="79"/>
      <c r="AT223" s="79"/>
      <c r="AU223" s="79"/>
      <c r="AV223" s="79"/>
      <c r="AW223" s="79"/>
      <c r="AX223" s="79"/>
      <c r="AY223" s="79"/>
      <c r="AZ223" s="79"/>
      <c r="BA223">
        <v>282</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13</v>
      </c>
      <c r="BK223" s="49">
        <v>100</v>
      </c>
      <c r="BL223" s="48">
        <v>13</v>
      </c>
    </row>
    <row r="224" spans="1:64" ht="15">
      <c r="A224" s="64" t="s">
        <v>237</v>
      </c>
      <c r="B224" s="64" t="s">
        <v>237</v>
      </c>
      <c r="C224" s="65" t="s">
        <v>2630</v>
      </c>
      <c r="D224" s="66">
        <v>3</v>
      </c>
      <c r="E224" s="67" t="s">
        <v>136</v>
      </c>
      <c r="F224" s="68">
        <v>35</v>
      </c>
      <c r="G224" s="65"/>
      <c r="H224" s="69"/>
      <c r="I224" s="70"/>
      <c r="J224" s="70"/>
      <c r="K224" s="34" t="s">
        <v>65</v>
      </c>
      <c r="L224" s="77">
        <v>224</v>
      </c>
      <c r="M224" s="77"/>
      <c r="N224" s="72"/>
      <c r="O224" s="79" t="s">
        <v>176</v>
      </c>
      <c r="P224" s="81">
        <v>43718.94394675926</v>
      </c>
      <c r="Q224" s="79" t="s">
        <v>458</v>
      </c>
      <c r="R224" s="83" t="s">
        <v>777</v>
      </c>
      <c r="S224" s="79" t="s">
        <v>893</v>
      </c>
      <c r="T224" s="79" t="s">
        <v>919</v>
      </c>
      <c r="U224" s="79"/>
      <c r="V224" s="83" t="s">
        <v>968</v>
      </c>
      <c r="W224" s="81">
        <v>43718.94394675926</v>
      </c>
      <c r="X224" s="83" t="s">
        <v>1188</v>
      </c>
      <c r="Y224" s="79"/>
      <c r="Z224" s="79"/>
      <c r="AA224" s="85" t="s">
        <v>1533</v>
      </c>
      <c r="AB224" s="79"/>
      <c r="AC224" s="79" t="b">
        <v>0</v>
      </c>
      <c r="AD224" s="79">
        <v>0</v>
      </c>
      <c r="AE224" s="85" t="s">
        <v>1659</v>
      </c>
      <c r="AF224" s="79" t="b">
        <v>0</v>
      </c>
      <c r="AG224" s="79" t="s">
        <v>1660</v>
      </c>
      <c r="AH224" s="79"/>
      <c r="AI224" s="85" t="s">
        <v>1659</v>
      </c>
      <c r="AJ224" s="79" t="b">
        <v>0</v>
      </c>
      <c r="AK224" s="79">
        <v>0</v>
      </c>
      <c r="AL224" s="85" t="s">
        <v>1659</v>
      </c>
      <c r="AM224" s="79" t="s">
        <v>1683</v>
      </c>
      <c r="AN224" s="79" t="b">
        <v>0</v>
      </c>
      <c r="AO224" s="85" t="s">
        <v>1533</v>
      </c>
      <c r="AP224" s="79" t="s">
        <v>176</v>
      </c>
      <c r="AQ224" s="79">
        <v>0</v>
      </c>
      <c r="AR224" s="79">
        <v>0</v>
      </c>
      <c r="AS224" s="79"/>
      <c r="AT224" s="79"/>
      <c r="AU224" s="79"/>
      <c r="AV224" s="79"/>
      <c r="AW224" s="79"/>
      <c r="AX224" s="79"/>
      <c r="AY224" s="79"/>
      <c r="AZ224" s="79"/>
      <c r="BA224">
        <v>282</v>
      </c>
      <c r="BB224" s="78" t="str">
        <f>REPLACE(INDEX(GroupVertices[Group],MATCH(Edges[[#This Row],[Vertex 1]],GroupVertices[Vertex],0)),1,1,"")</f>
        <v>2</v>
      </c>
      <c r="BC224" s="78" t="str">
        <f>REPLACE(INDEX(GroupVertices[Group],MATCH(Edges[[#This Row],[Vertex 2]],GroupVertices[Vertex],0)),1,1,"")</f>
        <v>2</v>
      </c>
      <c r="BD224" s="48">
        <v>0</v>
      </c>
      <c r="BE224" s="49">
        <v>0</v>
      </c>
      <c r="BF224" s="48">
        <v>0</v>
      </c>
      <c r="BG224" s="49">
        <v>0</v>
      </c>
      <c r="BH224" s="48">
        <v>0</v>
      </c>
      <c r="BI224" s="49">
        <v>0</v>
      </c>
      <c r="BJ224" s="48">
        <v>13</v>
      </c>
      <c r="BK224" s="49">
        <v>100</v>
      </c>
      <c r="BL224" s="48">
        <v>13</v>
      </c>
    </row>
    <row r="225" spans="1:64" ht="15">
      <c r="A225" s="64" t="s">
        <v>237</v>
      </c>
      <c r="B225" s="64" t="s">
        <v>237</v>
      </c>
      <c r="C225" s="65" t="s">
        <v>2630</v>
      </c>
      <c r="D225" s="66">
        <v>3</v>
      </c>
      <c r="E225" s="67" t="s">
        <v>136</v>
      </c>
      <c r="F225" s="68">
        <v>35</v>
      </c>
      <c r="G225" s="65"/>
      <c r="H225" s="69"/>
      <c r="I225" s="70"/>
      <c r="J225" s="70"/>
      <c r="K225" s="34" t="s">
        <v>65</v>
      </c>
      <c r="L225" s="77">
        <v>225</v>
      </c>
      <c r="M225" s="77"/>
      <c r="N225" s="72"/>
      <c r="O225" s="79" t="s">
        <v>176</v>
      </c>
      <c r="P225" s="81">
        <v>43718.94395833334</v>
      </c>
      <c r="Q225" s="79" t="s">
        <v>459</v>
      </c>
      <c r="R225" s="83" t="s">
        <v>778</v>
      </c>
      <c r="S225" s="79" t="s">
        <v>893</v>
      </c>
      <c r="T225" s="79" t="s">
        <v>919</v>
      </c>
      <c r="U225" s="79"/>
      <c r="V225" s="83" t="s">
        <v>968</v>
      </c>
      <c r="W225" s="81">
        <v>43718.94395833334</v>
      </c>
      <c r="X225" s="83" t="s">
        <v>1189</v>
      </c>
      <c r="Y225" s="79"/>
      <c r="Z225" s="79"/>
      <c r="AA225" s="85" t="s">
        <v>1534</v>
      </c>
      <c r="AB225" s="79"/>
      <c r="AC225" s="79" t="b">
        <v>0</v>
      </c>
      <c r="AD225" s="79">
        <v>0</v>
      </c>
      <c r="AE225" s="85" t="s">
        <v>1659</v>
      </c>
      <c r="AF225" s="79" t="b">
        <v>0</v>
      </c>
      <c r="AG225" s="79" t="s">
        <v>1660</v>
      </c>
      <c r="AH225" s="79"/>
      <c r="AI225" s="85" t="s">
        <v>1659</v>
      </c>
      <c r="AJ225" s="79" t="b">
        <v>0</v>
      </c>
      <c r="AK225" s="79">
        <v>0</v>
      </c>
      <c r="AL225" s="85" t="s">
        <v>1659</v>
      </c>
      <c r="AM225" s="79" t="s">
        <v>1683</v>
      </c>
      <c r="AN225" s="79" t="b">
        <v>0</v>
      </c>
      <c r="AO225" s="85" t="s">
        <v>1534</v>
      </c>
      <c r="AP225" s="79" t="s">
        <v>176</v>
      </c>
      <c r="AQ225" s="79">
        <v>0</v>
      </c>
      <c r="AR225" s="79">
        <v>0</v>
      </c>
      <c r="AS225" s="79"/>
      <c r="AT225" s="79"/>
      <c r="AU225" s="79"/>
      <c r="AV225" s="79"/>
      <c r="AW225" s="79"/>
      <c r="AX225" s="79"/>
      <c r="AY225" s="79"/>
      <c r="AZ225" s="79"/>
      <c r="BA225">
        <v>282</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13</v>
      </c>
      <c r="BK225" s="49">
        <v>100</v>
      </c>
      <c r="BL225" s="48">
        <v>13</v>
      </c>
    </row>
    <row r="226" spans="1:64" ht="15">
      <c r="A226" s="64" t="s">
        <v>237</v>
      </c>
      <c r="B226" s="64" t="s">
        <v>237</v>
      </c>
      <c r="C226" s="65" t="s">
        <v>2630</v>
      </c>
      <c r="D226" s="66">
        <v>3</v>
      </c>
      <c r="E226" s="67" t="s">
        <v>136</v>
      </c>
      <c r="F226" s="68">
        <v>35</v>
      </c>
      <c r="G226" s="65"/>
      <c r="H226" s="69"/>
      <c r="I226" s="70"/>
      <c r="J226" s="70"/>
      <c r="K226" s="34" t="s">
        <v>65</v>
      </c>
      <c r="L226" s="77">
        <v>226</v>
      </c>
      <c r="M226" s="77"/>
      <c r="N226" s="72"/>
      <c r="O226" s="79" t="s">
        <v>176</v>
      </c>
      <c r="P226" s="81">
        <v>43718.94396990741</v>
      </c>
      <c r="Q226" s="79" t="s">
        <v>460</v>
      </c>
      <c r="R226" s="83" t="s">
        <v>779</v>
      </c>
      <c r="S226" s="79" t="s">
        <v>893</v>
      </c>
      <c r="T226" s="79" t="s">
        <v>919</v>
      </c>
      <c r="U226" s="79"/>
      <c r="V226" s="83" t="s">
        <v>968</v>
      </c>
      <c r="W226" s="81">
        <v>43718.94396990741</v>
      </c>
      <c r="X226" s="83" t="s">
        <v>1190</v>
      </c>
      <c r="Y226" s="79"/>
      <c r="Z226" s="79"/>
      <c r="AA226" s="85" t="s">
        <v>1535</v>
      </c>
      <c r="AB226" s="79"/>
      <c r="AC226" s="79" t="b">
        <v>0</v>
      </c>
      <c r="AD226" s="79">
        <v>0</v>
      </c>
      <c r="AE226" s="85" t="s">
        <v>1659</v>
      </c>
      <c r="AF226" s="79" t="b">
        <v>0</v>
      </c>
      <c r="AG226" s="79" t="s">
        <v>1660</v>
      </c>
      <c r="AH226" s="79"/>
      <c r="AI226" s="85" t="s">
        <v>1659</v>
      </c>
      <c r="AJ226" s="79" t="b">
        <v>0</v>
      </c>
      <c r="AK226" s="79">
        <v>0</v>
      </c>
      <c r="AL226" s="85" t="s">
        <v>1659</v>
      </c>
      <c r="AM226" s="79" t="s">
        <v>1683</v>
      </c>
      <c r="AN226" s="79" t="b">
        <v>0</v>
      </c>
      <c r="AO226" s="85" t="s">
        <v>1535</v>
      </c>
      <c r="AP226" s="79" t="s">
        <v>176</v>
      </c>
      <c r="AQ226" s="79">
        <v>0</v>
      </c>
      <c r="AR226" s="79">
        <v>0</v>
      </c>
      <c r="AS226" s="79"/>
      <c r="AT226" s="79"/>
      <c r="AU226" s="79"/>
      <c r="AV226" s="79"/>
      <c r="AW226" s="79"/>
      <c r="AX226" s="79"/>
      <c r="AY226" s="79"/>
      <c r="AZ226" s="79"/>
      <c r="BA226">
        <v>282</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12</v>
      </c>
      <c r="BK226" s="49">
        <v>100</v>
      </c>
      <c r="BL226" s="48">
        <v>12</v>
      </c>
    </row>
    <row r="227" spans="1:64" ht="15">
      <c r="A227" s="64" t="s">
        <v>237</v>
      </c>
      <c r="B227" s="64" t="s">
        <v>237</v>
      </c>
      <c r="C227" s="65" t="s">
        <v>2630</v>
      </c>
      <c r="D227" s="66">
        <v>3</v>
      </c>
      <c r="E227" s="67" t="s">
        <v>136</v>
      </c>
      <c r="F227" s="68">
        <v>35</v>
      </c>
      <c r="G227" s="65"/>
      <c r="H227" s="69"/>
      <c r="I227" s="70"/>
      <c r="J227" s="70"/>
      <c r="K227" s="34" t="s">
        <v>65</v>
      </c>
      <c r="L227" s="77">
        <v>227</v>
      </c>
      <c r="M227" s="77"/>
      <c r="N227" s="72"/>
      <c r="O227" s="79" t="s">
        <v>176</v>
      </c>
      <c r="P227" s="81">
        <v>43718.94396990741</v>
      </c>
      <c r="Q227" s="79" t="s">
        <v>461</v>
      </c>
      <c r="R227" s="83" t="s">
        <v>780</v>
      </c>
      <c r="S227" s="79" t="s">
        <v>893</v>
      </c>
      <c r="T227" s="79" t="s">
        <v>919</v>
      </c>
      <c r="U227" s="79"/>
      <c r="V227" s="83" t="s">
        <v>968</v>
      </c>
      <c r="W227" s="81">
        <v>43718.94396990741</v>
      </c>
      <c r="X227" s="83" t="s">
        <v>1191</v>
      </c>
      <c r="Y227" s="79"/>
      <c r="Z227" s="79"/>
      <c r="AA227" s="85" t="s">
        <v>1536</v>
      </c>
      <c r="AB227" s="79"/>
      <c r="AC227" s="79" t="b">
        <v>0</v>
      </c>
      <c r="AD227" s="79">
        <v>0</v>
      </c>
      <c r="AE227" s="85" t="s">
        <v>1659</v>
      </c>
      <c r="AF227" s="79" t="b">
        <v>0</v>
      </c>
      <c r="AG227" s="79" t="s">
        <v>1660</v>
      </c>
      <c r="AH227" s="79"/>
      <c r="AI227" s="85" t="s">
        <v>1659</v>
      </c>
      <c r="AJ227" s="79" t="b">
        <v>0</v>
      </c>
      <c r="AK227" s="79">
        <v>0</v>
      </c>
      <c r="AL227" s="85" t="s">
        <v>1659</v>
      </c>
      <c r="AM227" s="79" t="s">
        <v>1683</v>
      </c>
      <c r="AN227" s="79" t="b">
        <v>0</v>
      </c>
      <c r="AO227" s="85" t="s">
        <v>1536</v>
      </c>
      <c r="AP227" s="79" t="s">
        <v>176</v>
      </c>
      <c r="AQ227" s="79">
        <v>0</v>
      </c>
      <c r="AR227" s="79">
        <v>0</v>
      </c>
      <c r="AS227" s="79"/>
      <c r="AT227" s="79"/>
      <c r="AU227" s="79"/>
      <c r="AV227" s="79"/>
      <c r="AW227" s="79"/>
      <c r="AX227" s="79"/>
      <c r="AY227" s="79"/>
      <c r="AZ227" s="79"/>
      <c r="BA227">
        <v>282</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14</v>
      </c>
      <c r="BK227" s="49">
        <v>100</v>
      </c>
      <c r="BL227" s="48">
        <v>14</v>
      </c>
    </row>
    <row r="228" spans="1:64" ht="15">
      <c r="A228" s="64" t="s">
        <v>237</v>
      </c>
      <c r="B228" s="64" t="s">
        <v>237</v>
      </c>
      <c r="C228" s="65" t="s">
        <v>2630</v>
      </c>
      <c r="D228" s="66">
        <v>3</v>
      </c>
      <c r="E228" s="67" t="s">
        <v>136</v>
      </c>
      <c r="F228" s="68">
        <v>35</v>
      </c>
      <c r="G228" s="65"/>
      <c r="H228" s="69"/>
      <c r="I228" s="70"/>
      <c r="J228" s="70"/>
      <c r="K228" s="34" t="s">
        <v>65</v>
      </c>
      <c r="L228" s="77">
        <v>228</v>
      </c>
      <c r="M228" s="77"/>
      <c r="N228" s="72"/>
      <c r="O228" s="79" t="s">
        <v>176</v>
      </c>
      <c r="P228" s="81">
        <v>43719.55604166666</v>
      </c>
      <c r="Q228" s="79" t="s">
        <v>462</v>
      </c>
      <c r="R228" s="83" t="s">
        <v>781</v>
      </c>
      <c r="S228" s="79" t="s">
        <v>893</v>
      </c>
      <c r="T228" s="79" t="s">
        <v>919</v>
      </c>
      <c r="U228" s="79"/>
      <c r="V228" s="83" t="s">
        <v>968</v>
      </c>
      <c r="W228" s="81">
        <v>43719.55604166666</v>
      </c>
      <c r="X228" s="83" t="s">
        <v>1192</v>
      </c>
      <c r="Y228" s="79"/>
      <c r="Z228" s="79"/>
      <c r="AA228" s="85" t="s">
        <v>1537</v>
      </c>
      <c r="AB228" s="79"/>
      <c r="AC228" s="79" t="b">
        <v>0</v>
      </c>
      <c r="AD228" s="79">
        <v>0</v>
      </c>
      <c r="AE228" s="85" t="s">
        <v>1659</v>
      </c>
      <c r="AF228" s="79" t="b">
        <v>0</v>
      </c>
      <c r="AG228" s="79" t="s">
        <v>1660</v>
      </c>
      <c r="AH228" s="79"/>
      <c r="AI228" s="85" t="s">
        <v>1659</v>
      </c>
      <c r="AJ228" s="79" t="b">
        <v>0</v>
      </c>
      <c r="AK228" s="79">
        <v>0</v>
      </c>
      <c r="AL228" s="85" t="s">
        <v>1659</v>
      </c>
      <c r="AM228" s="79" t="s">
        <v>1683</v>
      </c>
      <c r="AN228" s="79" t="b">
        <v>0</v>
      </c>
      <c r="AO228" s="85" t="s">
        <v>1537</v>
      </c>
      <c r="AP228" s="79" t="s">
        <v>176</v>
      </c>
      <c r="AQ228" s="79">
        <v>0</v>
      </c>
      <c r="AR228" s="79">
        <v>0</v>
      </c>
      <c r="AS228" s="79"/>
      <c r="AT228" s="79"/>
      <c r="AU228" s="79"/>
      <c r="AV228" s="79"/>
      <c r="AW228" s="79"/>
      <c r="AX228" s="79"/>
      <c r="AY228" s="79"/>
      <c r="AZ228" s="79"/>
      <c r="BA228">
        <v>282</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12</v>
      </c>
      <c r="BK228" s="49">
        <v>100</v>
      </c>
      <c r="BL228" s="48">
        <v>12</v>
      </c>
    </row>
    <row r="229" spans="1:64" ht="15">
      <c r="A229" s="64" t="s">
        <v>237</v>
      </c>
      <c r="B229" s="64" t="s">
        <v>237</v>
      </c>
      <c r="C229" s="65" t="s">
        <v>2630</v>
      </c>
      <c r="D229" s="66">
        <v>3</v>
      </c>
      <c r="E229" s="67" t="s">
        <v>136</v>
      </c>
      <c r="F229" s="68">
        <v>35</v>
      </c>
      <c r="G229" s="65"/>
      <c r="H229" s="69"/>
      <c r="I229" s="70"/>
      <c r="J229" s="70"/>
      <c r="K229" s="34" t="s">
        <v>65</v>
      </c>
      <c r="L229" s="77">
        <v>229</v>
      </c>
      <c r="M229" s="77"/>
      <c r="N229" s="72"/>
      <c r="O229" s="79" t="s">
        <v>176</v>
      </c>
      <c r="P229" s="81">
        <v>43719.55605324074</v>
      </c>
      <c r="Q229" s="79" t="s">
        <v>463</v>
      </c>
      <c r="R229" s="83" t="s">
        <v>782</v>
      </c>
      <c r="S229" s="79" t="s">
        <v>893</v>
      </c>
      <c r="T229" s="79" t="s">
        <v>919</v>
      </c>
      <c r="U229" s="79"/>
      <c r="V229" s="83" t="s">
        <v>968</v>
      </c>
      <c r="W229" s="81">
        <v>43719.55605324074</v>
      </c>
      <c r="X229" s="83" t="s">
        <v>1193</v>
      </c>
      <c r="Y229" s="79"/>
      <c r="Z229" s="79"/>
      <c r="AA229" s="85" t="s">
        <v>1538</v>
      </c>
      <c r="AB229" s="79"/>
      <c r="AC229" s="79" t="b">
        <v>0</v>
      </c>
      <c r="AD229" s="79">
        <v>0</v>
      </c>
      <c r="AE229" s="85" t="s">
        <v>1659</v>
      </c>
      <c r="AF229" s="79" t="b">
        <v>0</v>
      </c>
      <c r="AG229" s="79" t="s">
        <v>1660</v>
      </c>
      <c r="AH229" s="79"/>
      <c r="AI229" s="85" t="s">
        <v>1659</v>
      </c>
      <c r="AJ229" s="79" t="b">
        <v>0</v>
      </c>
      <c r="AK229" s="79">
        <v>0</v>
      </c>
      <c r="AL229" s="85" t="s">
        <v>1659</v>
      </c>
      <c r="AM229" s="79" t="s">
        <v>1683</v>
      </c>
      <c r="AN229" s="79" t="b">
        <v>0</v>
      </c>
      <c r="AO229" s="85" t="s">
        <v>1538</v>
      </c>
      <c r="AP229" s="79" t="s">
        <v>176</v>
      </c>
      <c r="AQ229" s="79">
        <v>0</v>
      </c>
      <c r="AR229" s="79">
        <v>0</v>
      </c>
      <c r="AS229" s="79"/>
      <c r="AT229" s="79"/>
      <c r="AU229" s="79"/>
      <c r="AV229" s="79"/>
      <c r="AW229" s="79"/>
      <c r="AX229" s="79"/>
      <c r="AY229" s="79"/>
      <c r="AZ229" s="79"/>
      <c r="BA229">
        <v>282</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13</v>
      </c>
      <c r="BK229" s="49">
        <v>100</v>
      </c>
      <c r="BL229" s="48">
        <v>13</v>
      </c>
    </row>
    <row r="230" spans="1:64" ht="15">
      <c r="A230" s="64" t="s">
        <v>237</v>
      </c>
      <c r="B230" s="64" t="s">
        <v>237</v>
      </c>
      <c r="C230" s="65" t="s">
        <v>2630</v>
      </c>
      <c r="D230" s="66">
        <v>3</v>
      </c>
      <c r="E230" s="67" t="s">
        <v>136</v>
      </c>
      <c r="F230" s="68">
        <v>35</v>
      </c>
      <c r="G230" s="65"/>
      <c r="H230" s="69"/>
      <c r="I230" s="70"/>
      <c r="J230" s="70"/>
      <c r="K230" s="34" t="s">
        <v>65</v>
      </c>
      <c r="L230" s="77">
        <v>230</v>
      </c>
      <c r="M230" s="77"/>
      <c r="N230" s="72"/>
      <c r="O230" s="79" t="s">
        <v>176</v>
      </c>
      <c r="P230" s="81">
        <v>43719.55606481482</v>
      </c>
      <c r="Q230" s="79" t="s">
        <v>464</v>
      </c>
      <c r="R230" s="83" t="s">
        <v>783</v>
      </c>
      <c r="S230" s="79" t="s">
        <v>893</v>
      </c>
      <c r="T230" s="79" t="s">
        <v>919</v>
      </c>
      <c r="U230" s="79"/>
      <c r="V230" s="83" t="s">
        <v>968</v>
      </c>
      <c r="W230" s="81">
        <v>43719.55606481482</v>
      </c>
      <c r="X230" s="83" t="s">
        <v>1194</v>
      </c>
      <c r="Y230" s="79"/>
      <c r="Z230" s="79"/>
      <c r="AA230" s="85" t="s">
        <v>1539</v>
      </c>
      <c r="AB230" s="79"/>
      <c r="AC230" s="79" t="b">
        <v>0</v>
      </c>
      <c r="AD230" s="79">
        <v>0</v>
      </c>
      <c r="AE230" s="85" t="s">
        <v>1659</v>
      </c>
      <c r="AF230" s="79" t="b">
        <v>0</v>
      </c>
      <c r="AG230" s="79" t="s">
        <v>1660</v>
      </c>
      <c r="AH230" s="79"/>
      <c r="AI230" s="85" t="s">
        <v>1659</v>
      </c>
      <c r="AJ230" s="79" t="b">
        <v>0</v>
      </c>
      <c r="AK230" s="79">
        <v>0</v>
      </c>
      <c r="AL230" s="85" t="s">
        <v>1659</v>
      </c>
      <c r="AM230" s="79" t="s">
        <v>1683</v>
      </c>
      <c r="AN230" s="79" t="b">
        <v>0</v>
      </c>
      <c r="AO230" s="85" t="s">
        <v>1539</v>
      </c>
      <c r="AP230" s="79" t="s">
        <v>176</v>
      </c>
      <c r="AQ230" s="79">
        <v>0</v>
      </c>
      <c r="AR230" s="79">
        <v>0</v>
      </c>
      <c r="AS230" s="79"/>
      <c r="AT230" s="79"/>
      <c r="AU230" s="79"/>
      <c r="AV230" s="79"/>
      <c r="AW230" s="79"/>
      <c r="AX230" s="79"/>
      <c r="AY230" s="79"/>
      <c r="AZ230" s="79"/>
      <c r="BA230">
        <v>282</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14</v>
      </c>
      <c r="BK230" s="49">
        <v>100</v>
      </c>
      <c r="BL230" s="48">
        <v>14</v>
      </c>
    </row>
    <row r="231" spans="1:64" ht="15">
      <c r="A231" s="64" t="s">
        <v>237</v>
      </c>
      <c r="B231" s="64" t="s">
        <v>237</v>
      </c>
      <c r="C231" s="65" t="s">
        <v>2630</v>
      </c>
      <c r="D231" s="66">
        <v>3</v>
      </c>
      <c r="E231" s="67" t="s">
        <v>136</v>
      </c>
      <c r="F231" s="68">
        <v>35</v>
      </c>
      <c r="G231" s="65"/>
      <c r="H231" s="69"/>
      <c r="I231" s="70"/>
      <c r="J231" s="70"/>
      <c r="K231" s="34" t="s">
        <v>65</v>
      </c>
      <c r="L231" s="77">
        <v>231</v>
      </c>
      <c r="M231" s="77"/>
      <c r="N231" s="72"/>
      <c r="O231" s="79" t="s">
        <v>176</v>
      </c>
      <c r="P231" s="81">
        <v>43719.556076388886</v>
      </c>
      <c r="Q231" s="79" t="s">
        <v>465</v>
      </c>
      <c r="R231" s="83" t="s">
        <v>784</v>
      </c>
      <c r="S231" s="79" t="s">
        <v>893</v>
      </c>
      <c r="T231" s="79" t="s">
        <v>919</v>
      </c>
      <c r="U231" s="79"/>
      <c r="V231" s="83" t="s">
        <v>968</v>
      </c>
      <c r="W231" s="81">
        <v>43719.556076388886</v>
      </c>
      <c r="X231" s="83" t="s">
        <v>1195</v>
      </c>
      <c r="Y231" s="79"/>
      <c r="Z231" s="79"/>
      <c r="AA231" s="85" t="s">
        <v>1540</v>
      </c>
      <c r="AB231" s="79"/>
      <c r="AC231" s="79" t="b">
        <v>0</v>
      </c>
      <c r="AD231" s="79">
        <v>0</v>
      </c>
      <c r="AE231" s="85" t="s">
        <v>1659</v>
      </c>
      <c r="AF231" s="79" t="b">
        <v>0</v>
      </c>
      <c r="AG231" s="79" t="s">
        <v>1666</v>
      </c>
      <c r="AH231" s="79"/>
      <c r="AI231" s="85" t="s">
        <v>1659</v>
      </c>
      <c r="AJ231" s="79" t="b">
        <v>0</v>
      </c>
      <c r="AK231" s="79">
        <v>0</v>
      </c>
      <c r="AL231" s="85" t="s">
        <v>1659</v>
      </c>
      <c r="AM231" s="79" t="s">
        <v>1683</v>
      </c>
      <c r="AN231" s="79" t="b">
        <v>0</v>
      </c>
      <c r="AO231" s="85" t="s">
        <v>1540</v>
      </c>
      <c r="AP231" s="79" t="s">
        <v>176</v>
      </c>
      <c r="AQ231" s="79">
        <v>0</v>
      </c>
      <c r="AR231" s="79">
        <v>0</v>
      </c>
      <c r="AS231" s="79"/>
      <c r="AT231" s="79"/>
      <c r="AU231" s="79"/>
      <c r="AV231" s="79"/>
      <c r="AW231" s="79"/>
      <c r="AX231" s="79"/>
      <c r="AY231" s="79"/>
      <c r="AZ231" s="79"/>
      <c r="BA231">
        <v>282</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11</v>
      </c>
      <c r="BK231" s="49">
        <v>100</v>
      </c>
      <c r="BL231" s="48">
        <v>11</v>
      </c>
    </row>
    <row r="232" spans="1:64" ht="15">
      <c r="A232" s="64" t="s">
        <v>237</v>
      </c>
      <c r="B232" s="64" t="s">
        <v>237</v>
      </c>
      <c r="C232" s="65" t="s">
        <v>2630</v>
      </c>
      <c r="D232" s="66">
        <v>3</v>
      </c>
      <c r="E232" s="67" t="s">
        <v>136</v>
      </c>
      <c r="F232" s="68">
        <v>35</v>
      </c>
      <c r="G232" s="65"/>
      <c r="H232" s="69"/>
      <c r="I232" s="70"/>
      <c r="J232" s="70"/>
      <c r="K232" s="34" t="s">
        <v>65</v>
      </c>
      <c r="L232" s="77">
        <v>232</v>
      </c>
      <c r="M232" s="77"/>
      <c r="N232" s="72"/>
      <c r="O232" s="79" t="s">
        <v>176</v>
      </c>
      <c r="P232" s="81">
        <v>43719.556076388886</v>
      </c>
      <c r="Q232" s="79" t="s">
        <v>466</v>
      </c>
      <c r="R232" s="83" t="s">
        <v>785</v>
      </c>
      <c r="S232" s="79" t="s">
        <v>893</v>
      </c>
      <c r="T232" s="79" t="s">
        <v>919</v>
      </c>
      <c r="U232" s="79"/>
      <c r="V232" s="83" t="s">
        <v>968</v>
      </c>
      <c r="W232" s="81">
        <v>43719.556076388886</v>
      </c>
      <c r="X232" s="83" t="s">
        <v>1196</v>
      </c>
      <c r="Y232" s="79"/>
      <c r="Z232" s="79"/>
      <c r="AA232" s="85" t="s">
        <v>1541</v>
      </c>
      <c r="AB232" s="79"/>
      <c r="AC232" s="79" t="b">
        <v>0</v>
      </c>
      <c r="AD232" s="79">
        <v>0</v>
      </c>
      <c r="AE232" s="85" t="s">
        <v>1659</v>
      </c>
      <c r="AF232" s="79" t="b">
        <v>0</v>
      </c>
      <c r="AG232" s="79" t="s">
        <v>1660</v>
      </c>
      <c r="AH232" s="79"/>
      <c r="AI232" s="85" t="s">
        <v>1659</v>
      </c>
      <c r="AJ232" s="79" t="b">
        <v>0</v>
      </c>
      <c r="AK232" s="79">
        <v>0</v>
      </c>
      <c r="AL232" s="85" t="s">
        <v>1659</v>
      </c>
      <c r="AM232" s="79" t="s">
        <v>1683</v>
      </c>
      <c r="AN232" s="79" t="b">
        <v>0</v>
      </c>
      <c r="AO232" s="85" t="s">
        <v>1541</v>
      </c>
      <c r="AP232" s="79" t="s">
        <v>176</v>
      </c>
      <c r="AQ232" s="79">
        <v>0</v>
      </c>
      <c r="AR232" s="79">
        <v>0</v>
      </c>
      <c r="AS232" s="79"/>
      <c r="AT232" s="79"/>
      <c r="AU232" s="79"/>
      <c r="AV232" s="79"/>
      <c r="AW232" s="79"/>
      <c r="AX232" s="79"/>
      <c r="AY232" s="79"/>
      <c r="AZ232" s="79"/>
      <c r="BA232">
        <v>282</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14</v>
      </c>
      <c r="BK232" s="49">
        <v>100</v>
      </c>
      <c r="BL232" s="48">
        <v>14</v>
      </c>
    </row>
    <row r="233" spans="1:64" ht="15">
      <c r="A233" s="64" t="s">
        <v>237</v>
      </c>
      <c r="B233" s="64" t="s">
        <v>237</v>
      </c>
      <c r="C233" s="65" t="s">
        <v>2630</v>
      </c>
      <c r="D233" s="66">
        <v>3</v>
      </c>
      <c r="E233" s="67" t="s">
        <v>136</v>
      </c>
      <c r="F233" s="68">
        <v>35</v>
      </c>
      <c r="G233" s="65"/>
      <c r="H233" s="69"/>
      <c r="I233" s="70"/>
      <c r="J233" s="70"/>
      <c r="K233" s="34" t="s">
        <v>65</v>
      </c>
      <c r="L233" s="77">
        <v>233</v>
      </c>
      <c r="M233" s="77"/>
      <c r="N233" s="72"/>
      <c r="O233" s="79" t="s">
        <v>176</v>
      </c>
      <c r="P233" s="81">
        <v>43719.55608796296</v>
      </c>
      <c r="Q233" s="79" t="s">
        <v>467</v>
      </c>
      <c r="R233" s="83" t="s">
        <v>786</v>
      </c>
      <c r="S233" s="79" t="s">
        <v>893</v>
      </c>
      <c r="T233" s="79" t="s">
        <v>919</v>
      </c>
      <c r="U233" s="79"/>
      <c r="V233" s="83" t="s">
        <v>968</v>
      </c>
      <c r="W233" s="81">
        <v>43719.55608796296</v>
      </c>
      <c r="X233" s="83" t="s">
        <v>1197</v>
      </c>
      <c r="Y233" s="79"/>
      <c r="Z233" s="79"/>
      <c r="AA233" s="85" t="s">
        <v>1542</v>
      </c>
      <c r="AB233" s="79"/>
      <c r="AC233" s="79" t="b">
        <v>0</v>
      </c>
      <c r="AD233" s="79">
        <v>0</v>
      </c>
      <c r="AE233" s="85" t="s">
        <v>1659</v>
      </c>
      <c r="AF233" s="79" t="b">
        <v>0</v>
      </c>
      <c r="AG233" s="79" t="s">
        <v>1660</v>
      </c>
      <c r="AH233" s="79"/>
      <c r="AI233" s="85" t="s">
        <v>1659</v>
      </c>
      <c r="AJ233" s="79" t="b">
        <v>0</v>
      </c>
      <c r="AK233" s="79">
        <v>0</v>
      </c>
      <c r="AL233" s="85" t="s">
        <v>1659</v>
      </c>
      <c r="AM233" s="79" t="s">
        <v>1683</v>
      </c>
      <c r="AN233" s="79" t="b">
        <v>0</v>
      </c>
      <c r="AO233" s="85" t="s">
        <v>1542</v>
      </c>
      <c r="AP233" s="79" t="s">
        <v>176</v>
      </c>
      <c r="AQ233" s="79">
        <v>0</v>
      </c>
      <c r="AR233" s="79">
        <v>0</v>
      </c>
      <c r="AS233" s="79"/>
      <c r="AT233" s="79"/>
      <c r="AU233" s="79"/>
      <c r="AV233" s="79"/>
      <c r="AW233" s="79"/>
      <c r="AX233" s="79"/>
      <c r="AY233" s="79"/>
      <c r="AZ233" s="79"/>
      <c r="BA233">
        <v>282</v>
      </c>
      <c r="BB233" s="78" t="str">
        <f>REPLACE(INDEX(GroupVertices[Group],MATCH(Edges[[#This Row],[Vertex 1]],GroupVertices[Vertex],0)),1,1,"")</f>
        <v>2</v>
      </c>
      <c r="BC233" s="78" t="str">
        <f>REPLACE(INDEX(GroupVertices[Group],MATCH(Edges[[#This Row],[Vertex 2]],GroupVertices[Vertex],0)),1,1,"")</f>
        <v>2</v>
      </c>
      <c r="BD233" s="48">
        <v>0</v>
      </c>
      <c r="BE233" s="49">
        <v>0</v>
      </c>
      <c r="BF233" s="48">
        <v>1</v>
      </c>
      <c r="BG233" s="49">
        <v>7.6923076923076925</v>
      </c>
      <c r="BH233" s="48">
        <v>0</v>
      </c>
      <c r="BI233" s="49">
        <v>0</v>
      </c>
      <c r="BJ233" s="48">
        <v>12</v>
      </c>
      <c r="BK233" s="49">
        <v>92.3076923076923</v>
      </c>
      <c r="BL233" s="48">
        <v>13</v>
      </c>
    </row>
    <row r="234" spans="1:64" ht="15">
      <c r="A234" s="64" t="s">
        <v>237</v>
      </c>
      <c r="B234" s="64" t="s">
        <v>237</v>
      </c>
      <c r="C234" s="65" t="s">
        <v>2630</v>
      </c>
      <c r="D234" s="66">
        <v>3</v>
      </c>
      <c r="E234" s="67" t="s">
        <v>136</v>
      </c>
      <c r="F234" s="68">
        <v>35</v>
      </c>
      <c r="G234" s="65"/>
      <c r="H234" s="69"/>
      <c r="I234" s="70"/>
      <c r="J234" s="70"/>
      <c r="K234" s="34" t="s">
        <v>65</v>
      </c>
      <c r="L234" s="77">
        <v>234</v>
      </c>
      <c r="M234" s="77"/>
      <c r="N234" s="72"/>
      <c r="O234" s="79" t="s">
        <v>176</v>
      </c>
      <c r="P234" s="81">
        <v>43719.55609953704</v>
      </c>
      <c r="Q234" s="79" t="s">
        <v>468</v>
      </c>
      <c r="R234" s="83" t="s">
        <v>787</v>
      </c>
      <c r="S234" s="79" t="s">
        <v>893</v>
      </c>
      <c r="T234" s="79" t="s">
        <v>919</v>
      </c>
      <c r="U234" s="79"/>
      <c r="V234" s="83" t="s">
        <v>968</v>
      </c>
      <c r="W234" s="81">
        <v>43719.55609953704</v>
      </c>
      <c r="X234" s="83" t="s">
        <v>1198</v>
      </c>
      <c r="Y234" s="79"/>
      <c r="Z234" s="79"/>
      <c r="AA234" s="85" t="s">
        <v>1543</v>
      </c>
      <c r="AB234" s="79"/>
      <c r="AC234" s="79" t="b">
        <v>0</v>
      </c>
      <c r="AD234" s="79">
        <v>0</v>
      </c>
      <c r="AE234" s="85" t="s">
        <v>1659</v>
      </c>
      <c r="AF234" s="79" t="b">
        <v>0</v>
      </c>
      <c r="AG234" s="79" t="s">
        <v>1660</v>
      </c>
      <c r="AH234" s="79"/>
      <c r="AI234" s="85" t="s">
        <v>1659</v>
      </c>
      <c r="AJ234" s="79" t="b">
        <v>0</v>
      </c>
      <c r="AK234" s="79">
        <v>0</v>
      </c>
      <c r="AL234" s="85" t="s">
        <v>1659</v>
      </c>
      <c r="AM234" s="79" t="s">
        <v>1683</v>
      </c>
      <c r="AN234" s="79" t="b">
        <v>0</v>
      </c>
      <c r="AO234" s="85" t="s">
        <v>1543</v>
      </c>
      <c r="AP234" s="79" t="s">
        <v>176</v>
      </c>
      <c r="AQ234" s="79">
        <v>0</v>
      </c>
      <c r="AR234" s="79">
        <v>0</v>
      </c>
      <c r="AS234" s="79"/>
      <c r="AT234" s="79"/>
      <c r="AU234" s="79"/>
      <c r="AV234" s="79"/>
      <c r="AW234" s="79"/>
      <c r="AX234" s="79"/>
      <c r="AY234" s="79"/>
      <c r="AZ234" s="79"/>
      <c r="BA234">
        <v>282</v>
      </c>
      <c r="BB234" s="78" t="str">
        <f>REPLACE(INDEX(GroupVertices[Group],MATCH(Edges[[#This Row],[Vertex 1]],GroupVertices[Vertex],0)),1,1,"")</f>
        <v>2</v>
      </c>
      <c r="BC234" s="78" t="str">
        <f>REPLACE(INDEX(GroupVertices[Group],MATCH(Edges[[#This Row],[Vertex 2]],GroupVertices[Vertex],0)),1,1,"")</f>
        <v>2</v>
      </c>
      <c r="BD234" s="48">
        <v>1</v>
      </c>
      <c r="BE234" s="49">
        <v>7.6923076923076925</v>
      </c>
      <c r="BF234" s="48">
        <v>0</v>
      </c>
      <c r="BG234" s="49">
        <v>0</v>
      </c>
      <c r="BH234" s="48">
        <v>0</v>
      </c>
      <c r="BI234" s="49">
        <v>0</v>
      </c>
      <c r="BJ234" s="48">
        <v>12</v>
      </c>
      <c r="BK234" s="49">
        <v>92.3076923076923</v>
      </c>
      <c r="BL234" s="48">
        <v>13</v>
      </c>
    </row>
    <row r="235" spans="1:64" ht="15">
      <c r="A235" s="64" t="s">
        <v>237</v>
      </c>
      <c r="B235" s="64" t="s">
        <v>237</v>
      </c>
      <c r="C235" s="65" t="s">
        <v>2630</v>
      </c>
      <c r="D235" s="66">
        <v>3</v>
      </c>
      <c r="E235" s="67" t="s">
        <v>136</v>
      </c>
      <c r="F235" s="68">
        <v>35</v>
      </c>
      <c r="G235" s="65"/>
      <c r="H235" s="69"/>
      <c r="I235" s="70"/>
      <c r="J235" s="70"/>
      <c r="K235" s="34" t="s">
        <v>65</v>
      </c>
      <c r="L235" s="77">
        <v>235</v>
      </c>
      <c r="M235" s="77"/>
      <c r="N235" s="72"/>
      <c r="O235" s="79" t="s">
        <v>176</v>
      </c>
      <c r="P235" s="81">
        <v>43719.55611111111</v>
      </c>
      <c r="Q235" s="79" t="s">
        <v>469</v>
      </c>
      <c r="R235" s="83" t="s">
        <v>602</v>
      </c>
      <c r="S235" s="79" t="s">
        <v>893</v>
      </c>
      <c r="T235" s="79" t="s">
        <v>919</v>
      </c>
      <c r="U235" s="79"/>
      <c r="V235" s="83" t="s">
        <v>968</v>
      </c>
      <c r="W235" s="81">
        <v>43719.55611111111</v>
      </c>
      <c r="X235" s="83" t="s">
        <v>1199</v>
      </c>
      <c r="Y235" s="79"/>
      <c r="Z235" s="79"/>
      <c r="AA235" s="85" t="s">
        <v>1544</v>
      </c>
      <c r="AB235" s="79"/>
      <c r="AC235" s="79" t="b">
        <v>0</v>
      </c>
      <c r="AD235" s="79">
        <v>0</v>
      </c>
      <c r="AE235" s="85" t="s">
        <v>1659</v>
      </c>
      <c r="AF235" s="79" t="b">
        <v>0</v>
      </c>
      <c r="AG235" s="79" t="s">
        <v>1660</v>
      </c>
      <c r="AH235" s="79"/>
      <c r="AI235" s="85" t="s">
        <v>1659</v>
      </c>
      <c r="AJ235" s="79" t="b">
        <v>0</v>
      </c>
      <c r="AK235" s="79">
        <v>1</v>
      </c>
      <c r="AL235" s="85" t="s">
        <v>1659</v>
      </c>
      <c r="AM235" s="79" t="s">
        <v>1683</v>
      </c>
      <c r="AN235" s="79" t="b">
        <v>0</v>
      </c>
      <c r="AO235" s="85" t="s">
        <v>1544</v>
      </c>
      <c r="AP235" s="79" t="s">
        <v>176</v>
      </c>
      <c r="AQ235" s="79">
        <v>0</v>
      </c>
      <c r="AR235" s="79">
        <v>0</v>
      </c>
      <c r="AS235" s="79"/>
      <c r="AT235" s="79"/>
      <c r="AU235" s="79"/>
      <c r="AV235" s="79"/>
      <c r="AW235" s="79"/>
      <c r="AX235" s="79"/>
      <c r="AY235" s="79"/>
      <c r="AZ235" s="79"/>
      <c r="BA235">
        <v>282</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17</v>
      </c>
      <c r="BK235" s="49">
        <v>100</v>
      </c>
      <c r="BL235" s="48">
        <v>17</v>
      </c>
    </row>
    <row r="236" spans="1:64" ht="15">
      <c r="A236" s="64" t="s">
        <v>237</v>
      </c>
      <c r="B236" s="64" t="s">
        <v>237</v>
      </c>
      <c r="C236" s="65" t="s">
        <v>2630</v>
      </c>
      <c r="D236" s="66">
        <v>3</v>
      </c>
      <c r="E236" s="67" t="s">
        <v>136</v>
      </c>
      <c r="F236" s="68">
        <v>35</v>
      </c>
      <c r="G236" s="65"/>
      <c r="H236" s="69"/>
      <c r="I236" s="70"/>
      <c r="J236" s="70"/>
      <c r="K236" s="34" t="s">
        <v>65</v>
      </c>
      <c r="L236" s="77">
        <v>236</v>
      </c>
      <c r="M236" s="77"/>
      <c r="N236" s="72"/>
      <c r="O236" s="79" t="s">
        <v>176</v>
      </c>
      <c r="P236" s="81">
        <v>43719.556122685186</v>
      </c>
      <c r="Q236" s="79" t="s">
        <v>470</v>
      </c>
      <c r="R236" s="83" t="s">
        <v>603</v>
      </c>
      <c r="S236" s="79" t="s">
        <v>893</v>
      </c>
      <c r="T236" s="79" t="s">
        <v>919</v>
      </c>
      <c r="U236" s="79"/>
      <c r="V236" s="83" t="s">
        <v>968</v>
      </c>
      <c r="W236" s="81">
        <v>43719.556122685186</v>
      </c>
      <c r="X236" s="83" t="s">
        <v>1200</v>
      </c>
      <c r="Y236" s="79"/>
      <c r="Z236" s="79"/>
      <c r="AA236" s="85" t="s">
        <v>1545</v>
      </c>
      <c r="AB236" s="79"/>
      <c r="AC236" s="79" t="b">
        <v>0</v>
      </c>
      <c r="AD236" s="79">
        <v>0</v>
      </c>
      <c r="AE236" s="85" t="s">
        <v>1659</v>
      </c>
      <c r="AF236" s="79" t="b">
        <v>0</v>
      </c>
      <c r="AG236" s="79" t="s">
        <v>1660</v>
      </c>
      <c r="AH236" s="79"/>
      <c r="AI236" s="85" t="s">
        <v>1659</v>
      </c>
      <c r="AJ236" s="79" t="b">
        <v>0</v>
      </c>
      <c r="AK236" s="79">
        <v>1</v>
      </c>
      <c r="AL236" s="85" t="s">
        <v>1659</v>
      </c>
      <c r="AM236" s="79" t="s">
        <v>1683</v>
      </c>
      <c r="AN236" s="79" t="b">
        <v>0</v>
      </c>
      <c r="AO236" s="85" t="s">
        <v>1545</v>
      </c>
      <c r="AP236" s="79" t="s">
        <v>176</v>
      </c>
      <c r="AQ236" s="79">
        <v>0</v>
      </c>
      <c r="AR236" s="79">
        <v>0</v>
      </c>
      <c r="AS236" s="79"/>
      <c r="AT236" s="79"/>
      <c r="AU236" s="79"/>
      <c r="AV236" s="79"/>
      <c r="AW236" s="79"/>
      <c r="AX236" s="79"/>
      <c r="AY236" s="79"/>
      <c r="AZ236" s="79"/>
      <c r="BA236">
        <v>282</v>
      </c>
      <c r="BB236" s="78" t="str">
        <f>REPLACE(INDEX(GroupVertices[Group],MATCH(Edges[[#This Row],[Vertex 1]],GroupVertices[Vertex],0)),1,1,"")</f>
        <v>2</v>
      </c>
      <c r="BC236" s="78" t="str">
        <f>REPLACE(INDEX(GroupVertices[Group],MATCH(Edges[[#This Row],[Vertex 2]],GroupVertices[Vertex],0)),1,1,"")</f>
        <v>2</v>
      </c>
      <c r="BD236" s="48">
        <v>0</v>
      </c>
      <c r="BE236" s="49">
        <v>0</v>
      </c>
      <c r="BF236" s="48">
        <v>0</v>
      </c>
      <c r="BG236" s="49">
        <v>0</v>
      </c>
      <c r="BH236" s="48">
        <v>0</v>
      </c>
      <c r="BI236" s="49">
        <v>0</v>
      </c>
      <c r="BJ236" s="48">
        <v>15</v>
      </c>
      <c r="BK236" s="49">
        <v>100</v>
      </c>
      <c r="BL236" s="48">
        <v>15</v>
      </c>
    </row>
    <row r="237" spans="1:64" ht="15">
      <c r="A237" s="64" t="s">
        <v>237</v>
      </c>
      <c r="B237" s="64" t="s">
        <v>237</v>
      </c>
      <c r="C237" s="65" t="s">
        <v>2630</v>
      </c>
      <c r="D237" s="66">
        <v>3</v>
      </c>
      <c r="E237" s="67" t="s">
        <v>136</v>
      </c>
      <c r="F237" s="68">
        <v>35</v>
      </c>
      <c r="G237" s="65"/>
      <c r="H237" s="69"/>
      <c r="I237" s="70"/>
      <c r="J237" s="70"/>
      <c r="K237" s="34" t="s">
        <v>65</v>
      </c>
      <c r="L237" s="77">
        <v>237</v>
      </c>
      <c r="M237" s="77"/>
      <c r="N237" s="72"/>
      <c r="O237" s="79" t="s">
        <v>176</v>
      </c>
      <c r="P237" s="81">
        <v>43719.556122685186</v>
      </c>
      <c r="Q237" s="79" t="s">
        <v>471</v>
      </c>
      <c r="R237" s="83" t="s">
        <v>601</v>
      </c>
      <c r="S237" s="79" t="s">
        <v>893</v>
      </c>
      <c r="T237" s="79" t="s">
        <v>919</v>
      </c>
      <c r="U237" s="79"/>
      <c r="V237" s="83" t="s">
        <v>968</v>
      </c>
      <c r="W237" s="81">
        <v>43719.556122685186</v>
      </c>
      <c r="X237" s="83" t="s">
        <v>1201</v>
      </c>
      <c r="Y237" s="79"/>
      <c r="Z237" s="79"/>
      <c r="AA237" s="85" t="s">
        <v>1546</v>
      </c>
      <c r="AB237" s="79"/>
      <c r="AC237" s="79" t="b">
        <v>0</v>
      </c>
      <c r="AD237" s="79">
        <v>0</v>
      </c>
      <c r="AE237" s="85" t="s">
        <v>1659</v>
      </c>
      <c r="AF237" s="79" t="b">
        <v>0</v>
      </c>
      <c r="AG237" s="79" t="s">
        <v>1660</v>
      </c>
      <c r="AH237" s="79"/>
      <c r="AI237" s="85" t="s">
        <v>1659</v>
      </c>
      <c r="AJ237" s="79" t="b">
        <v>0</v>
      </c>
      <c r="AK237" s="79">
        <v>3</v>
      </c>
      <c r="AL237" s="85" t="s">
        <v>1659</v>
      </c>
      <c r="AM237" s="79" t="s">
        <v>1683</v>
      </c>
      <c r="AN237" s="79" t="b">
        <v>0</v>
      </c>
      <c r="AO237" s="85" t="s">
        <v>1546</v>
      </c>
      <c r="AP237" s="79" t="s">
        <v>176</v>
      </c>
      <c r="AQ237" s="79">
        <v>0</v>
      </c>
      <c r="AR237" s="79">
        <v>0</v>
      </c>
      <c r="AS237" s="79"/>
      <c r="AT237" s="79"/>
      <c r="AU237" s="79"/>
      <c r="AV237" s="79"/>
      <c r="AW237" s="79"/>
      <c r="AX237" s="79"/>
      <c r="AY237" s="79"/>
      <c r="AZ237" s="79"/>
      <c r="BA237">
        <v>282</v>
      </c>
      <c r="BB237" s="78" t="str">
        <f>REPLACE(INDEX(GroupVertices[Group],MATCH(Edges[[#This Row],[Vertex 1]],GroupVertices[Vertex],0)),1,1,"")</f>
        <v>2</v>
      </c>
      <c r="BC237" s="78" t="str">
        <f>REPLACE(INDEX(GroupVertices[Group],MATCH(Edges[[#This Row],[Vertex 2]],GroupVertices[Vertex],0)),1,1,"")</f>
        <v>2</v>
      </c>
      <c r="BD237" s="48">
        <v>0</v>
      </c>
      <c r="BE237" s="49">
        <v>0</v>
      </c>
      <c r="BF237" s="48">
        <v>1</v>
      </c>
      <c r="BG237" s="49">
        <v>6.666666666666667</v>
      </c>
      <c r="BH237" s="48">
        <v>0</v>
      </c>
      <c r="BI237" s="49">
        <v>0</v>
      </c>
      <c r="BJ237" s="48">
        <v>14</v>
      </c>
      <c r="BK237" s="49">
        <v>93.33333333333333</v>
      </c>
      <c r="BL237" s="48">
        <v>15</v>
      </c>
    </row>
    <row r="238" spans="1:64" ht="15">
      <c r="A238" s="64" t="s">
        <v>237</v>
      </c>
      <c r="B238" s="64" t="s">
        <v>237</v>
      </c>
      <c r="C238" s="65" t="s">
        <v>2630</v>
      </c>
      <c r="D238" s="66">
        <v>3</v>
      </c>
      <c r="E238" s="67" t="s">
        <v>136</v>
      </c>
      <c r="F238" s="68">
        <v>35</v>
      </c>
      <c r="G238" s="65"/>
      <c r="H238" s="69"/>
      <c r="I238" s="70"/>
      <c r="J238" s="70"/>
      <c r="K238" s="34" t="s">
        <v>65</v>
      </c>
      <c r="L238" s="77">
        <v>238</v>
      </c>
      <c r="M238" s="77"/>
      <c r="N238" s="72"/>
      <c r="O238" s="79" t="s">
        <v>176</v>
      </c>
      <c r="P238" s="81">
        <v>43719.59609953704</v>
      </c>
      <c r="Q238" s="79" t="s">
        <v>472</v>
      </c>
      <c r="R238" s="83" t="s">
        <v>788</v>
      </c>
      <c r="S238" s="79" t="s">
        <v>893</v>
      </c>
      <c r="T238" s="79" t="s">
        <v>919</v>
      </c>
      <c r="U238" s="79"/>
      <c r="V238" s="83" t="s">
        <v>968</v>
      </c>
      <c r="W238" s="81">
        <v>43719.59609953704</v>
      </c>
      <c r="X238" s="83" t="s">
        <v>1202</v>
      </c>
      <c r="Y238" s="79"/>
      <c r="Z238" s="79"/>
      <c r="AA238" s="85" t="s">
        <v>1547</v>
      </c>
      <c r="AB238" s="79"/>
      <c r="AC238" s="79" t="b">
        <v>0</v>
      </c>
      <c r="AD238" s="79">
        <v>0</v>
      </c>
      <c r="AE238" s="85" t="s">
        <v>1659</v>
      </c>
      <c r="AF238" s="79" t="b">
        <v>0</v>
      </c>
      <c r="AG238" s="79" t="s">
        <v>1660</v>
      </c>
      <c r="AH238" s="79"/>
      <c r="AI238" s="85" t="s">
        <v>1659</v>
      </c>
      <c r="AJ238" s="79" t="b">
        <v>0</v>
      </c>
      <c r="AK238" s="79">
        <v>0</v>
      </c>
      <c r="AL238" s="85" t="s">
        <v>1659</v>
      </c>
      <c r="AM238" s="79" t="s">
        <v>1683</v>
      </c>
      <c r="AN238" s="79" t="b">
        <v>0</v>
      </c>
      <c r="AO238" s="85" t="s">
        <v>1547</v>
      </c>
      <c r="AP238" s="79" t="s">
        <v>176</v>
      </c>
      <c r="AQ238" s="79">
        <v>0</v>
      </c>
      <c r="AR238" s="79">
        <v>0</v>
      </c>
      <c r="AS238" s="79"/>
      <c r="AT238" s="79"/>
      <c r="AU238" s="79"/>
      <c r="AV238" s="79"/>
      <c r="AW238" s="79"/>
      <c r="AX238" s="79"/>
      <c r="AY238" s="79"/>
      <c r="AZ238" s="79"/>
      <c r="BA238">
        <v>282</v>
      </c>
      <c r="BB238" s="78" t="str">
        <f>REPLACE(INDEX(GroupVertices[Group],MATCH(Edges[[#This Row],[Vertex 1]],GroupVertices[Vertex],0)),1,1,"")</f>
        <v>2</v>
      </c>
      <c r="BC238" s="78" t="str">
        <f>REPLACE(INDEX(GroupVertices[Group],MATCH(Edges[[#This Row],[Vertex 2]],GroupVertices[Vertex],0)),1,1,"")</f>
        <v>2</v>
      </c>
      <c r="BD238" s="48">
        <v>1</v>
      </c>
      <c r="BE238" s="49">
        <v>6.25</v>
      </c>
      <c r="BF238" s="48">
        <v>0</v>
      </c>
      <c r="BG238" s="49">
        <v>0</v>
      </c>
      <c r="BH238" s="48">
        <v>0</v>
      </c>
      <c r="BI238" s="49">
        <v>0</v>
      </c>
      <c r="BJ238" s="48">
        <v>15</v>
      </c>
      <c r="BK238" s="49">
        <v>93.75</v>
      </c>
      <c r="BL238" s="48">
        <v>16</v>
      </c>
    </row>
    <row r="239" spans="1:64" ht="15">
      <c r="A239" s="64" t="s">
        <v>237</v>
      </c>
      <c r="B239" s="64" t="s">
        <v>237</v>
      </c>
      <c r="C239" s="65" t="s">
        <v>2630</v>
      </c>
      <c r="D239" s="66">
        <v>3</v>
      </c>
      <c r="E239" s="67" t="s">
        <v>136</v>
      </c>
      <c r="F239" s="68">
        <v>35</v>
      </c>
      <c r="G239" s="65"/>
      <c r="H239" s="69"/>
      <c r="I239" s="70"/>
      <c r="J239" s="70"/>
      <c r="K239" s="34" t="s">
        <v>65</v>
      </c>
      <c r="L239" s="77">
        <v>239</v>
      </c>
      <c r="M239" s="77"/>
      <c r="N239" s="72"/>
      <c r="O239" s="79" t="s">
        <v>176</v>
      </c>
      <c r="P239" s="81">
        <v>43719.59611111111</v>
      </c>
      <c r="Q239" s="79" t="s">
        <v>473</v>
      </c>
      <c r="R239" s="83" t="s">
        <v>789</v>
      </c>
      <c r="S239" s="79" t="s">
        <v>893</v>
      </c>
      <c r="T239" s="79" t="s">
        <v>919</v>
      </c>
      <c r="U239" s="79"/>
      <c r="V239" s="83" t="s">
        <v>968</v>
      </c>
      <c r="W239" s="81">
        <v>43719.59611111111</v>
      </c>
      <c r="X239" s="83" t="s">
        <v>1203</v>
      </c>
      <c r="Y239" s="79"/>
      <c r="Z239" s="79"/>
      <c r="AA239" s="85" t="s">
        <v>1548</v>
      </c>
      <c r="AB239" s="79"/>
      <c r="AC239" s="79" t="b">
        <v>0</v>
      </c>
      <c r="AD239" s="79">
        <v>0</v>
      </c>
      <c r="AE239" s="85" t="s">
        <v>1659</v>
      </c>
      <c r="AF239" s="79" t="b">
        <v>0</v>
      </c>
      <c r="AG239" s="79" t="s">
        <v>1660</v>
      </c>
      <c r="AH239" s="79"/>
      <c r="AI239" s="85" t="s">
        <v>1659</v>
      </c>
      <c r="AJ239" s="79" t="b">
        <v>0</v>
      </c>
      <c r="AK239" s="79">
        <v>0</v>
      </c>
      <c r="AL239" s="85" t="s">
        <v>1659</v>
      </c>
      <c r="AM239" s="79" t="s">
        <v>1683</v>
      </c>
      <c r="AN239" s="79" t="b">
        <v>0</v>
      </c>
      <c r="AO239" s="85" t="s">
        <v>1548</v>
      </c>
      <c r="AP239" s="79" t="s">
        <v>176</v>
      </c>
      <c r="AQ239" s="79">
        <v>0</v>
      </c>
      <c r="AR239" s="79">
        <v>0</v>
      </c>
      <c r="AS239" s="79"/>
      <c r="AT239" s="79"/>
      <c r="AU239" s="79"/>
      <c r="AV239" s="79"/>
      <c r="AW239" s="79"/>
      <c r="AX239" s="79"/>
      <c r="AY239" s="79"/>
      <c r="AZ239" s="79"/>
      <c r="BA239">
        <v>282</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13</v>
      </c>
      <c r="BK239" s="49">
        <v>100</v>
      </c>
      <c r="BL239" s="48">
        <v>13</v>
      </c>
    </row>
    <row r="240" spans="1:64" ht="15">
      <c r="A240" s="64" t="s">
        <v>237</v>
      </c>
      <c r="B240" s="64" t="s">
        <v>237</v>
      </c>
      <c r="C240" s="65" t="s">
        <v>2630</v>
      </c>
      <c r="D240" s="66">
        <v>3</v>
      </c>
      <c r="E240" s="67" t="s">
        <v>136</v>
      </c>
      <c r="F240" s="68">
        <v>35</v>
      </c>
      <c r="G240" s="65"/>
      <c r="H240" s="69"/>
      <c r="I240" s="70"/>
      <c r="J240" s="70"/>
      <c r="K240" s="34" t="s">
        <v>65</v>
      </c>
      <c r="L240" s="77">
        <v>240</v>
      </c>
      <c r="M240" s="77"/>
      <c r="N240" s="72"/>
      <c r="O240" s="79" t="s">
        <v>176</v>
      </c>
      <c r="P240" s="81">
        <v>43719.63945601852</v>
      </c>
      <c r="Q240" s="79" t="s">
        <v>474</v>
      </c>
      <c r="R240" s="83" t="s">
        <v>604</v>
      </c>
      <c r="S240" s="79" t="s">
        <v>893</v>
      </c>
      <c r="T240" s="79" t="s">
        <v>919</v>
      </c>
      <c r="U240" s="79"/>
      <c r="V240" s="83" t="s">
        <v>968</v>
      </c>
      <c r="W240" s="81">
        <v>43719.63945601852</v>
      </c>
      <c r="X240" s="83" t="s">
        <v>1204</v>
      </c>
      <c r="Y240" s="79"/>
      <c r="Z240" s="79"/>
      <c r="AA240" s="85" t="s">
        <v>1549</v>
      </c>
      <c r="AB240" s="79"/>
      <c r="AC240" s="79" t="b">
        <v>0</v>
      </c>
      <c r="AD240" s="79">
        <v>0</v>
      </c>
      <c r="AE240" s="85" t="s">
        <v>1659</v>
      </c>
      <c r="AF240" s="79" t="b">
        <v>0</v>
      </c>
      <c r="AG240" s="79" t="s">
        <v>1660</v>
      </c>
      <c r="AH240" s="79"/>
      <c r="AI240" s="85" t="s">
        <v>1659</v>
      </c>
      <c r="AJ240" s="79" t="b">
        <v>0</v>
      </c>
      <c r="AK240" s="79">
        <v>2</v>
      </c>
      <c r="AL240" s="85" t="s">
        <v>1659</v>
      </c>
      <c r="AM240" s="79" t="s">
        <v>1683</v>
      </c>
      <c r="AN240" s="79" t="b">
        <v>0</v>
      </c>
      <c r="AO240" s="85" t="s">
        <v>1549</v>
      </c>
      <c r="AP240" s="79" t="s">
        <v>176</v>
      </c>
      <c r="AQ240" s="79">
        <v>0</v>
      </c>
      <c r="AR240" s="79">
        <v>0</v>
      </c>
      <c r="AS240" s="79"/>
      <c r="AT240" s="79"/>
      <c r="AU240" s="79"/>
      <c r="AV240" s="79"/>
      <c r="AW240" s="79"/>
      <c r="AX240" s="79"/>
      <c r="AY240" s="79"/>
      <c r="AZ240" s="79"/>
      <c r="BA240">
        <v>282</v>
      </c>
      <c r="BB240" s="78" t="str">
        <f>REPLACE(INDEX(GroupVertices[Group],MATCH(Edges[[#This Row],[Vertex 1]],GroupVertices[Vertex],0)),1,1,"")</f>
        <v>2</v>
      </c>
      <c r="BC240" s="78" t="str">
        <f>REPLACE(INDEX(GroupVertices[Group],MATCH(Edges[[#This Row],[Vertex 2]],GroupVertices[Vertex],0)),1,1,"")</f>
        <v>2</v>
      </c>
      <c r="BD240" s="48">
        <v>0</v>
      </c>
      <c r="BE240" s="49">
        <v>0</v>
      </c>
      <c r="BF240" s="48">
        <v>0</v>
      </c>
      <c r="BG240" s="49">
        <v>0</v>
      </c>
      <c r="BH240" s="48">
        <v>0</v>
      </c>
      <c r="BI240" s="49">
        <v>0</v>
      </c>
      <c r="BJ240" s="48">
        <v>12</v>
      </c>
      <c r="BK240" s="49">
        <v>100</v>
      </c>
      <c r="BL240" s="48">
        <v>12</v>
      </c>
    </row>
    <row r="241" spans="1:64" ht="15">
      <c r="A241" s="64" t="s">
        <v>237</v>
      </c>
      <c r="B241" s="64" t="s">
        <v>237</v>
      </c>
      <c r="C241" s="65" t="s">
        <v>2630</v>
      </c>
      <c r="D241" s="66">
        <v>3</v>
      </c>
      <c r="E241" s="67" t="s">
        <v>136</v>
      </c>
      <c r="F241" s="68">
        <v>35</v>
      </c>
      <c r="G241" s="65"/>
      <c r="H241" s="69"/>
      <c r="I241" s="70"/>
      <c r="J241" s="70"/>
      <c r="K241" s="34" t="s">
        <v>65</v>
      </c>
      <c r="L241" s="77">
        <v>241</v>
      </c>
      <c r="M241" s="77"/>
      <c r="N241" s="72"/>
      <c r="O241" s="79" t="s">
        <v>176</v>
      </c>
      <c r="P241" s="81">
        <v>43719.684479166666</v>
      </c>
      <c r="Q241" s="79" t="s">
        <v>475</v>
      </c>
      <c r="R241" s="83" t="s">
        <v>790</v>
      </c>
      <c r="S241" s="79" t="s">
        <v>893</v>
      </c>
      <c r="T241" s="79" t="s">
        <v>919</v>
      </c>
      <c r="U241" s="79"/>
      <c r="V241" s="83" t="s">
        <v>968</v>
      </c>
      <c r="W241" s="81">
        <v>43719.684479166666</v>
      </c>
      <c r="X241" s="83" t="s">
        <v>1205</v>
      </c>
      <c r="Y241" s="79"/>
      <c r="Z241" s="79"/>
      <c r="AA241" s="85" t="s">
        <v>1550</v>
      </c>
      <c r="AB241" s="79"/>
      <c r="AC241" s="79" t="b">
        <v>0</v>
      </c>
      <c r="AD241" s="79">
        <v>0</v>
      </c>
      <c r="AE241" s="85" t="s">
        <v>1659</v>
      </c>
      <c r="AF241" s="79" t="b">
        <v>0</v>
      </c>
      <c r="AG241" s="79" t="s">
        <v>1660</v>
      </c>
      <c r="AH241" s="79"/>
      <c r="AI241" s="85" t="s">
        <v>1659</v>
      </c>
      <c r="AJ241" s="79" t="b">
        <v>0</v>
      </c>
      <c r="AK241" s="79">
        <v>0</v>
      </c>
      <c r="AL241" s="85" t="s">
        <v>1659</v>
      </c>
      <c r="AM241" s="79" t="s">
        <v>1683</v>
      </c>
      <c r="AN241" s="79" t="b">
        <v>0</v>
      </c>
      <c r="AO241" s="85" t="s">
        <v>1550</v>
      </c>
      <c r="AP241" s="79" t="s">
        <v>176</v>
      </c>
      <c r="AQ241" s="79">
        <v>0</v>
      </c>
      <c r="AR241" s="79">
        <v>0</v>
      </c>
      <c r="AS241" s="79"/>
      <c r="AT241" s="79"/>
      <c r="AU241" s="79"/>
      <c r="AV241" s="79"/>
      <c r="AW241" s="79"/>
      <c r="AX241" s="79"/>
      <c r="AY241" s="79"/>
      <c r="AZ241" s="79"/>
      <c r="BA241">
        <v>282</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13</v>
      </c>
      <c r="BK241" s="49">
        <v>100</v>
      </c>
      <c r="BL241" s="48">
        <v>13</v>
      </c>
    </row>
    <row r="242" spans="1:64" ht="15">
      <c r="A242" s="64" t="s">
        <v>237</v>
      </c>
      <c r="B242" s="64" t="s">
        <v>237</v>
      </c>
      <c r="C242" s="65" t="s">
        <v>2630</v>
      </c>
      <c r="D242" s="66">
        <v>3</v>
      </c>
      <c r="E242" s="67" t="s">
        <v>136</v>
      </c>
      <c r="F242" s="68">
        <v>35</v>
      </c>
      <c r="G242" s="65"/>
      <c r="H242" s="69"/>
      <c r="I242" s="70"/>
      <c r="J242" s="70"/>
      <c r="K242" s="34" t="s">
        <v>65</v>
      </c>
      <c r="L242" s="77">
        <v>242</v>
      </c>
      <c r="M242" s="77"/>
      <c r="N242" s="72"/>
      <c r="O242" s="79" t="s">
        <v>176</v>
      </c>
      <c r="P242" s="81">
        <v>43719.68449074074</v>
      </c>
      <c r="Q242" s="79" t="s">
        <v>476</v>
      </c>
      <c r="R242" s="83" t="s">
        <v>791</v>
      </c>
      <c r="S242" s="79" t="s">
        <v>893</v>
      </c>
      <c r="T242" s="79" t="s">
        <v>919</v>
      </c>
      <c r="U242" s="79"/>
      <c r="V242" s="83" t="s">
        <v>968</v>
      </c>
      <c r="W242" s="81">
        <v>43719.68449074074</v>
      </c>
      <c r="X242" s="83" t="s">
        <v>1206</v>
      </c>
      <c r="Y242" s="79"/>
      <c r="Z242" s="79"/>
      <c r="AA242" s="85" t="s">
        <v>1551</v>
      </c>
      <c r="AB242" s="79"/>
      <c r="AC242" s="79" t="b">
        <v>0</v>
      </c>
      <c r="AD242" s="79">
        <v>0</v>
      </c>
      <c r="AE242" s="85" t="s">
        <v>1659</v>
      </c>
      <c r="AF242" s="79" t="b">
        <v>0</v>
      </c>
      <c r="AG242" s="79" t="s">
        <v>1660</v>
      </c>
      <c r="AH242" s="79"/>
      <c r="AI242" s="85" t="s">
        <v>1659</v>
      </c>
      <c r="AJ242" s="79" t="b">
        <v>0</v>
      </c>
      <c r="AK242" s="79">
        <v>0</v>
      </c>
      <c r="AL242" s="85" t="s">
        <v>1659</v>
      </c>
      <c r="AM242" s="79" t="s">
        <v>1683</v>
      </c>
      <c r="AN242" s="79" t="b">
        <v>0</v>
      </c>
      <c r="AO242" s="85" t="s">
        <v>1551</v>
      </c>
      <c r="AP242" s="79" t="s">
        <v>176</v>
      </c>
      <c r="AQ242" s="79">
        <v>0</v>
      </c>
      <c r="AR242" s="79">
        <v>0</v>
      </c>
      <c r="AS242" s="79"/>
      <c r="AT242" s="79"/>
      <c r="AU242" s="79"/>
      <c r="AV242" s="79"/>
      <c r="AW242" s="79"/>
      <c r="AX242" s="79"/>
      <c r="AY242" s="79"/>
      <c r="AZ242" s="79"/>
      <c r="BA242">
        <v>282</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13</v>
      </c>
      <c r="BK242" s="49">
        <v>100</v>
      </c>
      <c r="BL242" s="48">
        <v>13</v>
      </c>
    </row>
    <row r="243" spans="1:64" ht="15">
      <c r="A243" s="64" t="s">
        <v>237</v>
      </c>
      <c r="B243" s="64" t="s">
        <v>237</v>
      </c>
      <c r="C243" s="65" t="s">
        <v>2630</v>
      </c>
      <c r="D243" s="66">
        <v>3</v>
      </c>
      <c r="E243" s="67" t="s">
        <v>136</v>
      </c>
      <c r="F243" s="68">
        <v>35</v>
      </c>
      <c r="G243" s="65"/>
      <c r="H243" s="69"/>
      <c r="I243" s="70"/>
      <c r="J243" s="70"/>
      <c r="K243" s="34" t="s">
        <v>65</v>
      </c>
      <c r="L243" s="77">
        <v>243</v>
      </c>
      <c r="M243" s="77"/>
      <c r="N243" s="72"/>
      <c r="O243" s="79" t="s">
        <v>176</v>
      </c>
      <c r="P243" s="81">
        <v>43719.68450231481</v>
      </c>
      <c r="Q243" s="79" t="s">
        <v>477</v>
      </c>
      <c r="R243" s="83" t="s">
        <v>792</v>
      </c>
      <c r="S243" s="79" t="s">
        <v>893</v>
      </c>
      <c r="T243" s="79" t="s">
        <v>919</v>
      </c>
      <c r="U243" s="79"/>
      <c r="V243" s="83" t="s">
        <v>968</v>
      </c>
      <c r="W243" s="81">
        <v>43719.68450231481</v>
      </c>
      <c r="X243" s="83" t="s">
        <v>1207</v>
      </c>
      <c r="Y243" s="79"/>
      <c r="Z243" s="79"/>
      <c r="AA243" s="85" t="s">
        <v>1552</v>
      </c>
      <c r="AB243" s="79"/>
      <c r="AC243" s="79" t="b">
        <v>0</v>
      </c>
      <c r="AD243" s="79">
        <v>0</v>
      </c>
      <c r="AE243" s="85" t="s">
        <v>1659</v>
      </c>
      <c r="AF243" s="79" t="b">
        <v>0</v>
      </c>
      <c r="AG243" s="79" t="s">
        <v>1660</v>
      </c>
      <c r="AH243" s="79"/>
      <c r="AI243" s="85" t="s">
        <v>1659</v>
      </c>
      <c r="AJ243" s="79" t="b">
        <v>0</v>
      </c>
      <c r="AK243" s="79">
        <v>0</v>
      </c>
      <c r="AL243" s="85" t="s">
        <v>1659</v>
      </c>
      <c r="AM243" s="79" t="s">
        <v>1683</v>
      </c>
      <c r="AN243" s="79" t="b">
        <v>0</v>
      </c>
      <c r="AO243" s="85" t="s">
        <v>1552</v>
      </c>
      <c r="AP243" s="79" t="s">
        <v>176</v>
      </c>
      <c r="AQ243" s="79">
        <v>0</v>
      </c>
      <c r="AR243" s="79">
        <v>0</v>
      </c>
      <c r="AS243" s="79"/>
      <c r="AT243" s="79"/>
      <c r="AU243" s="79"/>
      <c r="AV243" s="79"/>
      <c r="AW243" s="79"/>
      <c r="AX243" s="79"/>
      <c r="AY243" s="79"/>
      <c r="AZ243" s="79"/>
      <c r="BA243">
        <v>282</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15</v>
      </c>
      <c r="BK243" s="49">
        <v>100</v>
      </c>
      <c r="BL243" s="48">
        <v>15</v>
      </c>
    </row>
    <row r="244" spans="1:64" ht="15">
      <c r="A244" s="64" t="s">
        <v>237</v>
      </c>
      <c r="B244" s="64" t="s">
        <v>237</v>
      </c>
      <c r="C244" s="65" t="s">
        <v>2630</v>
      </c>
      <c r="D244" s="66">
        <v>3</v>
      </c>
      <c r="E244" s="67" t="s">
        <v>136</v>
      </c>
      <c r="F244" s="68">
        <v>35</v>
      </c>
      <c r="G244" s="65"/>
      <c r="H244" s="69"/>
      <c r="I244" s="70"/>
      <c r="J244" s="70"/>
      <c r="K244" s="34" t="s">
        <v>65</v>
      </c>
      <c r="L244" s="77">
        <v>244</v>
      </c>
      <c r="M244" s="77"/>
      <c r="N244" s="72"/>
      <c r="O244" s="79" t="s">
        <v>176</v>
      </c>
      <c r="P244" s="81">
        <v>43719.68450231481</v>
      </c>
      <c r="Q244" s="79" t="s">
        <v>478</v>
      </c>
      <c r="R244" s="83" t="s">
        <v>793</v>
      </c>
      <c r="S244" s="79" t="s">
        <v>893</v>
      </c>
      <c r="T244" s="79" t="s">
        <v>919</v>
      </c>
      <c r="U244" s="79"/>
      <c r="V244" s="83" t="s">
        <v>968</v>
      </c>
      <c r="W244" s="81">
        <v>43719.68450231481</v>
      </c>
      <c r="X244" s="83" t="s">
        <v>1208</v>
      </c>
      <c r="Y244" s="79"/>
      <c r="Z244" s="79"/>
      <c r="AA244" s="85" t="s">
        <v>1553</v>
      </c>
      <c r="AB244" s="79"/>
      <c r="AC244" s="79" t="b">
        <v>0</v>
      </c>
      <c r="AD244" s="79">
        <v>0</v>
      </c>
      <c r="AE244" s="85" t="s">
        <v>1659</v>
      </c>
      <c r="AF244" s="79" t="b">
        <v>0</v>
      </c>
      <c r="AG244" s="79" t="s">
        <v>1660</v>
      </c>
      <c r="AH244" s="79"/>
      <c r="AI244" s="85" t="s">
        <v>1659</v>
      </c>
      <c r="AJ244" s="79" t="b">
        <v>0</v>
      </c>
      <c r="AK244" s="79">
        <v>0</v>
      </c>
      <c r="AL244" s="85" t="s">
        <v>1659</v>
      </c>
      <c r="AM244" s="79" t="s">
        <v>1683</v>
      </c>
      <c r="AN244" s="79" t="b">
        <v>0</v>
      </c>
      <c r="AO244" s="85" t="s">
        <v>1553</v>
      </c>
      <c r="AP244" s="79" t="s">
        <v>176</v>
      </c>
      <c r="AQ244" s="79">
        <v>0</v>
      </c>
      <c r="AR244" s="79">
        <v>0</v>
      </c>
      <c r="AS244" s="79"/>
      <c r="AT244" s="79"/>
      <c r="AU244" s="79"/>
      <c r="AV244" s="79"/>
      <c r="AW244" s="79"/>
      <c r="AX244" s="79"/>
      <c r="AY244" s="79"/>
      <c r="AZ244" s="79"/>
      <c r="BA244">
        <v>282</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12</v>
      </c>
      <c r="BK244" s="49">
        <v>100</v>
      </c>
      <c r="BL244" s="48">
        <v>12</v>
      </c>
    </row>
    <row r="245" spans="1:64" ht="15">
      <c r="A245" s="64" t="s">
        <v>237</v>
      </c>
      <c r="B245" s="64" t="s">
        <v>237</v>
      </c>
      <c r="C245" s="65" t="s">
        <v>2630</v>
      </c>
      <c r="D245" s="66">
        <v>3</v>
      </c>
      <c r="E245" s="67" t="s">
        <v>136</v>
      </c>
      <c r="F245" s="68">
        <v>35</v>
      </c>
      <c r="G245" s="65"/>
      <c r="H245" s="69"/>
      <c r="I245" s="70"/>
      <c r="J245" s="70"/>
      <c r="K245" s="34" t="s">
        <v>65</v>
      </c>
      <c r="L245" s="77">
        <v>245</v>
      </c>
      <c r="M245" s="77"/>
      <c r="N245" s="72"/>
      <c r="O245" s="79" t="s">
        <v>176</v>
      </c>
      <c r="P245" s="81">
        <v>43719.68451388889</v>
      </c>
      <c r="Q245" s="79" t="s">
        <v>479</v>
      </c>
      <c r="R245" s="83" t="s">
        <v>794</v>
      </c>
      <c r="S245" s="79" t="s">
        <v>893</v>
      </c>
      <c r="T245" s="79" t="s">
        <v>919</v>
      </c>
      <c r="U245" s="79"/>
      <c r="V245" s="83" t="s">
        <v>968</v>
      </c>
      <c r="W245" s="81">
        <v>43719.68451388889</v>
      </c>
      <c r="X245" s="83" t="s">
        <v>1209</v>
      </c>
      <c r="Y245" s="79"/>
      <c r="Z245" s="79"/>
      <c r="AA245" s="85" t="s">
        <v>1554</v>
      </c>
      <c r="AB245" s="79"/>
      <c r="AC245" s="79" t="b">
        <v>0</v>
      </c>
      <c r="AD245" s="79">
        <v>0</v>
      </c>
      <c r="AE245" s="85" t="s">
        <v>1659</v>
      </c>
      <c r="AF245" s="79" t="b">
        <v>0</v>
      </c>
      <c r="AG245" s="79" t="s">
        <v>1660</v>
      </c>
      <c r="AH245" s="79"/>
      <c r="AI245" s="85" t="s">
        <v>1659</v>
      </c>
      <c r="AJ245" s="79" t="b">
        <v>0</v>
      </c>
      <c r="AK245" s="79">
        <v>0</v>
      </c>
      <c r="AL245" s="85" t="s">
        <v>1659</v>
      </c>
      <c r="AM245" s="79" t="s">
        <v>1683</v>
      </c>
      <c r="AN245" s="79" t="b">
        <v>0</v>
      </c>
      <c r="AO245" s="85" t="s">
        <v>1554</v>
      </c>
      <c r="AP245" s="79" t="s">
        <v>176</v>
      </c>
      <c r="AQ245" s="79">
        <v>0</v>
      </c>
      <c r="AR245" s="79">
        <v>0</v>
      </c>
      <c r="AS245" s="79"/>
      <c r="AT245" s="79"/>
      <c r="AU245" s="79"/>
      <c r="AV245" s="79"/>
      <c r="AW245" s="79"/>
      <c r="AX245" s="79"/>
      <c r="AY245" s="79"/>
      <c r="AZ245" s="79"/>
      <c r="BA245">
        <v>282</v>
      </c>
      <c r="BB245" s="78" t="str">
        <f>REPLACE(INDEX(GroupVertices[Group],MATCH(Edges[[#This Row],[Vertex 1]],GroupVertices[Vertex],0)),1,1,"")</f>
        <v>2</v>
      </c>
      <c r="BC245" s="78" t="str">
        <f>REPLACE(INDEX(GroupVertices[Group],MATCH(Edges[[#This Row],[Vertex 2]],GroupVertices[Vertex],0)),1,1,"")</f>
        <v>2</v>
      </c>
      <c r="BD245" s="48">
        <v>0</v>
      </c>
      <c r="BE245" s="49">
        <v>0</v>
      </c>
      <c r="BF245" s="48">
        <v>0</v>
      </c>
      <c r="BG245" s="49">
        <v>0</v>
      </c>
      <c r="BH245" s="48">
        <v>0</v>
      </c>
      <c r="BI245" s="49">
        <v>0</v>
      </c>
      <c r="BJ245" s="48">
        <v>13</v>
      </c>
      <c r="BK245" s="49">
        <v>100</v>
      </c>
      <c r="BL245" s="48">
        <v>13</v>
      </c>
    </row>
    <row r="246" spans="1:64" ht="15">
      <c r="A246" s="64" t="s">
        <v>237</v>
      </c>
      <c r="B246" s="64" t="s">
        <v>237</v>
      </c>
      <c r="C246" s="65" t="s">
        <v>2630</v>
      </c>
      <c r="D246" s="66">
        <v>3</v>
      </c>
      <c r="E246" s="67" t="s">
        <v>136</v>
      </c>
      <c r="F246" s="68">
        <v>35</v>
      </c>
      <c r="G246" s="65"/>
      <c r="H246" s="69"/>
      <c r="I246" s="70"/>
      <c r="J246" s="70"/>
      <c r="K246" s="34" t="s">
        <v>65</v>
      </c>
      <c r="L246" s="77">
        <v>246</v>
      </c>
      <c r="M246" s="77"/>
      <c r="N246" s="72"/>
      <c r="O246" s="79" t="s">
        <v>176</v>
      </c>
      <c r="P246" s="81">
        <v>43719.68451388889</v>
      </c>
      <c r="Q246" s="79" t="s">
        <v>480</v>
      </c>
      <c r="R246" s="83" t="s">
        <v>795</v>
      </c>
      <c r="S246" s="79" t="s">
        <v>893</v>
      </c>
      <c r="T246" s="79" t="s">
        <v>919</v>
      </c>
      <c r="U246" s="79"/>
      <c r="V246" s="83" t="s">
        <v>968</v>
      </c>
      <c r="W246" s="81">
        <v>43719.68451388889</v>
      </c>
      <c r="X246" s="83" t="s">
        <v>1210</v>
      </c>
      <c r="Y246" s="79"/>
      <c r="Z246" s="79"/>
      <c r="AA246" s="85" t="s">
        <v>1555</v>
      </c>
      <c r="AB246" s="79"/>
      <c r="AC246" s="79" t="b">
        <v>0</v>
      </c>
      <c r="AD246" s="79">
        <v>0</v>
      </c>
      <c r="AE246" s="85" t="s">
        <v>1659</v>
      </c>
      <c r="AF246" s="79" t="b">
        <v>0</v>
      </c>
      <c r="AG246" s="79" t="s">
        <v>1666</v>
      </c>
      <c r="AH246" s="79"/>
      <c r="AI246" s="85" t="s">
        <v>1659</v>
      </c>
      <c r="AJ246" s="79" t="b">
        <v>0</v>
      </c>
      <c r="AK246" s="79">
        <v>0</v>
      </c>
      <c r="AL246" s="85" t="s">
        <v>1659</v>
      </c>
      <c r="AM246" s="79" t="s">
        <v>1683</v>
      </c>
      <c r="AN246" s="79" t="b">
        <v>0</v>
      </c>
      <c r="AO246" s="85" t="s">
        <v>1555</v>
      </c>
      <c r="AP246" s="79" t="s">
        <v>176</v>
      </c>
      <c r="AQ246" s="79">
        <v>0</v>
      </c>
      <c r="AR246" s="79">
        <v>0</v>
      </c>
      <c r="AS246" s="79"/>
      <c r="AT246" s="79"/>
      <c r="AU246" s="79"/>
      <c r="AV246" s="79"/>
      <c r="AW246" s="79"/>
      <c r="AX246" s="79"/>
      <c r="AY246" s="79"/>
      <c r="AZ246" s="79"/>
      <c r="BA246">
        <v>282</v>
      </c>
      <c r="BB246" s="78" t="str">
        <f>REPLACE(INDEX(GroupVertices[Group],MATCH(Edges[[#This Row],[Vertex 1]],GroupVertices[Vertex],0)),1,1,"")</f>
        <v>2</v>
      </c>
      <c r="BC246" s="78" t="str">
        <f>REPLACE(INDEX(GroupVertices[Group],MATCH(Edges[[#This Row],[Vertex 2]],GroupVertices[Vertex],0)),1,1,"")</f>
        <v>2</v>
      </c>
      <c r="BD246" s="48">
        <v>0</v>
      </c>
      <c r="BE246" s="49">
        <v>0</v>
      </c>
      <c r="BF246" s="48">
        <v>0</v>
      </c>
      <c r="BG246" s="49">
        <v>0</v>
      </c>
      <c r="BH246" s="48">
        <v>0</v>
      </c>
      <c r="BI246" s="49">
        <v>0</v>
      </c>
      <c r="BJ246" s="48">
        <v>14</v>
      </c>
      <c r="BK246" s="49">
        <v>100</v>
      </c>
      <c r="BL246" s="48">
        <v>14</v>
      </c>
    </row>
    <row r="247" spans="1:64" ht="15">
      <c r="A247" s="64" t="s">
        <v>237</v>
      </c>
      <c r="B247" s="64" t="s">
        <v>237</v>
      </c>
      <c r="C247" s="65" t="s">
        <v>2630</v>
      </c>
      <c r="D247" s="66">
        <v>3</v>
      </c>
      <c r="E247" s="67" t="s">
        <v>136</v>
      </c>
      <c r="F247" s="68">
        <v>35</v>
      </c>
      <c r="G247" s="65"/>
      <c r="H247" s="69"/>
      <c r="I247" s="70"/>
      <c r="J247" s="70"/>
      <c r="K247" s="34" t="s">
        <v>65</v>
      </c>
      <c r="L247" s="77">
        <v>247</v>
      </c>
      <c r="M247" s="77"/>
      <c r="N247" s="72"/>
      <c r="O247" s="79" t="s">
        <v>176</v>
      </c>
      <c r="P247" s="81">
        <v>43719.684525462966</v>
      </c>
      <c r="Q247" s="79" t="s">
        <v>481</v>
      </c>
      <c r="R247" s="83" t="s">
        <v>796</v>
      </c>
      <c r="S247" s="79" t="s">
        <v>893</v>
      </c>
      <c r="T247" s="79" t="s">
        <v>919</v>
      </c>
      <c r="U247" s="79"/>
      <c r="V247" s="83" t="s">
        <v>968</v>
      </c>
      <c r="W247" s="81">
        <v>43719.684525462966</v>
      </c>
      <c r="X247" s="83" t="s">
        <v>1211</v>
      </c>
      <c r="Y247" s="79"/>
      <c r="Z247" s="79"/>
      <c r="AA247" s="85" t="s">
        <v>1556</v>
      </c>
      <c r="AB247" s="79"/>
      <c r="AC247" s="79" t="b">
        <v>0</v>
      </c>
      <c r="AD247" s="79">
        <v>0</v>
      </c>
      <c r="AE247" s="85" t="s">
        <v>1659</v>
      </c>
      <c r="AF247" s="79" t="b">
        <v>0</v>
      </c>
      <c r="AG247" s="79" t="s">
        <v>1660</v>
      </c>
      <c r="AH247" s="79"/>
      <c r="AI247" s="85" t="s">
        <v>1659</v>
      </c>
      <c r="AJ247" s="79" t="b">
        <v>0</v>
      </c>
      <c r="AK247" s="79">
        <v>0</v>
      </c>
      <c r="AL247" s="85" t="s">
        <v>1659</v>
      </c>
      <c r="AM247" s="79" t="s">
        <v>1683</v>
      </c>
      <c r="AN247" s="79" t="b">
        <v>0</v>
      </c>
      <c r="AO247" s="85" t="s">
        <v>1556</v>
      </c>
      <c r="AP247" s="79" t="s">
        <v>176</v>
      </c>
      <c r="AQ247" s="79">
        <v>0</v>
      </c>
      <c r="AR247" s="79">
        <v>0</v>
      </c>
      <c r="AS247" s="79"/>
      <c r="AT247" s="79"/>
      <c r="AU247" s="79"/>
      <c r="AV247" s="79"/>
      <c r="AW247" s="79"/>
      <c r="AX247" s="79"/>
      <c r="AY247" s="79"/>
      <c r="AZ247" s="79"/>
      <c r="BA247">
        <v>282</v>
      </c>
      <c r="BB247" s="78" t="str">
        <f>REPLACE(INDEX(GroupVertices[Group],MATCH(Edges[[#This Row],[Vertex 1]],GroupVertices[Vertex],0)),1,1,"")</f>
        <v>2</v>
      </c>
      <c r="BC247" s="78" t="str">
        <f>REPLACE(INDEX(GroupVertices[Group],MATCH(Edges[[#This Row],[Vertex 2]],GroupVertices[Vertex],0)),1,1,"")</f>
        <v>2</v>
      </c>
      <c r="BD247" s="48">
        <v>0</v>
      </c>
      <c r="BE247" s="49">
        <v>0</v>
      </c>
      <c r="BF247" s="48">
        <v>0</v>
      </c>
      <c r="BG247" s="49">
        <v>0</v>
      </c>
      <c r="BH247" s="48">
        <v>0</v>
      </c>
      <c r="BI247" s="49">
        <v>0</v>
      </c>
      <c r="BJ247" s="48">
        <v>16</v>
      </c>
      <c r="BK247" s="49">
        <v>100</v>
      </c>
      <c r="BL247" s="48">
        <v>16</v>
      </c>
    </row>
    <row r="248" spans="1:64" ht="15">
      <c r="A248" s="64" t="s">
        <v>237</v>
      </c>
      <c r="B248" s="64" t="s">
        <v>237</v>
      </c>
      <c r="C248" s="65" t="s">
        <v>2630</v>
      </c>
      <c r="D248" s="66">
        <v>3</v>
      </c>
      <c r="E248" s="67" t="s">
        <v>136</v>
      </c>
      <c r="F248" s="68">
        <v>35</v>
      </c>
      <c r="G248" s="65"/>
      <c r="H248" s="69"/>
      <c r="I248" s="70"/>
      <c r="J248" s="70"/>
      <c r="K248" s="34" t="s">
        <v>65</v>
      </c>
      <c r="L248" s="77">
        <v>248</v>
      </c>
      <c r="M248" s="77"/>
      <c r="N248" s="72"/>
      <c r="O248" s="79" t="s">
        <v>176</v>
      </c>
      <c r="P248" s="81">
        <v>43719.684537037036</v>
      </c>
      <c r="Q248" s="79" t="s">
        <v>482</v>
      </c>
      <c r="R248" s="83" t="s">
        <v>797</v>
      </c>
      <c r="S248" s="79" t="s">
        <v>893</v>
      </c>
      <c r="T248" s="79" t="s">
        <v>919</v>
      </c>
      <c r="U248" s="79"/>
      <c r="V248" s="83" t="s">
        <v>968</v>
      </c>
      <c r="W248" s="81">
        <v>43719.684537037036</v>
      </c>
      <c r="X248" s="83" t="s">
        <v>1212</v>
      </c>
      <c r="Y248" s="79"/>
      <c r="Z248" s="79"/>
      <c r="AA248" s="85" t="s">
        <v>1557</v>
      </c>
      <c r="AB248" s="79"/>
      <c r="AC248" s="79" t="b">
        <v>0</v>
      </c>
      <c r="AD248" s="79">
        <v>0</v>
      </c>
      <c r="AE248" s="85" t="s">
        <v>1659</v>
      </c>
      <c r="AF248" s="79" t="b">
        <v>0</v>
      </c>
      <c r="AG248" s="79" t="s">
        <v>1669</v>
      </c>
      <c r="AH248" s="79"/>
      <c r="AI248" s="85" t="s">
        <v>1659</v>
      </c>
      <c r="AJ248" s="79" t="b">
        <v>0</v>
      </c>
      <c r="AK248" s="79">
        <v>0</v>
      </c>
      <c r="AL248" s="85" t="s">
        <v>1659</v>
      </c>
      <c r="AM248" s="79" t="s">
        <v>1683</v>
      </c>
      <c r="AN248" s="79" t="b">
        <v>0</v>
      </c>
      <c r="AO248" s="85" t="s">
        <v>1557</v>
      </c>
      <c r="AP248" s="79" t="s">
        <v>176</v>
      </c>
      <c r="AQ248" s="79">
        <v>0</v>
      </c>
      <c r="AR248" s="79">
        <v>0</v>
      </c>
      <c r="AS248" s="79"/>
      <c r="AT248" s="79"/>
      <c r="AU248" s="79"/>
      <c r="AV248" s="79"/>
      <c r="AW248" s="79"/>
      <c r="AX248" s="79"/>
      <c r="AY248" s="79"/>
      <c r="AZ248" s="79"/>
      <c r="BA248">
        <v>282</v>
      </c>
      <c r="BB248" s="78" t="str">
        <f>REPLACE(INDEX(GroupVertices[Group],MATCH(Edges[[#This Row],[Vertex 1]],GroupVertices[Vertex],0)),1,1,"")</f>
        <v>2</v>
      </c>
      <c r="BC248" s="78" t="str">
        <f>REPLACE(INDEX(GroupVertices[Group],MATCH(Edges[[#This Row],[Vertex 2]],GroupVertices[Vertex],0)),1,1,"")</f>
        <v>2</v>
      </c>
      <c r="BD248" s="48">
        <v>0</v>
      </c>
      <c r="BE248" s="49">
        <v>0</v>
      </c>
      <c r="BF248" s="48">
        <v>1</v>
      </c>
      <c r="BG248" s="49">
        <v>8.333333333333334</v>
      </c>
      <c r="BH248" s="48">
        <v>0</v>
      </c>
      <c r="BI248" s="49">
        <v>0</v>
      </c>
      <c r="BJ248" s="48">
        <v>11</v>
      </c>
      <c r="BK248" s="49">
        <v>91.66666666666667</v>
      </c>
      <c r="BL248" s="48">
        <v>12</v>
      </c>
    </row>
    <row r="249" spans="1:64" ht="15">
      <c r="A249" s="64" t="s">
        <v>237</v>
      </c>
      <c r="B249" s="64" t="s">
        <v>237</v>
      </c>
      <c r="C249" s="65" t="s">
        <v>2630</v>
      </c>
      <c r="D249" s="66">
        <v>3</v>
      </c>
      <c r="E249" s="67" t="s">
        <v>136</v>
      </c>
      <c r="F249" s="68">
        <v>35</v>
      </c>
      <c r="G249" s="65"/>
      <c r="H249" s="69"/>
      <c r="I249" s="70"/>
      <c r="J249" s="70"/>
      <c r="K249" s="34" t="s">
        <v>65</v>
      </c>
      <c r="L249" s="77">
        <v>249</v>
      </c>
      <c r="M249" s="77"/>
      <c r="N249" s="72"/>
      <c r="O249" s="79" t="s">
        <v>176</v>
      </c>
      <c r="P249" s="81">
        <v>43719.68454861111</v>
      </c>
      <c r="Q249" s="79" t="s">
        <v>483</v>
      </c>
      <c r="R249" s="83" t="s">
        <v>798</v>
      </c>
      <c r="S249" s="79" t="s">
        <v>893</v>
      </c>
      <c r="T249" s="79" t="s">
        <v>919</v>
      </c>
      <c r="U249" s="79"/>
      <c r="V249" s="83" t="s">
        <v>968</v>
      </c>
      <c r="W249" s="81">
        <v>43719.68454861111</v>
      </c>
      <c r="X249" s="83" t="s">
        <v>1213</v>
      </c>
      <c r="Y249" s="79"/>
      <c r="Z249" s="79"/>
      <c r="AA249" s="85" t="s">
        <v>1558</v>
      </c>
      <c r="AB249" s="79"/>
      <c r="AC249" s="79" t="b">
        <v>0</v>
      </c>
      <c r="AD249" s="79">
        <v>1</v>
      </c>
      <c r="AE249" s="85" t="s">
        <v>1659</v>
      </c>
      <c r="AF249" s="79" t="b">
        <v>0</v>
      </c>
      <c r="AG249" s="79" t="s">
        <v>1660</v>
      </c>
      <c r="AH249" s="79"/>
      <c r="AI249" s="85" t="s">
        <v>1659</v>
      </c>
      <c r="AJ249" s="79" t="b">
        <v>0</v>
      </c>
      <c r="AK249" s="79">
        <v>0</v>
      </c>
      <c r="AL249" s="85" t="s">
        <v>1659</v>
      </c>
      <c r="AM249" s="79" t="s">
        <v>1683</v>
      </c>
      <c r="AN249" s="79" t="b">
        <v>0</v>
      </c>
      <c r="AO249" s="85" t="s">
        <v>1558</v>
      </c>
      <c r="AP249" s="79" t="s">
        <v>176</v>
      </c>
      <c r="AQ249" s="79">
        <v>0</v>
      </c>
      <c r="AR249" s="79">
        <v>0</v>
      </c>
      <c r="AS249" s="79"/>
      <c r="AT249" s="79"/>
      <c r="AU249" s="79"/>
      <c r="AV249" s="79"/>
      <c r="AW249" s="79"/>
      <c r="AX249" s="79"/>
      <c r="AY249" s="79"/>
      <c r="AZ249" s="79"/>
      <c r="BA249">
        <v>282</v>
      </c>
      <c r="BB249" s="78" t="str">
        <f>REPLACE(INDEX(GroupVertices[Group],MATCH(Edges[[#This Row],[Vertex 1]],GroupVertices[Vertex],0)),1,1,"")</f>
        <v>2</v>
      </c>
      <c r="BC249" s="78" t="str">
        <f>REPLACE(INDEX(GroupVertices[Group],MATCH(Edges[[#This Row],[Vertex 2]],GroupVertices[Vertex],0)),1,1,"")</f>
        <v>2</v>
      </c>
      <c r="BD249" s="48">
        <v>0</v>
      </c>
      <c r="BE249" s="49">
        <v>0</v>
      </c>
      <c r="BF249" s="48">
        <v>1</v>
      </c>
      <c r="BG249" s="49">
        <v>7.142857142857143</v>
      </c>
      <c r="BH249" s="48">
        <v>0</v>
      </c>
      <c r="BI249" s="49">
        <v>0</v>
      </c>
      <c r="BJ249" s="48">
        <v>13</v>
      </c>
      <c r="BK249" s="49">
        <v>92.85714285714286</v>
      </c>
      <c r="BL249" s="48">
        <v>14</v>
      </c>
    </row>
    <row r="250" spans="1:64" ht="15">
      <c r="A250" s="64" t="s">
        <v>237</v>
      </c>
      <c r="B250" s="64" t="s">
        <v>237</v>
      </c>
      <c r="C250" s="65" t="s">
        <v>2630</v>
      </c>
      <c r="D250" s="66">
        <v>3</v>
      </c>
      <c r="E250" s="67" t="s">
        <v>136</v>
      </c>
      <c r="F250" s="68">
        <v>35</v>
      </c>
      <c r="G250" s="65"/>
      <c r="H250" s="69"/>
      <c r="I250" s="70"/>
      <c r="J250" s="70"/>
      <c r="K250" s="34" t="s">
        <v>65</v>
      </c>
      <c r="L250" s="77">
        <v>250</v>
      </c>
      <c r="M250" s="77"/>
      <c r="N250" s="72"/>
      <c r="O250" s="79" t="s">
        <v>176</v>
      </c>
      <c r="P250" s="81">
        <v>43719.774733796294</v>
      </c>
      <c r="Q250" s="79" t="s">
        <v>484</v>
      </c>
      <c r="R250" s="83" t="s">
        <v>799</v>
      </c>
      <c r="S250" s="79" t="s">
        <v>893</v>
      </c>
      <c r="T250" s="79" t="s">
        <v>919</v>
      </c>
      <c r="U250" s="79"/>
      <c r="V250" s="83" t="s">
        <v>968</v>
      </c>
      <c r="W250" s="81">
        <v>43719.774733796294</v>
      </c>
      <c r="X250" s="83" t="s">
        <v>1214</v>
      </c>
      <c r="Y250" s="79"/>
      <c r="Z250" s="79"/>
      <c r="AA250" s="85" t="s">
        <v>1559</v>
      </c>
      <c r="AB250" s="79"/>
      <c r="AC250" s="79" t="b">
        <v>0</v>
      </c>
      <c r="AD250" s="79">
        <v>0</v>
      </c>
      <c r="AE250" s="85" t="s">
        <v>1659</v>
      </c>
      <c r="AF250" s="79" t="b">
        <v>0</v>
      </c>
      <c r="AG250" s="79" t="s">
        <v>1660</v>
      </c>
      <c r="AH250" s="79"/>
      <c r="AI250" s="85" t="s">
        <v>1659</v>
      </c>
      <c r="AJ250" s="79" t="b">
        <v>0</v>
      </c>
      <c r="AK250" s="79">
        <v>0</v>
      </c>
      <c r="AL250" s="85" t="s">
        <v>1659</v>
      </c>
      <c r="AM250" s="79" t="s">
        <v>1683</v>
      </c>
      <c r="AN250" s="79" t="b">
        <v>0</v>
      </c>
      <c r="AO250" s="85" t="s">
        <v>1559</v>
      </c>
      <c r="AP250" s="79" t="s">
        <v>176</v>
      </c>
      <c r="AQ250" s="79">
        <v>0</v>
      </c>
      <c r="AR250" s="79">
        <v>0</v>
      </c>
      <c r="AS250" s="79"/>
      <c r="AT250" s="79"/>
      <c r="AU250" s="79"/>
      <c r="AV250" s="79"/>
      <c r="AW250" s="79"/>
      <c r="AX250" s="79"/>
      <c r="AY250" s="79"/>
      <c r="AZ250" s="79"/>
      <c r="BA250">
        <v>282</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12</v>
      </c>
      <c r="BK250" s="49">
        <v>100</v>
      </c>
      <c r="BL250" s="48">
        <v>12</v>
      </c>
    </row>
    <row r="251" spans="1:64" ht="15">
      <c r="A251" s="64" t="s">
        <v>237</v>
      </c>
      <c r="B251" s="64" t="s">
        <v>237</v>
      </c>
      <c r="C251" s="65" t="s">
        <v>2630</v>
      </c>
      <c r="D251" s="66">
        <v>3</v>
      </c>
      <c r="E251" s="67" t="s">
        <v>136</v>
      </c>
      <c r="F251" s="68">
        <v>35</v>
      </c>
      <c r="G251" s="65"/>
      <c r="H251" s="69"/>
      <c r="I251" s="70"/>
      <c r="J251" s="70"/>
      <c r="K251" s="34" t="s">
        <v>65</v>
      </c>
      <c r="L251" s="77">
        <v>251</v>
      </c>
      <c r="M251" s="77"/>
      <c r="N251" s="72"/>
      <c r="O251" s="79" t="s">
        <v>176</v>
      </c>
      <c r="P251" s="81">
        <v>43719.77474537037</v>
      </c>
      <c r="Q251" s="79" t="s">
        <v>485</v>
      </c>
      <c r="R251" s="83" t="s">
        <v>800</v>
      </c>
      <c r="S251" s="79" t="s">
        <v>893</v>
      </c>
      <c r="T251" s="79" t="s">
        <v>919</v>
      </c>
      <c r="U251" s="79"/>
      <c r="V251" s="83" t="s">
        <v>968</v>
      </c>
      <c r="W251" s="81">
        <v>43719.77474537037</v>
      </c>
      <c r="X251" s="83" t="s">
        <v>1215</v>
      </c>
      <c r="Y251" s="79"/>
      <c r="Z251" s="79"/>
      <c r="AA251" s="85" t="s">
        <v>1560</v>
      </c>
      <c r="AB251" s="79"/>
      <c r="AC251" s="79" t="b">
        <v>0</v>
      </c>
      <c r="AD251" s="79">
        <v>0</v>
      </c>
      <c r="AE251" s="85" t="s">
        <v>1659</v>
      </c>
      <c r="AF251" s="79" t="b">
        <v>0</v>
      </c>
      <c r="AG251" s="79" t="s">
        <v>1660</v>
      </c>
      <c r="AH251" s="79"/>
      <c r="AI251" s="85" t="s">
        <v>1659</v>
      </c>
      <c r="AJ251" s="79" t="b">
        <v>0</v>
      </c>
      <c r="AK251" s="79">
        <v>0</v>
      </c>
      <c r="AL251" s="85" t="s">
        <v>1659</v>
      </c>
      <c r="AM251" s="79" t="s">
        <v>1683</v>
      </c>
      <c r="AN251" s="79" t="b">
        <v>0</v>
      </c>
      <c r="AO251" s="85" t="s">
        <v>1560</v>
      </c>
      <c r="AP251" s="79" t="s">
        <v>176</v>
      </c>
      <c r="AQ251" s="79">
        <v>0</v>
      </c>
      <c r="AR251" s="79">
        <v>0</v>
      </c>
      <c r="AS251" s="79"/>
      <c r="AT251" s="79"/>
      <c r="AU251" s="79"/>
      <c r="AV251" s="79"/>
      <c r="AW251" s="79"/>
      <c r="AX251" s="79"/>
      <c r="AY251" s="79"/>
      <c r="AZ251" s="79"/>
      <c r="BA251">
        <v>282</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14</v>
      </c>
      <c r="BK251" s="49">
        <v>100</v>
      </c>
      <c r="BL251" s="48">
        <v>14</v>
      </c>
    </row>
    <row r="252" spans="1:64" ht="15">
      <c r="A252" s="64" t="s">
        <v>237</v>
      </c>
      <c r="B252" s="64" t="s">
        <v>237</v>
      </c>
      <c r="C252" s="65" t="s">
        <v>2630</v>
      </c>
      <c r="D252" s="66">
        <v>3</v>
      </c>
      <c r="E252" s="67" t="s">
        <v>136</v>
      </c>
      <c r="F252" s="68">
        <v>35</v>
      </c>
      <c r="G252" s="65"/>
      <c r="H252" s="69"/>
      <c r="I252" s="70"/>
      <c r="J252" s="70"/>
      <c r="K252" s="34" t="s">
        <v>65</v>
      </c>
      <c r="L252" s="77">
        <v>252</v>
      </c>
      <c r="M252" s="77"/>
      <c r="N252" s="72"/>
      <c r="O252" s="79" t="s">
        <v>176</v>
      </c>
      <c r="P252" s="81">
        <v>43719.77474537037</v>
      </c>
      <c r="Q252" s="79" t="s">
        <v>486</v>
      </c>
      <c r="R252" s="83" t="s">
        <v>801</v>
      </c>
      <c r="S252" s="79" t="s">
        <v>893</v>
      </c>
      <c r="T252" s="79" t="s">
        <v>919</v>
      </c>
      <c r="U252" s="79"/>
      <c r="V252" s="83" t="s">
        <v>968</v>
      </c>
      <c r="W252" s="81">
        <v>43719.77474537037</v>
      </c>
      <c r="X252" s="83" t="s">
        <v>1216</v>
      </c>
      <c r="Y252" s="79"/>
      <c r="Z252" s="79"/>
      <c r="AA252" s="85" t="s">
        <v>1561</v>
      </c>
      <c r="AB252" s="79"/>
      <c r="AC252" s="79" t="b">
        <v>0</v>
      </c>
      <c r="AD252" s="79">
        <v>0</v>
      </c>
      <c r="AE252" s="85" t="s">
        <v>1659</v>
      </c>
      <c r="AF252" s="79" t="b">
        <v>0</v>
      </c>
      <c r="AG252" s="79" t="s">
        <v>1660</v>
      </c>
      <c r="AH252" s="79"/>
      <c r="AI252" s="85" t="s">
        <v>1659</v>
      </c>
      <c r="AJ252" s="79" t="b">
        <v>0</v>
      </c>
      <c r="AK252" s="79">
        <v>0</v>
      </c>
      <c r="AL252" s="85" t="s">
        <v>1659</v>
      </c>
      <c r="AM252" s="79" t="s">
        <v>1683</v>
      </c>
      <c r="AN252" s="79" t="b">
        <v>0</v>
      </c>
      <c r="AO252" s="85" t="s">
        <v>1561</v>
      </c>
      <c r="AP252" s="79" t="s">
        <v>176</v>
      </c>
      <c r="AQ252" s="79">
        <v>0</v>
      </c>
      <c r="AR252" s="79">
        <v>0</v>
      </c>
      <c r="AS252" s="79"/>
      <c r="AT252" s="79"/>
      <c r="AU252" s="79"/>
      <c r="AV252" s="79"/>
      <c r="AW252" s="79"/>
      <c r="AX252" s="79"/>
      <c r="AY252" s="79"/>
      <c r="AZ252" s="79"/>
      <c r="BA252">
        <v>282</v>
      </c>
      <c r="BB252" s="78" t="str">
        <f>REPLACE(INDEX(GroupVertices[Group],MATCH(Edges[[#This Row],[Vertex 1]],GroupVertices[Vertex],0)),1,1,"")</f>
        <v>2</v>
      </c>
      <c r="BC252" s="78" t="str">
        <f>REPLACE(INDEX(GroupVertices[Group],MATCH(Edges[[#This Row],[Vertex 2]],GroupVertices[Vertex],0)),1,1,"")</f>
        <v>2</v>
      </c>
      <c r="BD252" s="48">
        <v>0</v>
      </c>
      <c r="BE252" s="49">
        <v>0</v>
      </c>
      <c r="BF252" s="48">
        <v>1</v>
      </c>
      <c r="BG252" s="49">
        <v>6.25</v>
      </c>
      <c r="BH252" s="48">
        <v>0</v>
      </c>
      <c r="BI252" s="49">
        <v>0</v>
      </c>
      <c r="BJ252" s="48">
        <v>15</v>
      </c>
      <c r="BK252" s="49">
        <v>93.75</v>
      </c>
      <c r="BL252" s="48">
        <v>16</v>
      </c>
    </row>
    <row r="253" spans="1:64" ht="15">
      <c r="A253" s="64" t="s">
        <v>237</v>
      </c>
      <c r="B253" s="64" t="s">
        <v>237</v>
      </c>
      <c r="C253" s="65" t="s">
        <v>2630</v>
      </c>
      <c r="D253" s="66">
        <v>3</v>
      </c>
      <c r="E253" s="67" t="s">
        <v>136</v>
      </c>
      <c r="F253" s="68">
        <v>35</v>
      </c>
      <c r="G253" s="65"/>
      <c r="H253" s="69"/>
      <c r="I253" s="70"/>
      <c r="J253" s="70"/>
      <c r="K253" s="34" t="s">
        <v>65</v>
      </c>
      <c r="L253" s="77">
        <v>253</v>
      </c>
      <c r="M253" s="77"/>
      <c r="N253" s="72"/>
      <c r="O253" s="79" t="s">
        <v>176</v>
      </c>
      <c r="P253" s="81">
        <v>43719.77475694445</v>
      </c>
      <c r="Q253" s="79" t="s">
        <v>487</v>
      </c>
      <c r="R253" s="83" t="s">
        <v>802</v>
      </c>
      <c r="S253" s="79" t="s">
        <v>893</v>
      </c>
      <c r="T253" s="79" t="s">
        <v>919</v>
      </c>
      <c r="U253" s="79"/>
      <c r="V253" s="83" t="s">
        <v>968</v>
      </c>
      <c r="W253" s="81">
        <v>43719.77475694445</v>
      </c>
      <c r="X253" s="83" t="s">
        <v>1217</v>
      </c>
      <c r="Y253" s="79"/>
      <c r="Z253" s="79"/>
      <c r="AA253" s="85" t="s">
        <v>1562</v>
      </c>
      <c r="AB253" s="79"/>
      <c r="AC253" s="79" t="b">
        <v>0</v>
      </c>
      <c r="AD253" s="79">
        <v>0</v>
      </c>
      <c r="AE253" s="85" t="s">
        <v>1659</v>
      </c>
      <c r="AF253" s="79" t="b">
        <v>0</v>
      </c>
      <c r="AG253" s="79" t="s">
        <v>1660</v>
      </c>
      <c r="AH253" s="79"/>
      <c r="AI253" s="85" t="s">
        <v>1659</v>
      </c>
      <c r="AJ253" s="79" t="b">
        <v>0</v>
      </c>
      <c r="AK253" s="79">
        <v>0</v>
      </c>
      <c r="AL253" s="85" t="s">
        <v>1659</v>
      </c>
      <c r="AM253" s="79" t="s">
        <v>1683</v>
      </c>
      <c r="AN253" s="79" t="b">
        <v>0</v>
      </c>
      <c r="AO253" s="85" t="s">
        <v>1562</v>
      </c>
      <c r="AP253" s="79" t="s">
        <v>176</v>
      </c>
      <c r="AQ253" s="79">
        <v>0</v>
      </c>
      <c r="AR253" s="79">
        <v>0</v>
      </c>
      <c r="AS253" s="79"/>
      <c r="AT253" s="79"/>
      <c r="AU253" s="79"/>
      <c r="AV253" s="79"/>
      <c r="AW253" s="79"/>
      <c r="AX253" s="79"/>
      <c r="AY253" s="79"/>
      <c r="AZ253" s="79"/>
      <c r="BA253">
        <v>282</v>
      </c>
      <c r="BB253" s="78" t="str">
        <f>REPLACE(INDEX(GroupVertices[Group],MATCH(Edges[[#This Row],[Vertex 1]],GroupVertices[Vertex],0)),1,1,"")</f>
        <v>2</v>
      </c>
      <c r="BC253" s="78" t="str">
        <f>REPLACE(INDEX(GroupVertices[Group],MATCH(Edges[[#This Row],[Vertex 2]],GroupVertices[Vertex],0)),1,1,"")</f>
        <v>2</v>
      </c>
      <c r="BD253" s="48">
        <v>0</v>
      </c>
      <c r="BE253" s="49">
        <v>0</v>
      </c>
      <c r="BF253" s="48">
        <v>1</v>
      </c>
      <c r="BG253" s="49">
        <v>7.142857142857143</v>
      </c>
      <c r="BH253" s="48">
        <v>0</v>
      </c>
      <c r="BI253" s="49">
        <v>0</v>
      </c>
      <c r="BJ253" s="48">
        <v>13</v>
      </c>
      <c r="BK253" s="49">
        <v>92.85714285714286</v>
      </c>
      <c r="BL253" s="48">
        <v>14</v>
      </c>
    </row>
    <row r="254" spans="1:64" ht="15">
      <c r="A254" s="64" t="s">
        <v>237</v>
      </c>
      <c r="B254" s="64" t="s">
        <v>237</v>
      </c>
      <c r="C254" s="65" t="s">
        <v>2630</v>
      </c>
      <c r="D254" s="66">
        <v>3</v>
      </c>
      <c r="E254" s="67" t="s">
        <v>136</v>
      </c>
      <c r="F254" s="68">
        <v>35</v>
      </c>
      <c r="G254" s="65"/>
      <c r="H254" s="69"/>
      <c r="I254" s="70"/>
      <c r="J254" s="70"/>
      <c r="K254" s="34" t="s">
        <v>65</v>
      </c>
      <c r="L254" s="77">
        <v>254</v>
      </c>
      <c r="M254" s="77"/>
      <c r="N254" s="72"/>
      <c r="O254" s="79" t="s">
        <v>176</v>
      </c>
      <c r="P254" s="81">
        <v>43719.77476851852</v>
      </c>
      <c r="Q254" s="79" t="s">
        <v>488</v>
      </c>
      <c r="R254" s="83" t="s">
        <v>803</v>
      </c>
      <c r="S254" s="79" t="s">
        <v>893</v>
      </c>
      <c r="T254" s="79" t="s">
        <v>919</v>
      </c>
      <c r="U254" s="79"/>
      <c r="V254" s="83" t="s">
        <v>968</v>
      </c>
      <c r="W254" s="81">
        <v>43719.77476851852</v>
      </c>
      <c r="X254" s="83" t="s">
        <v>1218</v>
      </c>
      <c r="Y254" s="79"/>
      <c r="Z254" s="79"/>
      <c r="AA254" s="85" t="s">
        <v>1563</v>
      </c>
      <c r="AB254" s="79"/>
      <c r="AC254" s="79" t="b">
        <v>0</v>
      </c>
      <c r="AD254" s="79">
        <v>0</v>
      </c>
      <c r="AE254" s="85" t="s">
        <v>1659</v>
      </c>
      <c r="AF254" s="79" t="b">
        <v>0</v>
      </c>
      <c r="AG254" s="79" t="s">
        <v>1663</v>
      </c>
      <c r="AH254" s="79"/>
      <c r="AI254" s="85" t="s">
        <v>1659</v>
      </c>
      <c r="AJ254" s="79" t="b">
        <v>0</v>
      </c>
      <c r="AK254" s="79">
        <v>0</v>
      </c>
      <c r="AL254" s="85" t="s">
        <v>1659</v>
      </c>
      <c r="AM254" s="79" t="s">
        <v>1683</v>
      </c>
      <c r="AN254" s="79" t="b">
        <v>0</v>
      </c>
      <c r="AO254" s="85" t="s">
        <v>1563</v>
      </c>
      <c r="AP254" s="79" t="s">
        <v>176</v>
      </c>
      <c r="AQ254" s="79">
        <v>0</v>
      </c>
      <c r="AR254" s="79">
        <v>0</v>
      </c>
      <c r="AS254" s="79"/>
      <c r="AT254" s="79"/>
      <c r="AU254" s="79"/>
      <c r="AV254" s="79"/>
      <c r="AW254" s="79"/>
      <c r="AX254" s="79"/>
      <c r="AY254" s="79"/>
      <c r="AZ254" s="79"/>
      <c r="BA254">
        <v>282</v>
      </c>
      <c r="BB254" s="78" t="str">
        <f>REPLACE(INDEX(GroupVertices[Group],MATCH(Edges[[#This Row],[Vertex 1]],GroupVertices[Vertex],0)),1,1,"")</f>
        <v>2</v>
      </c>
      <c r="BC254" s="78" t="str">
        <f>REPLACE(INDEX(GroupVertices[Group],MATCH(Edges[[#This Row],[Vertex 2]],GroupVertices[Vertex],0)),1,1,"")</f>
        <v>2</v>
      </c>
      <c r="BD254" s="48">
        <v>0</v>
      </c>
      <c r="BE254" s="49">
        <v>0</v>
      </c>
      <c r="BF254" s="48">
        <v>0</v>
      </c>
      <c r="BG254" s="49">
        <v>0</v>
      </c>
      <c r="BH254" s="48">
        <v>0</v>
      </c>
      <c r="BI254" s="49">
        <v>0</v>
      </c>
      <c r="BJ254" s="48">
        <v>13</v>
      </c>
      <c r="BK254" s="49">
        <v>100</v>
      </c>
      <c r="BL254" s="48">
        <v>13</v>
      </c>
    </row>
    <row r="255" spans="1:64" ht="15">
      <c r="A255" s="64" t="s">
        <v>237</v>
      </c>
      <c r="B255" s="64" t="s">
        <v>237</v>
      </c>
      <c r="C255" s="65" t="s">
        <v>2630</v>
      </c>
      <c r="D255" s="66">
        <v>3</v>
      </c>
      <c r="E255" s="67" t="s">
        <v>136</v>
      </c>
      <c r="F255" s="68">
        <v>35</v>
      </c>
      <c r="G255" s="65"/>
      <c r="H255" s="69"/>
      <c r="I255" s="70"/>
      <c r="J255" s="70"/>
      <c r="K255" s="34" t="s">
        <v>65</v>
      </c>
      <c r="L255" s="77">
        <v>255</v>
      </c>
      <c r="M255" s="77"/>
      <c r="N255" s="72"/>
      <c r="O255" s="79" t="s">
        <v>176</v>
      </c>
      <c r="P255" s="81">
        <v>43719.77478009259</v>
      </c>
      <c r="Q255" s="79" t="s">
        <v>489</v>
      </c>
      <c r="R255" s="83" t="s">
        <v>804</v>
      </c>
      <c r="S255" s="79" t="s">
        <v>893</v>
      </c>
      <c r="T255" s="79" t="s">
        <v>919</v>
      </c>
      <c r="U255" s="79"/>
      <c r="V255" s="83" t="s">
        <v>968</v>
      </c>
      <c r="W255" s="81">
        <v>43719.77478009259</v>
      </c>
      <c r="X255" s="83" t="s">
        <v>1219</v>
      </c>
      <c r="Y255" s="79"/>
      <c r="Z255" s="79"/>
      <c r="AA255" s="85" t="s">
        <v>1564</v>
      </c>
      <c r="AB255" s="79"/>
      <c r="AC255" s="79" t="b">
        <v>0</v>
      </c>
      <c r="AD255" s="79">
        <v>0</v>
      </c>
      <c r="AE255" s="85" t="s">
        <v>1659</v>
      </c>
      <c r="AF255" s="79" t="b">
        <v>0</v>
      </c>
      <c r="AG255" s="79" t="s">
        <v>1660</v>
      </c>
      <c r="AH255" s="79"/>
      <c r="AI255" s="85" t="s">
        <v>1659</v>
      </c>
      <c r="AJ255" s="79" t="b">
        <v>0</v>
      </c>
      <c r="AK255" s="79">
        <v>0</v>
      </c>
      <c r="AL255" s="85" t="s">
        <v>1659</v>
      </c>
      <c r="AM255" s="79" t="s">
        <v>1683</v>
      </c>
      <c r="AN255" s="79" t="b">
        <v>0</v>
      </c>
      <c r="AO255" s="85" t="s">
        <v>1564</v>
      </c>
      <c r="AP255" s="79" t="s">
        <v>176</v>
      </c>
      <c r="AQ255" s="79">
        <v>0</v>
      </c>
      <c r="AR255" s="79">
        <v>0</v>
      </c>
      <c r="AS255" s="79"/>
      <c r="AT255" s="79"/>
      <c r="AU255" s="79"/>
      <c r="AV255" s="79"/>
      <c r="AW255" s="79"/>
      <c r="AX255" s="79"/>
      <c r="AY255" s="79"/>
      <c r="AZ255" s="79"/>
      <c r="BA255">
        <v>282</v>
      </c>
      <c r="BB255" s="78" t="str">
        <f>REPLACE(INDEX(GroupVertices[Group],MATCH(Edges[[#This Row],[Vertex 1]],GroupVertices[Vertex],0)),1,1,"")</f>
        <v>2</v>
      </c>
      <c r="BC255" s="78" t="str">
        <f>REPLACE(INDEX(GroupVertices[Group],MATCH(Edges[[#This Row],[Vertex 2]],GroupVertices[Vertex],0)),1,1,"")</f>
        <v>2</v>
      </c>
      <c r="BD255" s="48">
        <v>0</v>
      </c>
      <c r="BE255" s="49">
        <v>0</v>
      </c>
      <c r="BF255" s="48">
        <v>1</v>
      </c>
      <c r="BG255" s="49">
        <v>7.6923076923076925</v>
      </c>
      <c r="BH255" s="48">
        <v>0</v>
      </c>
      <c r="BI255" s="49">
        <v>0</v>
      </c>
      <c r="BJ255" s="48">
        <v>12</v>
      </c>
      <c r="BK255" s="49">
        <v>92.3076923076923</v>
      </c>
      <c r="BL255" s="48">
        <v>13</v>
      </c>
    </row>
    <row r="256" spans="1:64" ht="15">
      <c r="A256" s="64" t="s">
        <v>237</v>
      </c>
      <c r="B256" s="64" t="s">
        <v>237</v>
      </c>
      <c r="C256" s="65" t="s">
        <v>2630</v>
      </c>
      <c r="D256" s="66">
        <v>3</v>
      </c>
      <c r="E256" s="67" t="s">
        <v>136</v>
      </c>
      <c r="F256" s="68">
        <v>35</v>
      </c>
      <c r="G256" s="65"/>
      <c r="H256" s="69"/>
      <c r="I256" s="70"/>
      <c r="J256" s="70"/>
      <c r="K256" s="34" t="s">
        <v>65</v>
      </c>
      <c r="L256" s="77">
        <v>256</v>
      </c>
      <c r="M256" s="77"/>
      <c r="N256" s="72"/>
      <c r="O256" s="79" t="s">
        <v>176</v>
      </c>
      <c r="P256" s="81">
        <v>43719.77478009259</v>
      </c>
      <c r="Q256" s="79" t="s">
        <v>490</v>
      </c>
      <c r="R256" s="83" t="s">
        <v>805</v>
      </c>
      <c r="S256" s="79" t="s">
        <v>893</v>
      </c>
      <c r="T256" s="79" t="s">
        <v>919</v>
      </c>
      <c r="U256" s="79"/>
      <c r="V256" s="83" t="s">
        <v>968</v>
      </c>
      <c r="W256" s="81">
        <v>43719.77478009259</v>
      </c>
      <c r="X256" s="83" t="s">
        <v>1220</v>
      </c>
      <c r="Y256" s="79"/>
      <c r="Z256" s="79"/>
      <c r="AA256" s="85" t="s">
        <v>1565</v>
      </c>
      <c r="AB256" s="79"/>
      <c r="AC256" s="79" t="b">
        <v>0</v>
      </c>
      <c r="AD256" s="79">
        <v>0</v>
      </c>
      <c r="AE256" s="85" t="s">
        <v>1659</v>
      </c>
      <c r="AF256" s="79" t="b">
        <v>0</v>
      </c>
      <c r="AG256" s="79" t="s">
        <v>1660</v>
      </c>
      <c r="AH256" s="79"/>
      <c r="AI256" s="85" t="s">
        <v>1659</v>
      </c>
      <c r="AJ256" s="79" t="b">
        <v>0</v>
      </c>
      <c r="AK256" s="79">
        <v>0</v>
      </c>
      <c r="AL256" s="85" t="s">
        <v>1659</v>
      </c>
      <c r="AM256" s="79" t="s">
        <v>1683</v>
      </c>
      <c r="AN256" s="79" t="b">
        <v>0</v>
      </c>
      <c r="AO256" s="85" t="s">
        <v>1565</v>
      </c>
      <c r="AP256" s="79" t="s">
        <v>176</v>
      </c>
      <c r="AQ256" s="79">
        <v>0</v>
      </c>
      <c r="AR256" s="79">
        <v>0</v>
      </c>
      <c r="AS256" s="79"/>
      <c r="AT256" s="79"/>
      <c r="AU256" s="79"/>
      <c r="AV256" s="79"/>
      <c r="AW256" s="79"/>
      <c r="AX256" s="79"/>
      <c r="AY256" s="79"/>
      <c r="AZ256" s="79"/>
      <c r="BA256">
        <v>282</v>
      </c>
      <c r="BB256" s="78" t="str">
        <f>REPLACE(INDEX(GroupVertices[Group],MATCH(Edges[[#This Row],[Vertex 1]],GroupVertices[Vertex],0)),1,1,"")</f>
        <v>2</v>
      </c>
      <c r="BC256" s="78" t="str">
        <f>REPLACE(INDEX(GroupVertices[Group],MATCH(Edges[[#This Row],[Vertex 2]],GroupVertices[Vertex],0)),1,1,"")</f>
        <v>2</v>
      </c>
      <c r="BD256" s="48">
        <v>0</v>
      </c>
      <c r="BE256" s="49">
        <v>0</v>
      </c>
      <c r="BF256" s="48">
        <v>0</v>
      </c>
      <c r="BG256" s="49">
        <v>0</v>
      </c>
      <c r="BH256" s="48">
        <v>0</v>
      </c>
      <c r="BI256" s="49">
        <v>0</v>
      </c>
      <c r="BJ256" s="48">
        <v>15</v>
      </c>
      <c r="BK256" s="49">
        <v>100</v>
      </c>
      <c r="BL256" s="48">
        <v>15</v>
      </c>
    </row>
    <row r="257" spans="1:64" ht="15">
      <c r="A257" s="64" t="s">
        <v>237</v>
      </c>
      <c r="B257" s="64" t="s">
        <v>237</v>
      </c>
      <c r="C257" s="65" t="s">
        <v>2630</v>
      </c>
      <c r="D257" s="66">
        <v>3</v>
      </c>
      <c r="E257" s="67" t="s">
        <v>136</v>
      </c>
      <c r="F257" s="68">
        <v>35</v>
      </c>
      <c r="G257" s="65"/>
      <c r="H257" s="69"/>
      <c r="I257" s="70"/>
      <c r="J257" s="70"/>
      <c r="K257" s="34" t="s">
        <v>65</v>
      </c>
      <c r="L257" s="77">
        <v>257</v>
      </c>
      <c r="M257" s="77"/>
      <c r="N257" s="72"/>
      <c r="O257" s="79" t="s">
        <v>176</v>
      </c>
      <c r="P257" s="81">
        <v>43719.77479166666</v>
      </c>
      <c r="Q257" s="79" t="s">
        <v>491</v>
      </c>
      <c r="R257" s="83" t="s">
        <v>806</v>
      </c>
      <c r="S257" s="79" t="s">
        <v>893</v>
      </c>
      <c r="T257" s="79" t="s">
        <v>919</v>
      </c>
      <c r="U257" s="79"/>
      <c r="V257" s="83" t="s">
        <v>968</v>
      </c>
      <c r="W257" s="81">
        <v>43719.77479166666</v>
      </c>
      <c r="X257" s="83" t="s">
        <v>1221</v>
      </c>
      <c r="Y257" s="79"/>
      <c r="Z257" s="79"/>
      <c r="AA257" s="85" t="s">
        <v>1566</v>
      </c>
      <c r="AB257" s="79"/>
      <c r="AC257" s="79" t="b">
        <v>0</v>
      </c>
      <c r="AD257" s="79">
        <v>0</v>
      </c>
      <c r="AE257" s="85" t="s">
        <v>1659</v>
      </c>
      <c r="AF257" s="79" t="b">
        <v>0</v>
      </c>
      <c r="AG257" s="79" t="s">
        <v>1660</v>
      </c>
      <c r="AH257" s="79"/>
      <c r="AI257" s="85" t="s">
        <v>1659</v>
      </c>
      <c r="AJ257" s="79" t="b">
        <v>0</v>
      </c>
      <c r="AK257" s="79">
        <v>0</v>
      </c>
      <c r="AL257" s="85" t="s">
        <v>1659</v>
      </c>
      <c r="AM257" s="79" t="s">
        <v>1683</v>
      </c>
      <c r="AN257" s="79" t="b">
        <v>0</v>
      </c>
      <c r="AO257" s="85" t="s">
        <v>1566</v>
      </c>
      <c r="AP257" s="79" t="s">
        <v>176</v>
      </c>
      <c r="AQ257" s="79">
        <v>0</v>
      </c>
      <c r="AR257" s="79">
        <v>0</v>
      </c>
      <c r="AS257" s="79"/>
      <c r="AT257" s="79"/>
      <c r="AU257" s="79"/>
      <c r="AV257" s="79"/>
      <c r="AW257" s="79"/>
      <c r="AX257" s="79"/>
      <c r="AY257" s="79"/>
      <c r="AZ257" s="79"/>
      <c r="BA257">
        <v>282</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14</v>
      </c>
      <c r="BK257" s="49">
        <v>100</v>
      </c>
      <c r="BL257" s="48">
        <v>14</v>
      </c>
    </row>
    <row r="258" spans="1:64" ht="15">
      <c r="A258" s="64" t="s">
        <v>237</v>
      </c>
      <c r="B258" s="64" t="s">
        <v>237</v>
      </c>
      <c r="C258" s="65" t="s">
        <v>2630</v>
      </c>
      <c r="D258" s="66">
        <v>3</v>
      </c>
      <c r="E258" s="67" t="s">
        <v>136</v>
      </c>
      <c r="F258" s="68">
        <v>35</v>
      </c>
      <c r="G258" s="65"/>
      <c r="H258" s="69"/>
      <c r="I258" s="70"/>
      <c r="J258" s="70"/>
      <c r="K258" s="34" t="s">
        <v>65</v>
      </c>
      <c r="L258" s="77">
        <v>258</v>
      </c>
      <c r="M258" s="77"/>
      <c r="N258" s="72"/>
      <c r="O258" s="79" t="s">
        <v>176</v>
      </c>
      <c r="P258" s="81">
        <v>43719.77480324074</v>
      </c>
      <c r="Q258" s="79" t="s">
        <v>492</v>
      </c>
      <c r="R258" s="83" t="s">
        <v>807</v>
      </c>
      <c r="S258" s="79" t="s">
        <v>893</v>
      </c>
      <c r="T258" s="79" t="s">
        <v>919</v>
      </c>
      <c r="U258" s="79"/>
      <c r="V258" s="83" t="s">
        <v>968</v>
      </c>
      <c r="W258" s="81">
        <v>43719.77480324074</v>
      </c>
      <c r="X258" s="83" t="s">
        <v>1222</v>
      </c>
      <c r="Y258" s="79"/>
      <c r="Z258" s="79"/>
      <c r="AA258" s="85" t="s">
        <v>1567</v>
      </c>
      <c r="AB258" s="79"/>
      <c r="AC258" s="79" t="b">
        <v>0</v>
      </c>
      <c r="AD258" s="79">
        <v>0</v>
      </c>
      <c r="AE258" s="85" t="s">
        <v>1659</v>
      </c>
      <c r="AF258" s="79" t="b">
        <v>0</v>
      </c>
      <c r="AG258" s="79" t="s">
        <v>1660</v>
      </c>
      <c r="AH258" s="79"/>
      <c r="AI258" s="85" t="s">
        <v>1659</v>
      </c>
      <c r="AJ258" s="79" t="b">
        <v>0</v>
      </c>
      <c r="AK258" s="79">
        <v>0</v>
      </c>
      <c r="AL258" s="85" t="s">
        <v>1659</v>
      </c>
      <c r="AM258" s="79" t="s">
        <v>1683</v>
      </c>
      <c r="AN258" s="79" t="b">
        <v>0</v>
      </c>
      <c r="AO258" s="85" t="s">
        <v>1567</v>
      </c>
      <c r="AP258" s="79" t="s">
        <v>176</v>
      </c>
      <c r="AQ258" s="79">
        <v>0</v>
      </c>
      <c r="AR258" s="79">
        <v>0</v>
      </c>
      <c r="AS258" s="79"/>
      <c r="AT258" s="79"/>
      <c r="AU258" s="79"/>
      <c r="AV258" s="79"/>
      <c r="AW258" s="79"/>
      <c r="AX258" s="79"/>
      <c r="AY258" s="79"/>
      <c r="AZ258" s="79"/>
      <c r="BA258">
        <v>282</v>
      </c>
      <c r="BB258" s="78" t="str">
        <f>REPLACE(INDEX(GroupVertices[Group],MATCH(Edges[[#This Row],[Vertex 1]],GroupVertices[Vertex],0)),1,1,"")</f>
        <v>2</v>
      </c>
      <c r="BC258" s="78" t="str">
        <f>REPLACE(INDEX(GroupVertices[Group],MATCH(Edges[[#This Row],[Vertex 2]],GroupVertices[Vertex],0)),1,1,"")</f>
        <v>2</v>
      </c>
      <c r="BD258" s="48">
        <v>0</v>
      </c>
      <c r="BE258" s="49">
        <v>0</v>
      </c>
      <c r="BF258" s="48">
        <v>0</v>
      </c>
      <c r="BG258" s="49">
        <v>0</v>
      </c>
      <c r="BH258" s="48">
        <v>0</v>
      </c>
      <c r="BI258" s="49">
        <v>0</v>
      </c>
      <c r="BJ258" s="48">
        <v>16</v>
      </c>
      <c r="BK258" s="49">
        <v>100</v>
      </c>
      <c r="BL258" s="48">
        <v>16</v>
      </c>
    </row>
    <row r="259" spans="1:64" ht="15">
      <c r="A259" s="64" t="s">
        <v>237</v>
      </c>
      <c r="B259" s="64" t="s">
        <v>237</v>
      </c>
      <c r="C259" s="65" t="s">
        <v>2630</v>
      </c>
      <c r="D259" s="66">
        <v>3</v>
      </c>
      <c r="E259" s="67" t="s">
        <v>136</v>
      </c>
      <c r="F259" s="68">
        <v>35</v>
      </c>
      <c r="G259" s="65"/>
      <c r="H259" s="69"/>
      <c r="I259" s="70"/>
      <c r="J259" s="70"/>
      <c r="K259" s="34" t="s">
        <v>65</v>
      </c>
      <c r="L259" s="77">
        <v>259</v>
      </c>
      <c r="M259" s="77"/>
      <c r="N259" s="72"/>
      <c r="O259" s="79" t="s">
        <v>176</v>
      </c>
      <c r="P259" s="81">
        <v>43719.99324074074</v>
      </c>
      <c r="Q259" s="79" t="s">
        <v>493</v>
      </c>
      <c r="R259" s="83" t="s">
        <v>808</v>
      </c>
      <c r="S259" s="79" t="s">
        <v>893</v>
      </c>
      <c r="T259" s="79" t="s">
        <v>919</v>
      </c>
      <c r="U259" s="79"/>
      <c r="V259" s="83" t="s">
        <v>968</v>
      </c>
      <c r="W259" s="81">
        <v>43719.99324074074</v>
      </c>
      <c r="X259" s="83" t="s">
        <v>1223</v>
      </c>
      <c r="Y259" s="79"/>
      <c r="Z259" s="79"/>
      <c r="AA259" s="85" t="s">
        <v>1568</v>
      </c>
      <c r="AB259" s="79"/>
      <c r="AC259" s="79" t="b">
        <v>0</v>
      </c>
      <c r="AD259" s="79">
        <v>0</v>
      </c>
      <c r="AE259" s="85" t="s">
        <v>1659</v>
      </c>
      <c r="AF259" s="79" t="b">
        <v>0</v>
      </c>
      <c r="AG259" s="79" t="s">
        <v>1660</v>
      </c>
      <c r="AH259" s="79"/>
      <c r="AI259" s="85" t="s">
        <v>1659</v>
      </c>
      <c r="AJ259" s="79" t="b">
        <v>0</v>
      </c>
      <c r="AK259" s="79">
        <v>0</v>
      </c>
      <c r="AL259" s="85" t="s">
        <v>1659</v>
      </c>
      <c r="AM259" s="79" t="s">
        <v>1683</v>
      </c>
      <c r="AN259" s="79" t="b">
        <v>0</v>
      </c>
      <c r="AO259" s="85" t="s">
        <v>1568</v>
      </c>
      <c r="AP259" s="79" t="s">
        <v>176</v>
      </c>
      <c r="AQ259" s="79">
        <v>0</v>
      </c>
      <c r="AR259" s="79">
        <v>0</v>
      </c>
      <c r="AS259" s="79"/>
      <c r="AT259" s="79"/>
      <c r="AU259" s="79"/>
      <c r="AV259" s="79"/>
      <c r="AW259" s="79"/>
      <c r="AX259" s="79"/>
      <c r="AY259" s="79"/>
      <c r="AZ259" s="79"/>
      <c r="BA259">
        <v>282</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14</v>
      </c>
      <c r="BK259" s="49">
        <v>100</v>
      </c>
      <c r="BL259" s="48">
        <v>14</v>
      </c>
    </row>
    <row r="260" spans="1:64" ht="15">
      <c r="A260" s="64" t="s">
        <v>237</v>
      </c>
      <c r="B260" s="64" t="s">
        <v>237</v>
      </c>
      <c r="C260" s="65" t="s">
        <v>2630</v>
      </c>
      <c r="D260" s="66">
        <v>3</v>
      </c>
      <c r="E260" s="67" t="s">
        <v>136</v>
      </c>
      <c r="F260" s="68">
        <v>35</v>
      </c>
      <c r="G260" s="65"/>
      <c r="H260" s="69"/>
      <c r="I260" s="70"/>
      <c r="J260" s="70"/>
      <c r="K260" s="34" t="s">
        <v>65</v>
      </c>
      <c r="L260" s="77">
        <v>260</v>
      </c>
      <c r="M260" s="77"/>
      <c r="N260" s="72"/>
      <c r="O260" s="79" t="s">
        <v>176</v>
      </c>
      <c r="P260" s="81">
        <v>43719.993252314816</v>
      </c>
      <c r="Q260" s="79" t="s">
        <v>494</v>
      </c>
      <c r="R260" s="83" t="s">
        <v>809</v>
      </c>
      <c r="S260" s="79" t="s">
        <v>893</v>
      </c>
      <c r="T260" s="79" t="s">
        <v>919</v>
      </c>
      <c r="U260" s="79"/>
      <c r="V260" s="83" t="s">
        <v>968</v>
      </c>
      <c r="W260" s="81">
        <v>43719.993252314816</v>
      </c>
      <c r="X260" s="83" t="s">
        <v>1224</v>
      </c>
      <c r="Y260" s="79"/>
      <c r="Z260" s="79"/>
      <c r="AA260" s="85" t="s">
        <v>1569</v>
      </c>
      <c r="AB260" s="79"/>
      <c r="AC260" s="79" t="b">
        <v>0</v>
      </c>
      <c r="AD260" s="79">
        <v>0</v>
      </c>
      <c r="AE260" s="85" t="s">
        <v>1659</v>
      </c>
      <c r="AF260" s="79" t="b">
        <v>0</v>
      </c>
      <c r="AG260" s="79" t="s">
        <v>1660</v>
      </c>
      <c r="AH260" s="79"/>
      <c r="AI260" s="85" t="s">
        <v>1659</v>
      </c>
      <c r="AJ260" s="79" t="b">
        <v>0</v>
      </c>
      <c r="AK260" s="79">
        <v>0</v>
      </c>
      <c r="AL260" s="85" t="s">
        <v>1659</v>
      </c>
      <c r="AM260" s="79" t="s">
        <v>1683</v>
      </c>
      <c r="AN260" s="79" t="b">
        <v>0</v>
      </c>
      <c r="AO260" s="85" t="s">
        <v>1569</v>
      </c>
      <c r="AP260" s="79" t="s">
        <v>176</v>
      </c>
      <c r="AQ260" s="79">
        <v>0</v>
      </c>
      <c r="AR260" s="79">
        <v>0</v>
      </c>
      <c r="AS260" s="79"/>
      <c r="AT260" s="79"/>
      <c r="AU260" s="79"/>
      <c r="AV260" s="79"/>
      <c r="AW260" s="79"/>
      <c r="AX260" s="79"/>
      <c r="AY260" s="79"/>
      <c r="AZ260" s="79"/>
      <c r="BA260">
        <v>282</v>
      </c>
      <c r="BB260" s="78" t="str">
        <f>REPLACE(INDEX(GroupVertices[Group],MATCH(Edges[[#This Row],[Vertex 1]],GroupVertices[Vertex],0)),1,1,"")</f>
        <v>2</v>
      </c>
      <c r="BC260" s="78" t="str">
        <f>REPLACE(INDEX(GroupVertices[Group],MATCH(Edges[[#This Row],[Vertex 2]],GroupVertices[Vertex],0)),1,1,"")</f>
        <v>2</v>
      </c>
      <c r="BD260" s="48">
        <v>0</v>
      </c>
      <c r="BE260" s="49">
        <v>0</v>
      </c>
      <c r="BF260" s="48">
        <v>0</v>
      </c>
      <c r="BG260" s="49">
        <v>0</v>
      </c>
      <c r="BH260" s="48">
        <v>0</v>
      </c>
      <c r="BI260" s="49">
        <v>0</v>
      </c>
      <c r="BJ260" s="48">
        <v>16</v>
      </c>
      <c r="BK260" s="49">
        <v>100</v>
      </c>
      <c r="BL260" s="48">
        <v>16</v>
      </c>
    </row>
    <row r="261" spans="1:64" ht="15">
      <c r="A261" s="64" t="s">
        <v>237</v>
      </c>
      <c r="B261" s="64" t="s">
        <v>237</v>
      </c>
      <c r="C261" s="65" t="s">
        <v>2630</v>
      </c>
      <c r="D261" s="66">
        <v>3</v>
      </c>
      <c r="E261" s="67" t="s">
        <v>136</v>
      </c>
      <c r="F261" s="68">
        <v>35</v>
      </c>
      <c r="G261" s="65"/>
      <c r="H261" s="69"/>
      <c r="I261" s="70"/>
      <c r="J261" s="70"/>
      <c r="K261" s="34" t="s">
        <v>65</v>
      </c>
      <c r="L261" s="77">
        <v>261</v>
      </c>
      <c r="M261" s="77"/>
      <c r="N261" s="72"/>
      <c r="O261" s="79" t="s">
        <v>176</v>
      </c>
      <c r="P261" s="81">
        <v>43720.19112268519</v>
      </c>
      <c r="Q261" s="79" t="s">
        <v>495</v>
      </c>
      <c r="R261" s="83" t="s">
        <v>810</v>
      </c>
      <c r="S261" s="79" t="s">
        <v>893</v>
      </c>
      <c r="T261" s="79" t="s">
        <v>919</v>
      </c>
      <c r="U261" s="79"/>
      <c r="V261" s="83" t="s">
        <v>968</v>
      </c>
      <c r="W261" s="81">
        <v>43720.19112268519</v>
      </c>
      <c r="X261" s="83" t="s">
        <v>1225</v>
      </c>
      <c r="Y261" s="79"/>
      <c r="Z261" s="79"/>
      <c r="AA261" s="85" t="s">
        <v>1570</v>
      </c>
      <c r="AB261" s="79"/>
      <c r="AC261" s="79" t="b">
        <v>0</v>
      </c>
      <c r="AD261" s="79">
        <v>0</v>
      </c>
      <c r="AE261" s="85" t="s">
        <v>1659</v>
      </c>
      <c r="AF261" s="79" t="b">
        <v>0</v>
      </c>
      <c r="AG261" s="79" t="s">
        <v>1660</v>
      </c>
      <c r="AH261" s="79"/>
      <c r="AI261" s="85" t="s">
        <v>1659</v>
      </c>
      <c r="AJ261" s="79" t="b">
        <v>0</v>
      </c>
      <c r="AK261" s="79">
        <v>0</v>
      </c>
      <c r="AL261" s="85" t="s">
        <v>1659</v>
      </c>
      <c r="AM261" s="79" t="s">
        <v>1683</v>
      </c>
      <c r="AN261" s="79" t="b">
        <v>0</v>
      </c>
      <c r="AO261" s="85" t="s">
        <v>1570</v>
      </c>
      <c r="AP261" s="79" t="s">
        <v>176</v>
      </c>
      <c r="AQ261" s="79">
        <v>0</v>
      </c>
      <c r="AR261" s="79">
        <v>0</v>
      </c>
      <c r="AS261" s="79"/>
      <c r="AT261" s="79"/>
      <c r="AU261" s="79"/>
      <c r="AV261" s="79"/>
      <c r="AW261" s="79"/>
      <c r="AX261" s="79"/>
      <c r="AY261" s="79"/>
      <c r="AZ261" s="79"/>
      <c r="BA261">
        <v>282</v>
      </c>
      <c r="BB261" s="78" t="str">
        <f>REPLACE(INDEX(GroupVertices[Group],MATCH(Edges[[#This Row],[Vertex 1]],GroupVertices[Vertex],0)),1,1,"")</f>
        <v>2</v>
      </c>
      <c r="BC261" s="78" t="str">
        <f>REPLACE(INDEX(GroupVertices[Group],MATCH(Edges[[#This Row],[Vertex 2]],GroupVertices[Vertex],0)),1,1,"")</f>
        <v>2</v>
      </c>
      <c r="BD261" s="48">
        <v>1</v>
      </c>
      <c r="BE261" s="49">
        <v>9.090909090909092</v>
      </c>
      <c r="BF261" s="48">
        <v>0</v>
      </c>
      <c r="BG261" s="49">
        <v>0</v>
      </c>
      <c r="BH261" s="48">
        <v>0</v>
      </c>
      <c r="BI261" s="49">
        <v>0</v>
      </c>
      <c r="BJ261" s="48">
        <v>10</v>
      </c>
      <c r="BK261" s="49">
        <v>90.9090909090909</v>
      </c>
      <c r="BL261" s="48">
        <v>11</v>
      </c>
    </row>
    <row r="262" spans="1:64" ht="15">
      <c r="A262" s="64" t="s">
        <v>237</v>
      </c>
      <c r="B262" s="64" t="s">
        <v>237</v>
      </c>
      <c r="C262" s="65" t="s">
        <v>2630</v>
      </c>
      <c r="D262" s="66">
        <v>3</v>
      </c>
      <c r="E262" s="67" t="s">
        <v>136</v>
      </c>
      <c r="F262" s="68">
        <v>35</v>
      </c>
      <c r="G262" s="65"/>
      <c r="H262" s="69"/>
      <c r="I262" s="70"/>
      <c r="J262" s="70"/>
      <c r="K262" s="34" t="s">
        <v>65</v>
      </c>
      <c r="L262" s="77">
        <v>262</v>
      </c>
      <c r="M262" s="77"/>
      <c r="N262" s="72"/>
      <c r="O262" s="79" t="s">
        <v>176</v>
      </c>
      <c r="P262" s="81">
        <v>43720.19113425926</v>
      </c>
      <c r="Q262" s="79" t="s">
        <v>496</v>
      </c>
      <c r="R262" s="83" t="s">
        <v>811</v>
      </c>
      <c r="S262" s="79" t="s">
        <v>893</v>
      </c>
      <c r="T262" s="79" t="s">
        <v>919</v>
      </c>
      <c r="U262" s="79"/>
      <c r="V262" s="83" t="s">
        <v>968</v>
      </c>
      <c r="W262" s="81">
        <v>43720.19113425926</v>
      </c>
      <c r="X262" s="83" t="s">
        <v>1226</v>
      </c>
      <c r="Y262" s="79"/>
      <c r="Z262" s="79"/>
      <c r="AA262" s="85" t="s">
        <v>1571</v>
      </c>
      <c r="AB262" s="79"/>
      <c r="AC262" s="79" t="b">
        <v>0</v>
      </c>
      <c r="AD262" s="79">
        <v>0</v>
      </c>
      <c r="AE262" s="85" t="s">
        <v>1659</v>
      </c>
      <c r="AF262" s="79" t="b">
        <v>0</v>
      </c>
      <c r="AG262" s="79" t="s">
        <v>1660</v>
      </c>
      <c r="AH262" s="79"/>
      <c r="AI262" s="85" t="s">
        <v>1659</v>
      </c>
      <c r="AJ262" s="79" t="b">
        <v>0</v>
      </c>
      <c r="AK262" s="79">
        <v>0</v>
      </c>
      <c r="AL262" s="85" t="s">
        <v>1659</v>
      </c>
      <c r="AM262" s="79" t="s">
        <v>1683</v>
      </c>
      <c r="AN262" s="79" t="b">
        <v>0</v>
      </c>
      <c r="AO262" s="85" t="s">
        <v>1571</v>
      </c>
      <c r="AP262" s="79" t="s">
        <v>176</v>
      </c>
      <c r="AQ262" s="79">
        <v>0</v>
      </c>
      <c r="AR262" s="79">
        <v>0</v>
      </c>
      <c r="AS262" s="79"/>
      <c r="AT262" s="79"/>
      <c r="AU262" s="79"/>
      <c r="AV262" s="79"/>
      <c r="AW262" s="79"/>
      <c r="AX262" s="79"/>
      <c r="AY262" s="79"/>
      <c r="AZ262" s="79"/>
      <c r="BA262">
        <v>282</v>
      </c>
      <c r="BB262" s="78" t="str">
        <f>REPLACE(INDEX(GroupVertices[Group],MATCH(Edges[[#This Row],[Vertex 1]],GroupVertices[Vertex],0)),1,1,"")</f>
        <v>2</v>
      </c>
      <c r="BC262" s="78" t="str">
        <f>REPLACE(INDEX(GroupVertices[Group],MATCH(Edges[[#This Row],[Vertex 2]],GroupVertices[Vertex],0)),1,1,"")</f>
        <v>2</v>
      </c>
      <c r="BD262" s="48">
        <v>0</v>
      </c>
      <c r="BE262" s="49">
        <v>0</v>
      </c>
      <c r="BF262" s="48">
        <v>0</v>
      </c>
      <c r="BG262" s="49">
        <v>0</v>
      </c>
      <c r="BH262" s="48">
        <v>0</v>
      </c>
      <c r="BI262" s="49">
        <v>0</v>
      </c>
      <c r="BJ262" s="48">
        <v>16</v>
      </c>
      <c r="BK262" s="49">
        <v>100</v>
      </c>
      <c r="BL262" s="48">
        <v>16</v>
      </c>
    </row>
    <row r="263" spans="1:64" ht="15">
      <c r="A263" s="64" t="s">
        <v>237</v>
      </c>
      <c r="B263" s="64" t="s">
        <v>237</v>
      </c>
      <c r="C263" s="65" t="s">
        <v>2630</v>
      </c>
      <c r="D263" s="66">
        <v>3</v>
      </c>
      <c r="E263" s="67" t="s">
        <v>136</v>
      </c>
      <c r="F263" s="68">
        <v>35</v>
      </c>
      <c r="G263" s="65"/>
      <c r="H263" s="69"/>
      <c r="I263" s="70"/>
      <c r="J263" s="70"/>
      <c r="K263" s="34" t="s">
        <v>65</v>
      </c>
      <c r="L263" s="77">
        <v>263</v>
      </c>
      <c r="M263" s="77"/>
      <c r="N263" s="72"/>
      <c r="O263" s="79" t="s">
        <v>176</v>
      </c>
      <c r="P263" s="81">
        <v>43720.19113425926</v>
      </c>
      <c r="Q263" s="79" t="s">
        <v>497</v>
      </c>
      <c r="R263" s="83" t="s">
        <v>812</v>
      </c>
      <c r="S263" s="79" t="s">
        <v>893</v>
      </c>
      <c r="T263" s="79" t="s">
        <v>919</v>
      </c>
      <c r="U263" s="79"/>
      <c r="V263" s="83" t="s">
        <v>968</v>
      </c>
      <c r="W263" s="81">
        <v>43720.19113425926</v>
      </c>
      <c r="X263" s="83" t="s">
        <v>1227</v>
      </c>
      <c r="Y263" s="79"/>
      <c r="Z263" s="79"/>
      <c r="AA263" s="85" t="s">
        <v>1572</v>
      </c>
      <c r="AB263" s="79"/>
      <c r="AC263" s="79" t="b">
        <v>0</v>
      </c>
      <c r="AD263" s="79">
        <v>0</v>
      </c>
      <c r="AE263" s="85" t="s">
        <v>1659</v>
      </c>
      <c r="AF263" s="79" t="b">
        <v>0</v>
      </c>
      <c r="AG263" s="79" t="s">
        <v>1660</v>
      </c>
      <c r="AH263" s="79"/>
      <c r="AI263" s="85" t="s">
        <v>1659</v>
      </c>
      <c r="AJ263" s="79" t="b">
        <v>0</v>
      </c>
      <c r="AK263" s="79">
        <v>0</v>
      </c>
      <c r="AL263" s="85" t="s">
        <v>1659</v>
      </c>
      <c r="AM263" s="79" t="s">
        <v>1683</v>
      </c>
      <c r="AN263" s="79" t="b">
        <v>0</v>
      </c>
      <c r="AO263" s="85" t="s">
        <v>1572</v>
      </c>
      <c r="AP263" s="79" t="s">
        <v>176</v>
      </c>
      <c r="AQ263" s="79">
        <v>0</v>
      </c>
      <c r="AR263" s="79">
        <v>0</v>
      </c>
      <c r="AS263" s="79"/>
      <c r="AT263" s="79"/>
      <c r="AU263" s="79"/>
      <c r="AV263" s="79"/>
      <c r="AW263" s="79"/>
      <c r="AX263" s="79"/>
      <c r="AY263" s="79"/>
      <c r="AZ263" s="79"/>
      <c r="BA263">
        <v>282</v>
      </c>
      <c r="BB263" s="78" t="str">
        <f>REPLACE(INDEX(GroupVertices[Group],MATCH(Edges[[#This Row],[Vertex 1]],GroupVertices[Vertex],0)),1,1,"")</f>
        <v>2</v>
      </c>
      <c r="BC263" s="78" t="str">
        <f>REPLACE(INDEX(GroupVertices[Group],MATCH(Edges[[#This Row],[Vertex 2]],GroupVertices[Vertex],0)),1,1,"")</f>
        <v>2</v>
      </c>
      <c r="BD263" s="48">
        <v>0</v>
      </c>
      <c r="BE263" s="49">
        <v>0</v>
      </c>
      <c r="BF263" s="48">
        <v>0</v>
      </c>
      <c r="BG263" s="49">
        <v>0</v>
      </c>
      <c r="BH263" s="48">
        <v>0</v>
      </c>
      <c r="BI263" s="49">
        <v>0</v>
      </c>
      <c r="BJ263" s="48">
        <v>12</v>
      </c>
      <c r="BK263" s="49">
        <v>100</v>
      </c>
      <c r="BL263" s="48">
        <v>12</v>
      </c>
    </row>
    <row r="264" spans="1:64" ht="15">
      <c r="A264" s="64" t="s">
        <v>237</v>
      </c>
      <c r="B264" s="64" t="s">
        <v>237</v>
      </c>
      <c r="C264" s="65" t="s">
        <v>2630</v>
      </c>
      <c r="D264" s="66">
        <v>3</v>
      </c>
      <c r="E264" s="67" t="s">
        <v>136</v>
      </c>
      <c r="F264" s="68">
        <v>35</v>
      </c>
      <c r="G264" s="65"/>
      <c r="H264" s="69"/>
      <c r="I264" s="70"/>
      <c r="J264" s="70"/>
      <c r="K264" s="34" t="s">
        <v>65</v>
      </c>
      <c r="L264" s="77">
        <v>264</v>
      </c>
      <c r="M264" s="77"/>
      <c r="N264" s="72"/>
      <c r="O264" s="79" t="s">
        <v>176</v>
      </c>
      <c r="P264" s="81">
        <v>43720.191145833334</v>
      </c>
      <c r="Q264" s="79" t="s">
        <v>498</v>
      </c>
      <c r="R264" s="83" t="s">
        <v>813</v>
      </c>
      <c r="S264" s="79" t="s">
        <v>893</v>
      </c>
      <c r="T264" s="79" t="s">
        <v>919</v>
      </c>
      <c r="U264" s="79"/>
      <c r="V264" s="83" t="s">
        <v>968</v>
      </c>
      <c r="W264" s="81">
        <v>43720.191145833334</v>
      </c>
      <c r="X264" s="83" t="s">
        <v>1228</v>
      </c>
      <c r="Y264" s="79"/>
      <c r="Z264" s="79"/>
      <c r="AA264" s="85" t="s">
        <v>1573</v>
      </c>
      <c r="AB264" s="79"/>
      <c r="AC264" s="79" t="b">
        <v>0</v>
      </c>
      <c r="AD264" s="79">
        <v>0</v>
      </c>
      <c r="AE264" s="85" t="s">
        <v>1659</v>
      </c>
      <c r="AF264" s="79" t="b">
        <v>0</v>
      </c>
      <c r="AG264" s="79" t="s">
        <v>1660</v>
      </c>
      <c r="AH264" s="79"/>
      <c r="AI264" s="85" t="s">
        <v>1659</v>
      </c>
      <c r="AJ264" s="79" t="b">
        <v>0</v>
      </c>
      <c r="AK264" s="79">
        <v>0</v>
      </c>
      <c r="AL264" s="85" t="s">
        <v>1659</v>
      </c>
      <c r="AM264" s="79" t="s">
        <v>1683</v>
      </c>
      <c r="AN264" s="79" t="b">
        <v>0</v>
      </c>
      <c r="AO264" s="85" t="s">
        <v>1573</v>
      </c>
      <c r="AP264" s="79" t="s">
        <v>176</v>
      </c>
      <c r="AQ264" s="79">
        <v>0</v>
      </c>
      <c r="AR264" s="79">
        <v>0</v>
      </c>
      <c r="AS264" s="79"/>
      <c r="AT264" s="79"/>
      <c r="AU264" s="79"/>
      <c r="AV264" s="79"/>
      <c r="AW264" s="79"/>
      <c r="AX264" s="79"/>
      <c r="AY264" s="79"/>
      <c r="AZ264" s="79"/>
      <c r="BA264">
        <v>282</v>
      </c>
      <c r="BB264" s="78" t="str">
        <f>REPLACE(INDEX(GroupVertices[Group],MATCH(Edges[[#This Row],[Vertex 1]],GroupVertices[Vertex],0)),1,1,"")</f>
        <v>2</v>
      </c>
      <c r="BC264" s="78" t="str">
        <f>REPLACE(INDEX(GroupVertices[Group],MATCH(Edges[[#This Row],[Vertex 2]],GroupVertices[Vertex],0)),1,1,"")</f>
        <v>2</v>
      </c>
      <c r="BD264" s="48">
        <v>0</v>
      </c>
      <c r="BE264" s="49">
        <v>0</v>
      </c>
      <c r="BF264" s="48">
        <v>0</v>
      </c>
      <c r="BG264" s="49">
        <v>0</v>
      </c>
      <c r="BH264" s="48">
        <v>0</v>
      </c>
      <c r="BI264" s="49">
        <v>0</v>
      </c>
      <c r="BJ264" s="48">
        <v>12</v>
      </c>
      <c r="BK264" s="49">
        <v>100</v>
      </c>
      <c r="BL264" s="48">
        <v>12</v>
      </c>
    </row>
    <row r="265" spans="1:64" ht="15">
      <c r="A265" s="64" t="s">
        <v>237</v>
      </c>
      <c r="B265" s="64" t="s">
        <v>237</v>
      </c>
      <c r="C265" s="65" t="s">
        <v>2630</v>
      </c>
      <c r="D265" s="66">
        <v>3</v>
      </c>
      <c r="E265" s="67" t="s">
        <v>136</v>
      </c>
      <c r="F265" s="68">
        <v>35</v>
      </c>
      <c r="G265" s="65"/>
      <c r="H265" s="69"/>
      <c r="I265" s="70"/>
      <c r="J265" s="70"/>
      <c r="K265" s="34" t="s">
        <v>65</v>
      </c>
      <c r="L265" s="77">
        <v>265</v>
      </c>
      <c r="M265" s="77"/>
      <c r="N265" s="72"/>
      <c r="O265" s="79" t="s">
        <v>176</v>
      </c>
      <c r="P265" s="81">
        <v>43720.42854166667</v>
      </c>
      <c r="Q265" s="79" t="s">
        <v>499</v>
      </c>
      <c r="R265" s="83" t="s">
        <v>814</v>
      </c>
      <c r="S265" s="79" t="s">
        <v>893</v>
      </c>
      <c r="T265" s="79" t="s">
        <v>919</v>
      </c>
      <c r="U265" s="79"/>
      <c r="V265" s="83" t="s">
        <v>968</v>
      </c>
      <c r="W265" s="81">
        <v>43720.42854166667</v>
      </c>
      <c r="X265" s="83" t="s">
        <v>1229</v>
      </c>
      <c r="Y265" s="79"/>
      <c r="Z265" s="79"/>
      <c r="AA265" s="85" t="s">
        <v>1574</v>
      </c>
      <c r="AB265" s="79"/>
      <c r="AC265" s="79" t="b">
        <v>0</v>
      </c>
      <c r="AD265" s="79">
        <v>0</v>
      </c>
      <c r="AE265" s="85" t="s">
        <v>1659</v>
      </c>
      <c r="AF265" s="79" t="b">
        <v>0</v>
      </c>
      <c r="AG265" s="79" t="s">
        <v>1660</v>
      </c>
      <c r="AH265" s="79"/>
      <c r="AI265" s="85" t="s">
        <v>1659</v>
      </c>
      <c r="AJ265" s="79" t="b">
        <v>0</v>
      </c>
      <c r="AK265" s="79">
        <v>0</v>
      </c>
      <c r="AL265" s="85" t="s">
        <v>1659</v>
      </c>
      <c r="AM265" s="79" t="s">
        <v>1683</v>
      </c>
      <c r="AN265" s="79" t="b">
        <v>0</v>
      </c>
      <c r="AO265" s="85" t="s">
        <v>1574</v>
      </c>
      <c r="AP265" s="79" t="s">
        <v>176</v>
      </c>
      <c r="AQ265" s="79">
        <v>0</v>
      </c>
      <c r="AR265" s="79">
        <v>0</v>
      </c>
      <c r="AS265" s="79"/>
      <c r="AT265" s="79"/>
      <c r="AU265" s="79"/>
      <c r="AV265" s="79"/>
      <c r="AW265" s="79"/>
      <c r="AX265" s="79"/>
      <c r="AY265" s="79"/>
      <c r="AZ265" s="79"/>
      <c r="BA265">
        <v>282</v>
      </c>
      <c r="BB265" s="78" t="str">
        <f>REPLACE(INDEX(GroupVertices[Group],MATCH(Edges[[#This Row],[Vertex 1]],GroupVertices[Vertex],0)),1,1,"")</f>
        <v>2</v>
      </c>
      <c r="BC265" s="78" t="str">
        <f>REPLACE(INDEX(GroupVertices[Group],MATCH(Edges[[#This Row],[Vertex 2]],GroupVertices[Vertex],0)),1,1,"")</f>
        <v>2</v>
      </c>
      <c r="BD265" s="48">
        <v>0</v>
      </c>
      <c r="BE265" s="49">
        <v>0</v>
      </c>
      <c r="BF265" s="48">
        <v>0</v>
      </c>
      <c r="BG265" s="49">
        <v>0</v>
      </c>
      <c r="BH265" s="48">
        <v>0</v>
      </c>
      <c r="BI265" s="49">
        <v>0</v>
      </c>
      <c r="BJ265" s="48">
        <v>12</v>
      </c>
      <c r="BK265" s="49">
        <v>100</v>
      </c>
      <c r="BL265" s="48">
        <v>12</v>
      </c>
    </row>
    <row r="266" spans="1:64" ht="15">
      <c r="A266" s="64" t="s">
        <v>237</v>
      </c>
      <c r="B266" s="64" t="s">
        <v>237</v>
      </c>
      <c r="C266" s="65" t="s">
        <v>2630</v>
      </c>
      <c r="D266" s="66">
        <v>3</v>
      </c>
      <c r="E266" s="67" t="s">
        <v>136</v>
      </c>
      <c r="F266" s="68">
        <v>35</v>
      </c>
      <c r="G266" s="65"/>
      <c r="H266" s="69"/>
      <c r="I266" s="70"/>
      <c r="J266" s="70"/>
      <c r="K266" s="34" t="s">
        <v>65</v>
      </c>
      <c r="L266" s="77">
        <v>266</v>
      </c>
      <c r="M266" s="77"/>
      <c r="N266" s="72"/>
      <c r="O266" s="79" t="s">
        <v>176</v>
      </c>
      <c r="P266" s="81">
        <v>43720.47635416667</v>
      </c>
      <c r="Q266" s="79" t="s">
        <v>500</v>
      </c>
      <c r="R266" s="83" t="s">
        <v>815</v>
      </c>
      <c r="S266" s="79" t="s">
        <v>893</v>
      </c>
      <c r="T266" s="79" t="s">
        <v>919</v>
      </c>
      <c r="U266" s="79"/>
      <c r="V266" s="83" t="s">
        <v>968</v>
      </c>
      <c r="W266" s="81">
        <v>43720.47635416667</v>
      </c>
      <c r="X266" s="83" t="s">
        <v>1230</v>
      </c>
      <c r="Y266" s="79"/>
      <c r="Z266" s="79"/>
      <c r="AA266" s="85" t="s">
        <v>1575</v>
      </c>
      <c r="AB266" s="79"/>
      <c r="AC266" s="79" t="b">
        <v>0</v>
      </c>
      <c r="AD266" s="79">
        <v>0</v>
      </c>
      <c r="AE266" s="85" t="s">
        <v>1659</v>
      </c>
      <c r="AF266" s="79" t="b">
        <v>0</v>
      </c>
      <c r="AG266" s="79" t="s">
        <v>1660</v>
      </c>
      <c r="AH266" s="79"/>
      <c r="AI266" s="85" t="s">
        <v>1659</v>
      </c>
      <c r="AJ266" s="79" t="b">
        <v>0</v>
      </c>
      <c r="AK266" s="79">
        <v>0</v>
      </c>
      <c r="AL266" s="85" t="s">
        <v>1659</v>
      </c>
      <c r="AM266" s="79" t="s">
        <v>1683</v>
      </c>
      <c r="AN266" s="79" t="b">
        <v>0</v>
      </c>
      <c r="AO266" s="85" t="s">
        <v>1575</v>
      </c>
      <c r="AP266" s="79" t="s">
        <v>176</v>
      </c>
      <c r="AQ266" s="79">
        <v>0</v>
      </c>
      <c r="AR266" s="79">
        <v>0</v>
      </c>
      <c r="AS266" s="79"/>
      <c r="AT266" s="79"/>
      <c r="AU266" s="79"/>
      <c r="AV266" s="79"/>
      <c r="AW266" s="79"/>
      <c r="AX266" s="79"/>
      <c r="AY266" s="79"/>
      <c r="AZ266" s="79"/>
      <c r="BA266">
        <v>282</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14</v>
      </c>
      <c r="BK266" s="49">
        <v>100</v>
      </c>
      <c r="BL266" s="48">
        <v>14</v>
      </c>
    </row>
    <row r="267" spans="1:64" ht="15">
      <c r="A267" s="64" t="s">
        <v>237</v>
      </c>
      <c r="B267" s="64" t="s">
        <v>237</v>
      </c>
      <c r="C267" s="65" t="s">
        <v>2630</v>
      </c>
      <c r="D267" s="66">
        <v>3</v>
      </c>
      <c r="E267" s="67" t="s">
        <v>136</v>
      </c>
      <c r="F267" s="68">
        <v>35</v>
      </c>
      <c r="G267" s="65"/>
      <c r="H267" s="69"/>
      <c r="I267" s="70"/>
      <c r="J267" s="70"/>
      <c r="K267" s="34" t="s">
        <v>65</v>
      </c>
      <c r="L267" s="77">
        <v>267</v>
      </c>
      <c r="M267" s="77"/>
      <c r="N267" s="72"/>
      <c r="O267" s="79" t="s">
        <v>176</v>
      </c>
      <c r="P267" s="81">
        <v>43720.514652777776</v>
      </c>
      <c r="Q267" s="79" t="s">
        <v>501</v>
      </c>
      <c r="R267" s="83" t="s">
        <v>609</v>
      </c>
      <c r="S267" s="79" t="s">
        <v>893</v>
      </c>
      <c r="T267" s="79" t="s">
        <v>919</v>
      </c>
      <c r="U267" s="79"/>
      <c r="V267" s="83" t="s">
        <v>968</v>
      </c>
      <c r="W267" s="81">
        <v>43720.514652777776</v>
      </c>
      <c r="X267" s="83" t="s">
        <v>1231</v>
      </c>
      <c r="Y267" s="79"/>
      <c r="Z267" s="79"/>
      <c r="AA267" s="85" t="s">
        <v>1576</v>
      </c>
      <c r="AB267" s="79"/>
      <c r="AC267" s="79" t="b">
        <v>0</v>
      </c>
      <c r="AD267" s="79">
        <v>0</v>
      </c>
      <c r="AE267" s="85" t="s">
        <v>1659</v>
      </c>
      <c r="AF267" s="79" t="b">
        <v>0</v>
      </c>
      <c r="AG267" s="79" t="s">
        <v>1660</v>
      </c>
      <c r="AH267" s="79"/>
      <c r="AI267" s="85" t="s">
        <v>1659</v>
      </c>
      <c r="AJ267" s="79" t="b">
        <v>0</v>
      </c>
      <c r="AK267" s="79">
        <v>1</v>
      </c>
      <c r="AL267" s="85" t="s">
        <v>1659</v>
      </c>
      <c r="AM267" s="79" t="s">
        <v>1683</v>
      </c>
      <c r="AN267" s="79" t="b">
        <v>0</v>
      </c>
      <c r="AO267" s="85" t="s">
        <v>1576</v>
      </c>
      <c r="AP267" s="79" t="s">
        <v>176</v>
      </c>
      <c r="AQ267" s="79">
        <v>0</v>
      </c>
      <c r="AR267" s="79">
        <v>0</v>
      </c>
      <c r="AS267" s="79"/>
      <c r="AT267" s="79"/>
      <c r="AU267" s="79"/>
      <c r="AV267" s="79"/>
      <c r="AW267" s="79"/>
      <c r="AX267" s="79"/>
      <c r="AY267" s="79"/>
      <c r="AZ267" s="79"/>
      <c r="BA267">
        <v>282</v>
      </c>
      <c r="BB267" s="78" t="str">
        <f>REPLACE(INDEX(GroupVertices[Group],MATCH(Edges[[#This Row],[Vertex 1]],GroupVertices[Vertex],0)),1,1,"")</f>
        <v>2</v>
      </c>
      <c r="BC267" s="78" t="str">
        <f>REPLACE(INDEX(GroupVertices[Group],MATCH(Edges[[#This Row],[Vertex 2]],GroupVertices[Vertex],0)),1,1,"")</f>
        <v>2</v>
      </c>
      <c r="BD267" s="48">
        <v>0</v>
      </c>
      <c r="BE267" s="49">
        <v>0</v>
      </c>
      <c r="BF267" s="48">
        <v>0</v>
      </c>
      <c r="BG267" s="49">
        <v>0</v>
      </c>
      <c r="BH267" s="48">
        <v>0</v>
      </c>
      <c r="BI267" s="49">
        <v>0</v>
      </c>
      <c r="BJ267" s="48">
        <v>13</v>
      </c>
      <c r="BK267" s="49">
        <v>100</v>
      </c>
      <c r="BL267" s="48">
        <v>13</v>
      </c>
    </row>
    <row r="268" spans="1:64" ht="15">
      <c r="A268" s="64" t="s">
        <v>237</v>
      </c>
      <c r="B268" s="64" t="s">
        <v>237</v>
      </c>
      <c r="C268" s="65" t="s">
        <v>2630</v>
      </c>
      <c r="D268" s="66">
        <v>3</v>
      </c>
      <c r="E268" s="67" t="s">
        <v>136</v>
      </c>
      <c r="F268" s="68">
        <v>35</v>
      </c>
      <c r="G268" s="65"/>
      <c r="H268" s="69"/>
      <c r="I268" s="70"/>
      <c r="J268" s="70"/>
      <c r="K268" s="34" t="s">
        <v>65</v>
      </c>
      <c r="L268" s="77">
        <v>268</v>
      </c>
      <c r="M268" s="77"/>
      <c r="N268" s="72"/>
      <c r="O268" s="79" t="s">
        <v>176</v>
      </c>
      <c r="P268" s="81">
        <v>43720.51466435185</v>
      </c>
      <c r="Q268" s="79" t="s">
        <v>502</v>
      </c>
      <c r="R268" s="83" t="s">
        <v>610</v>
      </c>
      <c r="S268" s="79" t="s">
        <v>893</v>
      </c>
      <c r="T268" s="79" t="s">
        <v>919</v>
      </c>
      <c r="U268" s="79"/>
      <c r="V268" s="83" t="s">
        <v>968</v>
      </c>
      <c r="W268" s="81">
        <v>43720.51466435185</v>
      </c>
      <c r="X268" s="83" t="s">
        <v>1232</v>
      </c>
      <c r="Y268" s="79"/>
      <c r="Z268" s="79"/>
      <c r="AA268" s="85" t="s">
        <v>1577</v>
      </c>
      <c r="AB268" s="79"/>
      <c r="AC268" s="79" t="b">
        <v>0</v>
      </c>
      <c r="AD268" s="79">
        <v>0</v>
      </c>
      <c r="AE268" s="85" t="s">
        <v>1659</v>
      </c>
      <c r="AF268" s="79" t="b">
        <v>0</v>
      </c>
      <c r="AG268" s="79" t="s">
        <v>1660</v>
      </c>
      <c r="AH268" s="79"/>
      <c r="AI268" s="85" t="s">
        <v>1659</v>
      </c>
      <c r="AJ268" s="79" t="b">
        <v>0</v>
      </c>
      <c r="AK268" s="79">
        <v>1</v>
      </c>
      <c r="AL268" s="85" t="s">
        <v>1659</v>
      </c>
      <c r="AM268" s="79" t="s">
        <v>1683</v>
      </c>
      <c r="AN268" s="79" t="b">
        <v>0</v>
      </c>
      <c r="AO268" s="85" t="s">
        <v>1577</v>
      </c>
      <c r="AP268" s="79" t="s">
        <v>176</v>
      </c>
      <c r="AQ268" s="79">
        <v>0</v>
      </c>
      <c r="AR268" s="79">
        <v>0</v>
      </c>
      <c r="AS268" s="79"/>
      <c r="AT268" s="79"/>
      <c r="AU268" s="79"/>
      <c r="AV268" s="79"/>
      <c r="AW268" s="79"/>
      <c r="AX268" s="79"/>
      <c r="AY268" s="79"/>
      <c r="AZ268" s="79"/>
      <c r="BA268">
        <v>282</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13</v>
      </c>
      <c r="BK268" s="49">
        <v>100</v>
      </c>
      <c r="BL268" s="48">
        <v>13</v>
      </c>
    </row>
    <row r="269" spans="1:64" ht="15">
      <c r="A269" s="64" t="s">
        <v>237</v>
      </c>
      <c r="B269" s="64" t="s">
        <v>237</v>
      </c>
      <c r="C269" s="65" t="s">
        <v>2630</v>
      </c>
      <c r="D269" s="66">
        <v>3</v>
      </c>
      <c r="E269" s="67" t="s">
        <v>136</v>
      </c>
      <c r="F269" s="68">
        <v>35</v>
      </c>
      <c r="G269" s="65"/>
      <c r="H269" s="69"/>
      <c r="I269" s="70"/>
      <c r="J269" s="70"/>
      <c r="K269" s="34" t="s">
        <v>65</v>
      </c>
      <c r="L269" s="77">
        <v>269</v>
      </c>
      <c r="M269" s="77"/>
      <c r="N269" s="72"/>
      <c r="O269" s="79" t="s">
        <v>176</v>
      </c>
      <c r="P269" s="81">
        <v>43720.556226851855</v>
      </c>
      <c r="Q269" s="79" t="s">
        <v>503</v>
      </c>
      <c r="R269" s="83" t="s">
        <v>816</v>
      </c>
      <c r="S269" s="79" t="s">
        <v>893</v>
      </c>
      <c r="T269" s="79" t="s">
        <v>919</v>
      </c>
      <c r="U269" s="79"/>
      <c r="V269" s="83" t="s">
        <v>968</v>
      </c>
      <c r="W269" s="81">
        <v>43720.556226851855</v>
      </c>
      <c r="X269" s="83" t="s">
        <v>1233</v>
      </c>
      <c r="Y269" s="79"/>
      <c r="Z269" s="79"/>
      <c r="AA269" s="85" t="s">
        <v>1578</v>
      </c>
      <c r="AB269" s="79"/>
      <c r="AC269" s="79" t="b">
        <v>0</v>
      </c>
      <c r="AD269" s="79">
        <v>0</v>
      </c>
      <c r="AE269" s="85" t="s">
        <v>1659</v>
      </c>
      <c r="AF269" s="79" t="b">
        <v>0</v>
      </c>
      <c r="AG269" s="79" t="s">
        <v>1660</v>
      </c>
      <c r="AH269" s="79"/>
      <c r="AI269" s="85" t="s">
        <v>1659</v>
      </c>
      <c r="AJ269" s="79" t="b">
        <v>0</v>
      </c>
      <c r="AK269" s="79">
        <v>0</v>
      </c>
      <c r="AL269" s="85" t="s">
        <v>1659</v>
      </c>
      <c r="AM269" s="79" t="s">
        <v>1683</v>
      </c>
      <c r="AN269" s="79" t="b">
        <v>0</v>
      </c>
      <c r="AO269" s="85" t="s">
        <v>1578</v>
      </c>
      <c r="AP269" s="79" t="s">
        <v>176</v>
      </c>
      <c r="AQ269" s="79">
        <v>0</v>
      </c>
      <c r="AR269" s="79">
        <v>0</v>
      </c>
      <c r="AS269" s="79"/>
      <c r="AT269" s="79"/>
      <c r="AU269" s="79"/>
      <c r="AV269" s="79"/>
      <c r="AW269" s="79"/>
      <c r="AX269" s="79"/>
      <c r="AY269" s="79"/>
      <c r="AZ269" s="79"/>
      <c r="BA269">
        <v>282</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11</v>
      </c>
      <c r="BK269" s="49">
        <v>100</v>
      </c>
      <c r="BL269" s="48">
        <v>11</v>
      </c>
    </row>
    <row r="270" spans="1:64" ht="15">
      <c r="A270" s="64" t="s">
        <v>237</v>
      </c>
      <c r="B270" s="64" t="s">
        <v>237</v>
      </c>
      <c r="C270" s="65" t="s">
        <v>2630</v>
      </c>
      <c r="D270" s="66">
        <v>3</v>
      </c>
      <c r="E270" s="67" t="s">
        <v>136</v>
      </c>
      <c r="F270" s="68">
        <v>35</v>
      </c>
      <c r="G270" s="65"/>
      <c r="H270" s="69"/>
      <c r="I270" s="70"/>
      <c r="J270" s="70"/>
      <c r="K270" s="34" t="s">
        <v>65</v>
      </c>
      <c r="L270" s="77">
        <v>270</v>
      </c>
      <c r="M270" s="77"/>
      <c r="N270" s="72"/>
      <c r="O270" s="79" t="s">
        <v>176</v>
      </c>
      <c r="P270" s="81">
        <v>43720.608078703706</v>
      </c>
      <c r="Q270" s="79" t="s">
        <v>504</v>
      </c>
      <c r="R270" s="83" t="s">
        <v>817</v>
      </c>
      <c r="S270" s="79" t="s">
        <v>893</v>
      </c>
      <c r="T270" s="79" t="s">
        <v>919</v>
      </c>
      <c r="U270" s="79"/>
      <c r="V270" s="83" t="s">
        <v>968</v>
      </c>
      <c r="W270" s="81">
        <v>43720.608078703706</v>
      </c>
      <c r="X270" s="83" t="s">
        <v>1234</v>
      </c>
      <c r="Y270" s="79"/>
      <c r="Z270" s="79"/>
      <c r="AA270" s="85" t="s">
        <v>1579</v>
      </c>
      <c r="AB270" s="79"/>
      <c r="AC270" s="79" t="b">
        <v>0</v>
      </c>
      <c r="AD270" s="79">
        <v>0</v>
      </c>
      <c r="AE270" s="85" t="s">
        <v>1659</v>
      </c>
      <c r="AF270" s="79" t="b">
        <v>0</v>
      </c>
      <c r="AG270" s="79" t="s">
        <v>1660</v>
      </c>
      <c r="AH270" s="79"/>
      <c r="AI270" s="85" t="s">
        <v>1659</v>
      </c>
      <c r="AJ270" s="79" t="b">
        <v>0</v>
      </c>
      <c r="AK270" s="79">
        <v>0</v>
      </c>
      <c r="AL270" s="85" t="s">
        <v>1659</v>
      </c>
      <c r="AM270" s="79" t="s">
        <v>1683</v>
      </c>
      <c r="AN270" s="79" t="b">
        <v>0</v>
      </c>
      <c r="AO270" s="85" t="s">
        <v>1579</v>
      </c>
      <c r="AP270" s="79" t="s">
        <v>176</v>
      </c>
      <c r="AQ270" s="79">
        <v>0</v>
      </c>
      <c r="AR270" s="79">
        <v>0</v>
      </c>
      <c r="AS270" s="79"/>
      <c r="AT270" s="79"/>
      <c r="AU270" s="79"/>
      <c r="AV270" s="79"/>
      <c r="AW270" s="79"/>
      <c r="AX270" s="79"/>
      <c r="AY270" s="79"/>
      <c r="AZ270" s="79"/>
      <c r="BA270">
        <v>282</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11</v>
      </c>
      <c r="BK270" s="49">
        <v>100</v>
      </c>
      <c r="BL270" s="48">
        <v>11</v>
      </c>
    </row>
    <row r="271" spans="1:64" ht="15">
      <c r="A271" s="64" t="s">
        <v>237</v>
      </c>
      <c r="B271" s="64" t="s">
        <v>237</v>
      </c>
      <c r="C271" s="65" t="s">
        <v>2630</v>
      </c>
      <c r="D271" s="66">
        <v>3</v>
      </c>
      <c r="E271" s="67" t="s">
        <v>136</v>
      </c>
      <c r="F271" s="68">
        <v>35</v>
      </c>
      <c r="G271" s="65"/>
      <c r="H271" s="69"/>
      <c r="I271" s="70"/>
      <c r="J271" s="70"/>
      <c r="K271" s="34" t="s">
        <v>65</v>
      </c>
      <c r="L271" s="77">
        <v>271</v>
      </c>
      <c r="M271" s="77"/>
      <c r="N271" s="72"/>
      <c r="O271" s="79" t="s">
        <v>176</v>
      </c>
      <c r="P271" s="81">
        <v>43720.608090277776</v>
      </c>
      <c r="Q271" s="79" t="s">
        <v>505</v>
      </c>
      <c r="R271" s="83" t="s">
        <v>818</v>
      </c>
      <c r="S271" s="79" t="s">
        <v>893</v>
      </c>
      <c r="T271" s="79" t="s">
        <v>919</v>
      </c>
      <c r="U271" s="79"/>
      <c r="V271" s="83" t="s">
        <v>968</v>
      </c>
      <c r="W271" s="81">
        <v>43720.608090277776</v>
      </c>
      <c r="X271" s="83" t="s">
        <v>1235</v>
      </c>
      <c r="Y271" s="79"/>
      <c r="Z271" s="79"/>
      <c r="AA271" s="85" t="s">
        <v>1580</v>
      </c>
      <c r="AB271" s="79"/>
      <c r="AC271" s="79" t="b">
        <v>0</v>
      </c>
      <c r="AD271" s="79">
        <v>0</v>
      </c>
      <c r="AE271" s="85" t="s">
        <v>1659</v>
      </c>
      <c r="AF271" s="79" t="b">
        <v>0</v>
      </c>
      <c r="AG271" s="79" t="s">
        <v>1660</v>
      </c>
      <c r="AH271" s="79"/>
      <c r="AI271" s="85" t="s">
        <v>1659</v>
      </c>
      <c r="AJ271" s="79" t="b">
        <v>0</v>
      </c>
      <c r="AK271" s="79">
        <v>0</v>
      </c>
      <c r="AL271" s="85" t="s">
        <v>1659</v>
      </c>
      <c r="AM271" s="79" t="s">
        <v>1683</v>
      </c>
      <c r="AN271" s="79" t="b">
        <v>0</v>
      </c>
      <c r="AO271" s="85" t="s">
        <v>1580</v>
      </c>
      <c r="AP271" s="79" t="s">
        <v>176</v>
      </c>
      <c r="AQ271" s="79">
        <v>0</v>
      </c>
      <c r="AR271" s="79">
        <v>0</v>
      </c>
      <c r="AS271" s="79"/>
      <c r="AT271" s="79"/>
      <c r="AU271" s="79"/>
      <c r="AV271" s="79"/>
      <c r="AW271" s="79"/>
      <c r="AX271" s="79"/>
      <c r="AY271" s="79"/>
      <c r="AZ271" s="79"/>
      <c r="BA271">
        <v>282</v>
      </c>
      <c r="BB271" s="78" t="str">
        <f>REPLACE(INDEX(GroupVertices[Group],MATCH(Edges[[#This Row],[Vertex 1]],GroupVertices[Vertex],0)),1,1,"")</f>
        <v>2</v>
      </c>
      <c r="BC271" s="78" t="str">
        <f>REPLACE(INDEX(GroupVertices[Group],MATCH(Edges[[#This Row],[Vertex 2]],GroupVertices[Vertex],0)),1,1,"")</f>
        <v>2</v>
      </c>
      <c r="BD271" s="48">
        <v>0</v>
      </c>
      <c r="BE271" s="49">
        <v>0</v>
      </c>
      <c r="BF271" s="48">
        <v>0</v>
      </c>
      <c r="BG271" s="49">
        <v>0</v>
      </c>
      <c r="BH271" s="48">
        <v>0</v>
      </c>
      <c r="BI271" s="49">
        <v>0</v>
      </c>
      <c r="BJ271" s="48">
        <v>12</v>
      </c>
      <c r="BK271" s="49">
        <v>100</v>
      </c>
      <c r="BL271" s="48">
        <v>12</v>
      </c>
    </row>
    <row r="272" spans="1:64" ht="15">
      <c r="A272" s="64" t="s">
        <v>237</v>
      </c>
      <c r="B272" s="64" t="s">
        <v>237</v>
      </c>
      <c r="C272" s="65" t="s">
        <v>2630</v>
      </c>
      <c r="D272" s="66">
        <v>3</v>
      </c>
      <c r="E272" s="67" t="s">
        <v>136</v>
      </c>
      <c r="F272" s="68">
        <v>35</v>
      </c>
      <c r="G272" s="65"/>
      <c r="H272" s="69"/>
      <c r="I272" s="70"/>
      <c r="J272" s="70"/>
      <c r="K272" s="34" t="s">
        <v>65</v>
      </c>
      <c r="L272" s="77">
        <v>272</v>
      </c>
      <c r="M272" s="77"/>
      <c r="N272" s="72"/>
      <c r="O272" s="79" t="s">
        <v>176</v>
      </c>
      <c r="P272" s="81">
        <v>43720.60810185185</v>
      </c>
      <c r="Q272" s="79" t="s">
        <v>506</v>
      </c>
      <c r="R272" s="83" t="s">
        <v>819</v>
      </c>
      <c r="S272" s="79" t="s">
        <v>893</v>
      </c>
      <c r="T272" s="79" t="s">
        <v>919</v>
      </c>
      <c r="U272" s="79"/>
      <c r="V272" s="83" t="s">
        <v>968</v>
      </c>
      <c r="W272" s="81">
        <v>43720.60810185185</v>
      </c>
      <c r="X272" s="83" t="s">
        <v>1236</v>
      </c>
      <c r="Y272" s="79"/>
      <c r="Z272" s="79"/>
      <c r="AA272" s="85" t="s">
        <v>1581</v>
      </c>
      <c r="AB272" s="79"/>
      <c r="AC272" s="79" t="b">
        <v>0</v>
      </c>
      <c r="AD272" s="79">
        <v>0</v>
      </c>
      <c r="AE272" s="85" t="s">
        <v>1659</v>
      </c>
      <c r="AF272" s="79" t="b">
        <v>0</v>
      </c>
      <c r="AG272" s="79" t="s">
        <v>1660</v>
      </c>
      <c r="AH272" s="79"/>
      <c r="AI272" s="85" t="s">
        <v>1659</v>
      </c>
      <c r="AJ272" s="79" t="b">
        <v>0</v>
      </c>
      <c r="AK272" s="79">
        <v>0</v>
      </c>
      <c r="AL272" s="85" t="s">
        <v>1659</v>
      </c>
      <c r="AM272" s="79" t="s">
        <v>1683</v>
      </c>
      <c r="AN272" s="79" t="b">
        <v>0</v>
      </c>
      <c r="AO272" s="85" t="s">
        <v>1581</v>
      </c>
      <c r="AP272" s="79" t="s">
        <v>176</v>
      </c>
      <c r="AQ272" s="79">
        <v>0</v>
      </c>
      <c r="AR272" s="79">
        <v>0</v>
      </c>
      <c r="AS272" s="79"/>
      <c r="AT272" s="79"/>
      <c r="AU272" s="79"/>
      <c r="AV272" s="79"/>
      <c r="AW272" s="79"/>
      <c r="AX272" s="79"/>
      <c r="AY272" s="79"/>
      <c r="AZ272" s="79"/>
      <c r="BA272">
        <v>282</v>
      </c>
      <c r="BB272" s="78" t="str">
        <f>REPLACE(INDEX(GroupVertices[Group],MATCH(Edges[[#This Row],[Vertex 1]],GroupVertices[Vertex],0)),1,1,"")</f>
        <v>2</v>
      </c>
      <c r="BC272" s="78" t="str">
        <f>REPLACE(INDEX(GroupVertices[Group],MATCH(Edges[[#This Row],[Vertex 2]],GroupVertices[Vertex],0)),1,1,"")</f>
        <v>2</v>
      </c>
      <c r="BD272" s="48">
        <v>0</v>
      </c>
      <c r="BE272" s="49">
        <v>0</v>
      </c>
      <c r="BF272" s="48">
        <v>0</v>
      </c>
      <c r="BG272" s="49">
        <v>0</v>
      </c>
      <c r="BH272" s="48">
        <v>0</v>
      </c>
      <c r="BI272" s="49">
        <v>0</v>
      </c>
      <c r="BJ272" s="48">
        <v>13</v>
      </c>
      <c r="BK272" s="49">
        <v>100</v>
      </c>
      <c r="BL272" s="48">
        <v>13</v>
      </c>
    </row>
    <row r="273" spans="1:64" ht="15">
      <c r="A273" s="64" t="s">
        <v>237</v>
      </c>
      <c r="B273" s="64" t="s">
        <v>237</v>
      </c>
      <c r="C273" s="65" t="s">
        <v>2630</v>
      </c>
      <c r="D273" s="66">
        <v>3</v>
      </c>
      <c r="E273" s="67" t="s">
        <v>136</v>
      </c>
      <c r="F273" s="68">
        <v>35</v>
      </c>
      <c r="G273" s="65"/>
      <c r="H273" s="69"/>
      <c r="I273" s="70"/>
      <c r="J273" s="70"/>
      <c r="K273" s="34" t="s">
        <v>65</v>
      </c>
      <c r="L273" s="77">
        <v>273</v>
      </c>
      <c r="M273" s="77"/>
      <c r="N273" s="72"/>
      <c r="O273" s="79" t="s">
        <v>176</v>
      </c>
      <c r="P273" s="81">
        <v>43720.60811342593</v>
      </c>
      <c r="Q273" s="79" t="s">
        <v>507</v>
      </c>
      <c r="R273" s="83" t="s">
        <v>820</v>
      </c>
      <c r="S273" s="79" t="s">
        <v>893</v>
      </c>
      <c r="T273" s="79" t="s">
        <v>919</v>
      </c>
      <c r="U273" s="79"/>
      <c r="V273" s="83" t="s">
        <v>968</v>
      </c>
      <c r="W273" s="81">
        <v>43720.60811342593</v>
      </c>
      <c r="X273" s="83" t="s">
        <v>1237</v>
      </c>
      <c r="Y273" s="79"/>
      <c r="Z273" s="79"/>
      <c r="AA273" s="85" t="s">
        <v>1582</v>
      </c>
      <c r="AB273" s="79"/>
      <c r="AC273" s="79" t="b">
        <v>0</v>
      </c>
      <c r="AD273" s="79">
        <v>0</v>
      </c>
      <c r="AE273" s="85" t="s">
        <v>1659</v>
      </c>
      <c r="AF273" s="79" t="b">
        <v>0</v>
      </c>
      <c r="AG273" s="79" t="s">
        <v>1660</v>
      </c>
      <c r="AH273" s="79"/>
      <c r="AI273" s="85" t="s">
        <v>1659</v>
      </c>
      <c r="AJ273" s="79" t="b">
        <v>0</v>
      </c>
      <c r="AK273" s="79">
        <v>0</v>
      </c>
      <c r="AL273" s="85" t="s">
        <v>1659</v>
      </c>
      <c r="AM273" s="79" t="s">
        <v>1683</v>
      </c>
      <c r="AN273" s="79" t="b">
        <v>0</v>
      </c>
      <c r="AO273" s="85" t="s">
        <v>1582</v>
      </c>
      <c r="AP273" s="79" t="s">
        <v>176</v>
      </c>
      <c r="AQ273" s="79">
        <v>0</v>
      </c>
      <c r="AR273" s="79">
        <v>0</v>
      </c>
      <c r="AS273" s="79"/>
      <c r="AT273" s="79"/>
      <c r="AU273" s="79"/>
      <c r="AV273" s="79"/>
      <c r="AW273" s="79"/>
      <c r="AX273" s="79"/>
      <c r="AY273" s="79"/>
      <c r="AZ273" s="79"/>
      <c r="BA273">
        <v>282</v>
      </c>
      <c r="BB273" s="78" t="str">
        <f>REPLACE(INDEX(GroupVertices[Group],MATCH(Edges[[#This Row],[Vertex 1]],GroupVertices[Vertex],0)),1,1,"")</f>
        <v>2</v>
      </c>
      <c r="BC273" s="78" t="str">
        <f>REPLACE(INDEX(GroupVertices[Group],MATCH(Edges[[#This Row],[Vertex 2]],GroupVertices[Vertex],0)),1,1,"")</f>
        <v>2</v>
      </c>
      <c r="BD273" s="48">
        <v>0</v>
      </c>
      <c r="BE273" s="49">
        <v>0</v>
      </c>
      <c r="BF273" s="48">
        <v>1</v>
      </c>
      <c r="BG273" s="49">
        <v>6.666666666666667</v>
      </c>
      <c r="BH273" s="48">
        <v>0</v>
      </c>
      <c r="BI273" s="49">
        <v>0</v>
      </c>
      <c r="BJ273" s="48">
        <v>14</v>
      </c>
      <c r="BK273" s="49">
        <v>93.33333333333333</v>
      </c>
      <c r="BL273" s="48">
        <v>15</v>
      </c>
    </row>
    <row r="274" spans="1:64" ht="15">
      <c r="A274" s="64" t="s">
        <v>237</v>
      </c>
      <c r="B274" s="64" t="s">
        <v>237</v>
      </c>
      <c r="C274" s="65" t="s">
        <v>2630</v>
      </c>
      <c r="D274" s="66">
        <v>3</v>
      </c>
      <c r="E274" s="67" t="s">
        <v>136</v>
      </c>
      <c r="F274" s="68">
        <v>35</v>
      </c>
      <c r="G274" s="65"/>
      <c r="H274" s="69"/>
      <c r="I274" s="70"/>
      <c r="J274" s="70"/>
      <c r="K274" s="34" t="s">
        <v>65</v>
      </c>
      <c r="L274" s="77">
        <v>274</v>
      </c>
      <c r="M274" s="77"/>
      <c r="N274" s="72"/>
      <c r="O274" s="79" t="s">
        <v>176</v>
      </c>
      <c r="P274" s="81">
        <v>43720.60811342593</v>
      </c>
      <c r="Q274" s="79" t="s">
        <v>508</v>
      </c>
      <c r="R274" s="83" t="s">
        <v>821</v>
      </c>
      <c r="S274" s="79" t="s">
        <v>893</v>
      </c>
      <c r="T274" s="79" t="s">
        <v>919</v>
      </c>
      <c r="U274" s="79"/>
      <c r="V274" s="83" t="s">
        <v>968</v>
      </c>
      <c r="W274" s="81">
        <v>43720.60811342593</v>
      </c>
      <c r="X274" s="83" t="s">
        <v>1238</v>
      </c>
      <c r="Y274" s="79"/>
      <c r="Z274" s="79"/>
      <c r="AA274" s="85" t="s">
        <v>1583</v>
      </c>
      <c r="AB274" s="79"/>
      <c r="AC274" s="79" t="b">
        <v>0</v>
      </c>
      <c r="AD274" s="79">
        <v>0</v>
      </c>
      <c r="AE274" s="85" t="s">
        <v>1659</v>
      </c>
      <c r="AF274" s="79" t="b">
        <v>0</v>
      </c>
      <c r="AG274" s="79" t="s">
        <v>1667</v>
      </c>
      <c r="AH274" s="79"/>
      <c r="AI274" s="85" t="s">
        <v>1659</v>
      </c>
      <c r="AJ274" s="79" t="b">
        <v>0</v>
      </c>
      <c r="AK274" s="79">
        <v>0</v>
      </c>
      <c r="AL274" s="85" t="s">
        <v>1659</v>
      </c>
      <c r="AM274" s="79" t="s">
        <v>1683</v>
      </c>
      <c r="AN274" s="79" t="b">
        <v>0</v>
      </c>
      <c r="AO274" s="85" t="s">
        <v>1583</v>
      </c>
      <c r="AP274" s="79" t="s">
        <v>176</v>
      </c>
      <c r="AQ274" s="79">
        <v>0</v>
      </c>
      <c r="AR274" s="79">
        <v>0</v>
      </c>
      <c r="AS274" s="79"/>
      <c r="AT274" s="79"/>
      <c r="AU274" s="79"/>
      <c r="AV274" s="79"/>
      <c r="AW274" s="79"/>
      <c r="AX274" s="79"/>
      <c r="AY274" s="79"/>
      <c r="AZ274" s="79"/>
      <c r="BA274">
        <v>282</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11</v>
      </c>
      <c r="BK274" s="49">
        <v>100</v>
      </c>
      <c r="BL274" s="48">
        <v>11</v>
      </c>
    </row>
    <row r="275" spans="1:64" ht="15">
      <c r="A275" s="64" t="s">
        <v>237</v>
      </c>
      <c r="B275" s="64" t="s">
        <v>237</v>
      </c>
      <c r="C275" s="65" t="s">
        <v>2630</v>
      </c>
      <c r="D275" s="66">
        <v>3</v>
      </c>
      <c r="E275" s="67" t="s">
        <v>136</v>
      </c>
      <c r="F275" s="68">
        <v>35</v>
      </c>
      <c r="G275" s="65"/>
      <c r="H275" s="69"/>
      <c r="I275" s="70"/>
      <c r="J275" s="70"/>
      <c r="K275" s="34" t="s">
        <v>65</v>
      </c>
      <c r="L275" s="77">
        <v>275</v>
      </c>
      <c r="M275" s="77"/>
      <c r="N275" s="72"/>
      <c r="O275" s="79" t="s">
        <v>176</v>
      </c>
      <c r="P275" s="81">
        <v>43720.608125</v>
      </c>
      <c r="Q275" s="79" t="s">
        <v>509</v>
      </c>
      <c r="R275" s="83" t="s">
        <v>822</v>
      </c>
      <c r="S275" s="79" t="s">
        <v>893</v>
      </c>
      <c r="T275" s="79" t="s">
        <v>919</v>
      </c>
      <c r="U275" s="79"/>
      <c r="V275" s="83" t="s">
        <v>968</v>
      </c>
      <c r="W275" s="81">
        <v>43720.608125</v>
      </c>
      <c r="X275" s="83" t="s">
        <v>1239</v>
      </c>
      <c r="Y275" s="79"/>
      <c r="Z275" s="79"/>
      <c r="AA275" s="85" t="s">
        <v>1584</v>
      </c>
      <c r="AB275" s="79"/>
      <c r="AC275" s="79" t="b">
        <v>0</v>
      </c>
      <c r="AD275" s="79">
        <v>0</v>
      </c>
      <c r="AE275" s="85" t="s">
        <v>1659</v>
      </c>
      <c r="AF275" s="79" t="b">
        <v>0</v>
      </c>
      <c r="AG275" s="79" t="s">
        <v>1660</v>
      </c>
      <c r="AH275" s="79"/>
      <c r="AI275" s="85" t="s">
        <v>1659</v>
      </c>
      <c r="AJ275" s="79" t="b">
        <v>0</v>
      </c>
      <c r="AK275" s="79">
        <v>0</v>
      </c>
      <c r="AL275" s="85" t="s">
        <v>1659</v>
      </c>
      <c r="AM275" s="79" t="s">
        <v>1683</v>
      </c>
      <c r="AN275" s="79" t="b">
        <v>0</v>
      </c>
      <c r="AO275" s="85" t="s">
        <v>1584</v>
      </c>
      <c r="AP275" s="79" t="s">
        <v>176</v>
      </c>
      <c r="AQ275" s="79">
        <v>0</v>
      </c>
      <c r="AR275" s="79">
        <v>0</v>
      </c>
      <c r="AS275" s="79"/>
      <c r="AT275" s="79"/>
      <c r="AU275" s="79"/>
      <c r="AV275" s="79"/>
      <c r="AW275" s="79"/>
      <c r="AX275" s="79"/>
      <c r="AY275" s="79"/>
      <c r="AZ275" s="79"/>
      <c r="BA275">
        <v>282</v>
      </c>
      <c r="BB275" s="78" t="str">
        <f>REPLACE(INDEX(GroupVertices[Group],MATCH(Edges[[#This Row],[Vertex 1]],GroupVertices[Vertex],0)),1,1,"")</f>
        <v>2</v>
      </c>
      <c r="BC275" s="78" t="str">
        <f>REPLACE(INDEX(GroupVertices[Group],MATCH(Edges[[#This Row],[Vertex 2]],GroupVertices[Vertex],0)),1,1,"")</f>
        <v>2</v>
      </c>
      <c r="BD275" s="48">
        <v>0</v>
      </c>
      <c r="BE275" s="49">
        <v>0</v>
      </c>
      <c r="BF275" s="48">
        <v>0</v>
      </c>
      <c r="BG275" s="49">
        <v>0</v>
      </c>
      <c r="BH275" s="48">
        <v>0</v>
      </c>
      <c r="BI275" s="49">
        <v>0</v>
      </c>
      <c r="BJ275" s="48">
        <v>16</v>
      </c>
      <c r="BK275" s="49">
        <v>100</v>
      </c>
      <c r="BL275" s="48">
        <v>16</v>
      </c>
    </row>
    <row r="276" spans="1:64" ht="15">
      <c r="A276" s="64" t="s">
        <v>237</v>
      </c>
      <c r="B276" s="64" t="s">
        <v>237</v>
      </c>
      <c r="C276" s="65" t="s">
        <v>2630</v>
      </c>
      <c r="D276" s="66">
        <v>3</v>
      </c>
      <c r="E276" s="67" t="s">
        <v>136</v>
      </c>
      <c r="F276" s="68">
        <v>35</v>
      </c>
      <c r="G276" s="65"/>
      <c r="H276" s="69"/>
      <c r="I276" s="70"/>
      <c r="J276" s="70"/>
      <c r="K276" s="34" t="s">
        <v>65</v>
      </c>
      <c r="L276" s="77">
        <v>276</v>
      </c>
      <c r="M276" s="77"/>
      <c r="N276" s="72"/>
      <c r="O276" s="79" t="s">
        <v>176</v>
      </c>
      <c r="P276" s="81">
        <v>43720.69144675926</v>
      </c>
      <c r="Q276" s="79" t="s">
        <v>510</v>
      </c>
      <c r="R276" s="83" t="s">
        <v>823</v>
      </c>
      <c r="S276" s="79" t="s">
        <v>893</v>
      </c>
      <c r="T276" s="79" t="s">
        <v>919</v>
      </c>
      <c r="U276" s="79"/>
      <c r="V276" s="83" t="s">
        <v>968</v>
      </c>
      <c r="W276" s="81">
        <v>43720.69144675926</v>
      </c>
      <c r="X276" s="83" t="s">
        <v>1240</v>
      </c>
      <c r="Y276" s="79"/>
      <c r="Z276" s="79"/>
      <c r="AA276" s="85" t="s">
        <v>1585</v>
      </c>
      <c r="AB276" s="79"/>
      <c r="AC276" s="79" t="b">
        <v>0</v>
      </c>
      <c r="AD276" s="79">
        <v>0</v>
      </c>
      <c r="AE276" s="85" t="s">
        <v>1659</v>
      </c>
      <c r="AF276" s="79" t="b">
        <v>0</v>
      </c>
      <c r="AG276" s="79" t="s">
        <v>1660</v>
      </c>
      <c r="AH276" s="79"/>
      <c r="AI276" s="85" t="s">
        <v>1659</v>
      </c>
      <c r="AJ276" s="79" t="b">
        <v>0</v>
      </c>
      <c r="AK276" s="79">
        <v>0</v>
      </c>
      <c r="AL276" s="85" t="s">
        <v>1659</v>
      </c>
      <c r="AM276" s="79" t="s">
        <v>1683</v>
      </c>
      <c r="AN276" s="79" t="b">
        <v>0</v>
      </c>
      <c r="AO276" s="85" t="s">
        <v>1585</v>
      </c>
      <c r="AP276" s="79" t="s">
        <v>176</v>
      </c>
      <c r="AQ276" s="79">
        <v>0</v>
      </c>
      <c r="AR276" s="79">
        <v>0</v>
      </c>
      <c r="AS276" s="79"/>
      <c r="AT276" s="79"/>
      <c r="AU276" s="79"/>
      <c r="AV276" s="79"/>
      <c r="AW276" s="79"/>
      <c r="AX276" s="79"/>
      <c r="AY276" s="79"/>
      <c r="AZ276" s="79"/>
      <c r="BA276">
        <v>282</v>
      </c>
      <c r="BB276" s="78" t="str">
        <f>REPLACE(INDEX(GroupVertices[Group],MATCH(Edges[[#This Row],[Vertex 1]],GroupVertices[Vertex],0)),1,1,"")</f>
        <v>2</v>
      </c>
      <c r="BC276" s="78" t="str">
        <f>REPLACE(INDEX(GroupVertices[Group],MATCH(Edges[[#This Row],[Vertex 2]],GroupVertices[Vertex],0)),1,1,"")</f>
        <v>2</v>
      </c>
      <c r="BD276" s="48">
        <v>0</v>
      </c>
      <c r="BE276" s="49">
        <v>0</v>
      </c>
      <c r="BF276" s="48">
        <v>0</v>
      </c>
      <c r="BG276" s="49">
        <v>0</v>
      </c>
      <c r="BH276" s="48">
        <v>0</v>
      </c>
      <c r="BI276" s="49">
        <v>0</v>
      </c>
      <c r="BJ276" s="48">
        <v>14</v>
      </c>
      <c r="BK276" s="49">
        <v>100</v>
      </c>
      <c r="BL276" s="48">
        <v>14</v>
      </c>
    </row>
    <row r="277" spans="1:64" ht="15">
      <c r="A277" s="64" t="s">
        <v>237</v>
      </c>
      <c r="B277" s="64" t="s">
        <v>237</v>
      </c>
      <c r="C277" s="65" t="s">
        <v>2630</v>
      </c>
      <c r="D277" s="66">
        <v>3</v>
      </c>
      <c r="E277" s="67" t="s">
        <v>136</v>
      </c>
      <c r="F277" s="68">
        <v>35</v>
      </c>
      <c r="G277" s="65"/>
      <c r="H277" s="69"/>
      <c r="I277" s="70"/>
      <c r="J277" s="70"/>
      <c r="K277" s="34" t="s">
        <v>65</v>
      </c>
      <c r="L277" s="77">
        <v>277</v>
      </c>
      <c r="M277" s="77"/>
      <c r="N277" s="72"/>
      <c r="O277" s="79" t="s">
        <v>176</v>
      </c>
      <c r="P277" s="81">
        <v>43720.78506944444</v>
      </c>
      <c r="Q277" s="79" t="s">
        <v>511</v>
      </c>
      <c r="R277" s="83" t="s">
        <v>824</v>
      </c>
      <c r="S277" s="79" t="s">
        <v>893</v>
      </c>
      <c r="T277" s="79" t="s">
        <v>919</v>
      </c>
      <c r="U277" s="79"/>
      <c r="V277" s="83" t="s">
        <v>968</v>
      </c>
      <c r="W277" s="81">
        <v>43720.78506944444</v>
      </c>
      <c r="X277" s="83" t="s">
        <v>1241</v>
      </c>
      <c r="Y277" s="79"/>
      <c r="Z277" s="79"/>
      <c r="AA277" s="85" t="s">
        <v>1586</v>
      </c>
      <c r="AB277" s="79"/>
      <c r="AC277" s="79" t="b">
        <v>0</v>
      </c>
      <c r="AD277" s="79">
        <v>0</v>
      </c>
      <c r="AE277" s="85" t="s">
        <v>1659</v>
      </c>
      <c r="AF277" s="79" t="b">
        <v>0</v>
      </c>
      <c r="AG277" s="79" t="s">
        <v>1660</v>
      </c>
      <c r="AH277" s="79"/>
      <c r="AI277" s="85" t="s">
        <v>1659</v>
      </c>
      <c r="AJ277" s="79" t="b">
        <v>0</v>
      </c>
      <c r="AK277" s="79">
        <v>0</v>
      </c>
      <c r="AL277" s="85" t="s">
        <v>1659</v>
      </c>
      <c r="AM277" s="79" t="s">
        <v>1683</v>
      </c>
      <c r="AN277" s="79" t="b">
        <v>0</v>
      </c>
      <c r="AO277" s="85" t="s">
        <v>1586</v>
      </c>
      <c r="AP277" s="79" t="s">
        <v>176</v>
      </c>
      <c r="AQ277" s="79">
        <v>0</v>
      </c>
      <c r="AR277" s="79">
        <v>0</v>
      </c>
      <c r="AS277" s="79"/>
      <c r="AT277" s="79"/>
      <c r="AU277" s="79"/>
      <c r="AV277" s="79"/>
      <c r="AW277" s="79"/>
      <c r="AX277" s="79"/>
      <c r="AY277" s="79"/>
      <c r="AZ277" s="79"/>
      <c r="BA277">
        <v>282</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16</v>
      </c>
      <c r="BK277" s="49">
        <v>100</v>
      </c>
      <c r="BL277" s="48">
        <v>16</v>
      </c>
    </row>
    <row r="278" spans="1:64" ht="15">
      <c r="A278" s="64" t="s">
        <v>237</v>
      </c>
      <c r="B278" s="64" t="s">
        <v>237</v>
      </c>
      <c r="C278" s="65" t="s">
        <v>2630</v>
      </c>
      <c r="D278" s="66">
        <v>3</v>
      </c>
      <c r="E278" s="67" t="s">
        <v>136</v>
      </c>
      <c r="F278" s="68">
        <v>35</v>
      </c>
      <c r="G278" s="65"/>
      <c r="H278" s="69"/>
      <c r="I278" s="70"/>
      <c r="J278" s="70"/>
      <c r="K278" s="34" t="s">
        <v>65</v>
      </c>
      <c r="L278" s="77">
        <v>278</v>
      </c>
      <c r="M278" s="77"/>
      <c r="N278" s="72"/>
      <c r="O278" s="79" t="s">
        <v>176</v>
      </c>
      <c r="P278" s="81">
        <v>43720.78508101852</v>
      </c>
      <c r="Q278" s="79" t="s">
        <v>512</v>
      </c>
      <c r="R278" s="83" t="s">
        <v>825</v>
      </c>
      <c r="S278" s="79" t="s">
        <v>893</v>
      </c>
      <c r="T278" s="79" t="s">
        <v>919</v>
      </c>
      <c r="U278" s="79"/>
      <c r="V278" s="83" t="s">
        <v>968</v>
      </c>
      <c r="W278" s="81">
        <v>43720.78508101852</v>
      </c>
      <c r="X278" s="83" t="s">
        <v>1242</v>
      </c>
      <c r="Y278" s="79"/>
      <c r="Z278" s="79"/>
      <c r="AA278" s="85" t="s">
        <v>1587</v>
      </c>
      <c r="AB278" s="79"/>
      <c r="AC278" s="79" t="b">
        <v>0</v>
      </c>
      <c r="AD278" s="79">
        <v>0</v>
      </c>
      <c r="AE278" s="85" t="s">
        <v>1659</v>
      </c>
      <c r="AF278" s="79" t="b">
        <v>0</v>
      </c>
      <c r="AG278" s="79" t="s">
        <v>1660</v>
      </c>
      <c r="AH278" s="79"/>
      <c r="AI278" s="85" t="s">
        <v>1659</v>
      </c>
      <c r="AJ278" s="79" t="b">
        <v>0</v>
      </c>
      <c r="AK278" s="79">
        <v>0</v>
      </c>
      <c r="AL278" s="85" t="s">
        <v>1659</v>
      </c>
      <c r="AM278" s="79" t="s">
        <v>1683</v>
      </c>
      <c r="AN278" s="79" t="b">
        <v>0</v>
      </c>
      <c r="AO278" s="85" t="s">
        <v>1587</v>
      </c>
      <c r="AP278" s="79" t="s">
        <v>176</v>
      </c>
      <c r="AQ278" s="79">
        <v>0</v>
      </c>
      <c r="AR278" s="79">
        <v>0</v>
      </c>
      <c r="AS278" s="79"/>
      <c r="AT278" s="79"/>
      <c r="AU278" s="79"/>
      <c r="AV278" s="79"/>
      <c r="AW278" s="79"/>
      <c r="AX278" s="79"/>
      <c r="AY278" s="79"/>
      <c r="AZ278" s="79"/>
      <c r="BA278">
        <v>282</v>
      </c>
      <c r="BB278" s="78" t="str">
        <f>REPLACE(INDEX(GroupVertices[Group],MATCH(Edges[[#This Row],[Vertex 1]],GroupVertices[Vertex],0)),1,1,"")</f>
        <v>2</v>
      </c>
      <c r="BC278" s="78" t="str">
        <f>REPLACE(INDEX(GroupVertices[Group],MATCH(Edges[[#This Row],[Vertex 2]],GroupVertices[Vertex],0)),1,1,"")</f>
        <v>2</v>
      </c>
      <c r="BD278" s="48">
        <v>1</v>
      </c>
      <c r="BE278" s="49">
        <v>8.333333333333334</v>
      </c>
      <c r="BF278" s="48">
        <v>0</v>
      </c>
      <c r="BG278" s="49">
        <v>0</v>
      </c>
      <c r="BH278" s="48">
        <v>0</v>
      </c>
      <c r="BI278" s="49">
        <v>0</v>
      </c>
      <c r="BJ278" s="48">
        <v>11</v>
      </c>
      <c r="BK278" s="49">
        <v>91.66666666666667</v>
      </c>
      <c r="BL278" s="48">
        <v>12</v>
      </c>
    </row>
    <row r="279" spans="1:64" ht="15">
      <c r="A279" s="64" t="s">
        <v>237</v>
      </c>
      <c r="B279" s="64" t="s">
        <v>237</v>
      </c>
      <c r="C279" s="65" t="s">
        <v>2630</v>
      </c>
      <c r="D279" s="66">
        <v>3</v>
      </c>
      <c r="E279" s="67" t="s">
        <v>136</v>
      </c>
      <c r="F279" s="68">
        <v>35</v>
      </c>
      <c r="G279" s="65"/>
      <c r="H279" s="69"/>
      <c r="I279" s="70"/>
      <c r="J279" s="70"/>
      <c r="K279" s="34" t="s">
        <v>65</v>
      </c>
      <c r="L279" s="77">
        <v>279</v>
      </c>
      <c r="M279" s="77"/>
      <c r="N279" s="72"/>
      <c r="O279" s="79" t="s">
        <v>176</v>
      </c>
      <c r="P279" s="81">
        <v>43720.785092592596</v>
      </c>
      <c r="Q279" s="79" t="s">
        <v>513</v>
      </c>
      <c r="R279" s="83" t="s">
        <v>826</v>
      </c>
      <c r="S279" s="79" t="s">
        <v>893</v>
      </c>
      <c r="T279" s="79" t="s">
        <v>919</v>
      </c>
      <c r="U279" s="79"/>
      <c r="V279" s="83" t="s">
        <v>968</v>
      </c>
      <c r="W279" s="81">
        <v>43720.785092592596</v>
      </c>
      <c r="X279" s="83" t="s">
        <v>1243</v>
      </c>
      <c r="Y279" s="79"/>
      <c r="Z279" s="79"/>
      <c r="AA279" s="85" t="s">
        <v>1588</v>
      </c>
      <c r="AB279" s="79"/>
      <c r="AC279" s="79" t="b">
        <v>0</v>
      </c>
      <c r="AD279" s="79">
        <v>0</v>
      </c>
      <c r="AE279" s="85" t="s">
        <v>1659</v>
      </c>
      <c r="AF279" s="79" t="b">
        <v>0</v>
      </c>
      <c r="AG279" s="79" t="s">
        <v>1660</v>
      </c>
      <c r="AH279" s="79"/>
      <c r="AI279" s="85" t="s">
        <v>1659</v>
      </c>
      <c r="AJ279" s="79" t="b">
        <v>0</v>
      </c>
      <c r="AK279" s="79">
        <v>0</v>
      </c>
      <c r="AL279" s="85" t="s">
        <v>1659</v>
      </c>
      <c r="AM279" s="79" t="s">
        <v>1683</v>
      </c>
      <c r="AN279" s="79" t="b">
        <v>0</v>
      </c>
      <c r="AO279" s="85" t="s">
        <v>1588</v>
      </c>
      <c r="AP279" s="79" t="s">
        <v>176</v>
      </c>
      <c r="AQ279" s="79">
        <v>0</v>
      </c>
      <c r="AR279" s="79">
        <v>0</v>
      </c>
      <c r="AS279" s="79"/>
      <c r="AT279" s="79"/>
      <c r="AU279" s="79"/>
      <c r="AV279" s="79"/>
      <c r="AW279" s="79"/>
      <c r="AX279" s="79"/>
      <c r="AY279" s="79"/>
      <c r="AZ279" s="79"/>
      <c r="BA279">
        <v>282</v>
      </c>
      <c r="BB279" s="78" t="str">
        <f>REPLACE(INDEX(GroupVertices[Group],MATCH(Edges[[#This Row],[Vertex 1]],GroupVertices[Vertex],0)),1,1,"")</f>
        <v>2</v>
      </c>
      <c r="BC279" s="78" t="str">
        <f>REPLACE(INDEX(GroupVertices[Group],MATCH(Edges[[#This Row],[Vertex 2]],GroupVertices[Vertex],0)),1,1,"")</f>
        <v>2</v>
      </c>
      <c r="BD279" s="48">
        <v>0</v>
      </c>
      <c r="BE279" s="49">
        <v>0</v>
      </c>
      <c r="BF279" s="48">
        <v>0</v>
      </c>
      <c r="BG279" s="49">
        <v>0</v>
      </c>
      <c r="BH279" s="48">
        <v>0</v>
      </c>
      <c r="BI279" s="49">
        <v>0</v>
      </c>
      <c r="BJ279" s="48">
        <v>11</v>
      </c>
      <c r="BK279" s="49">
        <v>100</v>
      </c>
      <c r="BL279" s="48">
        <v>11</v>
      </c>
    </row>
    <row r="280" spans="1:64" ht="15">
      <c r="A280" s="64" t="s">
        <v>237</v>
      </c>
      <c r="B280" s="64" t="s">
        <v>237</v>
      </c>
      <c r="C280" s="65" t="s">
        <v>2630</v>
      </c>
      <c r="D280" s="66">
        <v>3</v>
      </c>
      <c r="E280" s="67" t="s">
        <v>136</v>
      </c>
      <c r="F280" s="68">
        <v>35</v>
      </c>
      <c r="G280" s="65"/>
      <c r="H280" s="69"/>
      <c r="I280" s="70"/>
      <c r="J280" s="70"/>
      <c r="K280" s="34" t="s">
        <v>65</v>
      </c>
      <c r="L280" s="77">
        <v>280</v>
      </c>
      <c r="M280" s="77"/>
      <c r="N280" s="72"/>
      <c r="O280" s="79" t="s">
        <v>176</v>
      </c>
      <c r="P280" s="81">
        <v>43720.785104166665</v>
      </c>
      <c r="Q280" s="79" t="s">
        <v>514</v>
      </c>
      <c r="R280" s="83" t="s">
        <v>827</v>
      </c>
      <c r="S280" s="79" t="s">
        <v>893</v>
      </c>
      <c r="T280" s="79" t="s">
        <v>919</v>
      </c>
      <c r="U280" s="79"/>
      <c r="V280" s="83" t="s">
        <v>968</v>
      </c>
      <c r="W280" s="81">
        <v>43720.785104166665</v>
      </c>
      <c r="X280" s="83" t="s">
        <v>1244</v>
      </c>
      <c r="Y280" s="79"/>
      <c r="Z280" s="79"/>
      <c r="AA280" s="85" t="s">
        <v>1589</v>
      </c>
      <c r="AB280" s="79"/>
      <c r="AC280" s="79" t="b">
        <v>0</v>
      </c>
      <c r="AD280" s="79">
        <v>0</v>
      </c>
      <c r="AE280" s="85" t="s">
        <v>1659</v>
      </c>
      <c r="AF280" s="79" t="b">
        <v>0</v>
      </c>
      <c r="AG280" s="79" t="s">
        <v>1660</v>
      </c>
      <c r="AH280" s="79"/>
      <c r="AI280" s="85" t="s">
        <v>1659</v>
      </c>
      <c r="AJ280" s="79" t="b">
        <v>0</v>
      </c>
      <c r="AK280" s="79">
        <v>0</v>
      </c>
      <c r="AL280" s="85" t="s">
        <v>1659</v>
      </c>
      <c r="AM280" s="79" t="s">
        <v>1683</v>
      </c>
      <c r="AN280" s="79" t="b">
        <v>0</v>
      </c>
      <c r="AO280" s="85" t="s">
        <v>1589</v>
      </c>
      <c r="AP280" s="79" t="s">
        <v>176</v>
      </c>
      <c r="AQ280" s="79">
        <v>0</v>
      </c>
      <c r="AR280" s="79">
        <v>0</v>
      </c>
      <c r="AS280" s="79"/>
      <c r="AT280" s="79"/>
      <c r="AU280" s="79"/>
      <c r="AV280" s="79"/>
      <c r="AW280" s="79"/>
      <c r="AX280" s="79"/>
      <c r="AY280" s="79"/>
      <c r="AZ280" s="79"/>
      <c r="BA280">
        <v>282</v>
      </c>
      <c r="BB280" s="78" t="str">
        <f>REPLACE(INDEX(GroupVertices[Group],MATCH(Edges[[#This Row],[Vertex 1]],GroupVertices[Vertex],0)),1,1,"")</f>
        <v>2</v>
      </c>
      <c r="BC280" s="78" t="str">
        <f>REPLACE(INDEX(GroupVertices[Group],MATCH(Edges[[#This Row],[Vertex 2]],GroupVertices[Vertex],0)),1,1,"")</f>
        <v>2</v>
      </c>
      <c r="BD280" s="48">
        <v>0</v>
      </c>
      <c r="BE280" s="49">
        <v>0</v>
      </c>
      <c r="BF280" s="48">
        <v>0</v>
      </c>
      <c r="BG280" s="49">
        <v>0</v>
      </c>
      <c r="BH280" s="48">
        <v>0</v>
      </c>
      <c r="BI280" s="49">
        <v>0</v>
      </c>
      <c r="BJ280" s="48">
        <v>15</v>
      </c>
      <c r="BK280" s="49">
        <v>100</v>
      </c>
      <c r="BL280" s="48">
        <v>15</v>
      </c>
    </row>
    <row r="281" spans="1:64" ht="15">
      <c r="A281" s="64" t="s">
        <v>237</v>
      </c>
      <c r="B281" s="64" t="s">
        <v>237</v>
      </c>
      <c r="C281" s="65" t="s">
        <v>2630</v>
      </c>
      <c r="D281" s="66">
        <v>3</v>
      </c>
      <c r="E281" s="67" t="s">
        <v>136</v>
      </c>
      <c r="F281" s="68">
        <v>35</v>
      </c>
      <c r="G281" s="65"/>
      <c r="H281" s="69"/>
      <c r="I281" s="70"/>
      <c r="J281" s="70"/>
      <c r="K281" s="34" t="s">
        <v>65</v>
      </c>
      <c r="L281" s="77">
        <v>281</v>
      </c>
      <c r="M281" s="77"/>
      <c r="N281" s="72"/>
      <c r="O281" s="79" t="s">
        <v>176</v>
      </c>
      <c r="P281" s="81">
        <v>43721.051099537035</v>
      </c>
      <c r="Q281" s="79" t="s">
        <v>515</v>
      </c>
      <c r="R281" s="83" t="s">
        <v>828</v>
      </c>
      <c r="S281" s="79" t="s">
        <v>893</v>
      </c>
      <c r="T281" s="79" t="s">
        <v>919</v>
      </c>
      <c r="U281" s="79"/>
      <c r="V281" s="83" t="s">
        <v>968</v>
      </c>
      <c r="W281" s="81">
        <v>43721.051099537035</v>
      </c>
      <c r="X281" s="83" t="s">
        <v>1245</v>
      </c>
      <c r="Y281" s="79"/>
      <c r="Z281" s="79"/>
      <c r="AA281" s="85" t="s">
        <v>1590</v>
      </c>
      <c r="AB281" s="79"/>
      <c r="AC281" s="79" t="b">
        <v>0</v>
      </c>
      <c r="AD281" s="79">
        <v>0</v>
      </c>
      <c r="AE281" s="85" t="s">
        <v>1659</v>
      </c>
      <c r="AF281" s="79" t="b">
        <v>0</v>
      </c>
      <c r="AG281" s="79" t="s">
        <v>1660</v>
      </c>
      <c r="AH281" s="79"/>
      <c r="AI281" s="85" t="s">
        <v>1659</v>
      </c>
      <c r="AJ281" s="79" t="b">
        <v>0</v>
      </c>
      <c r="AK281" s="79">
        <v>0</v>
      </c>
      <c r="AL281" s="85" t="s">
        <v>1659</v>
      </c>
      <c r="AM281" s="79" t="s">
        <v>1683</v>
      </c>
      <c r="AN281" s="79" t="b">
        <v>0</v>
      </c>
      <c r="AO281" s="85" t="s">
        <v>1590</v>
      </c>
      <c r="AP281" s="79" t="s">
        <v>176</v>
      </c>
      <c r="AQ281" s="79">
        <v>0</v>
      </c>
      <c r="AR281" s="79">
        <v>0</v>
      </c>
      <c r="AS281" s="79"/>
      <c r="AT281" s="79"/>
      <c r="AU281" s="79"/>
      <c r="AV281" s="79"/>
      <c r="AW281" s="79"/>
      <c r="AX281" s="79"/>
      <c r="AY281" s="79"/>
      <c r="AZ281" s="79"/>
      <c r="BA281">
        <v>282</v>
      </c>
      <c r="BB281" s="78" t="str">
        <f>REPLACE(INDEX(GroupVertices[Group],MATCH(Edges[[#This Row],[Vertex 1]],GroupVertices[Vertex],0)),1,1,"")</f>
        <v>2</v>
      </c>
      <c r="BC281" s="78" t="str">
        <f>REPLACE(INDEX(GroupVertices[Group],MATCH(Edges[[#This Row],[Vertex 2]],GroupVertices[Vertex],0)),1,1,"")</f>
        <v>2</v>
      </c>
      <c r="BD281" s="48">
        <v>0</v>
      </c>
      <c r="BE281" s="49">
        <v>0</v>
      </c>
      <c r="BF281" s="48">
        <v>0</v>
      </c>
      <c r="BG281" s="49">
        <v>0</v>
      </c>
      <c r="BH281" s="48">
        <v>0</v>
      </c>
      <c r="BI281" s="49">
        <v>0</v>
      </c>
      <c r="BJ281" s="48">
        <v>14</v>
      </c>
      <c r="BK281" s="49">
        <v>100</v>
      </c>
      <c r="BL281" s="48">
        <v>14</v>
      </c>
    </row>
    <row r="282" spans="1:64" ht="15">
      <c r="A282" s="64" t="s">
        <v>237</v>
      </c>
      <c r="B282" s="64" t="s">
        <v>237</v>
      </c>
      <c r="C282" s="65" t="s">
        <v>2630</v>
      </c>
      <c r="D282" s="66">
        <v>3</v>
      </c>
      <c r="E282" s="67" t="s">
        <v>136</v>
      </c>
      <c r="F282" s="68">
        <v>35</v>
      </c>
      <c r="G282" s="65"/>
      <c r="H282" s="69"/>
      <c r="I282" s="70"/>
      <c r="J282" s="70"/>
      <c r="K282" s="34" t="s">
        <v>65</v>
      </c>
      <c r="L282" s="77">
        <v>282</v>
      </c>
      <c r="M282" s="77"/>
      <c r="N282" s="72"/>
      <c r="O282" s="79" t="s">
        <v>176</v>
      </c>
      <c r="P282" s="81">
        <v>43721.05111111111</v>
      </c>
      <c r="Q282" s="79" t="s">
        <v>516</v>
      </c>
      <c r="R282" s="83" t="s">
        <v>829</v>
      </c>
      <c r="S282" s="79" t="s">
        <v>893</v>
      </c>
      <c r="T282" s="79" t="s">
        <v>919</v>
      </c>
      <c r="U282" s="79"/>
      <c r="V282" s="83" t="s">
        <v>968</v>
      </c>
      <c r="W282" s="81">
        <v>43721.05111111111</v>
      </c>
      <c r="X282" s="83" t="s">
        <v>1246</v>
      </c>
      <c r="Y282" s="79"/>
      <c r="Z282" s="79"/>
      <c r="AA282" s="85" t="s">
        <v>1591</v>
      </c>
      <c r="AB282" s="79"/>
      <c r="AC282" s="79" t="b">
        <v>0</v>
      </c>
      <c r="AD282" s="79">
        <v>0</v>
      </c>
      <c r="AE282" s="85" t="s">
        <v>1659</v>
      </c>
      <c r="AF282" s="79" t="b">
        <v>0</v>
      </c>
      <c r="AG282" s="79" t="s">
        <v>1660</v>
      </c>
      <c r="AH282" s="79"/>
      <c r="AI282" s="85" t="s">
        <v>1659</v>
      </c>
      <c r="AJ282" s="79" t="b">
        <v>0</v>
      </c>
      <c r="AK282" s="79">
        <v>0</v>
      </c>
      <c r="AL282" s="85" t="s">
        <v>1659</v>
      </c>
      <c r="AM282" s="79" t="s">
        <v>1683</v>
      </c>
      <c r="AN282" s="79" t="b">
        <v>0</v>
      </c>
      <c r="AO282" s="85" t="s">
        <v>1591</v>
      </c>
      <c r="AP282" s="79" t="s">
        <v>176</v>
      </c>
      <c r="AQ282" s="79">
        <v>0</v>
      </c>
      <c r="AR282" s="79">
        <v>0</v>
      </c>
      <c r="AS282" s="79"/>
      <c r="AT282" s="79"/>
      <c r="AU282" s="79"/>
      <c r="AV282" s="79"/>
      <c r="AW282" s="79"/>
      <c r="AX282" s="79"/>
      <c r="AY282" s="79"/>
      <c r="AZ282" s="79"/>
      <c r="BA282">
        <v>282</v>
      </c>
      <c r="BB282" s="78" t="str">
        <f>REPLACE(INDEX(GroupVertices[Group],MATCH(Edges[[#This Row],[Vertex 1]],GroupVertices[Vertex],0)),1,1,"")</f>
        <v>2</v>
      </c>
      <c r="BC282" s="78" t="str">
        <f>REPLACE(INDEX(GroupVertices[Group],MATCH(Edges[[#This Row],[Vertex 2]],GroupVertices[Vertex],0)),1,1,"")</f>
        <v>2</v>
      </c>
      <c r="BD282" s="48">
        <v>0</v>
      </c>
      <c r="BE282" s="49">
        <v>0</v>
      </c>
      <c r="BF282" s="48">
        <v>0</v>
      </c>
      <c r="BG282" s="49">
        <v>0</v>
      </c>
      <c r="BH282" s="48">
        <v>0</v>
      </c>
      <c r="BI282" s="49">
        <v>0</v>
      </c>
      <c r="BJ282" s="48">
        <v>12</v>
      </c>
      <c r="BK282" s="49">
        <v>100</v>
      </c>
      <c r="BL282" s="48">
        <v>12</v>
      </c>
    </row>
    <row r="283" spans="1:64" ht="15">
      <c r="A283" s="64" t="s">
        <v>237</v>
      </c>
      <c r="B283" s="64" t="s">
        <v>237</v>
      </c>
      <c r="C283" s="65" t="s">
        <v>2630</v>
      </c>
      <c r="D283" s="66">
        <v>3</v>
      </c>
      <c r="E283" s="67" t="s">
        <v>136</v>
      </c>
      <c r="F283" s="68">
        <v>35</v>
      </c>
      <c r="G283" s="65"/>
      <c r="H283" s="69"/>
      <c r="I283" s="70"/>
      <c r="J283" s="70"/>
      <c r="K283" s="34" t="s">
        <v>65</v>
      </c>
      <c r="L283" s="77">
        <v>283</v>
      </c>
      <c r="M283" s="77"/>
      <c r="N283" s="72"/>
      <c r="O283" s="79" t="s">
        <v>176</v>
      </c>
      <c r="P283" s="81">
        <v>43721.05112268519</v>
      </c>
      <c r="Q283" s="79" t="s">
        <v>517</v>
      </c>
      <c r="R283" s="83" t="s">
        <v>830</v>
      </c>
      <c r="S283" s="79" t="s">
        <v>893</v>
      </c>
      <c r="T283" s="79" t="s">
        <v>919</v>
      </c>
      <c r="U283" s="79"/>
      <c r="V283" s="83" t="s">
        <v>968</v>
      </c>
      <c r="W283" s="81">
        <v>43721.05112268519</v>
      </c>
      <c r="X283" s="83" t="s">
        <v>1247</v>
      </c>
      <c r="Y283" s="79"/>
      <c r="Z283" s="79"/>
      <c r="AA283" s="85" t="s">
        <v>1592</v>
      </c>
      <c r="AB283" s="79"/>
      <c r="AC283" s="79" t="b">
        <v>0</v>
      </c>
      <c r="AD283" s="79">
        <v>0</v>
      </c>
      <c r="AE283" s="85" t="s">
        <v>1659</v>
      </c>
      <c r="AF283" s="79" t="b">
        <v>0</v>
      </c>
      <c r="AG283" s="79" t="s">
        <v>1660</v>
      </c>
      <c r="AH283" s="79"/>
      <c r="AI283" s="85" t="s">
        <v>1659</v>
      </c>
      <c r="AJ283" s="79" t="b">
        <v>0</v>
      </c>
      <c r="AK283" s="79">
        <v>0</v>
      </c>
      <c r="AL283" s="85" t="s">
        <v>1659</v>
      </c>
      <c r="AM283" s="79" t="s">
        <v>1683</v>
      </c>
      <c r="AN283" s="79" t="b">
        <v>0</v>
      </c>
      <c r="AO283" s="85" t="s">
        <v>1592</v>
      </c>
      <c r="AP283" s="79" t="s">
        <v>176</v>
      </c>
      <c r="AQ283" s="79">
        <v>0</v>
      </c>
      <c r="AR283" s="79">
        <v>0</v>
      </c>
      <c r="AS283" s="79"/>
      <c r="AT283" s="79"/>
      <c r="AU283" s="79"/>
      <c r="AV283" s="79"/>
      <c r="AW283" s="79"/>
      <c r="AX283" s="79"/>
      <c r="AY283" s="79"/>
      <c r="AZ283" s="79"/>
      <c r="BA283">
        <v>282</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13</v>
      </c>
      <c r="BK283" s="49">
        <v>100</v>
      </c>
      <c r="BL283" s="48">
        <v>13</v>
      </c>
    </row>
    <row r="284" spans="1:64" ht="15">
      <c r="A284" s="64" t="s">
        <v>237</v>
      </c>
      <c r="B284" s="64" t="s">
        <v>237</v>
      </c>
      <c r="C284" s="65" t="s">
        <v>2630</v>
      </c>
      <c r="D284" s="66">
        <v>3</v>
      </c>
      <c r="E284" s="67" t="s">
        <v>136</v>
      </c>
      <c r="F284" s="68">
        <v>35</v>
      </c>
      <c r="G284" s="65"/>
      <c r="H284" s="69"/>
      <c r="I284" s="70"/>
      <c r="J284" s="70"/>
      <c r="K284" s="34" t="s">
        <v>65</v>
      </c>
      <c r="L284" s="77">
        <v>284</v>
      </c>
      <c r="M284" s="77"/>
      <c r="N284" s="72"/>
      <c r="O284" s="79" t="s">
        <v>176</v>
      </c>
      <c r="P284" s="81">
        <v>43721.05113425926</v>
      </c>
      <c r="Q284" s="79" t="s">
        <v>518</v>
      </c>
      <c r="R284" s="83" t="s">
        <v>831</v>
      </c>
      <c r="S284" s="79" t="s">
        <v>893</v>
      </c>
      <c r="T284" s="79" t="s">
        <v>919</v>
      </c>
      <c r="U284" s="79"/>
      <c r="V284" s="83" t="s">
        <v>968</v>
      </c>
      <c r="W284" s="81">
        <v>43721.05113425926</v>
      </c>
      <c r="X284" s="83" t="s">
        <v>1248</v>
      </c>
      <c r="Y284" s="79"/>
      <c r="Z284" s="79"/>
      <c r="AA284" s="85" t="s">
        <v>1593</v>
      </c>
      <c r="AB284" s="79"/>
      <c r="AC284" s="79" t="b">
        <v>0</v>
      </c>
      <c r="AD284" s="79">
        <v>0</v>
      </c>
      <c r="AE284" s="85" t="s">
        <v>1659</v>
      </c>
      <c r="AF284" s="79" t="b">
        <v>0</v>
      </c>
      <c r="AG284" s="79" t="s">
        <v>1660</v>
      </c>
      <c r="AH284" s="79"/>
      <c r="AI284" s="85" t="s">
        <v>1659</v>
      </c>
      <c r="AJ284" s="79" t="b">
        <v>0</v>
      </c>
      <c r="AK284" s="79">
        <v>0</v>
      </c>
      <c r="AL284" s="85" t="s">
        <v>1659</v>
      </c>
      <c r="AM284" s="79" t="s">
        <v>1683</v>
      </c>
      <c r="AN284" s="79" t="b">
        <v>0</v>
      </c>
      <c r="AO284" s="85" t="s">
        <v>1593</v>
      </c>
      <c r="AP284" s="79" t="s">
        <v>176</v>
      </c>
      <c r="AQ284" s="79">
        <v>0</v>
      </c>
      <c r="AR284" s="79">
        <v>0</v>
      </c>
      <c r="AS284" s="79"/>
      <c r="AT284" s="79"/>
      <c r="AU284" s="79"/>
      <c r="AV284" s="79"/>
      <c r="AW284" s="79"/>
      <c r="AX284" s="79"/>
      <c r="AY284" s="79"/>
      <c r="AZ284" s="79"/>
      <c r="BA284">
        <v>282</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15</v>
      </c>
      <c r="BK284" s="49">
        <v>100</v>
      </c>
      <c r="BL284" s="48">
        <v>15</v>
      </c>
    </row>
    <row r="285" spans="1:64" ht="15">
      <c r="A285" s="64" t="s">
        <v>237</v>
      </c>
      <c r="B285" s="64" t="s">
        <v>237</v>
      </c>
      <c r="C285" s="65" t="s">
        <v>2630</v>
      </c>
      <c r="D285" s="66">
        <v>3</v>
      </c>
      <c r="E285" s="67" t="s">
        <v>136</v>
      </c>
      <c r="F285" s="68">
        <v>35</v>
      </c>
      <c r="G285" s="65"/>
      <c r="H285" s="69"/>
      <c r="I285" s="70"/>
      <c r="J285" s="70"/>
      <c r="K285" s="34" t="s">
        <v>65</v>
      </c>
      <c r="L285" s="77">
        <v>285</v>
      </c>
      <c r="M285" s="77"/>
      <c r="N285" s="72"/>
      <c r="O285" s="79" t="s">
        <v>176</v>
      </c>
      <c r="P285" s="81">
        <v>43721.05113425926</v>
      </c>
      <c r="Q285" s="79" t="s">
        <v>519</v>
      </c>
      <c r="R285" s="83" t="s">
        <v>832</v>
      </c>
      <c r="S285" s="79" t="s">
        <v>893</v>
      </c>
      <c r="T285" s="79" t="s">
        <v>919</v>
      </c>
      <c r="U285" s="79"/>
      <c r="V285" s="83" t="s">
        <v>968</v>
      </c>
      <c r="W285" s="81">
        <v>43721.05113425926</v>
      </c>
      <c r="X285" s="83" t="s">
        <v>1249</v>
      </c>
      <c r="Y285" s="79"/>
      <c r="Z285" s="79"/>
      <c r="AA285" s="85" t="s">
        <v>1594</v>
      </c>
      <c r="AB285" s="79"/>
      <c r="AC285" s="79" t="b">
        <v>0</v>
      </c>
      <c r="AD285" s="79">
        <v>0</v>
      </c>
      <c r="AE285" s="85" t="s">
        <v>1659</v>
      </c>
      <c r="AF285" s="79" t="b">
        <v>0</v>
      </c>
      <c r="AG285" s="79" t="s">
        <v>1660</v>
      </c>
      <c r="AH285" s="79"/>
      <c r="AI285" s="85" t="s">
        <v>1659</v>
      </c>
      <c r="AJ285" s="79" t="b">
        <v>0</v>
      </c>
      <c r="AK285" s="79">
        <v>0</v>
      </c>
      <c r="AL285" s="85" t="s">
        <v>1659</v>
      </c>
      <c r="AM285" s="79" t="s">
        <v>1683</v>
      </c>
      <c r="AN285" s="79" t="b">
        <v>0</v>
      </c>
      <c r="AO285" s="85" t="s">
        <v>1594</v>
      </c>
      <c r="AP285" s="79" t="s">
        <v>176</v>
      </c>
      <c r="AQ285" s="79">
        <v>0</v>
      </c>
      <c r="AR285" s="79">
        <v>0</v>
      </c>
      <c r="AS285" s="79"/>
      <c r="AT285" s="79"/>
      <c r="AU285" s="79"/>
      <c r="AV285" s="79"/>
      <c r="AW285" s="79"/>
      <c r="AX285" s="79"/>
      <c r="AY285" s="79"/>
      <c r="AZ285" s="79"/>
      <c r="BA285">
        <v>282</v>
      </c>
      <c r="BB285" s="78" t="str">
        <f>REPLACE(INDEX(GroupVertices[Group],MATCH(Edges[[#This Row],[Vertex 1]],GroupVertices[Vertex],0)),1,1,"")</f>
        <v>2</v>
      </c>
      <c r="BC285" s="78" t="str">
        <f>REPLACE(INDEX(GroupVertices[Group],MATCH(Edges[[#This Row],[Vertex 2]],GroupVertices[Vertex],0)),1,1,"")</f>
        <v>2</v>
      </c>
      <c r="BD285" s="48">
        <v>0</v>
      </c>
      <c r="BE285" s="49">
        <v>0</v>
      </c>
      <c r="BF285" s="48">
        <v>1</v>
      </c>
      <c r="BG285" s="49">
        <v>6.25</v>
      </c>
      <c r="BH285" s="48">
        <v>0</v>
      </c>
      <c r="BI285" s="49">
        <v>0</v>
      </c>
      <c r="BJ285" s="48">
        <v>15</v>
      </c>
      <c r="BK285" s="49">
        <v>93.75</v>
      </c>
      <c r="BL285" s="48">
        <v>16</v>
      </c>
    </row>
    <row r="286" spans="1:64" ht="15">
      <c r="A286" s="64" t="s">
        <v>237</v>
      </c>
      <c r="B286" s="64" t="s">
        <v>237</v>
      </c>
      <c r="C286" s="65" t="s">
        <v>2630</v>
      </c>
      <c r="D286" s="66">
        <v>3</v>
      </c>
      <c r="E286" s="67" t="s">
        <v>136</v>
      </c>
      <c r="F286" s="68">
        <v>35</v>
      </c>
      <c r="G286" s="65"/>
      <c r="H286" s="69"/>
      <c r="I286" s="70"/>
      <c r="J286" s="70"/>
      <c r="K286" s="34" t="s">
        <v>65</v>
      </c>
      <c r="L286" s="77">
        <v>286</v>
      </c>
      <c r="M286" s="77"/>
      <c r="N286" s="72"/>
      <c r="O286" s="79" t="s">
        <v>176</v>
      </c>
      <c r="P286" s="81">
        <v>43721.051145833335</v>
      </c>
      <c r="Q286" s="79" t="s">
        <v>520</v>
      </c>
      <c r="R286" s="83" t="s">
        <v>833</v>
      </c>
      <c r="S286" s="79" t="s">
        <v>893</v>
      </c>
      <c r="T286" s="79" t="s">
        <v>919</v>
      </c>
      <c r="U286" s="79"/>
      <c r="V286" s="83" t="s">
        <v>968</v>
      </c>
      <c r="W286" s="81">
        <v>43721.051145833335</v>
      </c>
      <c r="X286" s="83" t="s">
        <v>1250</v>
      </c>
      <c r="Y286" s="79"/>
      <c r="Z286" s="79"/>
      <c r="AA286" s="85" t="s">
        <v>1595</v>
      </c>
      <c r="AB286" s="79"/>
      <c r="AC286" s="79" t="b">
        <v>0</v>
      </c>
      <c r="AD286" s="79">
        <v>0</v>
      </c>
      <c r="AE286" s="85" t="s">
        <v>1659</v>
      </c>
      <c r="AF286" s="79" t="b">
        <v>0</v>
      </c>
      <c r="AG286" s="79" t="s">
        <v>1660</v>
      </c>
      <c r="AH286" s="79"/>
      <c r="AI286" s="85" t="s">
        <v>1659</v>
      </c>
      <c r="AJ286" s="79" t="b">
        <v>0</v>
      </c>
      <c r="AK286" s="79">
        <v>0</v>
      </c>
      <c r="AL286" s="85" t="s">
        <v>1659</v>
      </c>
      <c r="AM286" s="79" t="s">
        <v>1683</v>
      </c>
      <c r="AN286" s="79" t="b">
        <v>0</v>
      </c>
      <c r="AO286" s="85" t="s">
        <v>1595</v>
      </c>
      <c r="AP286" s="79" t="s">
        <v>176</v>
      </c>
      <c r="AQ286" s="79">
        <v>0</v>
      </c>
      <c r="AR286" s="79">
        <v>0</v>
      </c>
      <c r="AS286" s="79"/>
      <c r="AT286" s="79"/>
      <c r="AU286" s="79"/>
      <c r="AV286" s="79"/>
      <c r="AW286" s="79"/>
      <c r="AX286" s="79"/>
      <c r="AY286" s="79"/>
      <c r="AZ286" s="79"/>
      <c r="BA286">
        <v>282</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11</v>
      </c>
      <c r="BK286" s="49">
        <v>100</v>
      </c>
      <c r="BL286" s="48">
        <v>11</v>
      </c>
    </row>
    <row r="287" spans="1:64" ht="15">
      <c r="A287" s="64" t="s">
        <v>237</v>
      </c>
      <c r="B287" s="64" t="s">
        <v>237</v>
      </c>
      <c r="C287" s="65" t="s">
        <v>2630</v>
      </c>
      <c r="D287" s="66">
        <v>3</v>
      </c>
      <c r="E287" s="67" t="s">
        <v>136</v>
      </c>
      <c r="F287" s="68">
        <v>35</v>
      </c>
      <c r="G287" s="65"/>
      <c r="H287" s="69"/>
      <c r="I287" s="70"/>
      <c r="J287" s="70"/>
      <c r="K287" s="34" t="s">
        <v>65</v>
      </c>
      <c r="L287" s="77">
        <v>287</v>
      </c>
      <c r="M287" s="77"/>
      <c r="N287" s="72"/>
      <c r="O287" s="79" t="s">
        <v>176</v>
      </c>
      <c r="P287" s="81">
        <v>43721.44488425926</v>
      </c>
      <c r="Q287" s="79" t="s">
        <v>521</v>
      </c>
      <c r="R287" s="83" t="s">
        <v>834</v>
      </c>
      <c r="S287" s="79" t="s">
        <v>893</v>
      </c>
      <c r="T287" s="79" t="s">
        <v>919</v>
      </c>
      <c r="U287" s="79"/>
      <c r="V287" s="83" t="s">
        <v>968</v>
      </c>
      <c r="W287" s="81">
        <v>43721.44488425926</v>
      </c>
      <c r="X287" s="83" t="s">
        <v>1251</v>
      </c>
      <c r="Y287" s="79"/>
      <c r="Z287" s="79"/>
      <c r="AA287" s="85" t="s">
        <v>1596</v>
      </c>
      <c r="AB287" s="79"/>
      <c r="AC287" s="79" t="b">
        <v>0</v>
      </c>
      <c r="AD287" s="79">
        <v>0</v>
      </c>
      <c r="AE287" s="85" t="s">
        <v>1659</v>
      </c>
      <c r="AF287" s="79" t="b">
        <v>0</v>
      </c>
      <c r="AG287" s="79" t="s">
        <v>1660</v>
      </c>
      <c r="AH287" s="79"/>
      <c r="AI287" s="85" t="s">
        <v>1659</v>
      </c>
      <c r="AJ287" s="79" t="b">
        <v>0</v>
      </c>
      <c r="AK287" s="79">
        <v>0</v>
      </c>
      <c r="AL287" s="85" t="s">
        <v>1659</v>
      </c>
      <c r="AM287" s="79" t="s">
        <v>1683</v>
      </c>
      <c r="AN287" s="79" t="b">
        <v>0</v>
      </c>
      <c r="AO287" s="85" t="s">
        <v>1596</v>
      </c>
      <c r="AP287" s="79" t="s">
        <v>176</v>
      </c>
      <c r="AQ287" s="79">
        <v>0</v>
      </c>
      <c r="AR287" s="79">
        <v>0</v>
      </c>
      <c r="AS287" s="79"/>
      <c r="AT287" s="79"/>
      <c r="AU287" s="79"/>
      <c r="AV287" s="79"/>
      <c r="AW287" s="79"/>
      <c r="AX287" s="79"/>
      <c r="AY287" s="79"/>
      <c r="AZ287" s="79"/>
      <c r="BA287">
        <v>282</v>
      </c>
      <c r="BB287" s="78" t="str">
        <f>REPLACE(INDEX(GroupVertices[Group],MATCH(Edges[[#This Row],[Vertex 1]],GroupVertices[Vertex],0)),1,1,"")</f>
        <v>2</v>
      </c>
      <c r="BC287" s="78" t="str">
        <f>REPLACE(INDEX(GroupVertices[Group],MATCH(Edges[[#This Row],[Vertex 2]],GroupVertices[Vertex],0)),1,1,"")</f>
        <v>2</v>
      </c>
      <c r="BD287" s="48">
        <v>0</v>
      </c>
      <c r="BE287" s="49">
        <v>0</v>
      </c>
      <c r="BF287" s="48">
        <v>0</v>
      </c>
      <c r="BG287" s="49">
        <v>0</v>
      </c>
      <c r="BH287" s="48">
        <v>0</v>
      </c>
      <c r="BI287" s="49">
        <v>0</v>
      </c>
      <c r="BJ287" s="48">
        <v>18</v>
      </c>
      <c r="BK287" s="49">
        <v>100</v>
      </c>
      <c r="BL287" s="48">
        <v>18</v>
      </c>
    </row>
    <row r="288" spans="1:64" ht="15">
      <c r="A288" s="64" t="s">
        <v>237</v>
      </c>
      <c r="B288" s="64" t="s">
        <v>237</v>
      </c>
      <c r="C288" s="65" t="s">
        <v>2630</v>
      </c>
      <c r="D288" s="66">
        <v>3</v>
      </c>
      <c r="E288" s="67" t="s">
        <v>136</v>
      </c>
      <c r="F288" s="68">
        <v>35</v>
      </c>
      <c r="G288" s="65"/>
      <c r="H288" s="69"/>
      <c r="I288" s="70"/>
      <c r="J288" s="70"/>
      <c r="K288" s="34" t="s">
        <v>65</v>
      </c>
      <c r="L288" s="77">
        <v>288</v>
      </c>
      <c r="M288" s="77"/>
      <c r="N288" s="72"/>
      <c r="O288" s="79" t="s">
        <v>176</v>
      </c>
      <c r="P288" s="81">
        <v>43721.52465277778</v>
      </c>
      <c r="Q288" s="79" t="s">
        <v>522</v>
      </c>
      <c r="R288" s="83" t="s">
        <v>835</v>
      </c>
      <c r="S288" s="79" t="s">
        <v>893</v>
      </c>
      <c r="T288" s="79" t="s">
        <v>919</v>
      </c>
      <c r="U288" s="79"/>
      <c r="V288" s="83" t="s">
        <v>968</v>
      </c>
      <c r="W288" s="81">
        <v>43721.52465277778</v>
      </c>
      <c r="X288" s="83" t="s">
        <v>1252</v>
      </c>
      <c r="Y288" s="79"/>
      <c r="Z288" s="79"/>
      <c r="AA288" s="85" t="s">
        <v>1597</v>
      </c>
      <c r="AB288" s="79"/>
      <c r="AC288" s="79" t="b">
        <v>0</v>
      </c>
      <c r="AD288" s="79">
        <v>0</v>
      </c>
      <c r="AE288" s="85" t="s">
        <v>1659</v>
      </c>
      <c r="AF288" s="79" t="b">
        <v>0</v>
      </c>
      <c r="AG288" s="79" t="s">
        <v>1660</v>
      </c>
      <c r="AH288" s="79"/>
      <c r="AI288" s="85" t="s">
        <v>1659</v>
      </c>
      <c r="AJ288" s="79" t="b">
        <v>0</v>
      </c>
      <c r="AK288" s="79">
        <v>0</v>
      </c>
      <c r="AL288" s="85" t="s">
        <v>1659</v>
      </c>
      <c r="AM288" s="79" t="s">
        <v>1683</v>
      </c>
      <c r="AN288" s="79" t="b">
        <v>0</v>
      </c>
      <c r="AO288" s="85" t="s">
        <v>1597</v>
      </c>
      <c r="AP288" s="79" t="s">
        <v>176</v>
      </c>
      <c r="AQ288" s="79">
        <v>0</v>
      </c>
      <c r="AR288" s="79">
        <v>0</v>
      </c>
      <c r="AS288" s="79"/>
      <c r="AT288" s="79"/>
      <c r="AU288" s="79"/>
      <c r="AV288" s="79"/>
      <c r="AW288" s="79"/>
      <c r="AX288" s="79"/>
      <c r="AY288" s="79"/>
      <c r="AZ288" s="79"/>
      <c r="BA288">
        <v>282</v>
      </c>
      <c r="BB288" s="78" t="str">
        <f>REPLACE(INDEX(GroupVertices[Group],MATCH(Edges[[#This Row],[Vertex 1]],GroupVertices[Vertex],0)),1,1,"")</f>
        <v>2</v>
      </c>
      <c r="BC288" s="78" t="str">
        <f>REPLACE(INDEX(GroupVertices[Group],MATCH(Edges[[#This Row],[Vertex 2]],GroupVertices[Vertex],0)),1,1,"")</f>
        <v>2</v>
      </c>
      <c r="BD288" s="48">
        <v>0</v>
      </c>
      <c r="BE288" s="49">
        <v>0</v>
      </c>
      <c r="BF288" s="48">
        <v>1</v>
      </c>
      <c r="BG288" s="49">
        <v>8.333333333333334</v>
      </c>
      <c r="BH288" s="48">
        <v>0</v>
      </c>
      <c r="BI288" s="49">
        <v>0</v>
      </c>
      <c r="BJ288" s="48">
        <v>11</v>
      </c>
      <c r="BK288" s="49">
        <v>91.66666666666667</v>
      </c>
      <c r="BL288" s="48">
        <v>12</v>
      </c>
    </row>
    <row r="289" spans="1:64" ht="15">
      <c r="A289" s="64" t="s">
        <v>237</v>
      </c>
      <c r="B289" s="64" t="s">
        <v>237</v>
      </c>
      <c r="C289" s="65" t="s">
        <v>2630</v>
      </c>
      <c r="D289" s="66">
        <v>3</v>
      </c>
      <c r="E289" s="67" t="s">
        <v>136</v>
      </c>
      <c r="F289" s="68">
        <v>35</v>
      </c>
      <c r="G289" s="65"/>
      <c r="H289" s="69"/>
      <c r="I289" s="70"/>
      <c r="J289" s="70"/>
      <c r="K289" s="34" t="s">
        <v>65</v>
      </c>
      <c r="L289" s="77">
        <v>289</v>
      </c>
      <c r="M289" s="77"/>
      <c r="N289" s="72"/>
      <c r="O289" s="79" t="s">
        <v>176</v>
      </c>
      <c r="P289" s="81">
        <v>43721.52465277778</v>
      </c>
      <c r="Q289" s="79" t="s">
        <v>523</v>
      </c>
      <c r="R289" s="83" t="s">
        <v>836</v>
      </c>
      <c r="S289" s="79" t="s">
        <v>893</v>
      </c>
      <c r="T289" s="79" t="s">
        <v>919</v>
      </c>
      <c r="U289" s="79"/>
      <c r="V289" s="83" t="s">
        <v>968</v>
      </c>
      <c r="W289" s="81">
        <v>43721.52465277778</v>
      </c>
      <c r="X289" s="83" t="s">
        <v>1253</v>
      </c>
      <c r="Y289" s="79"/>
      <c r="Z289" s="79"/>
      <c r="AA289" s="85" t="s">
        <v>1598</v>
      </c>
      <c r="AB289" s="79"/>
      <c r="AC289" s="79" t="b">
        <v>0</v>
      </c>
      <c r="AD289" s="79">
        <v>0</v>
      </c>
      <c r="AE289" s="85" t="s">
        <v>1659</v>
      </c>
      <c r="AF289" s="79" t="b">
        <v>0</v>
      </c>
      <c r="AG289" s="79" t="s">
        <v>1665</v>
      </c>
      <c r="AH289" s="79"/>
      <c r="AI289" s="85" t="s">
        <v>1659</v>
      </c>
      <c r="AJ289" s="79" t="b">
        <v>0</v>
      </c>
      <c r="AK289" s="79">
        <v>0</v>
      </c>
      <c r="AL289" s="85" t="s">
        <v>1659</v>
      </c>
      <c r="AM289" s="79" t="s">
        <v>1683</v>
      </c>
      <c r="AN289" s="79" t="b">
        <v>0</v>
      </c>
      <c r="AO289" s="85" t="s">
        <v>1598</v>
      </c>
      <c r="AP289" s="79" t="s">
        <v>176</v>
      </c>
      <c r="AQ289" s="79">
        <v>0</v>
      </c>
      <c r="AR289" s="79">
        <v>0</v>
      </c>
      <c r="AS289" s="79"/>
      <c r="AT289" s="79"/>
      <c r="AU289" s="79"/>
      <c r="AV289" s="79"/>
      <c r="AW289" s="79"/>
      <c r="AX289" s="79"/>
      <c r="AY289" s="79"/>
      <c r="AZ289" s="79"/>
      <c r="BA289">
        <v>282</v>
      </c>
      <c r="BB289" s="78" t="str">
        <f>REPLACE(INDEX(GroupVertices[Group],MATCH(Edges[[#This Row],[Vertex 1]],GroupVertices[Vertex],0)),1,1,"")</f>
        <v>2</v>
      </c>
      <c r="BC289" s="78" t="str">
        <f>REPLACE(INDEX(GroupVertices[Group],MATCH(Edges[[#This Row],[Vertex 2]],GroupVertices[Vertex],0)),1,1,"")</f>
        <v>2</v>
      </c>
      <c r="BD289" s="48">
        <v>0</v>
      </c>
      <c r="BE289" s="49">
        <v>0</v>
      </c>
      <c r="BF289" s="48">
        <v>1</v>
      </c>
      <c r="BG289" s="49">
        <v>8.333333333333334</v>
      </c>
      <c r="BH289" s="48">
        <v>0</v>
      </c>
      <c r="BI289" s="49">
        <v>0</v>
      </c>
      <c r="BJ289" s="48">
        <v>11</v>
      </c>
      <c r="BK289" s="49">
        <v>91.66666666666667</v>
      </c>
      <c r="BL289" s="48">
        <v>12</v>
      </c>
    </row>
    <row r="290" spans="1:64" ht="15">
      <c r="A290" s="64" t="s">
        <v>237</v>
      </c>
      <c r="B290" s="64" t="s">
        <v>237</v>
      </c>
      <c r="C290" s="65" t="s">
        <v>2630</v>
      </c>
      <c r="D290" s="66">
        <v>3</v>
      </c>
      <c r="E290" s="67" t="s">
        <v>136</v>
      </c>
      <c r="F290" s="68">
        <v>35</v>
      </c>
      <c r="G290" s="65"/>
      <c r="H290" s="69"/>
      <c r="I290" s="70"/>
      <c r="J290" s="70"/>
      <c r="K290" s="34" t="s">
        <v>65</v>
      </c>
      <c r="L290" s="77">
        <v>290</v>
      </c>
      <c r="M290" s="77"/>
      <c r="N290" s="72"/>
      <c r="O290" s="79" t="s">
        <v>176</v>
      </c>
      <c r="P290" s="81">
        <v>43721.524664351855</v>
      </c>
      <c r="Q290" s="79" t="s">
        <v>524</v>
      </c>
      <c r="R290" s="83" t="s">
        <v>837</v>
      </c>
      <c r="S290" s="79" t="s">
        <v>893</v>
      </c>
      <c r="T290" s="79" t="s">
        <v>919</v>
      </c>
      <c r="U290" s="79"/>
      <c r="V290" s="83" t="s">
        <v>968</v>
      </c>
      <c r="W290" s="81">
        <v>43721.524664351855</v>
      </c>
      <c r="X290" s="83" t="s">
        <v>1254</v>
      </c>
      <c r="Y290" s="79"/>
      <c r="Z290" s="79"/>
      <c r="AA290" s="85" t="s">
        <v>1599</v>
      </c>
      <c r="AB290" s="79"/>
      <c r="AC290" s="79" t="b">
        <v>0</v>
      </c>
      <c r="AD290" s="79">
        <v>0</v>
      </c>
      <c r="AE290" s="85" t="s">
        <v>1659</v>
      </c>
      <c r="AF290" s="79" t="b">
        <v>0</v>
      </c>
      <c r="AG290" s="79" t="s">
        <v>1660</v>
      </c>
      <c r="AH290" s="79"/>
      <c r="AI290" s="85" t="s">
        <v>1659</v>
      </c>
      <c r="AJ290" s="79" t="b">
        <v>0</v>
      </c>
      <c r="AK290" s="79">
        <v>0</v>
      </c>
      <c r="AL290" s="85" t="s">
        <v>1659</v>
      </c>
      <c r="AM290" s="79" t="s">
        <v>1683</v>
      </c>
      <c r="AN290" s="79" t="b">
        <v>0</v>
      </c>
      <c r="AO290" s="85" t="s">
        <v>1599</v>
      </c>
      <c r="AP290" s="79" t="s">
        <v>176</v>
      </c>
      <c r="AQ290" s="79">
        <v>0</v>
      </c>
      <c r="AR290" s="79">
        <v>0</v>
      </c>
      <c r="AS290" s="79"/>
      <c r="AT290" s="79"/>
      <c r="AU290" s="79"/>
      <c r="AV290" s="79"/>
      <c r="AW290" s="79"/>
      <c r="AX290" s="79"/>
      <c r="AY290" s="79"/>
      <c r="AZ290" s="79"/>
      <c r="BA290">
        <v>282</v>
      </c>
      <c r="BB290" s="78" t="str">
        <f>REPLACE(INDEX(GroupVertices[Group],MATCH(Edges[[#This Row],[Vertex 1]],GroupVertices[Vertex],0)),1,1,"")</f>
        <v>2</v>
      </c>
      <c r="BC290" s="78" t="str">
        <f>REPLACE(INDEX(GroupVertices[Group],MATCH(Edges[[#This Row],[Vertex 2]],GroupVertices[Vertex],0)),1,1,"")</f>
        <v>2</v>
      </c>
      <c r="BD290" s="48">
        <v>0</v>
      </c>
      <c r="BE290" s="49">
        <v>0</v>
      </c>
      <c r="BF290" s="48">
        <v>0</v>
      </c>
      <c r="BG290" s="49">
        <v>0</v>
      </c>
      <c r="BH290" s="48">
        <v>0</v>
      </c>
      <c r="BI290" s="49">
        <v>0</v>
      </c>
      <c r="BJ290" s="48">
        <v>12</v>
      </c>
      <c r="BK290" s="49">
        <v>100</v>
      </c>
      <c r="BL290" s="48">
        <v>12</v>
      </c>
    </row>
    <row r="291" spans="1:64" ht="15">
      <c r="A291" s="64" t="s">
        <v>237</v>
      </c>
      <c r="B291" s="64" t="s">
        <v>237</v>
      </c>
      <c r="C291" s="65" t="s">
        <v>2630</v>
      </c>
      <c r="D291" s="66">
        <v>3</v>
      </c>
      <c r="E291" s="67" t="s">
        <v>136</v>
      </c>
      <c r="F291" s="68">
        <v>35</v>
      </c>
      <c r="G291" s="65"/>
      <c r="H291" s="69"/>
      <c r="I291" s="70"/>
      <c r="J291" s="70"/>
      <c r="K291" s="34" t="s">
        <v>65</v>
      </c>
      <c r="L291" s="77">
        <v>291</v>
      </c>
      <c r="M291" s="77"/>
      <c r="N291" s="72"/>
      <c r="O291" s="79" t="s">
        <v>176</v>
      </c>
      <c r="P291" s="81">
        <v>43721.524675925924</v>
      </c>
      <c r="Q291" s="79" t="s">
        <v>525</v>
      </c>
      <c r="R291" s="83" t="s">
        <v>838</v>
      </c>
      <c r="S291" s="79" t="s">
        <v>893</v>
      </c>
      <c r="T291" s="79" t="s">
        <v>919</v>
      </c>
      <c r="U291" s="79"/>
      <c r="V291" s="83" t="s">
        <v>968</v>
      </c>
      <c r="W291" s="81">
        <v>43721.524675925924</v>
      </c>
      <c r="X291" s="83" t="s">
        <v>1255</v>
      </c>
      <c r="Y291" s="79"/>
      <c r="Z291" s="79"/>
      <c r="AA291" s="85" t="s">
        <v>1600</v>
      </c>
      <c r="AB291" s="79"/>
      <c r="AC291" s="79" t="b">
        <v>0</v>
      </c>
      <c r="AD291" s="79">
        <v>0</v>
      </c>
      <c r="AE291" s="85" t="s">
        <v>1659</v>
      </c>
      <c r="AF291" s="79" t="b">
        <v>0</v>
      </c>
      <c r="AG291" s="79" t="s">
        <v>1660</v>
      </c>
      <c r="AH291" s="79"/>
      <c r="AI291" s="85" t="s">
        <v>1659</v>
      </c>
      <c r="AJ291" s="79" t="b">
        <v>0</v>
      </c>
      <c r="AK291" s="79">
        <v>0</v>
      </c>
      <c r="AL291" s="85" t="s">
        <v>1659</v>
      </c>
      <c r="AM291" s="79" t="s">
        <v>1683</v>
      </c>
      <c r="AN291" s="79" t="b">
        <v>0</v>
      </c>
      <c r="AO291" s="85" t="s">
        <v>1600</v>
      </c>
      <c r="AP291" s="79" t="s">
        <v>176</v>
      </c>
      <c r="AQ291" s="79">
        <v>0</v>
      </c>
      <c r="AR291" s="79">
        <v>0</v>
      </c>
      <c r="AS291" s="79"/>
      <c r="AT291" s="79"/>
      <c r="AU291" s="79"/>
      <c r="AV291" s="79"/>
      <c r="AW291" s="79"/>
      <c r="AX291" s="79"/>
      <c r="AY291" s="79"/>
      <c r="AZ291" s="79"/>
      <c r="BA291">
        <v>282</v>
      </c>
      <c r="BB291" s="78" t="str">
        <f>REPLACE(INDEX(GroupVertices[Group],MATCH(Edges[[#This Row],[Vertex 1]],GroupVertices[Vertex],0)),1,1,"")</f>
        <v>2</v>
      </c>
      <c r="BC291" s="78" t="str">
        <f>REPLACE(INDEX(GroupVertices[Group],MATCH(Edges[[#This Row],[Vertex 2]],GroupVertices[Vertex],0)),1,1,"")</f>
        <v>2</v>
      </c>
      <c r="BD291" s="48">
        <v>0</v>
      </c>
      <c r="BE291" s="49">
        <v>0</v>
      </c>
      <c r="BF291" s="48">
        <v>0</v>
      </c>
      <c r="BG291" s="49">
        <v>0</v>
      </c>
      <c r="BH291" s="48">
        <v>0</v>
      </c>
      <c r="BI291" s="49">
        <v>0</v>
      </c>
      <c r="BJ291" s="48">
        <v>12</v>
      </c>
      <c r="BK291" s="49">
        <v>100</v>
      </c>
      <c r="BL291" s="48">
        <v>12</v>
      </c>
    </row>
    <row r="292" spans="1:64" ht="15">
      <c r="A292" s="64" t="s">
        <v>237</v>
      </c>
      <c r="B292" s="64" t="s">
        <v>237</v>
      </c>
      <c r="C292" s="65" t="s">
        <v>2630</v>
      </c>
      <c r="D292" s="66">
        <v>3</v>
      </c>
      <c r="E292" s="67" t="s">
        <v>136</v>
      </c>
      <c r="F292" s="68">
        <v>35</v>
      </c>
      <c r="G292" s="65"/>
      <c r="H292" s="69"/>
      <c r="I292" s="70"/>
      <c r="J292" s="70"/>
      <c r="K292" s="34" t="s">
        <v>65</v>
      </c>
      <c r="L292" s="77">
        <v>292</v>
      </c>
      <c r="M292" s="77"/>
      <c r="N292" s="72"/>
      <c r="O292" s="79" t="s">
        <v>176</v>
      </c>
      <c r="P292" s="81">
        <v>43721.61864583333</v>
      </c>
      <c r="Q292" s="79" t="s">
        <v>526</v>
      </c>
      <c r="R292" s="83" t="s">
        <v>839</v>
      </c>
      <c r="S292" s="79" t="s">
        <v>893</v>
      </c>
      <c r="T292" s="79" t="s">
        <v>919</v>
      </c>
      <c r="U292" s="79"/>
      <c r="V292" s="83" t="s">
        <v>968</v>
      </c>
      <c r="W292" s="81">
        <v>43721.61864583333</v>
      </c>
      <c r="X292" s="83" t="s">
        <v>1256</v>
      </c>
      <c r="Y292" s="79"/>
      <c r="Z292" s="79"/>
      <c r="AA292" s="85" t="s">
        <v>1601</v>
      </c>
      <c r="AB292" s="79"/>
      <c r="AC292" s="79" t="b">
        <v>0</v>
      </c>
      <c r="AD292" s="79">
        <v>0</v>
      </c>
      <c r="AE292" s="85" t="s">
        <v>1659</v>
      </c>
      <c r="AF292" s="79" t="b">
        <v>0</v>
      </c>
      <c r="AG292" s="79" t="s">
        <v>1660</v>
      </c>
      <c r="AH292" s="79"/>
      <c r="AI292" s="85" t="s">
        <v>1659</v>
      </c>
      <c r="AJ292" s="79" t="b">
        <v>0</v>
      </c>
      <c r="AK292" s="79">
        <v>0</v>
      </c>
      <c r="AL292" s="85" t="s">
        <v>1659</v>
      </c>
      <c r="AM292" s="79" t="s">
        <v>1683</v>
      </c>
      <c r="AN292" s="79" t="b">
        <v>0</v>
      </c>
      <c r="AO292" s="85" t="s">
        <v>1601</v>
      </c>
      <c r="AP292" s="79" t="s">
        <v>176</v>
      </c>
      <c r="AQ292" s="79">
        <v>0</v>
      </c>
      <c r="AR292" s="79">
        <v>0</v>
      </c>
      <c r="AS292" s="79"/>
      <c r="AT292" s="79"/>
      <c r="AU292" s="79"/>
      <c r="AV292" s="79"/>
      <c r="AW292" s="79"/>
      <c r="AX292" s="79"/>
      <c r="AY292" s="79"/>
      <c r="AZ292" s="79"/>
      <c r="BA292">
        <v>282</v>
      </c>
      <c r="BB292" s="78" t="str">
        <f>REPLACE(INDEX(GroupVertices[Group],MATCH(Edges[[#This Row],[Vertex 1]],GroupVertices[Vertex],0)),1,1,"")</f>
        <v>2</v>
      </c>
      <c r="BC292" s="78" t="str">
        <f>REPLACE(INDEX(GroupVertices[Group],MATCH(Edges[[#This Row],[Vertex 2]],GroupVertices[Vertex],0)),1,1,"")</f>
        <v>2</v>
      </c>
      <c r="BD292" s="48">
        <v>0</v>
      </c>
      <c r="BE292" s="49">
        <v>0</v>
      </c>
      <c r="BF292" s="48">
        <v>0</v>
      </c>
      <c r="BG292" s="49">
        <v>0</v>
      </c>
      <c r="BH292" s="48">
        <v>0</v>
      </c>
      <c r="BI292" s="49">
        <v>0</v>
      </c>
      <c r="BJ292" s="48">
        <v>13</v>
      </c>
      <c r="BK292" s="49">
        <v>100</v>
      </c>
      <c r="BL292" s="48">
        <v>13</v>
      </c>
    </row>
    <row r="293" spans="1:64" ht="15">
      <c r="A293" s="64" t="s">
        <v>237</v>
      </c>
      <c r="B293" s="64" t="s">
        <v>237</v>
      </c>
      <c r="C293" s="65" t="s">
        <v>2630</v>
      </c>
      <c r="D293" s="66">
        <v>3</v>
      </c>
      <c r="E293" s="67" t="s">
        <v>136</v>
      </c>
      <c r="F293" s="68">
        <v>35</v>
      </c>
      <c r="G293" s="65"/>
      <c r="H293" s="69"/>
      <c r="I293" s="70"/>
      <c r="J293" s="70"/>
      <c r="K293" s="34" t="s">
        <v>65</v>
      </c>
      <c r="L293" s="77">
        <v>293</v>
      </c>
      <c r="M293" s="77"/>
      <c r="N293" s="72"/>
      <c r="O293" s="79" t="s">
        <v>176</v>
      </c>
      <c r="P293" s="81">
        <v>43721.61865740741</v>
      </c>
      <c r="Q293" s="79" t="s">
        <v>527</v>
      </c>
      <c r="R293" s="83" t="s">
        <v>840</v>
      </c>
      <c r="S293" s="79" t="s">
        <v>893</v>
      </c>
      <c r="T293" s="79" t="s">
        <v>919</v>
      </c>
      <c r="U293" s="79"/>
      <c r="V293" s="83" t="s">
        <v>968</v>
      </c>
      <c r="W293" s="81">
        <v>43721.61865740741</v>
      </c>
      <c r="X293" s="83" t="s">
        <v>1257</v>
      </c>
      <c r="Y293" s="79"/>
      <c r="Z293" s="79"/>
      <c r="AA293" s="85" t="s">
        <v>1602</v>
      </c>
      <c r="AB293" s="79"/>
      <c r="AC293" s="79" t="b">
        <v>0</v>
      </c>
      <c r="AD293" s="79">
        <v>0</v>
      </c>
      <c r="AE293" s="85" t="s">
        <v>1659</v>
      </c>
      <c r="AF293" s="79" t="b">
        <v>0</v>
      </c>
      <c r="AG293" s="79" t="s">
        <v>1660</v>
      </c>
      <c r="AH293" s="79"/>
      <c r="AI293" s="85" t="s">
        <v>1659</v>
      </c>
      <c r="AJ293" s="79" t="b">
        <v>0</v>
      </c>
      <c r="AK293" s="79">
        <v>0</v>
      </c>
      <c r="AL293" s="85" t="s">
        <v>1659</v>
      </c>
      <c r="AM293" s="79" t="s">
        <v>1683</v>
      </c>
      <c r="AN293" s="79" t="b">
        <v>0</v>
      </c>
      <c r="AO293" s="85" t="s">
        <v>1602</v>
      </c>
      <c r="AP293" s="79" t="s">
        <v>176</v>
      </c>
      <c r="AQ293" s="79">
        <v>0</v>
      </c>
      <c r="AR293" s="79">
        <v>0</v>
      </c>
      <c r="AS293" s="79"/>
      <c r="AT293" s="79"/>
      <c r="AU293" s="79"/>
      <c r="AV293" s="79"/>
      <c r="AW293" s="79"/>
      <c r="AX293" s="79"/>
      <c r="AY293" s="79"/>
      <c r="AZ293" s="79"/>
      <c r="BA293">
        <v>282</v>
      </c>
      <c r="BB293" s="78" t="str">
        <f>REPLACE(INDEX(GroupVertices[Group],MATCH(Edges[[#This Row],[Vertex 1]],GroupVertices[Vertex],0)),1,1,"")</f>
        <v>2</v>
      </c>
      <c r="BC293" s="78" t="str">
        <f>REPLACE(INDEX(GroupVertices[Group],MATCH(Edges[[#This Row],[Vertex 2]],GroupVertices[Vertex],0)),1,1,"")</f>
        <v>2</v>
      </c>
      <c r="BD293" s="48">
        <v>0</v>
      </c>
      <c r="BE293" s="49">
        <v>0</v>
      </c>
      <c r="BF293" s="48">
        <v>0</v>
      </c>
      <c r="BG293" s="49">
        <v>0</v>
      </c>
      <c r="BH293" s="48">
        <v>0</v>
      </c>
      <c r="BI293" s="49">
        <v>0</v>
      </c>
      <c r="BJ293" s="48">
        <v>12</v>
      </c>
      <c r="BK293" s="49">
        <v>100</v>
      </c>
      <c r="BL293" s="48">
        <v>12</v>
      </c>
    </row>
    <row r="294" spans="1:64" ht="15">
      <c r="A294" s="64" t="s">
        <v>237</v>
      </c>
      <c r="B294" s="64" t="s">
        <v>237</v>
      </c>
      <c r="C294" s="65" t="s">
        <v>2630</v>
      </c>
      <c r="D294" s="66">
        <v>3</v>
      </c>
      <c r="E294" s="67" t="s">
        <v>136</v>
      </c>
      <c r="F294" s="68">
        <v>35</v>
      </c>
      <c r="G294" s="65"/>
      <c r="H294" s="69"/>
      <c r="I294" s="70"/>
      <c r="J294" s="70"/>
      <c r="K294" s="34" t="s">
        <v>65</v>
      </c>
      <c r="L294" s="77">
        <v>294</v>
      </c>
      <c r="M294" s="77"/>
      <c r="N294" s="72"/>
      <c r="O294" s="79" t="s">
        <v>176</v>
      </c>
      <c r="P294" s="81">
        <v>43721.61865740741</v>
      </c>
      <c r="Q294" s="79" t="s">
        <v>528</v>
      </c>
      <c r="R294" s="83" t="s">
        <v>841</v>
      </c>
      <c r="S294" s="79" t="s">
        <v>893</v>
      </c>
      <c r="T294" s="79" t="s">
        <v>919</v>
      </c>
      <c r="U294" s="79"/>
      <c r="V294" s="83" t="s">
        <v>968</v>
      </c>
      <c r="W294" s="81">
        <v>43721.61865740741</v>
      </c>
      <c r="X294" s="83" t="s">
        <v>1258</v>
      </c>
      <c r="Y294" s="79"/>
      <c r="Z294" s="79"/>
      <c r="AA294" s="85" t="s">
        <v>1603</v>
      </c>
      <c r="AB294" s="79"/>
      <c r="AC294" s="79" t="b">
        <v>0</v>
      </c>
      <c r="AD294" s="79">
        <v>0</v>
      </c>
      <c r="AE294" s="85" t="s">
        <v>1659</v>
      </c>
      <c r="AF294" s="79" t="b">
        <v>0</v>
      </c>
      <c r="AG294" s="79" t="s">
        <v>1660</v>
      </c>
      <c r="AH294" s="79"/>
      <c r="AI294" s="85" t="s">
        <v>1659</v>
      </c>
      <c r="AJ294" s="79" t="b">
        <v>0</v>
      </c>
      <c r="AK294" s="79">
        <v>0</v>
      </c>
      <c r="AL294" s="85" t="s">
        <v>1659</v>
      </c>
      <c r="AM294" s="79" t="s">
        <v>1683</v>
      </c>
      <c r="AN294" s="79" t="b">
        <v>0</v>
      </c>
      <c r="AO294" s="85" t="s">
        <v>1603</v>
      </c>
      <c r="AP294" s="79" t="s">
        <v>176</v>
      </c>
      <c r="AQ294" s="79">
        <v>0</v>
      </c>
      <c r="AR294" s="79">
        <v>0</v>
      </c>
      <c r="AS294" s="79"/>
      <c r="AT294" s="79"/>
      <c r="AU294" s="79"/>
      <c r="AV294" s="79"/>
      <c r="AW294" s="79"/>
      <c r="AX294" s="79"/>
      <c r="AY294" s="79"/>
      <c r="AZ294" s="79"/>
      <c r="BA294">
        <v>282</v>
      </c>
      <c r="BB294" s="78" t="str">
        <f>REPLACE(INDEX(GroupVertices[Group],MATCH(Edges[[#This Row],[Vertex 1]],GroupVertices[Vertex],0)),1,1,"")</f>
        <v>2</v>
      </c>
      <c r="BC294" s="78" t="str">
        <f>REPLACE(INDEX(GroupVertices[Group],MATCH(Edges[[#This Row],[Vertex 2]],GroupVertices[Vertex],0)),1,1,"")</f>
        <v>2</v>
      </c>
      <c r="BD294" s="48">
        <v>0</v>
      </c>
      <c r="BE294" s="49">
        <v>0</v>
      </c>
      <c r="BF294" s="48">
        <v>0</v>
      </c>
      <c r="BG294" s="49">
        <v>0</v>
      </c>
      <c r="BH294" s="48">
        <v>0</v>
      </c>
      <c r="BI294" s="49">
        <v>0</v>
      </c>
      <c r="BJ294" s="48">
        <v>12</v>
      </c>
      <c r="BK294" s="49">
        <v>100</v>
      </c>
      <c r="BL294" s="48">
        <v>12</v>
      </c>
    </row>
    <row r="295" spans="1:64" ht="15">
      <c r="A295" s="64" t="s">
        <v>237</v>
      </c>
      <c r="B295" s="64" t="s">
        <v>237</v>
      </c>
      <c r="C295" s="65" t="s">
        <v>2630</v>
      </c>
      <c r="D295" s="66">
        <v>3</v>
      </c>
      <c r="E295" s="67" t="s">
        <v>136</v>
      </c>
      <c r="F295" s="68">
        <v>35</v>
      </c>
      <c r="G295" s="65"/>
      <c r="H295" s="69"/>
      <c r="I295" s="70"/>
      <c r="J295" s="70"/>
      <c r="K295" s="34" t="s">
        <v>65</v>
      </c>
      <c r="L295" s="77">
        <v>295</v>
      </c>
      <c r="M295" s="77"/>
      <c r="N295" s="72"/>
      <c r="O295" s="79" t="s">
        <v>176</v>
      </c>
      <c r="P295" s="81">
        <v>43721.61866898148</v>
      </c>
      <c r="Q295" s="79" t="s">
        <v>529</v>
      </c>
      <c r="R295" s="83" t="s">
        <v>842</v>
      </c>
      <c r="S295" s="79" t="s">
        <v>893</v>
      </c>
      <c r="T295" s="79" t="s">
        <v>919</v>
      </c>
      <c r="U295" s="79"/>
      <c r="V295" s="83" t="s">
        <v>968</v>
      </c>
      <c r="W295" s="81">
        <v>43721.61866898148</v>
      </c>
      <c r="X295" s="83" t="s">
        <v>1259</v>
      </c>
      <c r="Y295" s="79"/>
      <c r="Z295" s="79"/>
      <c r="AA295" s="85" t="s">
        <v>1604</v>
      </c>
      <c r="AB295" s="79"/>
      <c r="AC295" s="79" t="b">
        <v>0</v>
      </c>
      <c r="AD295" s="79">
        <v>0</v>
      </c>
      <c r="AE295" s="85" t="s">
        <v>1659</v>
      </c>
      <c r="AF295" s="79" t="b">
        <v>0</v>
      </c>
      <c r="AG295" s="79" t="s">
        <v>1660</v>
      </c>
      <c r="AH295" s="79"/>
      <c r="AI295" s="85" t="s">
        <v>1659</v>
      </c>
      <c r="AJ295" s="79" t="b">
        <v>0</v>
      </c>
      <c r="AK295" s="79">
        <v>0</v>
      </c>
      <c r="AL295" s="85" t="s">
        <v>1659</v>
      </c>
      <c r="AM295" s="79" t="s">
        <v>1683</v>
      </c>
      <c r="AN295" s="79" t="b">
        <v>0</v>
      </c>
      <c r="AO295" s="85" t="s">
        <v>1604</v>
      </c>
      <c r="AP295" s="79" t="s">
        <v>176</v>
      </c>
      <c r="AQ295" s="79">
        <v>0</v>
      </c>
      <c r="AR295" s="79">
        <v>0</v>
      </c>
      <c r="AS295" s="79"/>
      <c r="AT295" s="79"/>
      <c r="AU295" s="79"/>
      <c r="AV295" s="79"/>
      <c r="AW295" s="79"/>
      <c r="AX295" s="79"/>
      <c r="AY295" s="79"/>
      <c r="AZ295" s="79"/>
      <c r="BA295">
        <v>282</v>
      </c>
      <c r="BB295" s="78" t="str">
        <f>REPLACE(INDEX(GroupVertices[Group],MATCH(Edges[[#This Row],[Vertex 1]],GroupVertices[Vertex],0)),1,1,"")</f>
        <v>2</v>
      </c>
      <c r="BC295" s="78" t="str">
        <f>REPLACE(INDEX(GroupVertices[Group],MATCH(Edges[[#This Row],[Vertex 2]],GroupVertices[Vertex],0)),1,1,"")</f>
        <v>2</v>
      </c>
      <c r="BD295" s="48">
        <v>0</v>
      </c>
      <c r="BE295" s="49">
        <v>0</v>
      </c>
      <c r="BF295" s="48">
        <v>0</v>
      </c>
      <c r="BG295" s="49">
        <v>0</v>
      </c>
      <c r="BH295" s="48">
        <v>0</v>
      </c>
      <c r="BI295" s="49">
        <v>0</v>
      </c>
      <c r="BJ295" s="48">
        <v>13</v>
      </c>
      <c r="BK295" s="49">
        <v>100</v>
      </c>
      <c r="BL295" s="48">
        <v>13</v>
      </c>
    </row>
    <row r="296" spans="1:64" ht="15">
      <c r="A296" s="64" t="s">
        <v>237</v>
      </c>
      <c r="B296" s="64" t="s">
        <v>237</v>
      </c>
      <c r="C296" s="65" t="s">
        <v>2630</v>
      </c>
      <c r="D296" s="66">
        <v>3</v>
      </c>
      <c r="E296" s="67" t="s">
        <v>136</v>
      </c>
      <c r="F296" s="68">
        <v>35</v>
      </c>
      <c r="G296" s="65"/>
      <c r="H296" s="69"/>
      <c r="I296" s="70"/>
      <c r="J296" s="70"/>
      <c r="K296" s="34" t="s">
        <v>65</v>
      </c>
      <c r="L296" s="77">
        <v>296</v>
      </c>
      <c r="M296" s="77"/>
      <c r="N296" s="72"/>
      <c r="O296" s="79" t="s">
        <v>176</v>
      </c>
      <c r="P296" s="81">
        <v>43721.618680555555</v>
      </c>
      <c r="Q296" s="79" t="s">
        <v>530</v>
      </c>
      <c r="R296" s="83" t="s">
        <v>843</v>
      </c>
      <c r="S296" s="79" t="s">
        <v>893</v>
      </c>
      <c r="T296" s="79" t="s">
        <v>919</v>
      </c>
      <c r="U296" s="79"/>
      <c r="V296" s="83" t="s">
        <v>968</v>
      </c>
      <c r="W296" s="81">
        <v>43721.618680555555</v>
      </c>
      <c r="X296" s="83" t="s">
        <v>1260</v>
      </c>
      <c r="Y296" s="79"/>
      <c r="Z296" s="79"/>
      <c r="AA296" s="85" t="s">
        <v>1605</v>
      </c>
      <c r="AB296" s="79"/>
      <c r="AC296" s="79" t="b">
        <v>0</v>
      </c>
      <c r="AD296" s="79">
        <v>0</v>
      </c>
      <c r="AE296" s="85" t="s">
        <v>1659</v>
      </c>
      <c r="AF296" s="79" t="b">
        <v>0</v>
      </c>
      <c r="AG296" s="79" t="s">
        <v>1660</v>
      </c>
      <c r="AH296" s="79"/>
      <c r="AI296" s="85" t="s">
        <v>1659</v>
      </c>
      <c r="AJ296" s="79" t="b">
        <v>0</v>
      </c>
      <c r="AK296" s="79">
        <v>0</v>
      </c>
      <c r="AL296" s="85" t="s">
        <v>1659</v>
      </c>
      <c r="AM296" s="79" t="s">
        <v>1683</v>
      </c>
      <c r="AN296" s="79" t="b">
        <v>0</v>
      </c>
      <c r="AO296" s="85" t="s">
        <v>1605</v>
      </c>
      <c r="AP296" s="79" t="s">
        <v>176</v>
      </c>
      <c r="AQ296" s="79">
        <v>0</v>
      </c>
      <c r="AR296" s="79">
        <v>0</v>
      </c>
      <c r="AS296" s="79"/>
      <c r="AT296" s="79"/>
      <c r="AU296" s="79"/>
      <c r="AV296" s="79"/>
      <c r="AW296" s="79"/>
      <c r="AX296" s="79"/>
      <c r="AY296" s="79"/>
      <c r="AZ296" s="79"/>
      <c r="BA296">
        <v>282</v>
      </c>
      <c r="BB296" s="78" t="str">
        <f>REPLACE(INDEX(GroupVertices[Group],MATCH(Edges[[#This Row],[Vertex 1]],GroupVertices[Vertex],0)),1,1,"")</f>
        <v>2</v>
      </c>
      <c r="BC296" s="78" t="str">
        <f>REPLACE(INDEX(GroupVertices[Group],MATCH(Edges[[#This Row],[Vertex 2]],GroupVertices[Vertex],0)),1,1,"")</f>
        <v>2</v>
      </c>
      <c r="BD296" s="48">
        <v>0</v>
      </c>
      <c r="BE296" s="49">
        <v>0</v>
      </c>
      <c r="BF296" s="48">
        <v>1</v>
      </c>
      <c r="BG296" s="49">
        <v>7.142857142857143</v>
      </c>
      <c r="BH296" s="48">
        <v>0</v>
      </c>
      <c r="BI296" s="49">
        <v>0</v>
      </c>
      <c r="BJ296" s="48">
        <v>13</v>
      </c>
      <c r="BK296" s="49">
        <v>92.85714285714286</v>
      </c>
      <c r="BL296" s="48">
        <v>14</v>
      </c>
    </row>
    <row r="297" spans="1:64" ht="15">
      <c r="A297" s="64" t="s">
        <v>237</v>
      </c>
      <c r="B297" s="64" t="s">
        <v>237</v>
      </c>
      <c r="C297" s="65" t="s">
        <v>2630</v>
      </c>
      <c r="D297" s="66">
        <v>3</v>
      </c>
      <c r="E297" s="67" t="s">
        <v>136</v>
      </c>
      <c r="F297" s="68">
        <v>35</v>
      </c>
      <c r="G297" s="65"/>
      <c r="H297" s="69"/>
      <c r="I297" s="70"/>
      <c r="J297" s="70"/>
      <c r="K297" s="34" t="s">
        <v>65</v>
      </c>
      <c r="L297" s="77">
        <v>297</v>
      </c>
      <c r="M297" s="77"/>
      <c r="N297" s="72"/>
      <c r="O297" s="79" t="s">
        <v>176</v>
      </c>
      <c r="P297" s="81">
        <v>43721.618680555555</v>
      </c>
      <c r="Q297" s="79" t="s">
        <v>531</v>
      </c>
      <c r="R297" s="83" t="s">
        <v>844</v>
      </c>
      <c r="S297" s="79" t="s">
        <v>893</v>
      </c>
      <c r="T297" s="79" t="s">
        <v>919</v>
      </c>
      <c r="U297" s="79"/>
      <c r="V297" s="83" t="s">
        <v>968</v>
      </c>
      <c r="W297" s="81">
        <v>43721.618680555555</v>
      </c>
      <c r="X297" s="83" t="s">
        <v>1261</v>
      </c>
      <c r="Y297" s="79"/>
      <c r="Z297" s="79"/>
      <c r="AA297" s="85" t="s">
        <v>1606</v>
      </c>
      <c r="AB297" s="79"/>
      <c r="AC297" s="79" t="b">
        <v>0</v>
      </c>
      <c r="AD297" s="79">
        <v>0</v>
      </c>
      <c r="AE297" s="85" t="s">
        <v>1659</v>
      </c>
      <c r="AF297" s="79" t="b">
        <v>0</v>
      </c>
      <c r="AG297" s="79" t="s">
        <v>1660</v>
      </c>
      <c r="AH297" s="79"/>
      <c r="AI297" s="85" t="s">
        <v>1659</v>
      </c>
      <c r="AJ297" s="79" t="b">
        <v>0</v>
      </c>
      <c r="AK297" s="79">
        <v>0</v>
      </c>
      <c r="AL297" s="85" t="s">
        <v>1659</v>
      </c>
      <c r="AM297" s="79" t="s">
        <v>1683</v>
      </c>
      <c r="AN297" s="79" t="b">
        <v>0</v>
      </c>
      <c r="AO297" s="85" t="s">
        <v>1606</v>
      </c>
      <c r="AP297" s="79" t="s">
        <v>176</v>
      </c>
      <c r="AQ297" s="79">
        <v>0</v>
      </c>
      <c r="AR297" s="79">
        <v>0</v>
      </c>
      <c r="AS297" s="79"/>
      <c r="AT297" s="79"/>
      <c r="AU297" s="79"/>
      <c r="AV297" s="79"/>
      <c r="AW297" s="79"/>
      <c r="AX297" s="79"/>
      <c r="AY297" s="79"/>
      <c r="AZ297" s="79"/>
      <c r="BA297">
        <v>282</v>
      </c>
      <c r="BB297" s="78" t="str">
        <f>REPLACE(INDEX(GroupVertices[Group],MATCH(Edges[[#This Row],[Vertex 1]],GroupVertices[Vertex],0)),1,1,"")</f>
        <v>2</v>
      </c>
      <c r="BC297" s="78" t="str">
        <f>REPLACE(INDEX(GroupVertices[Group],MATCH(Edges[[#This Row],[Vertex 2]],GroupVertices[Vertex],0)),1,1,"")</f>
        <v>2</v>
      </c>
      <c r="BD297" s="48">
        <v>0</v>
      </c>
      <c r="BE297" s="49">
        <v>0</v>
      </c>
      <c r="BF297" s="48">
        <v>0</v>
      </c>
      <c r="BG297" s="49">
        <v>0</v>
      </c>
      <c r="BH297" s="48">
        <v>0</v>
      </c>
      <c r="BI297" s="49">
        <v>0</v>
      </c>
      <c r="BJ297" s="48">
        <v>15</v>
      </c>
      <c r="BK297" s="49">
        <v>100</v>
      </c>
      <c r="BL297" s="48">
        <v>15</v>
      </c>
    </row>
    <row r="298" spans="1:64" ht="15">
      <c r="A298" s="64" t="s">
        <v>237</v>
      </c>
      <c r="B298" s="64" t="s">
        <v>237</v>
      </c>
      <c r="C298" s="65" t="s">
        <v>2630</v>
      </c>
      <c r="D298" s="66">
        <v>3</v>
      </c>
      <c r="E298" s="67" t="s">
        <v>136</v>
      </c>
      <c r="F298" s="68">
        <v>35</v>
      </c>
      <c r="G298" s="65"/>
      <c r="H298" s="69"/>
      <c r="I298" s="70"/>
      <c r="J298" s="70"/>
      <c r="K298" s="34" t="s">
        <v>65</v>
      </c>
      <c r="L298" s="77">
        <v>298</v>
      </c>
      <c r="M298" s="77"/>
      <c r="N298" s="72"/>
      <c r="O298" s="79" t="s">
        <v>176</v>
      </c>
      <c r="P298" s="81">
        <v>43721.61869212963</v>
      </c>
      <c r="Q298" s="79" t="s">
        <v>532</v>
      </c>
      <c r="R298" s="83" t="s">
        <v>845</v>
      </c>
      <c r="S298" s="79" t="s">
        <v>893</v>
      </c>
      <c r="T298" s="79" t="s">
        <v>919</v>
      </c>
      <c r="U298" s="79"/>
      <c r="V298" s="83" t="s">
        <v>968</v>
      </c>
      <c r="W298" s="81">
        <v>43721.61869212963</v>
      </c>
      <c r="X298" s="83" t="s">
        <v>1262</v>
      </c>
      <c r="Y298" s="79"/>
      <c r="Z298" s="79"/>
      <c r="AA298" s="85" t="s">
        <v>1607</v>
      </c>
      <c r="AB298" s="79"/>
      <c r="AC298" s="79" t="b">
        <v>0</v>
      </c>
      <c r="AD298" s="79">
        <v>0</v>
      </c>
      <c r="AE298" s="85" t="s">
        <v>1659</v>
      </c>
      <c r="AF298" s="79" t="b">
        <v>0</v>
      </c>
      <c r="AG298" s="79" t="s">
        <v>1660</v>
      </c>
      <c r="AH298" s="79"/>
      <c r="AI298" s="85" t="s">
        <v>1659</v>
      </c>
      <c r="AJ298" s="79" t="b">
        <v>0</v>
      </c>
      <c r="AK298" s="79">
        <v>0</v>
      </c>
      <c r="AL298" s="85" t="s">
        <v>1659</v>
      </c>
      <c r="AM298" s="79" t="s">
        <v>1683</v>
      </c>
      <c r="AN298" s="79" t="b">
        <v>0</v>
      </c>
      <c r="AO298" s="85" t="s">
        <v>1607</v>
      </c>
      <c r="AP298" s="79" t="s">
        <v>176</v>
      </c>
      <c r="AQ298" s="79">
        <v>0</v>
      </c>
      <c r="AR298" s="79">
        <v>0</v>
      </c>
      <c r="AS298" s="79"/>
      <c r="AT298" s="79"/>
      <c r="AU298" s="79"/>
      <c r="AV298" s="79"/>
      <c r="AW298" s="79"/>
      <c r="AX298" s="79"/>
      <c r="AY298" s="79"/>
      <c r="AZ298" s="79"/>
      <c r="BA298">
        <v>282</v>
      </c>
      <c r="BB298" s="78" t="str">
        <f>REPLACE(INDEX(GroupVertices[Group],MATCH(Edges[[#This Row],[Vertex 1]],GroupVertices[Vertex],0)),1,1,"")</f>
        <v>2</v>
      </c>
      <c r="BC298" s="78" t="str">
        <f>REPLACE(INDEX(GroupVertices[Group],MATCH(Edges[[#This Row],[Vertex 2]],GroupVertices[Vertex],0)),1,1,"")</f>
        <v>2</v>
      </c>
      <c r="BD298" s="48">
        <v>0</v>
      </c>
      <c r="BE298" s="49">
        <v>0</v>
      </c>
      <c r="BF298" s="48">
        <v>0</v>
      </c>
      <c r="BG298" s="49">
        <v>0</v>
      </c>
      <c r="BH298" s="48">
        <v>0</v>
      </c>
      <c r="BI298" s="49">
        <v>0</v>
      </c>
      <c r="BJ298" s="48">
        <v>13</v>
      </c>
      <c r="BK298" s="49">
        <v>100</v>
      </c>
      <c r="BL298" s="48">
        <v>13</v>
      </c>
    </row>
    <row r="299" spans="1:64" ht="15">
      <c r="A299" s="64" t="s">
        <v>237</v>
      </c>
      <c r="B299" s="64" t="s">
        <v>237</v>
      </c>
      <c r="C299" s="65" t="s">
        <v>2630</v>
      </c>
      <c r="D299" s="66">
        <v>3</v>
      </c>
      <c r="E299" s="67" t="s">
        <v>136</v>
      </c>
      <c r="F299" s="68">
        <v>35</v>
      </c>
      <c r="G299" s="65"/>
      <c r="H299" s="69"/>
      <c r="I299" s="70"/>
      <c r="J299" s="70"/>
      <c r="K299" s="34" t="s">
        <v>65</v>
      </c>
      <c r="L299" s="77">
        <v>299</v>
      </c>
      <c r="M299" s="77"/>
      <c r="N299" s="72"/>
      <c r="O299" s="79" t="s">
        <v>176</v>
      </c>
      <c r="P299" s="81">
        <v>43721.6187037037</v>
      </c>
      <c r="Q299" s="79" t="s">
        <v>533</v>
      </c>
      <c r="R299" s="83" t="s">
        <v>846</v>
      </c>
      <c r="S299" s="79" t="s">
        <v>893</v>
      </c>
      <c r="T299" s="79" t="s">
        <v>919</v>
      </c>
      <c r="U299" s="79"/>
      <c r="V299" s="83" t="s">
        <v>968</v>
      </c>
      <c r="W299" s="81">
        <v>43721.6187037037</v>
      </c>
      <c r="X299" s="83" t="s">
        <v>1263</v>
      </c>
      <c r="Y299" s="79"/>
      <c r="Z299" s="79"/>
      <c r="AA299" s="85" t="s">
        <v>1608</v>
      </c>
      <c r="AB299" s="79"/>
      <c r="AC299" s="79" t="b">
        <v>0</v>
      </c>
      <c r="AD299" s="79">
        <v>0</v>
      </c>
      <c r="AE299" s="85" t="s">
        <v>1659</v>
      </c>
      <c r="AF299" s="79" t="b">
        <v>0</v>
      </c>
      <c r="AG299" s="79" t="s">
        <v>1660</v>
      </c>
      <c r="AH299" s="79"/>
      <c r="AI299" s="85" t="s">
        <v>1659</v>
      </c>
      <c r="AJ299" s="79" t="b">
        <v>0</v>
      </c>
      <c r="AK299" s="79">
        <v>0</v>
      </c>
      <c r="AL299" s="85" t="s">
        <v>1659</v>
      </c>
      <c r="AM299" s="79" t="s">
        <v>1683</v>
      </c>
      <c r="AN299" s="79" t="b">
        <v>0</v>
      </c>
      <c r="AO299" s="85" t="s">
        <v>1608</v>
      </c>
      <c r="AP299" s="79" t="s">
        <v>176</v>
      </c>
      <c r="AQ299" s="79">
        <v>0</v>
      </c>
      <c r="AR299" s="79">
        <v>0</v>
      </c>
      <c r="AS299" s="79"/>
      <c r="AT299" s="79"/>
      <c r="AU299" s="79"/>
      <c r="AV299" s="79"/>
      <c r="AW299" s="79"/>
      <c r="AX299" s="79"/>
      <c r="AY299" s="79"/>
      <c r="AZ299" s="79"/>
      <c r="BA299">
        <v>282</v>
      </c>
      <c r="BB299" s="78" t="str">
        <f>REPLACE(INDEX(GroupVertices[Group],MATCH(Edges[[#This Row],[Vertex 1]],GroupVertices[Vertex],0)),1,1,"")</f>
        <v>2</v>
      </c>
      <c r="BC299" s="78" t="str">
        <f>REPLACE(INDEX(GroupVertices[Group],MATCH(Edges[[#This Row],[Vertex 2]],GroupVertices[Vertex],0)),1,1,"")</f>
        <v>2</v>
      </c>
      <c r="BD299" s="48">
        <v>0</v>
      </c>
      <c r="BE299" s="49">
        <v>0</v>
      </c>
      <c r="BF299" s="48">
        <v>0</v>
      </c>
      <c r="BG299" s="49">
        <v>0</v>
      </c>
      <c r="BH299" s="48">
        <v>0</v>
      </c>
      <c r="BI299" s="49">
        <v>0</v>
      </c>
      <c r="BJ299" s="48">
        <v>13</v>
      </c>
      <c r="BK299" s="49">
        <v>100</v>
      </c>
      <c r="BL299" s="48">
        <v>13</v>
      </c>
    </row>
    <row r="300" spans="1:64" ht="15">
      <c r="A300" s="64" t="s">
        <v>237</v>
      </c>
      <c r="B300" s="64" t="s">
        <v>237</v>
      </c>
      <c r="C300" s="65" t="s">
        <v>2630</v>
      </c>
      <c r="D300" s="66">
        <v>3</v>
      </c>
      <c r="E300" s="67" t="s">
        <v>136</v>
      </c>
      <c r="F300" s="68">
        <v>35</v>
      </c>
      <c r="G300" s="65"/>
      <c r="H300" s="69"/>
      <c r="I300" s="70"/>
      <c r="J300" s="70"/>
      <c r="K300" s="34" t="s">
        <v>65</v>
      </c>
      <c r="L300" s="77">
        <v>300</v>
      </c>
      <c r="M300" s="77"/>
      <c r="N300" s="72"/>
      <c r="O300" s="79" t="s">
        <v>176</v>
      </c>
      <c r="P300" s="81">
        <v>43721.6187037037</v>
      </c>
      <c r="Q300" s="79" t="s">
        <v>534</v>
      </c>
      <c r="R300" s="83" t="s">
        <v>847</v>
      </c>
      <c r="S300" s="79" t="s">
        <v>893</v>
      </c>
      <c r="T300" s="79" t="s">
        <v>919</v>
      </c>
      <c r="U300" s="79"/>
      <c r="V300" s="83" t="s">
        <v>968</v>
      </c>
      <c r="W300" s="81">
        <v>43721.6187037037</v>
      </c>
      <c r="X300" s="83" t="s">
        <v>1264</v>
      </c>
      <c r="Y300" s="79"/>
      <c r="Z300" s="79"/>
      <c r="AA300" s="85" t="s">
        <v>1609</v>
      </c>
      <c r="AB300" s="79"/>
      <c r="AC300" s="79" t="b">
        <v>0</v>
      </c>
      <c r="AD300" s="79">
        <v>0</v>
      </c>
      <c r="AE300" s="85" t="s">
        <v>1659</v>
      </c>
      <c r="AF300" s="79" t="b">
        <v>0</v>
      </c>
      <c r="AG300" s="79" t="s">
        <v>1660</v>
      </c>
      <c r="AH300" s="79"/>
      <c r="AI300" s="85" t="s">
        <v>1659</v>
      </c>
      <c r="AJ300" s="79" t="b">
        <v>0</v>
      </c>
      <c r="AK300" s="79">
        <v>0</v>
      </c>
      <c r="AL300" s="85" t="s">
        <v>1659</v>
      </c>
      <c r="AM300" s="79" t="s">
        <v>1683</v>
      </c>
      <c r="AN300" s="79" t="b">
        <v>0</v>
      </c>
      <c r="AO300" s="85" t="s">
        <v>1609</v>
      </c>
      <c r="AP300" s="79" t="s">
        <v>176</v>
      </c>
      <c r="AQ300" s="79">
        <v>0</v>
      </c>
      <c r="AR300" s="79">
        <v>0</v>
      </c>
      <c r="AS300" s="79"/>
      <c r="AT300" s="79"/>
      <c r="AU300" s="79"/>
      <c r="AV300" s="79"/>
      <c r="AW300" s="79"/>
      <c r="AX300" s="79"/>
      <c r="AY300" s="79"/>
      <c r="AZ300" s="79"/>
      <c r="BA300">
        <v>282</v>
      </c>
      <c r="BB300" s="78" t="str">
        <f>REPLACE(INDEX(GroupVertices[Group],MATCH(Edges[[#This Row],[Vertex 1]],GroupVertices[Vertex],0)),1,1,"")</f>
        <v>2</v>
      </c>
      <c r="BC300" s="78" t="str">
        <f>REPLACE(INDEX(GroupVertices[Group],MATCH(Edges[[#This Row],[Vertex 2]],GroupVertices[Vertex],0)),1,1,"")</f>
        <v>2</v>
      </c>
      <c r="BD300" s="48">
        <v>0</v>
      </c>
      <c r="BE300" s="49">
        <v>0</v>
      </c>
      <c r="BF300" s="48">
        <v>0</v>
      </c>
      <c r="BG300" s="49">
        <v>0</v>
      </c>
      <c r="BH300" s="48">
        <v>0</v>
      </c>
      <c r="BI300" s="49">
        <v>0</v>
      </c>
      <c r="BJ300" s="48">
        <v>12</v>
      </c>
      <c r="BK300" s="49">
        <v>100</v>
      </c>
      <c r="BL300" s="48">
        <v>12</v>
      </c>
    </row>
    <row r="301" spans="1:64" ht="15">
      <c r="A301" s="64" t="s">
        <v>237</v>
      </c>
      <c r="B301" s="64" t="s">
        <v>237</v>
      </c>
      <c r="C301" s="65" t="s">
        <v>2630</v>
      </c>
      <c r="D301" s="66">
        <v>3</v>
      </c>
      <c r="E301" s="67" t="s">
        <v>136</v>
      </c>
      <c r="F301" s="68">
        <v>35</v>
      </c>
      <c r="G301" s="65"/>
      <c r="H301" s="69"/>
      <c r="I301" s="70"/>
      <c r="J301" s="70"/>
      <c r="K301" s="34" t="s">
        <v>65</v>
      </c>
      <c r="L301" s="77">
        <v>301</v>
      </c>
      <c r="M301" s="77"/>
      <c r="N301" s="72"/>
      <c r="O301" s="79" t="s">
        <v>176</v>
      </c>
      <c r="P301" s="81">
        <v>43721.61871527778</v>
      </c>
      <c r="Q301" s="79" t="s">
        <v>535</v>
      </c>
      <c r="R301" s="83" t="s">
        <v>848</v>
      </c>
      <c r="S301" s="79" t="s">
        <v>893</v>
      </c>
      <c r="T301" s="79" t="s">
        <v>919</v>
      </c>
      <c r="U301" s="79"/>
      <c r="V301" s="83" t="s">
        <v>968</v>
      </c>
      <c r="W301" s="81">
        <v>43721.61871527778</v>
      </c>
      <c r="X301" s="83" t="s">
        <v>1265</v>
      </c>
      <c r="Y301" s="79"/>
      <c r="Z301" s="79"/>
      <c r="AA301" s="85" t="s">
        <v>1610</v>
      </c>
      <c r="AB301" s="79"/>
      <c r="AC301" s="79" t="b">
        <v>0</v>
      </c>
      <c r="AD301" s="79">
        <v>0</v>
      </c>
      <c r="AE301" s="85" t="s">
        <v>1659</v>
      </c>
      <c r="AF301" s="79" t="b">
        <v>0</v>
      </c>
      <c r="AG301" s="79" t="s">
        <v>1660</v>
      </c>
      <c r="AH301" s="79"/>
      <c r="AI301" s="85" t="s">
        <v>1659</v>
      </c>
      <c r="AJ301" s="79" t="b">
        <v>0</v>
      </c>
      <c r="AK301" s="79">
        <v>0</v>
      </c>
      <c r="AL301" s="85" t="s">
        <v>1659</v>
      </c>
      <c r="AM301" s="79" t="s">
        <v>1683</v>
      </c>
      <c r="AN301" s="79" t="b">
        <v>0</v>
      </c>
      <c r="AO301" s="85" t="s">
        <v>1610</v>
      </c>
      <c r="AP301" s="79" t="s">
        <v>176</v>
      </c>
      <c r="AQ301" s="79">
        <v>0</v>
      </c>
      <c r="AR301" s="79">
        <v>0</v>
      </c>
      <c r="AS301" s="79"/>
      <c r="AT301" s="79"/>
      <c r="AU301" s="79"/>
      <c r="AV301" s="79"/>
      <c r="AW301" s="79"/>
      <c r="AX301" s="79"/>
      <c r="AY301" s="79"/>
      <c r="AZ301" s="79"/>
      <c r="BA301">
        <v>282</v>
      </c>
      <c r="BB301" s="78" t="str">
        <f>REPLACE(INDEX(GroupVertices[Group],MATCH(Edges[[#This Row],[Vertex 1]],GroupVertices[Vertex],0)),1,1,"")</f>
        <v>2</v>
      </c>
      <c r="BC301" s="78" t="str">
        <f>REPLACE(INDEX(GroupVertices[Group],MATCH(Edges[[#This Row],[Vertex 2]],GroupVertices[Vertex],0)),1,1,"")</f>
        <v>2</v>
      </c>
      <c r="BD301" s="48">
        <v>1</v>
      </c>
      <c r="BE301" s="49">
        <v>7.6923076923076925</v>
      </c>
      <c r="BF301" s="48">
        <v>0</v>
      </c>
      <c r="BG301" s="49">
        <v>0</v>
      </c>
      <c r="BH301" s="48">
        <v>0</v>
      </c>
      <c r="BI301" s="49">
        <v>0</v>
      </c>
      <c r="BJ301" s="48">
        <v>12</v>
      </c>
      <c r="BK301" s="49">
        <v>92.3076923076923</v>
      </c>
      <c r="BL301" s="48">
        <v>13</v>
      </c>
    </row>
    <row r="302" spans="1:64" ht="15">
      <c r="A302" s="64" t="s">
        <v>237</v>
      </c>
      <c r="B302" s="64" t="s">
        <v>237</v>
      </c>
      <c r="C302" s="65" t="s">
        <v>2630</v>
      </c>
      <c r="D302" s="66">
        <v>3</v>
      </c>
      <c r="E302" s="67" t="s">
        <v>136</v>
      </c>
      <c r="F302" s="68">
        <v>35</v>
      </c>
      <c r="G302" s="65"/>
      <c r="H302" s="69"/>
      <c r="I302" s="70"/>
      <c r="J302" s="70"/>
      <c r="K302" s="34" t="s">
        <v>65</v>
      </c>
      <c r="L302" s="77">
        <v>302</v>
      </c>
      <c r="M302" s="77"/>
      <c r="N302" s="72"/>
      <c r="O302" s="79" t="s">
        <v>176</v>
      </c>
      <c r="P302" s="81">
        <v>43721.74344907407</v>
      </c>
      <c r="Q302" s="79" t="s">
        <v>536</v>
      </c>
      <c r="R302" s="83" t="s">
        <v>849</v>
      </c>
      <c r="S302" s="79" t="s">
        <v>893</v>
      </c>
      <c r="T302" s="79" t="s">
        <v>919</v>
      </c>
      <c r="U302" s="79"/>
      <c r="V302" s="83" t="s">
        <v>968</v>
      </c>
      <c r="W302" s="81">
        <v>43721.74344907407</v>
      </c>
      <c r="X302" s="83" t="s">
        <v>1266</v>
      </c>
      <c r="Y302" s="79"/>
      <c r="Z302" s="79"/>
      <c r="AA302" s="85" t="s">
        <v>1611</v>
      </c>
      <c r="AB302" s="79"/>
      <c r="AC302" s="79" t="b">
        <v>0</v>
      </c>
      <c r="AD302" s="79">
        <v>0</v>
      </c>
      <c r="AE302" s="85" t="s">
        <v>1659</v>
      </c>
      <c r="AF302" s="79" t="b">
        <v>0</v>
      </c>
      <c r="AG302" s="79" t="s">
        <v>1660</v>
      </c>
      <c r="AH302" s="79"/>
      <c r="AI302" s="85" t="s">
        <v>1659</v>
      </c>
      <c r="AJ302" s="79" t="b">
        <v>0</v>
      </c>
      <c r="AK302" s="79">
        <v>0</v>
      </c>
      <c r="AL302" s="85" t="s">
        <v>1659</v>
      </c>
      <c r="AM302" s="79" t="s">
        <v>1683</v>
      </c>
      <c r="AN302" s="79" t="b">
        <v>0</v>
      </c>
      <c r="AO302" s="85" t="s">
        <v>1611</v>
      </c>
      <c r="AP302" s="79" t="s">
        <v>176</v>
      </c>
      <c r="AQ302" s="79">
        <v>0</v>
      </c>
      <c r="AR302" s="79">
        <v>0</v>
      </c>
      <c r="AS302" s="79"/>
      <c r="AT302" s="79"/>
      <c r="AU302" s="79"/>
      <c r="AV302" s="79"/>
      <c r="AW302" s="79"/>
      <c r="AX302" s="79"/>
      <c r="AY302" s="79"/>
      <c r="AZ302" s="79"/>
      <c r="BA302">
        <v>282</v>
      </c>
      <c r="BB302" s="78" t="str">
        <f>REPLACE(INDEX(GroupVertices[Group],MATCH(Edges[[#This Row],[Vertex 1]],GroupVertices[Vertex],0)),1,1,"")</f>
        <v>2</v>
      </c>
      <c r="BC302" s="78" t="str">
        <f>REPLACE(INDEX(GroupVertices[Group],MATCH(Edges[[#This Row],[Vertex 2]],GroupVertices[Vertex],0)),1,1,"")</f>
        <v>2</v>
      </c>
      <c r="BD302" s="48">
        <v>0</v>
      </c>
      <c r="BE302" s="49">
        <v>0</v>
      </c>
      <c r="BF302" s="48">
        <v>0</v>
      </c>
      <c r="BG302" s="49">
        <v>0</v>
      </c>
      <c r="BH302" s="48">
        <v>0</v>
      </c>
      <c r="BI302" s="49">
        <v>0</v>
      </c>
      <c r="BJ302" s="48">
        <v>15</v>
      </c>
      <c r="BK302" s="49">
        <v>100</v>
      </c>
      <c r="BL302" s="48">
        <v>15</v>
      </c>
    </row>
    <row r="303" spans="1:64" ht="15">
      <c r="A303" s="64" t="s">
        <v>237</v>
      </c>
      <c r="B303" s="64" t="s">
        <v>237</v>
      </c>
      <c r="C303" s="65" t="s">
        <v>2630</v>
      </c>
      <c r="D303" s="66">
        <v>3</v>
      </c>
      <c r="E303" s="67" t="s">
        <v>136</v>
      </c>
      <c r="F303" s="68">
        <v>35</v>
      </c>
      <c r="G303" s="65"/>
      <c r="H303" s="69"/>
      <c r="I303" s="70"/>
      <c r="J303" s="70"/>
      <c r="K303" s="34" t="s">
        <v>65</v>
      </c>
      <c r="L303" s="77">
        <v>303</v>
      </c>
      <c r="M303" s="77"/>
      <c r="N303" s="72"/>
      <c r="O303" s="79" t="s">
        <v>176</v>
      </c>
      <c r="P303" s="81">
        <v>43721.78537037037</v>
      </c>
      <c r="Q303" s="79" t="s">
        <v>537</v>
      </c>
      <c r="R303" s="83" t="s">
        <v>850</v>
      </c>
      <c r="S303" s="79" t="s">
        <v>893</v>
      </c>
      <c r="T303" s="79" t="s">
        <v>919</v>
      </c>
      <c r="U303" s="79"/>
      <c r="V303" s="83" t="s">
        <v>968</v>
      </c>
      <c r="W303" s="81">
        <v>43721.78537037037</v>
      </c>
      <c r="X303" s="83" t="s">
        <v>1267</v>
      </c>
      <c r="Y303" s="79"/>
      <c r="Z303" s="79"/>
      <c r="AA303" s="85" t="s">
        <v>1612</v>
      </c>
      <c r="AB303" s="79"/>
      <c r="AC303" s="79" t="b">
        <v>0</v>
      </c>
      <c r="AD303" s="79">
        <v>0</v>
      </c>
      <c r="AE303" s="85" t="s">
        <v>1659</v>
      </c>
      <c r="AF303" s="79" t="b">
        <v>0</v>
      </c>
      <c r="AG303" s="79" t="s">
        <v>1660</v>
      </c>
      <c r="AH303" s="79"/>
      <c r="AI303" s="85" t="s">
        <v>1659</v>
      </c>
      <c r="AJ303" s="79" t="b">
        <v>0</v>
      </c>
      <c r="AK303" s="79">
        <v>0</v>
      </c>
      <c r="AL303" s="85" t="s">
        <v>1659</v>
      </c>
      <c r="AM303" s="79" t="s">
        <v>1683</v>
      </c>
      <c r="AN303" s="79" t="b">
        <v>0</v>
      </c>
      <c r="AO303" s="85" t="s">
        <v>1612</v>
      </c>
      <c r="AP303" s="79" t="s">
        <v>176</v>
      </c>
      <c r="AQ303" s="79">
        <v>0</v>
      </c>
      <c r="AR303" s="79">
        <v>0</v>
      </c>
      <c r="AS303" s="79"/>
      <c r="AT303" s="79"/>
      <c r="AU303" s="79"/>
      <c r="AV303" s="79"/>
      <c r="AW303" s="79"/>
      <c r="AX303" s="79"/>
      <c r="AY303" s="79"/>
      <c r="AZ303" s="79"/>
      <c r="BA303">
        <v>282</v>
      </c>
      <c r="BB303" s="78" t="str">
        <f>REPLACE(INDEX(GroupVertices[Group],MATCH(Edges[[#This Row],[Vertex 1]],GroupVertices[Vertex],0)),1,1,"")</f>
        <v>2</v>
      </c>
      <c r="BC303" s="78" t="str">
        <f>REPLACE(INDEX(GroupVertices[Group],MATCH(Edges[[#This Row],[Vertex 2]],GroupVertices[Vertex],0)),1,1,"")</f>
        <v>2</v>
      </c>
      <c r="BD303" s="48">
        <v>0</v>
      </c>
      <c r="BE303" s="49">
        <v>0</v>
      </c>
      <c r="BF303" s="48">
        <v>0</v>
      </c>
      <c r="BG303" s="49">
        <v>0</v>
      </c>
      <c r="BH303" s="48">
        <v>0</v>
      </c>
      <c r="BI303" s="49">
        <v>0</v>
      </c>
      <c r="BJ303" s="48">
        <v>12</v>
      </c>
      <c r="BK303" s="49">
        <v>100</v>
      </c>
      <c r="BL303" s="48">
        <v>12</v>
      </c>
    </row>
    <row r="304" spans="1:64" ht="15">
      <c r="A304" s="64" t="s">
        <v>237</v>
      </c>
      <c r="B304" s="64" t="s">
        <v>237</v>
      </c>
      <c r="C304" s="65" t="s">
        <v>2630</v>
      </c>
      <c r="D304" s="66">
        <v>3</v>
      </c>
      <c r="E304" s="67" t="s">
        <v>136</v>
      </c>
      <c r="F304" s="68">
        <v>35</v>
      </c>
      <c r="G304" s="65"/>
      <c r="H304" s="69"/>
      <c r="I304" s="70"/>
      <c r="J304" s="70"/>
      <c r="K304" s="34" t="s">
        <v>65</v>
      </c>
      <c r="L304" s="77">
        <v>304</v>
      </c>
      <c r="M304" s="77"/>
      <c r="N304" s="72"/>
      <c r="O304" s="79" t="s">
        <v>176</v>
      </c>
      <c r="P304" s="81">
        <v>43721.78538194444</v>
      </c>
      <c r="Q304" s="79" t="s">
        <v>538</v>
      </c>
      <c r="R304" s="83" t="s">
        <v>851</v>
      </c>
      <c r="S304" s="79" t="s">
        <v>893</v>
      </c>
      <c r="T304" s="79" t="s">
        <v>919</v>
      </c>
      <c r="U304" s="79"/>
      <c r="V304" s="83" t="s">
        <v>968</v>
      </c>
      <c r="W304" s="81">
        <v>43721.78538194444</v>
      </c>
      <c r="X304" s="83" t="s">
        <v>1268</v>
      </c>
      <c r="Y304" s="79"/>
      <c r="Z304" s="79"/>
      <c r="AA304" s="85" t="s">
        <v>1613</v>
      </c>
      <c r="AB304" s="79"/>
      <c r="AC304" s="79" t="b">
        <v>0</v>
      </c>
      <c r="AD304" s="79">
        <v>0</v>
      </c>
      <c r="AE304" s="85" t="s">
        <v>1659</v>
      </c>
      <c r="AF304" s="79" t="b">
        <v>0</v>
      </c>
      <c r="AG304" s="79" t="s">
        <v>1660</v>
      </c>
      <c r="AH304" s="79"/>
      <c r="AI304" s="85" t="s">
        <v>1659</v>
      </c>
      <c r="AJ304" s="79" t="b">
        <v>0</v>
      </c>
      <c r="AK304" s="79">
        <v>0</v>
      </c>
      <c r="AL304" s="85" t="s">
        <v>1659</v>
      </c>
      <c r="AM304" s="79" t="s">
        <v>1683</v>
      </c>
      <c r="AN304" s="79" t="b">
        <v>0</v>
      </c>
      <c r="AO304" s="85" t="s">
        <v>1613</v>
      </c>
      <c r="AP304" s="79" t="s">
        <v>176</v>
      </c>
      <c r="AQ304" s="79">
        <v>0</v>
      </c>
      <c r="AR304" s="79">
        <v>0</v>
      </c>
      <c r="AS304" s="79"/>
      <c r="AT304" s="79"/>
      <c r="AU304" s="79"/>
      <c r="AV304" s="79"/>
      <c r="AW304" s="79"/>
      <c r="AX304" s="79"/>
      <c r="AY304" s="79"/>
      <c r="AZ304" s="79"/>
      <c r="BA304">
        <v>282</v>
      </c>
      <c r="BB304" s="78" t="str">
        <f>REPLACE(INDEX(GroupVertices[Group],MATCH(Edges[[#This Row],[Vertex 1]],GroupVertices[Vertex],0)),1,1,"")</f>
        <v>2</v>
      </c>
      <c r="BC304" s="78" t="str">
        <f>REPLACE(INDEX(GroupVertices[Group],MATCH(Edges[[#This Row],[Vertex 2]],GroupVertices[Vertex],0)),1,1,"")</f>
        <v>2</v>
      </c>
      <c r="BD304" s="48">
        <v>2</v>
      </c>
      <c r="BE304" s="49">
        <v>15.384615384615385</v>
      </c>
      <c r="BF304" s="48">
        <v>0</v>
      </c>
      <c r="BG304" s="49">
        <v>0</v>
      </c>
      <c r="BH304" s="48">
        <v>0</v>
      </c>
      <c r="BI304" s="49">
        <v>0</v>
      </c>
      <c r="BJ304" s="48">
        <v>11</v>
      </c>
      <c r="BK304" s="49">
        <v>84.61538461538461</v>
      </c>
      <c r="BL304" s="48">
        <v>13</v>
      </c>
    </row>
    <row r="305" spans="1:64" ht="15">
      <c r="A305" s="64" t="s">
        <v>237</v>
      </c>
      <c r="B305" s="64" t="s">
        <v>237</v>
      </c>
      <c r="C305" s="65" t="s">
        <v>2630</v>
      </c>
      <c r="D305" s="66">
        <v>3</v>
      </c>
      <c r="E305" s="67" t="s">
        <v>136</v>
      </c>
      <c r="F305" s="68">
        <v>35</v>
      </c>
      <c r="G305" s="65"/>
      <c r="H305" s="69"/>
      <c r="I305" s="70"/>
      <c r="J305" s="70"/>
      <c r="K305" s="34" t="s">
        <v>65</v>
      </c>
      <c r="L305" s="77">
        <v>305</v>
      </c>
      <c r="M305" s="77"/>
      <c r="N305" s="72"/>
      <c r="O305" s="79" t="s">
        <v>176</v>
      </c>
      <c r="P305" s="81">
        <v>43721.78538194444</v>
      </c>
      <c r="Q305" s="79" t="s">
        <v>539</v>
      </c>
      <c r="R305" s="83" t="s">
        <v>852</v>
      </c>
      <c r="S305" s="79" t="s">
        <v>893</v>
      </c>
      <c r="T305" s="79" t="s">
        <v>919</v>
      </c>
      <c r="U305" s="79"/>
      <c r="V305" s="83" t="s">
        <v>968</v>
      </c>
      <c r="W305" s="81">
        <v>43721.78538194444</v>
      </c>
      <c r="X305" s="83" t="s">
        <v>1269</v>
      </c>
      <c r="Y305" s="79"/>
      <c r="Z305" s="79"/>
      <c r="AA305" s="85" t="s">
        <v>1614</v>
      </c>
      <c r="AB305" s="79"/>
      <c r="AC305" s="79" t="b">
        <v>0</v>
      </c>
      <c r="AD305" s="79">
        <v>0</v>
      </c>
      <c r="AE305" s="85" t="s">
        <v>1659</v>
      </c>
      <c r="AF305" s="79" t="b">
        <v>0</v>
      </c>
      <c r="AG305" s="79" t="s">
        <v>1660</v>
      </c>
      <c r="AH305" s="79"/>
      <c r="AI305" s="85" t="s">
        <v>1659</v>
      </c>
      <c r="AJ305" s="79" t="b">
        <v>0</v>
      </c>
      <c r="AK305" s="79">
        <v>0</v>
      </c>
      <c r="AL305" s="85" t="s">
        <v>1659</v>
      </c>
      <c r="AM305" s="79" t="s">
        <v>1683</v>
      </c>
      <c r="AN305" s="79" t="b">
        <v>0</v>
      </c>
      <c r="AO305" s="85" t="s">
        <v>1614</v>
      </c>
      <c r="AP305" s="79" t="s">
        <v>176</v>
      </c>
      <c r="AQ305" s="79">
        <v>0</v>
      </c>
      <c r="AR305" s="79">
        <v>0</v>
      </c>
      <c r="AS305" s="79"/>
      <c r="AT305" s="79"/>
      <c r="AU305" s="79"/>
      <c r="AV305" s="79"/>
      <c r="AW305" s="79"/>
      <c r="AX305" s="79"/>
      <c r="AY305" s="79"/>
      <c r="AZ305" s="79"/>
      <c r="BA305">
        <v>282</v>
      </c>
      <c r="BB305" s="78" t="str">
        <f>REPLACE(INDEX(GroupVertices[Group],MATCH(Edges[[#This Row],[Vertex 1]],GroupVertices[Vertex],0)),1,1,"")</f>
        <v>2</v>
      </c>
      <c r="BC305" s="78" t="str">
        <f>REPLACE(INDEX(GroupVertices[Group],MATCH(Edges[[#This Row],[Vertex 2]],GroupVertices[Vertex],0)),1,1,"")</f>
        <v>2</v>
      </c>
      <c r="BD305" s="48">
        <v>0</v>
      </c>
      <c r="BE305" s="49">
        <v>0</v>
      </c>
      <c r="BF305" s="48">
        <v>0</v>
      </c>
      <c r="BG305" s="49">
        <v>0</v>
      </c>
      <c r="BH305" s="48">
        <v>0</v>
      </c>
      <c r="BI305" s="49">
        <v>0</v>
      </c>
      <c r="BJ305" s="48">
        <v>12</v>
      </c>
      <c r="BK305" s="49">
        <v>100</v>
      </c>
      <c r="BL305" s="48">
        <v>12</v>
      </c>
    </row>
    <row r="306" spans="1:64" ht="15">
      <c r="A306" s="64" t="s">
        <v>237</v>
      </c>
      <c r="B306" s="64" t="s">
        <v>237</v>
      </c>
      <c r="C306" s="65" t="s">
        <v>2630</v>
      </c>
      <c r="D306" s="66">
        <v>3</v>
      </c>
      <c r="E306" s="67" t="s">
        <v>136</v>
      </c>
      <c r="F306" s="68">
        <v>35</v>
      </c>
      <c r="G306" s="65"/>
      <c r="H306" s="69"/>
      <c r="I306" s="70"/>
      <c r="J306" s="70"/>
      <c r="K306" s="34" t="s">
        <v>65</v>
      </c>
      <c r="L306" s="77">
        <v>306</v>
      </c>
      <c r="M306" s="77"/>
      <c r="N306" s="72"/>
      <c r="O306" s="79" t="s">
        <v>176</v>
      </c>
      <c r="P306" s="81">
        <v>43721.78539351852</v>
      </c>
      <c r="Q306" s="79" t="s">
        <v>540</v>
      </c>
      <c r="R306" s="83" t="s">
        <v>853</v>
      </c>
      <c r="S306" s="79" t="s">
        <v>893</v>
      </c>
      <c r="T306" s="79" t="s">
        <v>919</v>
      </c>
      <c r="U306" s="79"/>
      <c r="V306" s="83" t="s">
        <v>968</v>
      </c>
      <c r="W306" s="81">
        <v>43721.78539351852</v>
      </c>
      <c r="X306" s="83" t="s">
        <v>1270</v>
      </c>
      <c r="Y306" s="79"/>
      <c r="Z306" s="79"/>
      <c r="AA306" s="85" t="s">
        <v>1615</v>
      </c>
      <c r="AB306" s="79"/>
      <c r="AC306" s="79" t="b">
        <v>0</v>
      </c>
      <c r="AD306" s="79">
        <v>0</v>
      </c>
      <c r="AE306" s="85" t="s">
        <v>1659</v>
      </c>
      <c r="AF306" s="79" t="b">
        <v>0</v>
      </c>
      <c r="AG306" s="79" t="s">
        <v>1660</v>
      </c>
      <c r="AH306" s="79"/>
      <c r="AI306" s="85" t="s">
        <v>1659</v>
      </c>
      <c r="AJ306" s="79" t="b">
        <v>0</v>
      </c>
      <c r="AK306" s="79">
        <v>0</v>
      </c>
      <c r="AL306" s="85" t="s">
        <v>1659</v>
      </c>
      <c r="AM306" s="79" t="s">
        <v>1683</v>
      </c>
      <c r="AN306" s="79" t="b">
        <v>0</v>
      </c>
      <c r="AO306" s="85" t="s">
        <v>1615</v>
      </c>
      <c r="AP306" s="79" t="s">
        <v>176</v>
      </c>
      <c r="AQ306" s="79">
        <v>0</v>
      </c>
      <c r="AR306" s="79">
        <v>0</v>
      </c>
      <c r="AS306" s="79"/>
      <c r="AT306" s="79"/>
      <c r="AU306" s="79"/>
      <c r="AV306" s="79"/>
      <c r="AW306" s="79"/>
      <c r="AX306" s="79"/>
      <c r="AY306" s="79"/>
      <c r="AZ306" s="79"/>
      <c r="BA306">
        <v>282</v>
      </c>
      <c r="BB306" s="78" t="str">
        <f>REPLACE(INDEX(GroupVertices[Group],MATCH(Edges[[#This Row],[Vertex 1]],GroupVertices[Vertex],0)),1,1,"")</f>
        <v>2</v>
      </c>
      <c r="BC306" s="78" t="str">
        <f>REPLACE(INDEX(GroupVertices[Group],MATCH(Edges[[#This Row],[Vertex 2]],GroupVertices[Vertex],0)),1,1,"")</f>
        <v>2</v>
      </c>
      <c r="BD306" s="48">
        <v>0</v>
      </c>
      <c r="BE306" s="49">
        <v>0</v>
      </c>
      <c r="BF306" s="48">
        <v>0</v>
      </c>
      <c r="BG306" s="49">
        <v>0</v>
      </c>
      <c r="BH306" s="48">
        <v>0</v>
      </c>
      <c r="BI306" s="49">
        <v>0</v>
      </c>
      <c r="BJ306" s="48">
        <v>14</v>
      </c>
      <c r="BK306" s="49">
        <v>100</v>
      </c>
      <c r="BL306" s="48">
        <v>14</v>
      </c>
    </row>
    <row r="307" spans="1:64" ht="15">
      <c r="A307" s="64" t="s">
        <v>237</v>
      </c>
      <c r="B307" s="64" t="s">
        <v>237</v>
      </c>
      <c r="C307" s="65" t="s">
        <v>2630</v>
      </c>
      <c r="D307" s="66">
        <v>3</v>
      </c>
      <c r="E307" s="67" t="s">
        <v>136</v>
      </c>
      <c r="F307" s="68">
        <v>35</v>
      </c>
      <c r="G307" s="65"/>
      <c r="H307" s="69"/>
      <c r="I307" s="70"/>
      <c r="J307" s="70"/>
      <c r="K307" s="34" t="s">
        <v>65</v>
      </c>
      <c r="L307" s="77">
        <v>307</v>
      </c>
      <c r="M307" s="77"/>
      <c r="N307" s="72"/>
      <c r="O307" s="79" t="s">
        <v>176</v>
      </c>
      <c r="P307" s="81">
        <v>43721.785405092596</v>
      </c>
      <c r="Q307" s="79" t="s">
        <v>541</v>
      </c>
      <c r="R307" s="83" t="s">
        <v>854</v>
      </c>
      <c r="S307" s="79" t="s">
        <v>893</v>
      </c>
      <c r="T307" s="79" t="s">
        <v>919</v>
      </c>
      <c r="U307" s="79"/>
      <c r="V307" s="83" t="s">
        <v>968</v>
      </c>
      <c r="W307" s="81">
        <v>43721.785405092596</v>
      </c>
      <c r="X307" s="83" t="s">
        <v>1271</v>
      </c>
      <c r="Y307" s="79"/>
      <c r="Z307" s="79"/>
      <c r="AA307" s="85" t="s">
        <v>1616</v>
      </c>
      <c r="AB307" s="79"/>
      <c r="AC307" s="79" t="b">
        <v>0</v>
      </c>
      <c r="AD307" s="79">
        <v>0</v>
      </c>
      <c r="AE307" s="85" t="s">
        <v>1659</v>
      </c>
      <c r="AF307" s="79" t="b">
        <v>0</v>
      </c>
      <c r="AG307" s="79" t="s">
        <v>1660</v>
      </c>
      <c r="AH307" s="79"/>
      <c r="AI307" s="85" t="s">
        <v>1659</v>
      </c>
      <c r="AJ307" s="79" t="b">
        <v>0</v>
      </c>
      <c r="AK307" s="79">
        <v>0</v>
      </c>
      <c r="AL307" s="85" t="s">
        <v>1659</v>
      </c>
      <c r="AM307" s="79" t="s">
        <v>1683</v>
      </c>
      <c r="AN307" s="79" t="b">
        <v>0</v>
      </c>
      <c r="AO307" s="85" t="s">
        <v>1616</v>
      </c>
      <c r="AP307" s="79" t="s">
        <v>176</v>
      </c>
      <c r="AQ307" s="79">
        <v>0</v>
      </c>
      <c r="AR307" s="79">
        <v>0</v>
      </c>
      <c r="AS307" s="79"/>
      <c r="AT307" s="79"/>
      <c r="AU307" s="79"/>
      <c r="AV307" s="79"/>
      <c r="AW307" s="79"/>
      <c r="AX307" s="79"/>
      <c r="AY307" s="79"/>
      <c r="AZ307" s="79"/>
      <c r="BA307">
        <v>282</v>
      </c>
      <c r="BB307" s="78" t="str">
        <f>REPLACE(INDEX(GroupVertices[Group],MATCH(Edges[[#This Row],[Vertex 1]],GroupVertices[Vertex],0)),1,1,"")</f>
        <v>2</v>
      </c>
      <c r="BC307" s="78" t="str">
        <f>REPLACE(INDEX(GroupVertices[Group],MATCH(Edges[[#This Row],[Vertex 2]],GroupVertices[Vertex],0)),1,1,"")</f>
        <v>2</v>
      </c>
      <c r="BD307" s="48">
        <v>0</v>
      </c>
      <c r="BE307" s="49">
        <v>0</v>
      </c>
      <c r="BF307" s="48">
        <v>0</v>
      </c>
      <c r="BG307" s="49">
        <v>0</v>
      </c>
      <c r="BH307" s="48">
        <v>0</v>
      </c>
      <c r="BI307" s="49">
        <v>0</v>
      </c>
      <c r="BJ307" s="48">
        <v>11</v>
      </c>
      <c r="BK307" s="49">
        <v>100</v>
      </c>
      <c r="BL307" s="48">
        <v>11</v>
      </c>
    </row>
    <row r="308" spans="1:64" ht="15">
      <c r="A308" s="64" t="s">
        <v>237</v>
      </c>
      <c r="B308" s="64" t="s">
        <v>237</v>
      </c>
      <c r="C308" s="65" t="s">
        <v>2630</v>
      </c>
      <c r="D308" s="66">
        <v>3</v>
      </c>
      <c r="E308" s="67" t="s">
        <v>136</v>
      </c>
      <c r="F308" s="68">
        <v>35</v>
      </c>
      <c r="G308" s="65"/>
      <c r="H308" s="69"/>
      <c r="I308" s="70"/>
      <c r="J308" s="70"/>
      <c r="K308" s="34" t="s">
        <v>65</v>
      </c>
      <c r="L308" s="77">
        <v>308</v>
      </c>
      <c r="M308" s="77"/>
      <c r="N308" s="72"/>
      <c r="O308" s="79" t="s">
        <v>176</v>
      </c>
      <c r="P308" s="81">
        <v>43721.785405092596</v>
      </c>
      <c r="Q308" s="79" t="s">
        <v>542</v>
      </c>
      <c r="R308" s="83" t="s">
        <v>855</v>
      </c>
      <c r="S308" s="79" t="s">
        <v>893</v>
      </c>
      <c r="T308" s="79" t="s">
        <v>919</v>
      </c>
      <c r="U308" s="79"/>
      <c r="V308" s="83" t="s">
        <v>968</v>
      </c>
      <c r="W308" s="81">
        <v>43721.785405092596</v>
      </c>
      <c r="X308" s="83" t="s">
        <v>1272</v>
      </c>
      <c r="Y308" s="79"/>
      <c r="Z308" s="79"/>
      <c r="AA308" s="85" t="s">
        <v>1617</v>
      </c>
      <c r="AB308" s="79"/>
      <c r="AC308" s="79" t="b">
        <v>0</v>
      </c>
      <c r="AD308" s="79">
        <v>0</v>
      </c>
      <c r="AE308" s="85" t="s">
        <v>1659</v>
      </c>
      <c r="AF308" s="79" t="b">
        <v>0</v>
      </c>
      <c r="AG308" s="79" t="s">
        <v>1660</v>
      </c>
      <c r="AH308" s="79"/>
      <c r="AI308" s="85" t="s">
        <v>1659</v>
      </c>
      <c r="AJ308" s="79" t="b">
        <v>0</v>
      </c>
      <c r="AK308" s="79">
        <v>0</v>
      </c>
      <c r="AL308" s="85" t="s">
        <v>1659</v>
      </c>
      <c r="AM308" s="79" t="s">
        <v>1683</v>
      </c>
      <c r="AN308" s="79" t="b">
        <v>0</v>
      </c>
      <c r="AO308" s="85" t="s">
        <v>1617</v>
      </c>
      <c r="AP308" s="79" t="s">
        <v>176</v>
      </c>
      <c r="AQ308" s="79">
        <v>0</v>
      </c>
      <c r="AR308" s="79">
        <v>0</v>
      </c>
      <c r="AS308" s="79"/>
      <c r="AT308" s="79"/>
      <c r="AU308" s="79"/>
      <c r="AV308" s="79"/>
      <c r="AW308" s="79"/>
      <c r="AX308" s="79"/>
      <c r="AY308" s="79"/>
      <c r="AZ308" s="79"/>
      <c r="BA308">
        <v>282</v>
      </c>
      <c r="BB308" s="78" t="str">
        <f>REPLACE(INDEX(GroupVertices[Group],MATCH(Edges[[#This Row],[Vertex 1]],GroupVertices[Vertex],0)),1,1,"")</f>
        <v>2</v>
      </c>
      <c r="BC308" s="78" t="str">
        <f>REPLACE(INDEX(GroupVertices[Group],MATCH(Edges[[#This Row],[Vertex 2]],GroupVertices[Vertex],0)),1,1,"")</f>
        <v>2</v>
      </c>
      <c r="BD308" s="48">
        <v>0</v>
      </c>
      <c r="BE308" s="49">
        <v>0</v>
      </c>
      <c r="BF308" s="48">
        <v>1</v>
      </c>
      <c r="BG308" s="49">
        <v>7.6923076923076925</v>
      </c>
      <c r="BH308" s="48">
        <v>0</v>
      </c>
      <c r="BI308" s="49">
        <v>0</v>
      </c>
      <c r="BJ308" s="48">
        <v>12</v>
      </c>
      <c r="BK308" s="49">
        <v>92.3076923076923</v>
      </c>
      <c r="BL308" s="48">
        <v>13</v>
      </c>
    </row>
    <row r="309" spans="1:64" ht="15">
      <c r="A309" s="64" t="s">
        <v>237</v>
      </c>
      <c r="B309" s="64" t="s">
        <v>237</v>
      </c>
      <c r="C309" s="65" t="s">
        <v>2630</v>
      </c>
      <c r="D309" s="66">
        <v>3</v>
      </c>
      <c r="E309" s="67" t="s">
        <v>136</v>
      </c>
      <c r="F309" s="68">
        <v>35</v>
      </c>
      <c r="G309" s="65"/>
      <c r="H309" s="69"/>
      <c r="I309" s="70"/>
      <c r="J309" s="70"/>
      <c r="K309" s="34" t="s">
        <v>65</v>
      </c>
      <c r="L309" s="77">
        <v>309</v>
      </c>
      <c r="M309" s="77"/>
      <c r="N309" s="72"/>
      <c r="O309" s="79" t="s">
        <v>176</v>
      </c>
      <c r="P309" s="81">
        <v>43721.882002314815</v>
      </c>
      <c r="Q309" s="79" t="s">
        <v>543</v>
      </c>
      <c r="R309" s="83" t="s">
        <v>856</v>
      </c>
      <c r="S309" s="79" t="s">
        <v>893</v>
      </c>
      <c r="T309" s="79" t="s">
        <v>919</v>
      </c>
      <c r="U309" s="79"/>
      <c r="V309" s="83" t="s">
        <v>968</v>
      </c>
      <c r="W309" s="81">
        <v>43721.882002314815</v>
      </c>
      <c r="X309" s="83" t="s">
        <v>1273</v>
      </c>
      <c r="Y309" s="79"/>
      <c r="Z309" s="79"/>
      <c r="AA309" s="85" t="s">
        <v>1618</v>
      </c>
      <c r="AB309" s="79"/>
      <c r="AC309" s="79" t="b">
        <v>0</v>
      </c>
      <c r="AD309" s="79">
        <v>0</v>
      </c>
      <c r="AE309" s="85" t="s">
        <v>1659</v>
      </c>
      <c r="AF309" s="79" t="b">
        <v>0</v>
      </c>
      <c r="AG309" s="79" t="s">
        <v>1660</v>
      </c>
      <c r="AH309" s="79"/>
      <c r="AI309" s="85" t="s">
        <v>1659</v>
      </c>
      <c r="AJ309" s="79" t="b">
        <v>0</v>
      </c>
      <c r="AK309" s="79">
        <v>0</v>
      </c>
      <c r="AL309" s="85" t="s">
        <v>1659</v>
      </c>
      <c r="AM309" s="79" t="s">
        <v>1683</v>
      </c>
      <c r="AN309" s="79" t="b">
        <v>0</v>
      </c>
      <c r="AO309" s="85" t="s">
        <v>1618</v>
      </c>
      <c r="AP309" s="79" t="s">
        <v>176</v>
      </c>
      <c r="AQ309" s="79">
        <v>0</v>
      </c>
      <c r="AR309" s="79">
        <v>0</v>
      </c>
      <c r="AS309" s="79"/>
      <c r="AT309" s="79"/>
      <c r="AU309" s="79"/>
      <c r="AV309" s="79"/>
      <c r="AW309" s="79"/>
      <c r="AX309" s="79"/>
      <c r="AY309" s="79"/>
      <c r="AZ309" s="79"/>
      <c r="BA309">
        <v>282</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14</v>
      </c>
      <c r="BK309" s="49">
        <v>100</v>
      </c>
      <c r="BL309" s="48">
        <v>14</v>
      </c>
    </row>
    <row r="310" spans="1:64" ht="15">
      <c r="A310" s="64" t="s">
        <v>237</v>
      </c>
      <c r="B310" s="64" t="s">
        <v>237</v>
      </c>
      <c r="C310" s="65" t="s">
        <v>2630</v>
      </c>
      <c r="D310" s="66">
        <v>3</v>
      </c>
      <c r="E310" s="67" t="s">
        <v>136</v>
      </c>
      <c r="F310" s="68">
        <v>35</v>
      </c>
      <c r="G310" s="65"/>
      <c r="H310" s="69"/>
      <c r="I310" s="70"/>
      <c r="J310" s="70"/>
      <c r="K310" s="34" t="s">
        <v>65</v>
      </c>
      <c r="L310" s="77">
        <v>310</v>
      </c>
      <c r="M310" s="77"/>
      <c r="N310" s="72"/>
      <c r="O310" s="79" t="s">
        <v>176</v>
      </c>
      <c r="P310" s="81">
        <v>43722.00755787037</v>
      </c>
      <c r="Q310" s="79" t="s">
        <v>544</v>
      </c>
      <c r="R310" s="83" t="s">
        <v>857</v>
      </c>
      <c r="S310" s="79" t="s">
        <v>893</v>
      </c>
      <c r="T310" s="79" t="s">
        <v>919</v>
      </c>
      <c r="U310" s="79"/>
      <c r="V310" s="83" t="s">
        <v>968</v>
      </c>
      <c r="W310" s="81">
        <v>43722.00755787037</v>
      </c>
      <c r="X310" s="83" t="s">
        <v>1274</v>
      </c>
      <c r="Y310" s="79"/>
      <c r="Z310" s="79"/>
      <c r="AA310" s="85" t="s">
        <v>1619</v>
      </c>
      <c r="AB310" s="79"/>
      <c r="AC310" s="79" t="b">
        <v>0</v>
      </c>
      <c r="AD310" s="79">
        <v>0</v>
      </c>
      <c r="AE310" s="85" t="s">
        <v>1659</v>
      </c>
      <c r="AF310" s="79" t="b">
        <v>0</v>
      </c>
      <c r="AG310" s="79" t="s">
        <v>1661</v>
      </c>
      <c r="AH310" s="79"/>
      <c r="AI310" s="85" t="s">
        <v>1659</v>
      </c>
      <c r="AJ310" s="79" t="b">
        <v>0</v>
      </c>
      <c r="AK310" s="79">
        <v>0</v>
      </c>
      <c r="AL310" s="85" t="s">
        <v>1659</v>
      </c>
      <c r="AM310" s="79" t="s">
        <v>1683</v>
      </c>
      <c r="AN310" s="79" t="b">
        <v>0</v>
      </c>
      <c r="AO310" s="85" t="s">
        <v>1619</v>
      </c>
      <c r="AP310" s="79" t="s">
        <v>176</v>
      </c>
      <c r="AQ310" s="79">
        <v>0</v>
      </c>
      <c r="AR310" s="79">
        <v>0</v>
      </c>
      <c r="AS310" s="79"/>
      <c r="AT310" s="79"/>
      <c r="AU310" s="79"/>
      <c r="AV310" s="79"/>
      <c r="AW310" s="79"/>
      <c r="AX310" s="79"/>
      <c r="AY310" s="79"/>
      <c r="AZ310" s="79"/>
      <c r="BA310">
        <v>282</v>
      </c>
      <c r="BB310" s="78" t="str">
        <f>REPLACE(INDEX(GroupVertices[Group],MATCH(Edges[[#This Row],[Vertex 1]],GroupVertices[Vertex],0)),1,1,"")</f>
        <v>2</v>
      </c>
      <c r="BC310" s="78" t="str">
        <f>REPLACE(INDEX(GroupVertices[Group],MATCH(Edges[[#This Row],[Vertex 2]],GroupVertices[Vertex],0)),1,1,"")</f>
        <v>2</v>
      </c>
      <c r="BD310" s="48">
        <v>1</v>
      </c>
      <c r="BE310" s="49">
        <v>7.6923076923076925</v>
      </c>
      <c r="BF310" s="48">
        <v>0</v>
      </c>
      <c r="BG310" s="49">
        <v>0</v>
      </c>
      <c r="BH310" s="48">
        <v>0</v>
      </c>
      <c r="BI310" s="49">
        <v>0</v>
      </c>
      <c r="BJ310" s="48">
        <v>12</v>
      </c>
      <c r="BK310" s="49">
        <v>92.3076923076923</v>
      </c>
      <c r="BL310" s="48">
        <v>13</v>
      </c>
    </row>
    <row r="311" spans="1:64" ht="15">
      <c r="A311" s="64" t="s">
        <v>237</v>
      </c>
      <c r="B311" s="64" t="s">
        <v>237</v>
      </c>
      <c r="C311" s="65" t="s">
        <v>2630</v>
      </c>
      <c r="D311" s="66">
        <v>3</v>
      </c>
      <c r="E311" s="67" t="s">
        <v>136</v>
      </c>
      <c r="F311" s="68">
        <v>35</v>
      </c>
      <c r="G311" s="65"/>
      <c r="H311" s="69"/>
      <c r="I311" s="70"/>
      <c r="J311" s="70"/>
      <c r="K311" s="34" t="s">
        <v>65</v>
      </c>
      <c r="L311" s="77">
        <v>311</v>
      </c>
      <c r="M311" s="77"/>
      <c r="N311" s="72"/>
      <c r="O311" s="79" t="s">
        <v>176</v>
      </c>
      <c r="P311" s="81">
        <v>43722.007569444446</v>
      </c>
      <c r="Q311" s="79" t="s">
        <v>545</v>
      </c>
      <c r="R311" s="83" t="s">
        <v>858</v>
      </c>
      <c r="S311" s="79" t="s">
        <v>893</v>
      </c>
      <c r="T311" s="79" t="s">
        <v>919</v>
      </c>
      <c r="U311" s="79"/>
      <c r="V311" s="83" t="s">
        <v>968</v>
      </c>
      <c r="W311" s="81">
        <v>43722.007569444446</v>
      </c>
      <c r="X311" s="83" t="s">
        <v>1275</v>
      </c>
      <c r="Y311" s="79"/>
      <c r="Z311" s="79"/>
      <c r="AA311" s="85" t="s">
        <v>1620</v>
      </c>
      <c r="AB311" s="79"/>
      <c r="AC311" s="79" t="b">
        <v>0</v>
      </c>
      <c r="AD311" s="79">
        <v>0</v>
      </c>
      <c r="AE311" s="85" t="s">
        <v>1659</v>
      </c>
      <c r="AF311" s="79" t="b">
        <v>0</v>
      </c>
      <c r="AG311" s="79" t="s">
        <v>1660</v>
      </c>
      <c r="AH311" s="79"/>
      <c r="AI311" s="85" t="s">
        <v>1659</v>
      </c>
      <c r="AJ311" s="79" t="b">
        <v>0</v>
      </c>
      <c r="AK311" s="79">
        <v>0</v>
      </c>
      <c r="AL311" s="85" t="s">
        <v>1659</v>
      </c>
      <c r="AM311" s="79" t="s">
        <v>1683</v>
      </c>
      <c r="AN311" s="79" t="b">
        <v>0</v>
      </c>
      <c r="AO311" s="85" t="s">
        <v>1620</v>
      </c>
      <c r="AP311" s="79" t="s">
        <v>176</v>
      </c>
      <c r="AQ311" s="79">
        <v>0</v>
      </c>
      <c r="AR311" s="79">
        <v>0</v>
      </c>
      <c r="AS311" s="79"/>
      <c r="AT311" s="79"/>
      <c r="AU311" s="79"/>
      <c r="AV311" s="79"/>
      <c r="AW311" s="79"/>
      <c r="AX311" s="79"/>
      <c r="AY311" s="79"/>
      <c r="AZ311" s="79"/>
      <c r="BA311">
        <v>282</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15</v>
      </c>
      <c r="BK311" s="49">
        <v>100</v>
      </c>
      <c r="BL311" s="48">
        <v>15</v>
      </c>
    </row>
    <row r="312" spans="1:64" ht="15">
      <c r="A312" s="64" t="s">
        <v>237</v>
      </c>
      <c r="B312" s="64" t="s">
        <v>237</v>
      </c>
      <c r="C312" s="65" t="s">
        <v>2630</v>
      </c>
      <c r="D312" s="66">
        <v>3</v>
      </c>
      <c r="E312" s="67" t="s">
        <v>136</v>
      </c>
      <c r="F312" s="68">
        <v>35</v>
      </c>
      <c r="G312" s="65"/>
      <c r="H312" s="69"/>
      <c r="I312" s="70"/>
      <c r="J312" s="70"/>
      <c r="K312" s="34" t="s">
        <v>65</v>
      </c>
      <c r="L312" s="77">
        <v>312</v>
      </c>
      <c r="M312" s="77"/>
      <c r="N312" s="72"/>
      <c r="O312" s="79" t="s">
        <v>176</v>
      </c>
      <c r="P312" s="81">
        <v>43722.007569444446</v>
      </c>
      <c r="Q312" s="79" t="s">
        <v>546</v>
      </c>
      <c r="R312" s="83" t="s">
        <v>859</v>
      </c>
      <c r="S312" s="79" t="s">
        <v>893</v>
      </c>
      <c r="T312" s="79" t="s">
        <v>919</v>
      </c>
      <c r="U312" s="79"/>
      <c r="V312" s="83" t="s">
        <v>968</v>
      </c>
      <c r="W312" s="81">
        <v>43722.007569444446</v>
      </c>
      <c r="X312" s="83" t="s">
        <v>1276</v>
      </c>
      <c r="Y312" s="79"/>
      <c r="Z312" s="79"/>
      <c r="AA312" s="85" t="s">
        <v>1621</v>
      </c>
      <c r="AB312" s="79"/>
      <c r="AC312" s="79" t="b">
        <v>0</v>
      </c>
      <c r="AD312" s="79">
        <v>0</v>
      </c>
      <c r="AE312" s="85" t="s">
        <v>1659</v>
      </c>
      <c r="AF312" s="79" t="b">
        <v>0</v>
      </c>
      <c r="AG312" s="79" t="s">
        <v>1660</v>
      </c>
      <c r="AH312" s="79"/>
      <c r="AI312" s="85" t="s">
        <v>1659</v>
      </c>
      <c r="AJ312" s="79" t="b">
        <v>0</v>
      </c>
      <c r="AK312" s="79">
        <v>0</v>
      </c>
      <c r="AL312" s="85" t="s">
        <v>1659</v>
      </c>
      <c r="AM312" s="79" t="s">
        <v>1683</v>
      </c>
      <c r="AN312" s="79" t="b">
        <v>0</v>
      </c>
      <c r="AO312" s="85" t="s">
        <v>1621</v>
      </c>
      <c r="AP312" s="79" t="s">
        <v>176</v>
      </c>
      <c r="AQ312" s="79">
        <v>0</v>
      </c>
      <c r="AR312" s="79">
        <v>0</v>
      </c>
      <c r="AS312" s="79"/>
      <c r="AT312" s="79"/>
      <c r="AU312" s="79"/>
      <c r="AV312" s="79"/>
      <c r="AW312" s="79"/>
      <c r="AX312" s="79"/>
      <c r="AY312" s="79"/>
      <c r="AZ312" s="79"/>
      <c r="BA312">
        <v>282</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15</v>
      </c>
      <c r="BK312" s="49">
        <v>100</v>
      </c>
      <c r="BL312" s="48">
        <v>15</v>
      </c>
    </row>
    <row r="313" spans="1:64" ht="15">
      <c r="A313" s="64" t="s">
        <v>237</v>
      </c>
      <c r="B313" s="64" t="s">
        <v>237</v>
      </c>
      <c r="C313" s="65" t="s">
        <v>2630</v>
      </c>
      <c r="D313" s="66">
        <v>3</v>
      </c>
      <c r="E313" s="67" t="s">
        <v>136</v>
      </c>
      <c r="F313" s="68">
        <v>35</v>
      </c>
      <c r="G313" s="65"/>
      <c r="H313" s="69"/>
      <c r="I313" s="70"/>
      <c r="J313" s="70"/>
      <c r="K313" s="34" t="s">
        <v>65</v>
      </c>
      <c r="L313" s="77">
        <v>313</v>
      </c>
      <c r="M313" s="77"/>
      <c r="N313" s="72"/>
      <c r="O313" s="79" t="s">
        <v>176</v>
      </c>
      <c r="P313" s="81">
        <v>43722.007581018515</v>
      </c>
      <c r="Q313" s="79" t="s">
        <v>547</v>
      </c>
      <c r="R313" s="83" t="s">
        <v>860</v>
      </c>
      <c r="S313" s="79" t="s">
        <v>893</v>
      </c>
      <c r="T313" s="79" t="s">
        <v>919</v>
      </c>
      <c r="U313" s="79"/>
      <c r="V313" s="83" t="s">
        <v>968</v>
      </c>
      <c r="W313" s="81">
        <v>43722.007581018515</v>
      </c>
      <c r="X313" s="83" t="s">
        <v>1277</v>
      </c>
      <c r="Y313" s="79"/>
      <c r="Z313" s="79"/>
      <c r="AA313" s="85" t="s">
        <v>1622</v>
      </c>
      <c r="AB313" s="79"/>
      <c r="AC313" s="79" t="b">
        <v>0</v>
      </c>
      <c r="AD313" s="79">
        <v>0</v>
      </c>
      <c r="AE313" s="85" t="s">
        <v>1659</v>
      </c>
      <c r="AF313" s="79" t="b">
        <v>0</v>
      </c>
      <c r="AG313" s="79" t="s">
        <v>1660</v>
      </c>
      <c r="AH313" s="79"/>
      <c r="AI313" s="85" t="s">
        <v>1659</v>
      </c>
      <c r="AJ313" s="79" t="b">
        <v>0</v>
      </c>
      <c r="AK313" s="79">
        <v>0</v>
      </c>
      <c r="AL313" s="85" t="s">
        <v>1659</v>
      </c>
      <c r="AM313" s="79" t="s">
        <v>1683</v>
      </c>
      <c r="AN313" s="79" t="b">
        <v>0</v>
      </c>
      <c r="AO313" s="85" t="s">
        <v>1622</v>
      </c>
      <c r="AP313" s="79" t="s">
        <v>176</v>
      </c>
      <c r="AQ313" s="79">
        <v>0</v>
      </c>
      <c r="AR313" s="79">
        <v>0</v>
      </c>
      <c r="AS313" s="79"/>
      <c r="AT313" s="79"/>
      <c r="AU313" s="79"/>
      <c r="AV313" s="79"/>
      <c r="AW313" s="79"/>
      <c r="AX313" s="79"/>
      <c r="AY313" s="79"/>
      <c r="AZ313" s="79"/>
      <c r="BA313">
        <v>282</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11</v>
      </c>
      <c r="BK313" s="49">
        <v>100</v>
      </c>
      <c r="BL313" s="48">
        <v>11</v>
      </c>
    </row>
    <row r="314" spans="1:64" ht="15">
      <c r="A314" s="64" t="s">
        <v>237</v>
      </c>
      <c r="B314" s="64" t="s">
        <v>237</v>
      </c>
      <c r="C314" s="65" t="s">
        <v>2630</v>
      </c>
      <c r="D314" s="66">
        <v>3</v>
      </c>
      <c r="E314" s="67" t="s">
        <v>136</v>
      </c>
      <c r="F314" s="68">
        <v>35</v>
      </c>
      <c r="G314" s="65"/>
      <c r="H314" s="69"/>
      <c r="I314" s="70"/>
      <c r="J314" s="70"/>
      <c r="K314" s="34" t="s">
        <v>65</v>
      </c>
      <c r="L314" s="77">
        <v>314</v>
      </c>
      <c r="M314" s="77"/>
      <c r="N314" s="72"/>
      <c r="O314" s="79" t="s">
        <v>176</v>
      </c>
      <c r="P314" s="81">
        <v>43722.007581018515</v>
      </c>
      <c r="Q314" s="79" t="s">
        <v>548</v>
      </c>
      <c r="R314" s="83" t="s">
        <v>861</v>
      </c>
      <c r="S314" s="79" t="s">
        <v>893</v>
      </c>
      <c r="T314" s="79" t="s">
        <v>919</v>
      </c>
      <c r="U314" s="79"/>
      <c r="V314" s="83" t="s">
        <v>968</v>
      </c>
      <c r="W314" s="81">
        <v>43722.007581018515</v>
      </c>
      <c r="X314" s="83" t="s">
        <v>1278</v>
      </c>
      <c r="Y314" s="79"/>
      <c r="Z314" s="79"/>
      <c r="AA314" s="85" t="s">
        <v>1623</v>
      </c>
      <c r="AB314" s="79"/>
      <c r="AC314" s="79" t="b">
        <v>0</v>
      </c>
      <c r="AD314" s="79">
        <v>0</v>
      </c>
      <c r="AE314" s="85" t="s">
        <v>1659</v>
      </c>
      <c r="AF314" s="79" t="b">
        <v>0</v>
      </c>
      <c r="AG314" s="79" t="s">
        <v>1660</v>
      </c>
      <c r="AH314" s="79"/>
      <c r="AI314" s="85" t="s">
        <v>1659</v>
      </c>
      <c r="AJ314" s="79" t="b">
        <v>0</v>
      </c>
      <c r="AK314" s="79">
        <v>0</v>
      </c>
      <c r="AL314" s="85" t="s">
        <v>1659</v>
      </c>
      <c r="AM314" s="79" t="s">
        <v>1683</v>
      </c>
      <c r="AN314" s="79" t="b">
        <v>0</v>
      </c>
      <c r="AO314" s="85" t="s">
        <v>1623</v>
      </c>
      <c r="AP314" s="79" t="s">
        <v>176</v>
      </c>
      <c r="AQ314" s="79">
        <v>0</v>
      </c>
      <c r="AR314" s="79">
        <v>0</v>
      </c>
      <c r="AS314" s="79"/>
      <c r="AT314" s="79"/>
      <c r="AU314" s="79"/>
      <c r="AV314" s="79"/>
      <c r="AW314" s="79"/>
      <c r="AX314" s="79"/>
      <c r="AY314" s="79"/>
      <c r="AZ314" s="79"/>
      <c r="BA314">
        <v>282</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11</v>
      </c>
      <c r="BK314" s="49">
        <v>100</v>
      </c>
      <c r="BL314" s="48">
        <v>11</v>
      </c>
    </row>
    <row r="315" spans="1:64" ht="15">
      <c r="A315" s="64" t="s">
        <v>237</v>
      </c>
      <c r="B315" s="64" t="s">
        <v>237</v>
      </c>
      <c r="C315" s="65" t="s">
        <v>2630</v>
      </c>
      <c r="D315" s="66">
        <v>3</v>
      </c>
      <c r="E315" s="67" t="s">
        <v>136</v>
      </c>
      <c r="F315" s="68">
        <v>35</v>
      </c>
      <c r="G315" s="65"/>
      <c r="H315" s="69"/>
      <c r="I315" s="70"/>
      <c r="J315" s="70"/>
      <c r="K315" s="34" t="s">
        <v>65</v>
      </c>
      <c r="L315" s="77">
        <v>315</v>
      </c>
      <c r="M315" s="77"/>
      <c r="N315" s="72"/>
      <c r="O315" s="79" t="s">
        <v>176</v>
      </c>
      <c r="P315" s="81">
        <v>43722.00759259259</v>
      </c>
      <c r="Q315" s="79" t="s">
        <v>549</v>
      </c>
      <c r="R315" s="83" t="s">
        <v>862</v>
      </c>
      <c r="S315" s="79" t="s">
        <v>893</v>
      </c>
      <c r="T315" s="79" t="s">
        <v>919</v>
      </c>
      <c r="U315" s="79"/>
      <c r="V315" s="83" t="s">
        <v>968</v>
      </c>
      <c r="W315" s="81">
        <v>43722.00759259259</v>
      </c>
      <c r="X315" s="83" t="s">
        <v>1279</v>
      </c>
      <c r="Y315" s="79"/>
      <c r="Z315" s="79"/>
      <c r="AA315" s="85" t="s">
        <v>1624</v>
      </c>
      <c r="AB315" s="79"/>
      <c r="AC315" s="79" t="b">
        <v>0</v>
      </c>
      <c r="AD315" s="79">
        <v>0</v>
      </c>
      <c r="AE315" s="85" t="s">
        <v>1659</v>
      </c>
      <c r="AF315" s="79" t="b">
        <v>0</v>
      </c>
      <c r="AG315" s="79" t="s">
        <v>1660</v>
      </c>
      <c r="AH315" s="79"/>
      <c r="AI315" s="85" t="s">
        <v>1659</v>
      </c>
      <c r="AJ315" s="79" t="b">
        <v>0</v>
      </c>
      <c r="AK315" s="79">
        <v>0</v>
      </c>
      <c r="AL315" s="85" t="s">
        <v>1659</v>
      </c>
      <c r="AM315" s="79" t="s">
        <v>1683</v>
      </c>
      <c r="AN315" s="79" t="b">
        <v>0</v>
      </c>
      <c r="AO315" s="85" t="s">
        <v>1624</v>
      </c>
      <c r="AP315" s="79" t="s">
        <v>176</v>
      </c>
      <c r="AQ315" s="79">
        <v>0</v>
      </c>
      <c r="AR315" s="79">
        <v>0</v>
      </c>
      <c r="AS315" s="79"/>
      <c r="AT315" s="79"/>
      <c r="AU315" s="79"/>
      <c r="AV315" s="79"/>
      <c r="AW315" s="79"/>
      <c r="AX315" s="79"/>
      <c r="AY315" s="79"/>
      <c r="AZ315" s="79"/>
      <c r="BA315">
        <v>282</v>
      </c>
      <c r="BB315" s="78" t="str">
        <f>REPLACE(INDEX(GroupVertices[Group],MATCH(Edges[[#This Row],[Vertex 1]],GroupVertices[Vertex],0)),1,1,"")</f>
        <v>2</v>
      </c>
      <c r="BC315" s="78" t="str">
        <f>REPLACE(INDEX(GroupVertices[Group],MATCH(Edges[[#This Row],[Vertex 2]],GroupVertices[Vertex],0)),1,1,"")</f>
        <v>2</v>
      </c>
      <c r="BD315" s="48">
        <v>0</v>
      </c>
      <c r="BE315" s="49">
        <v>0</v>
      </c>
      <c r="BF315" s="48">
        <v>0</v>
      </c>
      <c r="BG315" s="49">
        <v>0</v>
      </c>
      <c r="BH315" s="48">
        <v>0</v>
      </c>
      <c r="BI315" s="49">
        <v>0</v>
      </c>
      <c r="BJ315" s="48">
        <v>15</v>
      </c>
      <c r="BK315" s="49">
        <v>100</v>
      </c>
      <c r="BL315" s="48">
        <v>15</v>
      </c>
    </row>
    <row r="316" spans="1:64" ht="15">
      <c r="A316" s="64" t="s">
        <v>237</v>
      </c>
      <c r="B316" s="64" t="s">
        <v>237</v>
      </c>
      <c r="C316" s="65" t="s">
        <v>2630</v>
      </c>
      <c r="D316" s="66">
        <v>3</v>
      </c>
      <c r="E316" s="67" t="s">
        <v>136</v>
      </c>
      <c r="F316" s="68">
        <v>35</v>
      </c>
      <c r="G316" s="65"/>
      <c r="H316" s="69"/>
      <c r="I316" s="70"/>
      <c r="J316" s="70"/>
      <c r="K316" s="34" t="s">
        <v>65</v>
      </c>
      <c r="L316" s="77">
        <v>316</v>
      </c>
      <c r="M316" s="77"/>
      <c r="N316" s="72"/>
      <c r="O316" s="79" t="s">
        <v>176</v>
      </c>
      <c r="P316" s="81">
        <v>43722.555925925924</v>
      </c>
      <c r="Q316" s="79" t="s">
        <v>550</v>
      </c>
      <c r="R316" s="83" t="s">
        <v>611</v>
      </c>
      <c r="S316" s="79" t="s">
        <v>893</v>
      </c>
      <c r="T316" s="79" t="s">
        <v>919</v>
      </c>
      <c r="U316" s="79"/>
      <c r="V316" s="83" t="s">
        <v>968</v>
      </c>
      <c r="W316" s="81">
        <v>43722.555925925924</v>
      </c>
      <c r="X316" s="83" t="s">
        <v>1280</v>
      </c>
      <c r="Y316" s="79"/>
      <c r="Z316" s="79"/>
      <c r="AA316" s="85" t="s">
        <v>1625</v>
      </c>
      <c r="AB316" s="79"/>
      <c r="AC316" s="79" t="b">
        <v>0</v>
      </c>
      <c r="AD316" s="79">
        <v>0</v>
      </c>
      <c r="AE316" s="85" t="s">
        <v>1659</v>
      </c>
      <c r="AF316" s="79" t="b">
        <v>0</v>
      </c>
      <c r="AG316" s="79" t="s">
        <v>1660</v>
      </c>
      <c r="AH316" s="79"/>
      <c r="AI316" s="85" t="s">
        <v>1659</v>
      </c>
      <c r="AJ316" s="79" t="b">
        <v>0</v>
      </c>
      <c r="AK316" s="79">
        <v>1</v>
      </c>
      <c r="AL316" s="85" t="s">
        <v>1659</v>
      </c>
      <c r="AM316" s="79" t="s">
        <v>1683</v>
      </c>
      <c r="AN316" s="79" t="b">
        <v>0</v>
      </c>
      <c r="AO316" s="85" t="s">
        <v>1625</v>
      </c>
      <c r="AP316" s="79" t="s">
        <v>176</v>
      </c>
      <c r="AQ316" s="79">
        <v>0</v>
      </c>
      <c r="AR316" s="79">
        <v>0</v>
      </c>
      <c r="AS316" s="79"/>
      <c r="AT316" s="79"/>
      <c r="AU316" s="79"/>
      <c r="AV316" s="79"/>
      <c r="AW316" s="79"/>
      <c r="AX316" s="79"/>
      <c r="AY316" s="79"/>
      <c r="AZ316" s="79"/>
      <c r="BA316">
        <v>282</v>
      </c>
      <c r="BB316" s="78" t="str">
        <f>REPLACE(INDEX(GroupVertices[Group],MATCH(Edges[[#This Row],[Vertex 1]],GroupVertices[Vertex],0)),1,1,"")</f>
        <v>2</v>
      </c>
      <c r="BC316" s="78" t="str">
        <f>REPLACE(INDEX(GroupVertices[Group],MATCH(Edges[[#This Row],[Vertex 2]],GroupVertices[Vertex],0)),1,1,"")</f>
        <v>2</v>
      </c>
      <c r="BD316" s="48">
        <v>1</v>
      </c>
      <c r="BE316" s="49">
        <v>8.333333333333334</v>
      </c>
      <c r="BF316" s="48">
        <v>0</v>
      </c>
      <c r="BG316" s="49">
        <v>0</v>
      </c>
      <c r="BH316" s="48">
        <v>0</v>
      </c>
      <c r="BI316" s="49">
        <v>0</v>
      </c>
      <c r="BJ316" s="48">
        <v>11</v>
      </c>
      <c r="BK316" s="49">
        <v>91.66666666666667</v>
      </c>
      <c r="BL316" s="48">
        <v>12</v>
      </c>
    </row>
    <row r="317" spans="1:64" ht="15">
      <c r="A317" s="64" t="s">
        <v>237</v>
      </c>
      <c r="B317" s="64" t="s">
        <v>237</v>
      </c>
      <c r="C317" s="65" t="s">
        <v>2630</v>
      </c>
      <c r="D317" s="66">
        <v>3</v>
      </c>
      <c r="E317" s="67" t="s">
        <v>136</v>
      </c>
      <c r="F317" s="68">
        <v>35</v>
      </c>
      <c r="G317" s="65"/>
      <c r="H317" s="69"/>
      <c r="I317" s="70"/>
      <c r="J317" s="70"/>
      <c r="K317" s="34" t="s">
        <v>65</v>
      </c>
      <c r="L317" s="77">
        <v>317</v>
      </c>
      <c r="M317" s="77"/>
      <c r="N317" s="72"/>
      <c r="O317" s="79" t="s">
        <v>176</v>
      </c>
      <c r="P317" s="81">
        <v>43722.5559375</v>
      </c>
      <c r="Q317" s="79" t="s">
        <v>551</v>
      </c>
      <c r="R317" s="83" t="s">
        <v>612</v>
      </c>
      <c r="S317" s="79" t="s">
        <v>893</v>
      </c>
      <c r="T317" s="79" t="s">
        <v>919</v>
      </c>
      <c r="U317" s="79"/>
      <c r="V317" s="83" t="s">
        <v>968</v>
      </c>
      <c r="W317" s="81">
        <v>43722.5559375</v>
      </c>
      <c r="X317" s="83" t="s">
        <v>1281</v>
      </c>
      <c r="Y317" s="79"/>
      <c r="Z317" s="79"/>
      <c r="AA317" s="85" t="s">
        <v>1626</v>
      </c>
      <c r="AB317" s="79"/>
      <c r="AC317" s="79" t="b">
        <v>0</v>
      </c>
      <c r="AD317" s="79">
        <v>0</v>
      </c>
      <c r="AE317" s="85" t="s">
        <v>1659</v>
      </c>
      <c r="AF317" s="79" t="b">
        <v>0</v>
      </c>
      <c r="AG317" s="79" t="s">
        <v>1660</v>
      </c>
      <c r="AH317" s="79"/>
      <c r="AI317" s="85" t="s">
        <v>1659</v>
      </c>
      <c r="AJ317" s="79" t="b">
        <v>0</v>
      </c>
      <c r="AK317" s="79">
        <v>1</v>
      </c>
      <c r="AL317" s="85" t="s">
        <v>1659</v>
      </c>
      <c r="AM317" s="79" t="s">
        <v>1683</v>
      </c>
      <c r="AN317" s="79" t="b">
        <v>0</v>
      </c>
      <c r="AO317" s="85" t="s">
        <v>1626</v>
      </c>
      <c r="AP317" s="79" t="s">
        <v>176</v>
      </c>
      <c r="AQ317" s="79">
        <v>0</v>
      </c>
      <c r="AR317" s="79">
        <v>0</v>
      </c>
      <c r="AS317" s="79"/>
      <c r="AT317" s="79"/>
      <c r="AU317" s="79"/>
      <c r="AV317" s="79"/>
      <c r="AW317" s="79"/>
      <c r="AX317" s="79"/>
      <c r="AY317" s="79"/>
      <c r="AZ317" s="79"/>
      <c r="BA317">
        <v>282</v>
      </c>
      <c r="BB317" s="78" t="str">
        <f>REPLACE(INDEX(GroupVertices[Group],MATCH(Edges[[#This Row],[Vertex 1]],GroupVertices[Vertex],0)),1,1,"")</f>
        <v>2</v>
      </c>
      <c r="BC317" s="78" t="str">
        <f>REPLACE(INDEX(GroupVertices[Group],MATCH(Edges[[#This Row],[Vertex 2]],GroupVertices[Vertex],0)),1,1,"")</f>
        <v>2</v>
      </c>
      <c r="BD317" s="48">
        <v>0</v>
      </c>
      <c r="BE317" s="49">
        <v>0</v>
      </c>
      <c r="BF317" s="48">
        <v>0</v>
      </c>
      <c r="BG317" s="49">
        <v>0</v>
      </c>
      <c r="BH317" s="48">
        <v>0</v>
      </c>
      <c r="BI317" s="49">
        <v>0</v>
      </c>
      <c r="BJ317" s="48">
        <v>12</v>
      </c>
      <c r="BK317" s="49">
        <v>100</v>
      </c>
      <c r="BL317" s="48">
        <v>12</v>
      </c>
    </row>
    <row r="318" spans="1:64" ht="15">
      <c r="A318" s="64" t="s">
        <v>237</v>
      </c>
      <c r="B318" s="64" t="s">
        <v>237</v>
      </c>
      <c r="C318" s="65" t="s">
        <v>2630</v>
      </c>
      <c r="D318" s="66">
        <v>3</v>
      </c>
      <c r="E318" s="67" t="s">
        <v>136</v>
      </c>
      <c r="F318" s="68">
        <v>35</v>
      </c>
      <c r="G318" s="65"/>
      <c r="H318" s="69"/>
      <c r="I318" s="70"/>
      <c r="J318" s="70"/>
      <c r="K318" s="34" t="s">
        <v>65</v>
      </c>
      <c r="L318" s="77">
        <v>318</v>
      </c>
      <c r="M318" s="77"/>
      <c r="N318" s="72"/>
      <c r="O318" s="79" t="s">
        <v>176</v>
      </c>
      <c r="P318" s="81">
        <v>43722.55594907407</v>
      </c>
      <c r="Q318" s="79" t="s">
        <v>552</v>
      </c>
      <c r="R318" s="83" t="s">
        <v>613</v>
      </c>
      <c r="S318" s="79" t="s">
        <v>893</v>
      </c>
      <c r="T318" s="79" t="s">
        <v>919</v>
      </c>
      <c r="U318" s="79"/>
      <c r="V318" s="83" t="s">
        <v>968</v>
      </c>
      <c r="W318" s="81">
        <v>43722.55594907407</v>
      </c>
      <c r="X318" s="83" t="s">
        <v>1282</v>
      </c>
      <c r="Y318" s="79"/>
      <c r="Z318" s="79"/>
      <c r="AA318" s="85" t="s">
        <v>1627</v>
      </c>
      <c r="AB318" s="79"/>
      <c r="AC318" s="79" t="b">
        <v>0</v>
      </c>
      <c r="AD318" s="79">
        <v>0</v>
      </c>
      <c r="AE318" s="85" t="s">
        <v>1659</v>
      </c>
      <c r="AF318" s="79" t="b">
        <v>0</v>
      </c>
      <c r="AG318" s="79" t="s">
        <v>1660</v>
      </c>
      <c r="AH318" s="79"/>
      <c r="AI318" s="85" t="s">
        <v>1659</v>
      </c>
      <c r="AJ318" s="79" t="b">
        <v>0</v>
      </c>
      <c r="AK318" s="79">
        <v>1</v>
      </c>
      <c r="AL318" s="85" t="s">
        <v>1659</v>
      </c>
      <c r="AM318" s="79" t="s">
        <v>1683</v>
      </c>
      <c r="AN318" s="79" t="b">
        <v>0</v>
      </c>
      <c r="AO318" s="85" t="s">
        <v>1627</v>
      </c>
      <c r="AP318" s="79" t="s">
        <v>176</v>
      </c>
      <c r="AQ318" s="79">
        <v>0</v>
      </c>
      <c r="AR318" s="79">
        <v>0</v>
      </c>
      <c r="AS318" s="79"/>
      <c r="AT318" s="79"/>
      <c r="AU318" s="79"/>
      <c r="AV318" s="79"/>
      <c r="AW318" s="79"/>
      <c r="AX318" s="79"/>
      <c r="AY318" s="79"/>
      <c r="AZ318" s="79"/>
      <c r="BA318">
        <v>282</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13</v>
      </c>
      <c r="BK318" s="49">
        <v>100</v>
      </c>
      <c r="BL318" s="48">
        <v>13</v>
      </c>
    </row>
    <row r="319" spans="1:64" ht="15">
      <c r="A319" s="64" t="s">
        <v>237</v>
      </c>
      <c r="B319" s="64" t="s">
        <v>237</v>
      </c>
      <c r="C319" s="65" t="s">
        <v>2630</v>
      </c>
      <c r="D319" s="66">
        <v>3</v>
      </c>
      <c r="E319" s="67" t="s">
        <v>136</v>
      </c>
      <c r="F319" s="68">
        <v>35</v>
      </c>
      <c r="G319" s="65"/>
      <c r="H319" s="69"/>
      <c r="I319" s="70"/>
      <c r="J319" s="70"/>
      <c r="K319" s="34" t="s">
        <v>65</v>
      </c>
      <c r="L319" s="77">
        <v>319</v>
      </c>
      <c r="M319" s="77"/>
      <c r="N319" s="72"/>
      <c r="O319" s="79" t="s">
        <v>176</v>
      </c>
      <c r="P319" s="81">
        <v>43722.55596064815</v>
      </c>
      <c r="Q319" s="79" t="s">
        <v>553</v>
      </c>
      <c r="R319" s="83" t="s">
        <v>614</v>
      </c>
      <c r="S319" s="79" t="s">
        <v>893</v>
      </c>
      <c r="T319" s="79" t="s">
        <v>919</v>
      </c>
      <c r="U319" s="79"/>
      <c r="V319" s="83" t="s">
        <v>968</v>
      </c>
      <c r="W319" s="81">
        <v>43722.55596064815</v>
      </c>
      <c r="X319" s="83" t="s">
        <v>1283</v>
      </c>
      <c r="Y319" s="79"/>
      <c r="Z319" s="79"/>
      <c r="AA319" s="85" t="s">
        <v>1628</v>
      </c>
      <c r="AB319" s="79"/>
      <c r="AC319" s="79" t="b">
        <v>0</v>
      </c>
      <c r="AD319" s="79">
        <v>0</v>
      </c>
      <c r="AE319" s="85" t="s">
        <v>1659</v>
      </c>
      <c r="AF319" s="79" t="b">
        <v>0</v>
      </c>
      <c r="AG319" s="79" t="s">
        <v>1660</v>
      </c>
      <c r="AH319" s="79"/>
      <c r="AI319" s="85" t="s">
        <v>1659</v>
      </c>
      <c r="AJ319" s="79" t="b">
        <v>0</v>
      </c>
      <c r="AK319" s="79">
        <v>1</v>
      </c>
      <c r="AL319" s="85" t="s">
        <v>1659</v>
      </c>
      <c r="AM319" s="79" t="s">
        <v>1683</v>
      </c>
      <c r="AN319" s="79" t="b">
        <v>0</v>
      </c>
      <c r="AO319" s="85" t="s">
        <v>1628</v>
      </c>
      <c r="AP319" s="79" t="s">
        <v>176</v>
      </c>
      <c r="AQ319" s="79">
        <v>0</v>
      </c>
      <c r="AR319" s="79">
        <v>0</v>
      </c>
      <c r="AS319" s="79"/>
      <c r="AT319" s="79"/>
      <c r="AU319" s="79"/>
      <c r="AV319" s="79"/>
      <c r="AW319" s="79"/>
      <c r="AX319" s="79"/>
      <c r="AY319" s="79"/>
      <c r="AZ319" s="79"/>
      <c r="BA319">
        <v>282</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11</v>
      </c>
      <c r="BK319" s="49">
        <v>100</v>
      </c>
      <c r="BL319" s="48">
        <v>11</v>
      </c>
    </row>
    <row r="320" spans="1:64" ht="15">
      <c r="A320" s="64" t="s">
        <v>237</v>
      </c>
      <c r="B320" s="64" t="s">
        <v>237</v>
      </c>
      <c r="C320" s="65" t="s">
        <v>2630</v>
      </c>
      <c r="D320" s="66">
        <v>3</v>
      </c>
      <c r="E320" s="67" t="s">
        <v>136</v>
      </c>
      <c r="F320" s="68">
        <v>35</v>
      </c>
      <c r="G320" s="65"/>
      <c r="H320" s="69"/>
      <c r="I320" s="70"/>
      <c r="J320" s="70"/>
      <c r="K320" s="34" t="s">
        <v>65</v>
      </c>
      <c r="L320" s="77">
        <v>320</v>
      </c>
      <c r="M320" s="77"/>
      <c r="N320" s="72"/>
      <c r="O320" s="79" t="s">
        <v>176</v>
      </c>
      <c r="P320" s="81">
        <v>43722.59767361111</v>
      </c>
      <c r="Q320" s="79" t="s">
        <v>554</v>
      </c>
      <c r="R320" s="83" t="s">
        <v>615</v>
      </c>
      <c r="S320" s="79" t="s">
        <v>893</v>
      </c>
      <c r="T320" s="79" t="s">
        <v>919</v>
      </c>
      <c r="U320" s="79"/>
      <c r="V320" s="83" t="s">
        <v>968</v>
      </c>
      <c r="W320" s="81">
        <v>43722.59767361111</v>
      </c>
      <c r="X320" s="83" t="s">
        <v>1284</v>
      </c>
      <c r="Y320" s="79"/>
      <c r="Z320" s="79"/>
      <c r="AA320" s="85" t="s">
        <v>1629</v>
      </c>
      <c r="AB320" s="79"/>
      <c r="AC320" s="79" t="b">
        <v>0</v>
      </c>
      <c r="AD320" s="79">
        <v>0</v>
      </c>
      <c r="AE320" s="85" t="s">
        <v>1659</v>
      </c>
      <c r="AF320" s="79" t="b">
        <v>0</v>
      </c>
      <c r="AG320" s="79" t="s">
        <v>1663</v>
      </c>
      <c r="AH320" s="79"/>
      <c r="AI320" s="85" t="s">
        <v>1659</v>
      </c>
      <c r="AJ320" s="79" t="b">
        <v>0</v>
      </c>
      <c r="AK320" s="79">
        <v>1</v>
      </c>
      <c r="AL320" s="85" t="s">
        <v>1659</v>
      </c>
      <c r="AM320" s="79" t="s">
        <v>1683</v>
      </c>
      <c r="AN320" s="79" t="b">
        <v>0</v>
      </c>
      <c r="AO320" s="85" t="s">
        <v>1629</v>
      </c>
      <c r="AP320" s="79" t="s">
        <v>176</v>
      </c>
      <c r="AQ320" s="79">
        <v>0</v>
      </c>
      <c r="AR320" s="79">
        <v>0</v>
      </c>
      <c r="AS320" s="79"/>
      <c r="AT320" s="79"/>
      <c r="AU320" s="79"/>
      <c r="AV320" s="79"/>
      <c r="AW320" s="79"/>
      <c r="AX320" s="79"/>
      <c r="AY320" s="79"/>
      <c r="AZ320" s="79"/>
      <c r="BA320">
        <v>282</v>
      </c>
      <c r="BB320" s="78" t="str">
        <f>REPLACE(INDEX(GroupVertices[Group],MATCH(Edges[[#This Row],[Vertex 1]],GroupVertices[Vertex],0)),1,1,"")</f>
        <v>2</v>
      </c>
      <c r="BC320" s="78" t="str">
        <f>REPLACE(INDEX(GroupVertices[Group],MATCH(Edges[[#This Row],[Vertex 2]],GroupVertices[Vertex],0)),1,1,"")</f>
        <v>2</v>
      </c>
      <c r="BD320" s="48">
        <v>0</v>
      </c>
      <c r="BE320" s="49">
        <v>0</v>
      </c>
      <c r="BF320" s="48">
        <v>0</v>
      </c>
      <c r="BG320" s="49">
        <v>0</v>
      </c>
      <c r="BH320" s="48">
        <v>0</v>
      </c>
      <c r="BI320" s="49">
        <v>0</v>
      </c>
      <c r="BJ320" s="48">
        <v>12</v>
      </c>
      <c r="BK320" s="49">
        <v>100</v>
      </c>
      <c r="BL320" s="48">
        <v>12</v>
      </c>
    </row>
    <row r="321" spans="1:64" ht="15">
      <c r="A321" s="64" t="s">
        <v>237</v>
      </c>
      <c r="B321" s="64" t="s">
        <v>237</v>
      </c>
      <c r="C321" s="65" t="s">
        <v>2630</v>
      </c>
      <c r="D321" s="66">
        <v>3</v>
      </c>
      <c r="E321" s="67" t="s">
        <v>136</v>
      </c>
      <c r="F321" s="68">
        <v>35</v>
      </c>
      <c r="G321" s="65"/>
      <c r="H321" s="69"/>
      <c r="I321" s="70"/>
      <c r="J321" s="70"/>
      <c r="K321" s="34" t="s">
        <v>65</v>
      </c>
      <c r="L321" s="77">
        <v>321</v>
      </c>
      <c r="M321" s="77"/>
      <c r="N321" s="72"/>
      <c r="O321" s="79" t="s">
        <v>176</v>
      </c>
      <c r="P321" s="81">
        <v>43722.59768518519</v>
      </c>
      <c r="Q321" s="79" t="s">
        <v>555</v>
      </c>
      <c r="R321" s="83" t="s">
        <v>616</v>
      </c>
      <c r="S321" s="79" t="s">
        <v>893</v>
      </c>
      <c r="T321" s="79" t="s">
        <v>919</v>
      </c>
      <c r="U321" s="79"/>
      <c r="V321" s="83" t="s">
        <v>968</v>
      </c>
      <c r="W321" s="81">
        <v>43722.59768518519</v>
      </c>
      <c r="X321" s="83" t="s">
        <v>1285</v>
      </c>
      <c r="Y321" s="79"/>
      <c r="Z321" s="79"/>
      <c r="AA321" s="85" t="s">
        <v>1630</v>
      </c>
      <c r="AB321" s="79"/>
      <c r="AC321" s="79" t="b">
        <v>0</v>
      </c>
      <c r="AD321" s="79">
        <v>0</v>
      </c>
      <c r="AE321" s="85" t="s">
        <v>1659</v>
      </c>
      <c r="AF321" s="79" t="b">
        <v>0</v>
      </c>
      <c r="AG321" s="79" t="s">
        <v>1660</v>
      </c>
      <c r="AH321" s="79"/>
      <c r="AI321" s="85" t="s">
        <v>1659</v>
      </c>
      <c r="AJ321" s="79" t="b">
        <v>0</v>
      </c>
      <c r="AK321" s="79">
        <v>1</v>
      </c>
      <c r="AL321" s="85" t="s">
        <v>1659</v>
      </c>
      <c r="AM321" s="79" t="s">
        <v>1683</v>
      </c>
      <c r="AN321" s="79" t="b">
        <v>0</v>
      </c>
      <c r="AO321" s="85" t="s">
        <v>1630</v>
      </c>
      <c r="AP321" s="79" t="s">
        <v>176</v>
      </c>
      <c r="AQ321" s="79">
        <v>0</v>
      </c>
      <c r="AR321" s="79">
        <v>0</v>
      </c>
      <c r="AS321" s="79"/>
      <c r="AT321" s="79"/>
      <c r="AU321" s="79"/>
      <c r="AV321" s="79"/>
      <c r="AW321" s="79"/>
      <c r="AX321" s="79"/>
      <c r="AY321" s="79"/>
      <c r="AZ321" s="79"/>
      <c r="BA321">
        <v>282</v>
      </c>
      <c r="BB321" s="78" t="str">
        <f>REPLACE(INDEX(GroupVertices[Group],MATCH(Edges[[#This Row],[Vertex 1]],GroupVertices[Vertex],0)),1,1,"")</f>
        <v>2</v>
      </c>
      <c r="BC321" s="78" t="str">
        <f>REPLACE(INDEX(GroupVertices[Group],MATCH(Edges[[#This Row],[Vertex 2]],GroupVertices[Vertex],0)),1,1,"")</f>
        <v>2</v>
      </c>
      <c r="BD321" s="48">
        <v>0</v>
      </c>
      <c r="BE321" s="49">
        <v>0</v>
      </c>
      <c r="BF321" s="48">
        <v>0</v>
      </c>
      <c r="BG321" s="49">
        <v>0</v>
      </c>
      <c r="BH321" s="48">
        <v>0</v>
      </c>
      <c r="BI321" s="49">
        <v>0</v>
      </c>
      <c r="BJ321" s="48">
        <v>11</v>
      </c>
      <c r="BK321" s="49">
        <v>100</v>
      </c>
      <c r="BL321" s="48">
        <v>11</v>
      </c>
    </row>
    <row r="322" spans="1:64" ht="15">
      <c r="A322" s="64" t="s">
        <v>237</v>
      </c>
      <c r="B322" s="64" t="s">
        <v>237</v>
      </c>
      <c r="C322" s="65" t="s">
        <v>2630</v>
      </c>
      <c r="D322" s="66">
        <v>3</v>
      </c>
      <c r="E322" s="67" t="s">
        <v>136</v>
      </c>
      <c r="F322" s="68">
        <v>35</v>
      </c>
      <c r="G322" s="65"/>
      <c r="H322" s="69"/>
      <c r="I322" s="70"/>
      <c r="J322" s="70"/>
      <c r="K322" s="34" t="s">
        <v>65</v>
      </c>
      <c r="L322" s="77">
        <v>322</v>
      </c>
      <c r="M322" s="77"/>
      <c r="N322" s="72"/>
      <c r="O322" s="79" t="s">
        <v>176</v>
      </c>
      <c r="P322" s="81">
        <v>43722.59769675926</v>
      </c>
      <c r="Q322" s="79" t="s">
        <v>556</v>
      </c>
      <c r="R322" s="83" t="s">
        <v>617</v>
      </c>
      <c r="S322" s="79" t="s">
        <v>893</v>
      </c>
      <c r="T322" s="79" t="s">
        <v>919</v>
      </c>
      <c r="U322" s="79"/>
      <c r="V322" s="83" t="s">
        <v>968</v>
      </c>
      <c r="W322" s="81">
        <v>43722.59769675926</v>
      </c>
      <c r="X322" s="83" t="s">
        <v>1286</v>
      </c>
      <c r="Y322" s="79"/>
      <c r="Z322" s="79"/>
      <c r="AA322" s="85" t="s">
        <v>1631</v>
      </c>
      <c r="AB322" s="79"/>
      <c r="AC322" s="79" t="b">
        <v>0</v>
      </c>
      <c r="AD322" s="79">
        <v>0</v>
      </c>
      <c r="AE322" s="85" t="s">
        <v>1659</v>
      </c>
      <c r="AF322" s="79" t="b">
        <v>0</v>
      </c>
      <c r="AG322" s="79" t="s">
        <v>1660</v>
      </c>
      <c r="AH322" s="79"/>
      <c r="AI322" s="85" t="s">
        <v>1659</v>
      </c>
      <c r="AJ322" s="79" t="b">
        <v>0</v>
      </c>
      <c r="AK322" s="79">
        <v>1</v>
      </c>
      <c r="AL322" s="85" t="s">
        <v>1659</v>
      </c>
      <c r="AM322" s="79" t="s">
        <v>1683</v>
      </c>
      <c r="AN322" s="79" t="b">
        <v>0</v>
      </c>
      <c r="AO322" s="85" t="s">
        <v>1631</v>
      </c>
      <c r="AP322" s="79" t="s">
        <v>176</v>
      </c>
      <c r="AQ322" s="79">
        <v>0</v>
      </c>
      <c r="AR322" s="79">
        <v>0</v>
      </c>
      <c r="AS322" s="79"/>
      <c r="AT322" s="79"/>
      <c r="AU322" s="79"/>
      <c r="AV322" s="79"/>
      <c r="AW322" s="79"/>
      <c r="AX322" s="79"/>
      <c r="AY322" s="79"/>
      <c r="AZ322" s="79"/>
      <c r="BA322">
        <v>282</v>
      </c>
      <c r="BB322" s="78" t="str">
        <f>REPLACE(INDEX(GroupVertices[Group],MATCH(Edges[[#This Row],[Vertex 1]],GroupVertices[Vertex],0)),1,1,"")</f>
        <v>2</v>
      </c>
      <c r="BC322" s="78" t="str">
        <f>REPLACE(INDEX(GroupVertices[Group],MATCH(Edges[[#This Row],[Vertex 2]],GroupVertices[Vertex],0)),1,1,"")</f>
        <v>2</v>
      </c>
      <c r="BD322" s="48">
        <v>0</v>
      </c>
      <c r="BE322" s="49">
        <v>0</v>
      </c>
      <c r="BF322" s="48">
        <v>0</v>
      </c>
      <c r="BG322" s="49">
        <v>0</v>
      </c>
      <c r="BH322" s="48">
        <v>0</v>
      </c>
      <c r="BI322" s="49">
        <v>0</v>
      </c>
      <c r="BJ322" s="48">
        <v>12</v>
      </c>
      <c r="BK322" s="49">
        <v>100</v>
      </c>
      <c r="BL322" s="48">
        <v>12</v>
      </c>
    </row>
    <row r="323" spans="1:64" ht="15">
      <c r="A323" s="64" t="s">
        <v>237</v>
      </c>
      <c r="B323" s="64" t="s">
        <v>237</v>
      </c>
      <c r="C323" s="65" t="s">
        <v>2630</v>
      </c>
      <c r="D323" s="66">
        <v>3</v>
      </c>
      <c r="E323" s="67" t="s">
        <v>136</v>
      </c>
      <c r="F323" s="68">
        <v>35</v>
      </c>
      <c r="G323" s="65"/>
      <c r="H323" s="69"/>
      <c r="I323" s="70"/>
      <c r="J323" s="70"/>
      <c r="K323" s="34" t="s">
        <v>65</v>
      </c>
      <c r="L323" s="77">
        <v>323</v>
      </c>
      <c r="M323" s="77"/>
      <c r="N323" s="72"/>
      <c r="O323" s="79" t="s">
        <v>176</v>
      </c>
      <c r="P323" s="81">
        <v>43722.597708333335</v>
      </c>
      <c r="Q323" s="79" t="s">
        <v>557</v>
      </c>
      <c r="R323" s="83" t="s">
        <v>618</v>
      </c>
      <c r="S323" s="79" t="s">
        <v>893</v>
      </c>
      <c r="T323" s="79" t="s">
        <v>919</v>
      </c>
      <c r="U323" s="79"/>
      <c r="V323" s="83" t="s">
        <v>968</v>
      </c>
      <c r="W323" s="81">
        <v>43722.597708333335</v>
      </c>
      <c r="X323" s="83" t="s">
        <v>1287</v>
      </c>
      <c r="Y323" s="79"/>
      <c r="Z323" s="79"/>
      <c r="AA323" s="85" t="s">
        <v>1632</v>
      </c>
      <c r="AB323" s="79"/>
      <c r="AC323" s="79" t="b">
        <v>0</v>
      </c>
      <c r="AD323" s="79">
        <v>0</v>
      </c>
      <c r="AE323" s="85" t="s">
        <v>1659</v>
      </c>
      <c r="AF323" s="79" t="b">
        <v>0</v>
      </c>
      <c r="AG323" s="79" t="s">
        <v>1660</v>
      </c>
      <c r="AH323" s="79"/>
      <c r="AI323" s="85" t="s">
        <v>1659</v>
      </c>
      <c r="AJ323" s="79" t="b">
        <v>0</v>
      </c>
      <c r="AK323" s="79">
        <v>1</v>
      </c>
      <c r="AL323" s="85" t="s">
        <v>1659</v>
      </c>
      <c r="AM323" s="79" t="s">
        <v>1683</v>
      </c>
      <c r="AN323" s="79" t="b">
        <v>0</v>
      </c>
      <c r="AO323" s="85" t="s">
        <v>1632</v>
      </c>
      <c r="AP323" s="79" t="s">
        <v>176</v>
      </c>
      <c r="AQ323" s="79">
        <v>0</v>
      </c>
      <c r="AR323" s="79">
        <v>0</v>
      </c>
      <c r="AS323" s="79"/>
      <c r="AT323" s="79"/>
      <c r="AU323" s="79"/>
      <c r="AV323" s="79"/>
      <c r="AW323" s="79"/>
      <c r="AX323" s="79"/>
      <c r="AY323" s="79"/>
      <c r="AZ323" s="79"/>
      <c r="BA323">
        <v>282</v>
      </c>
      <c r="BB323" s="78" t="str">
        <f>REPLACE(INDEX(GroupVertices[Group],MATCH(Edges[[#This Row],[Vertex 1]],GroupVertices[Vertex],0)),1,1,"")</f>
        <v>2</v>
      </c>
      <c r="BC323" s="78" t="str">
        <f>REPLACE(INDEX(GroupVertices[Group],MATCH(Edges[[#This Row],[Vertex 2]],GroupVertices[Vertex],0)),1,1,"")</f>
        <v>2</v>
      </c>
      <c r="BD323" s="48">
        <v>0</v>
      </c>
      <c r="BE323" s="49">
        <v>0</v>
      </c>
      <c r="BF323" s="48">
        <v>0</v>
      </c>
      <c r="BG323" s="49">
        <v>0</v>
      </c>
      <c r="BH323" s="48">
        <v>0</v>
      </c>
      <c r="BI323" s="49">
        <v>0</v>
      </c>
      <c r="BJ323" s="48">
        <v>16</v>
      </c>
      <c r="BK323" s="49">
        <v>100</v>
      </c>
      <c r="BL323" s="48">
        <v>16</v>
      </c>
    </row>
    <row r="324" spans="1:64" ht="15">
      <c r="A324" s="64" t="s">
        <v>237</v>
      </c>
      <c r="B324" s="64" t="s">
        <v>237</v>
      </c>
      <c r="C324" s="65" t="s">
        <v>2630</v>
      </c>
      <c r="D324" s="66">
        <v>3</v>
      </c>
      <c r="E324" s="67" t="s">
        <v>136</v>
      </c>
      <c r="F324" s="68">
        <v>35</v>
      </c>
      <c r="G324" s="65"/>
      <c r="H324" s="69"/>
      <c r="I324" s="70"/>
      <c r="J324" s="70"/>
      <c r="K324" s="34" t="s">
        <v>65</v>
      </c>
      <c r="L324" s="77">
        <v>324</v>
      </c>
      <c r="M324" s="77"/>
      <c r="N324" s="72"/>
      <c r="O324" s="79" t="s">
        <v>176</v>
      </c>
      <c r="P324" s="81">
        <v>43722.726122685184</v>
      </c>
      <c r="Q324" s="79" t="s">
        <v>558</v>
      </c>
      <c r="R324" s="83" t="s">
        <v>863</v>
      </c>
      <c r="S324" s="79" t="s">
        <v>893</v>
      </c>
      <c r="T324" s="79" t="s">
        <v>919</v>
      </c>
      <c r="U324" s="79"/>
      <c r="V324" s="83" t="s">
        <v>968</v>
      </c>
      <c r="W324" s="81">
        <v>43722.726122685184</v>
      </c>
      <c r="X324" s="83" t="s">
        <v>1288</v>
      </c>
      <c r="Y324" s="79"/>
      <c r="Z324" s="79"/>
      <c r="AA324" s="85" t="s">
        <v>1633</v>
      </c>
      <c r="AB324" s="79"/>
      <c r="AC324" s="79" t="b">
        <v>0</v>
      </c>
      <c r="AD324" s="79">
        <v>0</v>
      </c>
      <c r="AE324" s="85" t="s">
        <v>1659</v>
      </c>
      <c r="AF324" s="79" t="b">
        <v>0</v>
      </c>
      <c r="AG324" s="79" t="s">
        <v>1660</v>
      </c>
      <c r="AH324" s="79"/>
      <c r="AI324" s="85" t="s">
        <v>1659</v>
      </c>
      <c r="AJ324" s="79" t="b">
        <v>0</v>
      </c>
      <c r="AK324" s="79">
        <v>0</v>
      </c>
      <c r="AL324" s="85" t="s">
        <v>1659</v>
      </c>
      <c r="AM324" s="79" t="s">
        <v>1683</v>
      </c>
      <c r="AN324" s="79" t="b">
        <v>0</v>
      </c>
      <c r="AO324" s="85" t="s">
        <v>1633</v>
      </c>
      <c r="AP324" s="79" t="s">
        <v>176</v>
      </c>
      <c r="AQ324" s="79">
        <v>0</v>
      </c>
      <c r="AR324" s="79">
        <v>0</v>
      </c>
      <c r="AS324" s="79"/>
      <c r="AT324" s="79"/>
      <c r="AU324" s="79"/>
      <c r="AV324" s="79"/>
      <c r="AW324" s="79"/>
      <c r="AX324" s="79"/>
      <c r="AY324" s="79"/>
      <c r="AZ324" s="79"/>
      <c r="BA324">
        <v>282</v>
      </c>
      <c r="BB324" s="78" t="str">
        <f>REPLACE(INDEX(GroupVertices[Group],MATCH(Edges[[#This Row],[Vertex 1]],GroupVertices[Vertex],0)),1,1,"")</f>
        <v>2</v>
      </c>
      <c r="BC324" s="78" t="str">
        <f>REPLACE(INDEX(GroupVertices[Group],MATCH(Edges[[#This Row],[Vertex 2]],GroupVertices[Vertex],0)),1,1,"")</f>
        <v>2</v>
      </c>
      <c r="BD324" s="48">
        <v>0</v>
      </c>
      <c r="BE324" s="49">
        <v>0</v>
      </c>
      <c r="BF324" s="48">
        <v>0</v>
      </c>
      <c r="BG324" s="49">
        <v>0</v>
      </c>
      <c r="BH324" s="48">
        <v>0</v>
      </c>
      <c r="BI324" s="49">
        <v>0</v>
      </c>
      <c r="BJ324" s="48">
        <v>13</v>
      </c>
      <c r="BK324" s="49">
        <v>100</v>
      </c>
      <c r="BL324" s="48">
        <v>13</v>
      </c>
    </row>
    <row r="325" spans="1:64" ht="15">
      <c r="A325" s="64" t="s">
        <v>237</v>
      </c>
      <c r="B325" s="64" t="s">
        <v>237</v>
      </c>
      <c r="C325" s="65" t="s">
        <v>2630</v>
      </c>
      <c r="D325" s="66">
        <v>3</v>
      </c>
      <c r="E325" s="67" t="s">
        <v>136</v>
      </c>
      <c r="F325" s="68">
        <v>35</v>
      </c>
      <c r="G325" s="65"/>
      <c r="H325" s="69"/>
      <c r="I325" s="70"/>
      <c r="J325" s="70"/>
      <c r="K325" s="34" t="s">
        <v>65</v>
      </c>
      <c r="L325" s="77">
        <v>325</v>
      </c>
      <c r="M325" s="77"/>
      <c r="N325" s="72"/>
      <c r="O325" s="79" t="s">
        <v>176</v>
      </c>
      <c r="P325" s="81">
        <v>43722.72613425926</v>
      </c>
      <c r="Q325" s="79" t="s">
        <v>559</v>
      </c>
      <c r="R325" s="83" t="s">
        <v>864</v>
      </c>
      <c r="S325" s="79" t="s">
        <v>893</v>
      </c>
      <c r="T325" s="79" t="s">
        <v>919</v>
      </c>
      <c r="U325" s="79"/>
      <c r="V325" s="83" t="s">
        <v>968</v>
      </c>
      <c r="W325" s="81">
        <v>43722.72613425926</v>
      </c>
      <c r="X325" s="83" t="s">
        <v>1289</v>
      </c>
      <c r="Y325" s="79"/>
      <c r="Z325" s="79"/>
      <c r="AA325" s="85" t="s">
        <v>1634</v>
      </c>
      <c r="AB325" s="79"/>
      <c r="AC325" s="79" t="b">
        <v>0</v>
      </c>
      <c r="AD325" s="79">
        <v>0</v>
      </c>
      <c r="AE325" s="85" t="s">
        <v>1659</v>
      </c>
      <c r="AF325" s="79" t="b">
        <v>0</v>
      </c>
      <c r="AG325" s="79" t="s">
        <v>1660</v>
      </c>
      <c r="AH325" s="79"/>
      <c r="AI325" s="85" t="s">
        <v>1659</v>
      </c>
      <c r="AJ325" s="79" t="b">
        <v>0</v>
      </c>
      <c r="AK325" s="79">
        <v>0</v>
      </c>
      <c r="AL325" s="85" t="s">
        <v>1659</v>
      </c>
      <c r="AM325" s="79" t="s">
        <v>1683</v>
      </c>
      <c r="AN325" s="79" t="b">
        <v>0</v>
      </c>
      <c r="AO325" s="85" t="s">
        <v>1634</v>
      </c>
      <c r="AP325" s="79" t="s">
        <v>176</v>
      </c>
      <c r="AQ325" s="79">
        <v>0</v>
      </c>
      <c r="AR325" s="79">
        <v>0</v>
      </c>
      <c r="AS325" s="79"/>
      <c r="AT325" s="79"/>
      <c r="AU325" s="79"/>
      <c r="AV325" s="79"/>
      <c r="AW325" s="79"/>
      <c r="AX325" s="79"/>
      <c r="AY325" s="79"/>
      <c r="AZ325" s="79"/>
      <c r="BA325">
        <v>282</v>
      </c>
      <c r="BB325" s="78" t="str">
        <f>REPLACE(INDEX(GroupVertices[Group],MATCH(Edges[[#This Row],[Vertex 1]],GroupVertices[Vertex],0)),1,1,"")</f>
        <v>2</v>
      </c>
      <c r="BC325" s="78" t="str">
        <f>REPLACE(INDEX(GroupVertices[Group],MATCH(Edges[[#This Row],[Vertex 2]],GroupVertices[Vertex],0)),1,1,"")</f>
        <v>2</v>
      </c>
      <c r="BD325" s="48">
        <v>0</v>
      </c>
      <c r="BE325" s="49">
        <v>0</v>
      </c>
      <c r="BF325" s="48">
        <v>0</v>
      </c>
      <c r="BG325" s="49">
        <v>0</v>
      </c>
      <c r="BH325" s="48">
        <v>0</v>
      </c>
      <c r="BI325" s="49">
        <v>0</v>
      </c>
      <c r="BJ325" s="48">
        <v>11</v>
      </c>
      <c r="BK325" s="49">
        <v>100</v>
      </c>
      <c r="BL325" s="48">
        <v>11</v>
      </c>
    </row>
    <row r="326" spans="1:64" ht="15">
      <c r="A326" s="64" t="s">
        <v>237</v>
      </c>
      <c r="B326" s="64" t="s">
        <v>237</v>
      </c>
      <c r="C326" s="65" t="s">
        <v>2630</v>
      </c>
      <c r="D326" s="66">
        <v>3</v>
      </c>
      <c r="E326" s="67" t="s">
        <v>136</v>
      </c>
      <c r="F326" s="68">
        <v>35</v>
      </c>
      <c r="G326" s="65"/>
      <c r="H326" s="69"/>
      <c r="I326" s="70"/>
      <c r="J326" s="70"/>
      <c r="K326" s="34" t="s">
        <v>65</v>
      </c>
      <c r="L326" s="77">
        <v>326</v>
      </c>
      <c r="M326" s="77"/>
      <c r="N326" s="72"/>
      <c r="O326" s="79" t="s">
        <v>176</v>
      </c>
      <c r="P326" s="81">
        <v>43722.77446759259</v>
      </c>
      <c r="Q326" s="79" t="s">
        <v>560</v>
      </c>
      <c r="R326" s="83" t="s">
        <v>865</v>
      </c>
      <c r="S326" s="79" t="s">
        <v>893</v>
      </c>
      <c r="T326" s="79" t="s">
        <v>919</v>
      </c>
      <c r="U326" s="79"/>
      <c r="V326" s="83" t="s">
        <v>968</v>
      </c>
      <c r="W326" s="81">
        <v>43722.77446759259</v>
      </c>
      <c r="X326" s="83" t="s">
        <v>1290</v>
      </c>
      <c r="Y326" s="79"/>
      <c r="Z326" s="79"/>
      <c r="AA326" s="85" t="s">
        <v>1635</v>
      </c>
      <c r="AB326" s="79"/>
      <c r="AC326" s="79" t="b">
        <v>0</v>
      </c>
      <c r="AD326" s="79">
        <v>0</v>
      </c>
      <c r="AE326" s="85" t="s">
        <v>1659</v>
      </c>
      <c r="AF326" s="79" t="b">
        <v>0</v>
      </c>
      <c r="AG326" s="79" t="s">
        <v>1670</v>
      </c>
      <c r="AH326" s="79"/>
      <c r="AI326" s="85" t="s">
        <v>1659</v>
      </c>
      <c r="AJ326" s="79" t="b">
        <v>0</v>
      </c>
      <c r="AK326" s="79">
        <v>0</v>
      </c>
      <c r="AL326" s="85" t="s">
        <v>1659</v>
      </c>
      <c r="AM326" s="79" t="s">
        <v>1683</v>
      </c>
      <c r="AN326" s="79" t="b">
        <v>0</v>
      </c>
      <c r="AO326" s="85" t="s">
        <v>1635</v>
      </c>
      <c r="AP326" s="79" t="s">
        <v>176</v>
      </c>
      <c r="AQ326" s="79">
        <v>0</v>
      </c>
      <c r="AR326" s="79">
        <v>0</v>
      </c>
      <c r="AS326" s="79"/>
      <c r="AT326" s="79"/>
      <c r="AU326" s="79"/>
      <c r="AV326" s="79"/>
      <c r="AW326" s="79"/>
      <c r="AX326" s="79"/>
      <c r="AY326" s="79"/>
      <c r="AZ326" s="79"/>
      <c r="BA326">
        <v>282</v>
      </c>
      <c r="BB326" s="78" t="str">
        <f>REPLACE(INDEX(GroupVertices[Group],MATCH(Edges[[#This Row],[Vertex 1]],GroupVertices[Vertex],0)),1,1,"")</f>
        <v>2</v>
      </c>
      <c r="BC326" s="78" t="str">
        <f>REPLACE(INDEX(GroupVertices[Group],MATCH(Edges[[#This Row],[Vertex 2]],GroupVertices[Vertex],0)),1,1,"")</f>
        <v>2</v>
      </c>
      <c r="BD326" s="48">
        <v>0</v>
      </c>
      <c r="BE326" s="49">
        <v>0</v>
      </c>
      <c r="BF326" s="48">
        <v>0</v>
      </c>
      <c r="BG326" s="49">
        <v>0</v>
      </c>
      <c r="BH326" s="48">
        <v>0</v>
      </c>
      <c r="BI326" s="49">
        <v>0</v>
      </c>
      <c r="BJ326" s="48">
        <v>15</v>
      </c>
      <c r="BK326" s="49">
        <v>100</v>
      </c>
      <c r="BL326" s="48">
        <v>15</v>
      </c>
    </row>
    <row r="327" spans="1:64" ht="15">
      <c r="A327" s="64" t="s">
        <v>237</v>
      </c>
      <c r="B327" s="64" t="s">
        <v>237</v>
      </c>
      <c r="C327" s="65" t="s">
        <v>2630</v>
      </c>
      <c r="D327" s="66">
        <v>3</v>
      </c>
      <c r="E327" s="67" t="s">
        <v>136</v>
      </c>
      <c r="F327" s="68">
        <v>35</v>
      </c>
      <c r="G327" s="65"/>
      <c r="H327" s="69"/>
      <c r="I327" s="70"/>
      <c r="J327" s="70"/>
      <c r="K327" s="34" t="s">
        <v>65</v>
      </c>
      <c r="L327" s="77">
        <v>327</v>
      </c>
      <c r="M327" s="77"/>
      <c r="N327" s="72"/>
      <c r="O327" s="79" t="s">
        <v>176</v>
      </c>
      <c r="P327" s="81">
        <v>43722.77447916667</v>
      </c>
      <c r="Q327" s="79" t="s">
        <v>561</v>
      </c>
      <c r="R327" s="83" t="s">
        <v>866</v>
      </c>
      <c r="S327" s="79" t="s">
        <v>893</v>
      </c>
      <c r="T327" s="79" t="s">
        <v>919</v>
      </c>
      <c r="U327" s="79"/>
      <c r="V327" s="83" t="s">
        <v>968</v>
      </c>
      <c r="W327" s="81">
        <v>43722.77447916667</v>
      </c>
      <c r="X327" s="83" t="s">
        <v>1291</v>
      </c>
      <c r="Y327" s="79"/>
      <c r="Z327" s="79"/>
      <c r="AA327" s="85" t="s">
        <v>1636</v>
      </c>
      <c r="AB327" s="79"/>
      <c r="AC327" s="79" t="b">
        <v>0</v>
      </c>
      <c r="AD327" s="79">
        <v>0</v>
      </c>
      <c r="AE327" s="85" t="s">
        <v>1659</v>
      </c>
      <c r="AF327" s="79" t="b">
        <v>0</v>
      </c>
      <c r="AG327" s="79" t="s">
        <v>1660</v>
      </c>
      <c r="AH327" s="79"/>
      <c r="AI327" s="85" t="s">
        <v>1659</v>
      </c>
      <c r="AJ327" s="79" t="b">
        <v>0</v>
      </c>
      <c r="AK327" s="79">
        <v>0</v>
      </c>
      <c r="AL327" s="85" t="s">
        <v>1659</v>
      </c>
      <c r="AM327" s="79" t="s">
        <v>1683</v>
      </c>
      <c r="AN327" s="79" t="b">
        <v>0</v>
      </c>
      <c r="AO327" s="85" t="s">
        <v>1636</v>
      </c>
      <c r="AP327" s="79" t="s">
        <v>176</v>
      </c>
      <c r="AQ327" s="79">
        <v>0</v>
      </c>
      <c r="AR327" s="79">
        <v>0</v>
      </c>
      <c r="AS327" s="79"/>
      <c r="AT327" s="79"/>
      <c r="AU327" s="79"/>
      <c r="AV327" s="79"/>
      <c r="AW327" s="79"/>
      <c r="AX327" s="79"/>
      <c r="AY327" s="79"/>
      <c r="AZ327" s="79"/>
      <c r="BA327">
        <v>282</v>
      </c>
      <c r="BB327" s="78" t="str">
        <f>REPLACE(INDEX(GroupVertices[Group],MATCH(Edges[[#This Row],[Vertex 1]],GroupVertices[Vertex],0)),1,1,"")</f>
        <v>2</v>
      </c>
      <c r="BC327" s="78" t="str">
        <f>REPLACE(INDEX(GroupVertices[Group],MATCH(Edges[[#This Row],[Vertex 2]],GroupVertices[Vertex],0)),1,1,"")</f>
        <v>2</v>
      </c>
      <c r="BD327" s="48">
        <v>0</v>
      </c>
      <c r="BE327" s="49">
        <v>0</v>
      </c>
      <c r="BF327" s="48">
        <v>0</v>
      </c>
      <c r="BG327" s="49">
        <v>0</v>
      </c>
      <c r="BH327" s="48">
        <v>0</v>
      </c>
      <c r="BI327" s="49">
        <v>0</v>
      </c>
      <c r="BJ327" s="48">
        <v>10</v>
      </c>
      <c r="BK327" s="49">
        <v>100</v>
      </c>
      <c r="BL327" s="48">
        <v>10</v>
      </c>
    </row>
    <row r="328" spans="1:64" ht="15">
      <c r="A328" s="64" t="s">
        <v>237</v>
      </c>
      <c r="B328" s="64" t="s">
        <v>237</v>
      </c>
      <c r="C328" s="65" t="s">
        <v>2630</v>
      </c>
      <c r="D328" s="66">
        <v>3</v>
      </c>
      <c r="E328" s="67" t="s">
        <v>136</v>
      </c>
      <c r="F328" s="68">
        <v>35</v>
      </c>
      <c r="G328" s="65"/>
      <c r="H328" s="69"/>
      <c r="I328" s="70"/>
      <c r="J328" s="70"/>
      <c r="K328" s="34" t="s">
        <v>65</v>
      </c>
      <c r="L328" s="77">
        <v>328</v>
      </c>
      <c r="M328" s="77"/>
      <c r="N328" s="72"/>
      <c r="O328" s="79" t="s">
        <v>176</v>
      </c>
      <c r="P328" s="81">
        <v>43722.85802083334</v>
      </c>
      <c r="Q328" s="79" t="s">
        <v>562</v>
      </c>
      <c r="R328" s="83" t="s">
        <v>867</v>
      </c>
      <c r="S328" s="79" t="s">
        <v>893</v>
      </c>
      <c r="T328" s="79" t="s">
        <v>919</v>
      </c>
      <c r="U328" s="79"/>
      <c r="V328" s="83" t="s">
        <v>968</v>
      </c>
      <c r="W328" s="81">
        <v>43722.85802083334</v>
      </c>
      <c r="X328" s="83" t="s">
        <v>1292</v>
      </c>
      <c r="Y328" s="79"/>
      <c r="Z328" s="79"/>
      <c r="AA328" s="85" t="s">
        <v>1637</v>
      </c>
      <c r="AB328" s="79"/>
      <c r="AC328" s="79" t="b">
        <v>0</v>
      </c>
      <c r="AD328" s="79">
        <v>0</v>
      </c>
      <c r="AE328" s="85" t="s">
        <v>1659</v>
      </c>
      <c r="AF328" s="79" t="b">
        <v>0</v>
      </c>
      <c r="AG328" s="79" t="s">
        <v>1660</v>
      </c>
      <c r="AH328" s="79"/>
      <c r="AI328" s="85" t="s">
        <v>1659</v>
      </c>
      <c r="AJ328" s="79" t="b">
        <v>0</v>
      </c>
      <c r="AK328" s="79">
        <v>0</v>
      </c>
      <c r="AL328" s="85" t="s">
        <v>1659</v>
      </c>
      <c r="AM328" s="79" t="s">
        <v>1683</v>
      </c>
      <c r="AN328" s="79" t="b">
        <v>0</v>
      </c>
      <c r="AO328" s="85" t="s">
        <v>1637</v>
      </c>
      <c r="AP328" s="79" t="s">
        <v>176</v>
      </c>
      <c r="AQ328" s="79">
        <v>0</v>
      </c>
      <c r="AR328" s="79">
        <v>0</v>
      </c>
      <c r="AS328" s="79"/>
      <c r="AT328" s="79"/>
      <c r="AU328" s="79"/>
      <c r="AV328" s="79"/>
      <c r="AW328" s="79"/>
      <c r="AX328" s="79"/>
      <c r="AY328" s="79"/>
      <c r="AZ328" s="79"/>
      <c r="BA328">
        <v>282</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15</v>
      </c>
      <c r="BK328" s="49">
        <v>100</v>
      </c>
      <c r="BL328" s="48">
        <v>15</v>
      </c>
    </row>
    <row r="329" spans="1:64" ht="15">
      <c r="A329" s="64" t="s">
        <v>237</v>
      </c>
      <c r="B329" s="64" t="s">
        <v>237</v>
      </c>
      <c r="C329" s="65" t="s">
        <v>2630</v>
      </c>
      <c r="D329" s="66">
        <v>3</v>
      </c>
      <c r="E329" s="67" t="s">
        <v>136</v>
      </c>
      <c r="F329" s="68">
        <v>35</v>
      </c>
      <c r="G329" s="65"/>
      <c r="H329" s="69"/>
      <c r="I329" s="70"/>
      <c r="J329" s="70"/>
      <c r="K329" s="34" t="s">
        <v>65</v>
      </c>
      <c r="L329" s="77">
        <v>329</v>
      </c>
      <c r="M329" s="77"/>
      <c r="N329" s="72"/>
      <c r="O329" s="79" t="s">
        <v>176</v>
      </c>
      <c r="P329" s="81">
        <v>43722.85803240741</v>
      </c>
      <c r="Q329" s="79" t="s">
        <v>563</v>
      </c>
      <c r="R329" s="83" t="s">
        <v>868</v>
      </c>
      <c r="S329" s="79" t="s">
        <v>893</v>
      </c>
      <c r="T329" s="79" t="s">
        <v>919</v>
      </c>
      <c r="U329" s="79"/>
      <c r="V329" s="83" t="s">
        <v>968</v>
      </c>
      <c r="W329" s="81">
        <v>43722.85803240741</v>
      </c>
      <c r="X329" s="83" t="s">
        <v>1293</v>
      </c>
      <c r="Y329" s="79"/>
      <c r="Z329" s="79"/>
      <c r="AA329" s="85" t="s">
        <v>1638</v>
      </c>
      <c r="AB329" s="79"/>
      <c r="AC329" s="79" t="b">
        <v>0</v>
      </c>
      <c r="AD329" s="79">
        <v>0</v>
      </c>
      <c r="AE329" s="85" t="s">
        <v>1659</v>
      </c>
      <c r="AF329" s="79" t="b">
        <v>0</v>
      </c>
      <c r="AG329" s="79" t="s">
        <v>1660</v>
      </c>
      <c r="AH329" s="79"/>
      <c r="AI329" s="85" t="s">
        <v>1659</v>
      </c>
      <c r="AJ329" s="79" t="b">
        <v>0</v>
      </c>
      <c r="AK329" s="79">
        <v>0</v>
      </c>
      <c r="AL329" s="85" t="s">
        <v>1659</v>
      </c>
      <c r="AM329" s="79" t="s">
        <v>1683</v>
      </c>
      <c r="AN329" s="79" t="b">
        <v>0</v>
      </c>
      <c r="AO329" s="85" t="s">
        <v>1638</v>
      </c>
      <c r="AP329" s="79" t="s">
        <v>176</v>
      </c>
      <c r="AQ329" s="79">
        <v>0</v>
      </c>
      <c r="AR329" s="79">
        <v>0</v>
      </c>
      <c r="AS329" s="79"/>
      <c r="AT329" s="79"/>
      <c r="AU329" s="79"/>
      <c r="AV329" s="79"/>
      <c r="AW329" s="79"/>
      <c r="AX329" s="79"/>
      <c r="AY329" s="79"/>
      <c r="AZ329" s="79"/>
      <c r="BA329">
        <v>282</v>
      </c>
      <c r="BB329" s="78" t="str">
        <f>REPLACE(INDEX(GroupVertices[Group],MATCH(Edges[[#This Row],[Vertex 1]],GroupVertices[Vertex],0)),1,1,"")</f>
        <v>2</v>
      </c>
      <c r="BC329" s="78" t="str">
        <f>REPLACE(INDEX(GroupVertices[Group],MATCH(Edges[[#This Row],[Vertex 2]],GroupVertices[Vertex],0)),1,1,"")</f>
        <v>2</v>
      </c>
      <c r="BD329" s="48">
        <v>0</v>
      </c>
      <c r="BE329" s="49">
        <v>0</v>
      </c>
      <c r="BF329" s="48">
        <v>0</v>
      </c>
      <c r="BG329" s="49">
        <v>0</v>
      </c>
      <c r="BH329" s="48">
        <v>0</v>
      </c>
      <c r="BI329" s="49">
        <v>0</v>
      </c>
      <c r="BJ329" s="48">
        <v>15</v>
      </c>
      <c r="BK329" s="49">
        <v>100</v>
      </c>
      <c r="BL329" s="48">
        <v>15</v>
      </c>
    </row>
    <row r="330" spans="1:64" ht="15">
      <c r="A330" s="64" t="s">
        <v>237</v>
      </c>
      <c r="B330" s="64" t="s">
        <v>237</v>
      </c>
      <c r="C330" s="65" t="s">
        <v>2630</v>
      </c>
      <c r="D330" s="66">
        <v>3</v>
      </c>
      <c r="E330" s="67" t="s">
        <v>136</v>
      </c>
      <c r="F330" s="68">
        <v>35</v>
      </c>
      <c r="G330" s="65"/>
      <c r="H330" s="69"/>
      <c r="I330" s="70"/>
      <c r="J330" s="70"/>
      <c r="K330" s="34" t="s">
        <v>65</v>
      </c>
      <c r="L330" s="77">
        <v>330</v>
      </c>
      <c r="M330" s="77"/>
      <c r="N330" s="72"/>
      <c r="O330" s="79" t="s">
        <v>176</v>
      </c>
      <c r="P330" s="81">
        <v>43722.85804398148</v>
      </c>
      <c r="Q330" s="79" t="s">
        <v>564</v>
      </c>
      <c r="R330" s="83" t="s">
        <v>869</v>
      </c>
      <c r="S330" s="79" t="s">
        <v>893</v>
      </c>
      <c r="T330" s="79" t="s">
        <v>919</v>
      </c>
      <c r="U330" s="79"/>
      <c r="V330" s="83" t="s">
        <v>968</v>
      </c>
      <c r="W330" s="81">
        <v>43722.85804398148</v>
      </c>
      <c r="X330" s="83" t="s">
        <v>1294</v>
      </c>
      <c r="Y330" s="79"/>
      <c r="Z330" s="79"/>
      <c r="AA330" s="85" t="s">
        <v>1639</v>
      </c>
      <c r="AB330" s="79"/>
      <c r="AC330" s="79" t="b">
        <v>0</v>
      </c>
      <c r="AD330" s="79">
        <v>0</v>
      </c>
      <c r="AE330" s="85" t="s">
        <v>1659</v>
      </c>
      <c r="AF330" s="79" t="b">
        <v>0</v>
      </c>
      <c r="AG330" s="79" t="s">
        <v>1660</v>
      </c>
      <c r="AH330" s="79"/>
      <c r="AI330" s="85" t="s">
        <v>1659</v>
      </c>
      <c r="AJ330" s="79" t="b">
        <v>0</v>
      </c>
      <c r="AK330" s="79">
        <v>0</v>
      </c>
      <c r="AL330" s="85" t="s">
        <v>1659</v>
      </c>
      <c r="AM330" s="79" t="s">
        <v>1683</v>
      </c>
      <c r="AN330" s="79" t="b">
        <v>0</v>
      </c>
      <c r="AO330" s="85" t="s">
        <v>1639</v>
      </c>
      <c r="AP330" s="79" t="s">
        <v>176</v>
      </c>
      <c r="AQ330" s="79">
        <v>0</v>
      </c>
      <c r="AR330" s="79">
        <v>0</v>
      </c>
      <c r="AS330" s="79"/>
      <c r="AT330" s="79"/>
      <c r="AU330" s="79"/>
      <c r="AV330" s="79"/>
      <c r="AW330" s="79"/>
      <c r="AX330" s="79"/>
      <c r="AY330" s="79"/>
      <c r="AZ330" s="79"/>
      <c r="BA330">
        <v>282</v>
      </c>
      <c r="BB330" s="78" t="str">
        <f>REPLACE(INDEX(GroupVertices[Group],MATCH(Edges[[#This Row],[Vertex 1]],GroupVertices[Vertex],0)),1,1,"")</f>
        <v>2</v>
      </c>
      <c r="BC330" s="78" t="str">
        <f>REPLACE(INDEX(GroupVertices[Group],MATCH(Edges[[#This Row],[Vertex 2]],GroupVertices[Vertex],0)),1,1,"")</f>
        <v>2</v>
      </c>
      <c r="BD330" s="48">
        <v>0</v>
      </c>
      <c r="BE330" s="49">
        <v>0</v>
      </c>
      <c r="BF330" s="48">
        <v>0</v>
      </c>
      <c r="BG330" s="49">
        <v>0</v>
      </c>
      <c r="BH330" s="48">
        <v>0</v>
      </c>
      <c r="BI330" s="49">
        <v>0</v>
      </c>
      <c r="BJ330" s="48">
        <v>13</v>
      </c>
      <c r="BK330" s="49">
        <v>100</v>
      </c>
      <c r="BL330" s="48">
        <v>13</v>
      </c>
    </row>
    <row r="331" spans="1:64" ht="15">
      <c r="A331" s="64" t="s">
        <v>237</v>
      </c>
      <c r="B331" s="64" t="s">
        <v>237</v>
      </c>
      <c r="C331" s="65" t="s">
        <v>2630</v>
      </c>
      <c r="D331" s="66">
        <v>3</v>
      </c>
      <c r="E331" s="67" t="s">
        <v>136</v>
      </c>
      <c r="F331" s="68">
        <v>35</v>
      </c>
      <c r="G331" s="65"/>
      <c r="H331" s="69"/>
      <c r="I331" s="70"/>
      <c r="J331" s="70"/>
      <c r="K331" s="34" t="s">
        <v>65</v>
      </c>
      <c r="L331" s="77">
        <v>331</v>
      </c>
      <c r="M331" s="77"/>
      <c r="N331" s="72"/>
      <c r="O331" s="79" t="s">
        <v>176</v>
      </c>
      <c r="P331" s="81">
        <v>43722.85804398148</v>
      </c>
      <c r="Q331" s="79" t="s">
        <v>565</v>
      </c>
      <c r="R331" s="83" t="s">
        <v>870</v>
      </c>
      <c r="S331" s="79" t="s">
        <v>893</v>
      </c>
      <c r="T331" s="79" t="s">
        <v>919</v>
      </c>
      <c r="U331" s="79"/>
      <c r="V331" s="83" t="s">
        <v>968</v>
      </c>
      <c r="W331" s="81">
        <v>43722.85804398148</v>
      </c>
      <c r="X331" s="83" t="s">
        <v>1295</v>
      </c>
      <c r="Y331" s="79"/>
      <c r="Z331" s="79"/>
      <c r="AA331" s="85" t="s">
        <v>1640</v>
      </c>
      <c r="AB331" s="79"/>
      <c r="AC331" s="79" t="b">
        <v>0</v>
      </c>
      <c r="AD331" s="79">
        <v>0</v>
      </c>
      <c r="AE331" s="85" t="s">
        <v>1659</v>
      </c>
      <c r="AF331" s="79" t="b">
        <v>0</v>
      </c>
      <c r="AG331" s="79" t="s">
        <v>1660</v>
      </c>
      <c r="AH331" s="79"/>
      <c r="AI331" s="85" t="s">
        <v>1659</v>
      </c>
      <c r="AJ331" s="79" t="b">
        <v>0</v>
      </c>
      <c r="AK331" s="79">
        <v>0</v>
      </c>
      <c r="AL331" s="85" t="s">
        <v>1659</v>
      </c>
      <c r="AM331" s="79" t="s">
        <v>1683</v>
      </c>
      <c r="AN331" s="79" t="b">
        <v>0</v>
      </c>
      <c r="AO331" s="85" t="s">
        <v>1640</v>
      </c>
      <c r="AP331" s="79" t="s">
        <v>176</v>
      </c>
      <c r="AQ331" s="79">
        <v>0</v>
      </c>
      <c r="AR331" s="79">
        <v>0</v>
      </c>
      <c r="AS331" s="79"/>
      <c r="AT331" s="79"/>
      <c r="AU331" s="79"/>
      <c r="AV331" s="79"/>
      <c r="AW331" s="79"/>
      <c r="AX331" s="79"/>
      <c r="AY331" s="79"/>
      <c r="AZ331" s="79"/>
      <c r="BA331">
        <v>282</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15</v>
      </c>
      <c r="BK331" s="49">
        <v>100</v>
      </c>
      <c r="BL331" s="48">
        <v>15</v>
      </c>
    </row>
    <row r="332" spans="1:64" ht="15">
      <c r="A332" s="64" t="s">
        <v>237</v>
      </c>
      <c r="B332" s="64" t="s">
        <v>237</v>
      </c>
      <c r="C332" s="65" t="s">
        <v>2630</v>
      </c>
      <c r="D332" s="66">
        <v>3</v>
      </c>
      <c r="E332" s="67" t="s">
        <v>136</v>
      </c>
      <c r="F332" s="68">
        <v>35</v>
      </c>
      <c r="G332" s="65"/>
      <c r="H332" s="69"/>
      <c r="I332" s="70"/>
      <c r="J332" s="70"/>
      <c r="K332" s="34" t="s">
        <v>65</v>
      </c>
      <c r="L332" s="77">
        <v>332</v>
      </c>
      <c r="M332" s="77"/>
      <c r="N332" s="72"/>
      <c r="O332" s="79" t="s">
        <v>176</v>
      </c>
      <c r="P332" s="81">
        <v>43722.85805555555</v>
      </c>
      <c r="Q332" s="79" t="s">
        <v>566</v>
      </c>
      <c r="R332" s="83" t="s">
        <v>871</v>
      </c>
      <c r="S332" s="79" t="s">
        <v>893</v>
      </c>
      <c r="T332" s="79" t="s">
        <v>919</v>
      </c>
      <c r="U332" s="79"/>
      <c r="V332" s="83" t="s">
        <v>968</v>
      </c>
      <c r="W332" s="81">
        <v>43722.85805555555</v>
      </c>
      <c r="X332" s="83" t="s">
        <v>1296</v>
      </c>
      <c r="Y332" s="79"/>
      <c r="Z332" s="79"/>
      <c r="AA332" s="85" t="s">
        <v>1641</v>
      </c>
      <c r="AB332" s="79"/>
      <c r="AC332" s="79" t="b">
        <v>0</v>
      </c>
      <c r="AD332" s="79">
        <v>0</v>
      </c>
      <c r="AE332" s="85" t="s">
        <v>1659</v>
      </c>
      <c r="AF332" s="79" t="b">
        <v>0</v>
      </c>
      <c r="AG332" s="79" t="s">
        <v>1660</v>
      </c>
      <c r="AH332" s="79"/>
      <c r="AI332" s="85" t="s">
        <v>1659</v>
      </c>
      <c r="AJ332" s="79" t="b">
        <v>0</v>
      </c>
      <c r="AK332" s="79">
        <v>0</v>
      </c>
      <c r="AL332" s="85" t="s">
        <v>1659</v>
      </c>
      <c r="AM332" s="79" t="s">
        <v>1683</v>
      </c>
      <c r="AN332" s="79" t="b">
        <v>0</v>
      </c>
      <c r="AO332" s="85" t="s">
        <v>1641</v>
      </c>
      <c r="AP332" s="79" t="s">
        <v>176</v>
      </c>
      <c r="AQ332" s="79">
        <v>0</v>
      </c>
      <c r="AR332" s="79">
        <v>0</v>
      </c>
      <c r="AS332" s="79"/>
      <c r="AT332" s="79"/>
      <c r="AU332" s="79"/>
      <c r="AV332" s="79"/>
      <c r="AW332" s="79"/>
      <c r="AX332" s="79"/>
      <c r="AY332" s="79"/>
      <c r="AZ332" s="79"/>
      <c r="BA332">
        <v>282</v>
      </c>
      <c r="BB332" s="78" t="str">
        <f>REPLACE(INDEX(GroupVertices[Group],MATCH(Edges[[#This Row],[Vertex 1]],GroupVertices[Vertex],0)),1,1,"")</f>
        <v>2</v>
      </c>
      <c r="BC332" s="78" t="str">
        <f>REPLACE(INDEX(GroupVertices[Group],MATCH(Edges[[#This Row],[Vertex 2]],GroupVertices[Vertex],0)),1,1,"")</f>
        <v>2</v>
      </c>
      <c r="BD332" s="48">
        <v>0</v>
      </c>
      <c r="BE332" s="49">
        <v>0</v>
      </c>
      <c r="BF332" s="48">
        <v>0</v>
      </c>
      <c r="BG332" s="49">
        <v>0</v>
      </c>
      <c r="BH332" s="48">
        <v>0</v>
      </c>
      <c r="BI332" s="49">
        <v>0</v>
      </c>
      <c r="BJ332" s="48">
        <v>15</v>
      </c>
      <c r="BK332" s="49">
        <v>100</v>
      </c>
      <c r="BL332" s="48">
        <v>15</v>
      </c>
    </row>
    <row r="333" spans="1:64" ht="15">
      <c r="A333" s="64" t="s">
        <v>237</v>
      </c>
      <c r="B333" s="64" t="s">
        <v>237</v>
      </c>
      <c r="C333" s="65" t="s">
        <v>2630</v>
      </c>
      <c r="D333" s="66">
        <v>3</v>
      </c>
      <c r="E333" s="67" t="s">
        <v>136</v>
      </c>
      <c r="F333" s="68">
        <v>35</v>
      </c>
      <c r="G333" s="65"/>
      <c r="H333" s="69"/>
      <c r="I333" s="70"/>
      <c r="J333" s="70"/>
      <c r="K333" s="34" t="s">
        <v>65</v>
      </c>
      <c r="L333" s="77">
        <v>333</v>
      </c>
      <c r="M333" s="77"/>
      <c r="N333" s="72"/>
      <c r="O333" s="79" t="s">
        <v>176</v>
      </c>
      <c r="P333" s="81">
        <v>43722.85805555555</v>
      </c>
      <c r="Q333" s="79" t="s">
        <v>567</v>
      </c>
      <c r="R333" s="83" t="s">
        <v>872</v>
      </c>
      <c r="S333" s="79" t="s">
        <v>893</v>
      </c>
      <c r="T333" s="79" t="s">
        <v>919</v>
      </c>
      <c r="U333" s="79"/>
      <c r="V333" s="83" t="s">
        <v>968</v>
      </c>
      <c r="W333" s="81">
        <v>43722.85805555555</v>
      </c>
      <c r="X333" s="83" t="s">
        <v>1297</v>
      </c>
      <c r="Y333" s="79"/>
      <c r="Z333" s="79"/>
      <c r="AA333" s="85" t="s">
        <v>1642</v>
      </c>
      <c r="AB333" s="79"/>
      <c r="AC333" s="79" t="b">
        <v>0</v>
      </c>
      <c r="AD333" s="79">
        <v>0</v>
      </c>
      <c r="AE333" s="85" t="s">
        <v>1659</v>
      </c>
      <c r="AF333" s="79" t="b">
        <v>0</v>
      </c>
      <c r="AG333" s="79" t="s">
        <v>1660</v>
      </c>
      <c r="AH333" s="79"/>
      <c r="AI333" s="85" t="s">
        <v>1659</v>
      </c>
      <c r="AJ333" s="79" t="b">
        <v>0</v>
      </c>
      <c r="AK333" s="79">
        <v>0</v>
      </c>
      <c r="AL333" s="85" t="s">
        <v>1659</v>
      </c>
      <c r="AM333" s="79" t="s">
        <v>1683</v>
      </c>
      <c r="AN333" s="79" t="b">
        <v>0</v>
      </c>
      <c r="AO333" s="85" t="s">
        <v>1642</v>
      </c>
      <c r="AP333" s="79" t="s">
        <v>176</v>
      </c>
      <c r="AQ333" s="79">
        <v>0</v>
      </c>
      <c r="AR333" s="79">
        <v>0</v>
      </c>
      <c r="AS333" s="79"/>
      <c r="AT333" s="79"/>
      <c r="AU333" s="79"/>
      <c r="AV333" s="79"/>
      <c r="AW333" s="79"/>
      <c r="AX333" s="79"/>
      <c r="AY333" s="79"/>
      <c r="AZ333" s="79"/>
      <c r="BA333">
        <v>282</v>
      </c>
      <c r="BB333" s="78" t="str">
        <f>REPLACE(INDEX(GroupVertices[Group],MATCH(Edges[[#This Row],[Vertex 1]],GroupVertices[Vertex],0)),1,1,"")</f>
        <v>2</v>
      </c>
      <c r="BC333" s="78" t="str">
        <f>REPLACE(INDEX(GroupVertices[Group],MATCH(Edges[[#This Row],[Vertex 2]],GroupVertices[Vertex],0)),1,1,"")</f>
        <v>2</v>
      </c>
      <c r="BD333" s="48">
        <v>0</v>
      </c>
      <c r="BE333" s="49">
        <v>0</v>
      </c>
      <c r="BF333" s="48">
        <v>0</v>
      </c>
      <c r="BG333" s="49">
        <v>0</v>
      </c>
      <c r="BH333" s="48">
        <v>0</v>
      </c>
      <c r="BI333" s="49">
        <v>0</v>
      </c>
      <c r="BJ333" s="48">
        <v>15</v>
      </c>
      <c r="BK333" s="49">
        <v>100</v>
      </c>
      <c r="BL333" s="48">
        <v>15</v>
      </c>
    </row>
    <row r="334" spans="1:64" ht="15">
      <c r="A334" s="64" t="s">
        <v>237</v>
      </c>
      <c r="B334" s="64" t="s">
        <v>237</v>
      </c>
      <c r="C334" s="65" t="s">
        <v>2630</v>
      </c>
      <c r="D334" s="66">
        <v>3</v>
      </c>
      <c r="E334" s="67" t="s">
        <v>136</v>
      </c>
      <c r="F334" s="68">
        <v>35</v>
      </c>
      <c r="G334" s="65"/>
      <c r="H334" s="69"/>
      <c r="I334" s="70"/>
      <c r="J334" s="70"/>
      <c r="K334" s="34" t="s">
        <v>65</v>
      </c>
      <c r="L334" s="77">
        <v>334</v>
      </c>
      <c r="M334" s="77"/>
      <c r="N334" s="72"/>
      <c r="O334" s="79" t="s">
        <v>176</v>
      </c>
      <c r="P334" s="81">
        <v>43722.85806712963</v>
      </c>
      <c r="Q334" s="79" t="s">
        <v>568</v>
      </c>
      <c r="R334" s="83" t="s">
        <v>873</v>
      </c>
      <c r="S334" s="79" t="s">
        <v>893</v>
      </c>
      <c r="T334" s="79" t="s">
        <v>919</v>
      </c>
      <c r="U334" s="79"/>
      <c r="V334" s="83" t="s">
        <v>968</v>
      </c>
      <c r="W334" s="81">
        <v>43722.85806712963</v>
      </c>
      <c r="X334" s="83" t="s">
        <v>1298</v>
      </c>
      <c r="Y334" s="79"/>
      <c r="Z334" s="79"/>
      <c r="AA334" s="85" t="s">
        <v>1643</v>
      </c>
      <c r="AB334" s="79"/>
      <c r="AC334" s="79" t="b">
        <v>0</v>
      </c>
      <c r="AD334" s="79">
        <v>0</v>
      </c>
      <c r="AE334" s="85" t="s">
        <v>1659</v>
      </c>
      <c r="AF334" s="79" t="b">
        <v>0</v>
      </c>
      <c r="AG334" s="79" t="s">
        <v>1660</v>
      </c>
      <c r="AH334" s="79"/>
      <c r="AI334" s="85" t="s">
        <v>1659</v>
      </c>
      <c r="AJ334" s="79" t="b">
        <v>0</v>
      </c>
      <c r="AK334" s="79">
        <v>0</v>
      </c>
      <c r="AL334" s="85" t="s">
        <v>1659</v>
      </c>
      <c r="AM334" s="79" t="s">
        <v>1683</v>
      </c>
      <c r="AN334" s="79" t="b">
        <v>0</v>
      </c>
      <c r="AO334" s="85" t="s">
        <v>1643</v>
      </c>
      <c r="AP334" s="79" t="s">
        <v>176</v>
      </c>
      <c r="AQ334" s="79">
        <v>0</v>
      </c>
      <c r="AR334" s="79">
        <v>0</v>
      </c>
      <c r="AS334" s="79"/>
      <c r="AT334" s="79"/>
      <c r="AU334" s="79"/>
      <c r="AV334" s="79"/>
      <c r="AW334" s="79"/>
      <c r="AX334" s="79"/>
      <c r="AY334" s="79"/>
      <c r="AZ334" s="79"/>
      <c r="BA334">
        <v>282</v>
      </c>
      <c r="BB334" s="78" t="str">
        <f>REPLACE(INDEX(GroupVertices[Group],MATCH(Edges[[#This Row],[Vertex 1]],GroupVertices[Vertex],0)),1,1,"")</f>
        <v>2</v>
      </c>
      <c r="BC334" s="78" t="str">
        <f>REPLACE(INDEX(GroupVertices[Group],MATCH(Edges[[#This Row],[Vertex 2]],GroupVertices[Vertex],0)),1,1,"")</f>
        <v>2</v>
      </c>
      <c r="BD334" s="48">
        <v>0</v>
      </c>
      <c r="BE334" s="49">
        <v>0</v>
      </c>
      <c r="BF334" s="48">
        <v>0</v>
      </c>
      <c r="BG334" s="49">
        <v>0</v>
      </c>
      <c r="BH334" s="48">
        <v>0</v>
      </c>
      <c r="BI334" s="49">
        <v>0</v>
      </c>
      <c r="BJ334" s="48">
        <v>15</v>
      </c>
      <c r="BK334" s="49">
        <v>100</v>
      </c>
      <c r="BL334" s="48">
        <v>15</v>
      </c>
    </row>
    <row r="335" spans="1:64" ht="15">
      <c r="A335" s="64" t="s">
        <v>237</v>
      </c>
      <c r="B335" s="64" t="s">
        <v>237</v>
      </c>
      <c r="C335" s="65" t="s">
        <v>2630</v>
      </c>
      <c r="D335" s="66">
        <v>3</v>
      </c>
      <c r="E335" s="67" t="s">
        <v>136</v>
      </c>
      <c r="F335" s="68">
        <v>35</v>
      </c>
      <c r="G335" s="65"/>
      <c r="H335" s="69"/>
      <c r="I335" s="70"/>
      <c r="J335" s="70"/>
      <c r="K335" s="34" t="s">
        <v>65</v>
      </c>
      <c r="L335" s="77">
        <v>335</v>
      </c>
      <c r="M335" s="77"/>
      <c r="N335" s="72"/>
      <c r="O335" s="79" t="s">
        <v>176</v>
      </c>
      <c r="P335" s="81">
        <v>43722.85806712963</v>
      </c>
      <c r="Q335" s="79" t="s">
        <v>569</v>
      </c>
      <c r="R335" s="83" t="s">
        <v>874</v>
      </c>
      <c r="S335" s="79" t="s">
        <v>893</v>
      </c>
      <c r="T335" s="79" t="s">
        <v>919</v>
      </c>
      <c r="U335" s="79"/>
      <c r="V335" s="83" t="s">
        <v>968</v>
      </c>
      <c r="W335" s="81">
        <v>43722.85806712963</v>
      </c>
      <c r="X335" s="83" t="s">
        <v>1299</v>
      </c>
      <c r="Y335" s="79"/>
      <c r="Z335" s="79"/>
      <c r="AA335" s="85" t="s">
        <v>1644</v>
      </c>
      <c r="AB335" s="79"/>
      <c r="AC335" s="79" t="b">
        <v>0</v>
      </c>
      <c r="AD335" s="79">
        <v>0</v>
      </c>
      <c r="AE335" s="85" t="s">
        <v>1659</v>
      </c>
      <c r="AF335" s="79" t="b">
        <v>0</v>
      </c>
      <c r="AG335" s="79" t="s">
        <v>1660</v>
      </c>
      <c r="AH335" s="79"/>
      <c r="AI335" s="85" t="s">
        <v>1659</v>
      </c>
      <c r="AJ335" s="79" t="b">
        <v>0</v>
      </c>
      <c r="AK335" s="79">
        <v>0</v>
      </c>
      <c r="AL335" s="85" t="s">
        <v>1659</v>
      </c>
      <c r="AM335" s="79" t="s">
        <v>1683</v>
      </c>
      <c r="AN335" s="79" t="b">
        <v>0</v>
      </c>
      <c r="AO335" s="85" t="s">
        <v>1644</v>
      </c>
      <c r="AP335" s="79" t="s">
        <v>176</v>
      </c>
      <c r="AQ335" s="79">
        <v>0</v>
      </c>
      <c r="AR335" s="79">
        <v>0</v>
      </c>
      <c r="AS335" s="79"/>
      <c r="AT335" s="79"/>
      <c r="AU335" s="79"/>
      <c r="AV335" s="79"/>
      <c r="AW335" s="79"/>
      <c r="AX335" s="79"/>
      <c r="AY335" s="79"/>
      <c r="AZ335" s="79"/>
      <c r="BA335">
        <v>282</v>
      </c>
      <c r="BB335" s="78" t="str">
        <f>REPLACE(INDEX(GroupVertices[Group],MATCH(Edges[[#This Row],[Vertex 1]],GroupVertices[Vertex],0)),1,1,"")</f>
        <v>2</v>
      </c>
      <c r="BC335" s="78" t="str">
        <f>REPLACE(INDEX(GroupVertices[Group],MATCH(Edges[[#This Row],[Vertex 2]],GroupVertices[Vertex],0)),1,1,"")</f>
        <v>2</v>
      </c>
      <c r="BD335" s="48">
        <v>0</v>
      </c>
      <c r="BE335" s="49">
        <v>0</v>
      </c>
      <c r="BF335" s="48">
        <v>0</v>
      </c>
      <c r="BG335" s="49">
        <v>0</v>
      </c>
      <c r="BH335" s="48">
        <v>0</v>
      </c>
      <c r="BI335" s="49">
        <v>0</v>
      </c>
      <c r="BJ335" s="48">
        <v>13</v>
      </c>
      <c r="BK335" s="49">
        <v>100</v>
      </c>
      <c r="BL335" s="48">
        <v>13</v>
      </c>
    </row>
    <row r="336" spans="1:64" ht="15">
      <c r="A336" s="64" t="s">
        <v>237</v>
      </c>
      <c r="B336" s="64" t="s">
        <v>237</v>
      </c>
      <c r="C336" s="65" t="s">
        <v>2630</v>
      </c>
      <c r="D336" s="66">
        <v>3</v>
      </c>
      <c r="E336" s="67" t="s">
        <v>136</v>
      </c>
      <c r="F336" s="68">
        <v>35</v>
      </c>
      <c r="G336" s="65"/>
      <c r="H336" s="69"/>
      <c r="I336" s="70"/>
      <c r="J336" s="70"/>
      <c r="K336" s="34" t="s">
        <v>65</v>
      </c>
      <c r="L336" s="77">
        <v>336</v>
      </c>
      <c r="M336" s="77"/>
      <c r="N336" s="72"/>
      <c r="O336" s="79" t="s">
        <v>176</v>
      </c>
      <c r="P336" s="81">
        <v>43722.858078703706</v>
      </c>
      <c r="Q336" s="79" t="s">
        <v>570</v>
      </c>
      <c r="R336" s="83" t="s">
        <v>875</v>
      </c>
      <c r="S336" s="79" t="s">
        <v>893</v>
      </c>
      <c r="T336" s="79" t="s">
        <v>919</v>
      </c>
      <c r="U336" s="79"/>
      <c r="V336" s="83" t="s">
        <v>968</v>
      </c>
      <c r="W336" s="81">
        <v>43722.858078703706</v>
      </c>
      <c r="X336" s="83" t="s">
        <v>1300</v>
      </c>
      <c r="Y336" s="79"/>
      <c r="Z336" s="79"/>
      <c r="AA336" s="85" t="s">
        <v>1645</v>
      </c>
      <c r="AB336" s="79"/>
      <c r="AC336" s="79" t="b">
        <v>0</v>
      </c>
      <c r="AD336" s="79">
        <v>0</v>
      </c>
      <c r="AE336" s="85" t="s">
        <v>1659</v>
      </c>
      <c r="AF336" s="79" t="b">
        <v>0</v>
      </c>
      <c r="AG336" s="79" t="s">
        <v>1660</v>
      </c>
      <c r="AH336" s="79"/>
      <c r="AI336" s="85" t="s">
        <v>1659</v>
      </c>
      <c r="AJ336" s="79" t="b">
        <v>0</v>
      </c>
      <c r="AK336" s="79">
        <v>0</v>
      </c>
      <c r="AL336" s="85" t="s">
        <v>1659</v>
      </c>
      <c r="AM336" s="79" t="s">
        <v>1683</v>
      </c>
      <c r="AN336" s="79" t="b">
        <v>0</v>
      </c>
      <c r="AO336" s="85" t="s">
        <v>1645</v>
      </c>
      <c r="AP336" s="79" t="s">
        <v>176</v>
      </c>
      <c r="AQ336" s="79">
        <v>0</v>
      </c>
      <c r="AR336" s="79">
        <v>0</v>
      </c>
      <c r="AS336" s="79"/>
      <c r="AT336" s="79"/>
      <c r="AU336" s="79"/>
      <c r="AV336" s="79"/>
      <c r="AW336" s="79"/>
      <c r="AX336" s="79"/>
      <c r="AY336" s="79"/>
      <c r="AZ336" s="79"/>
      <c r="BA336">
        <v>282</v>
      </c>
      <c r="BB336" s="78" t="str">
        <f>REPLACE(INDEX(GroupVertices[Group],MATCH(Edges[[#This Row],[Vertex 1]],GroupVertices[Vertex],0)),1,1,"")</f>
        <v>2</v>
      </c>
      <c r="BC336" s="78" t="str">
        <f>REPLACE(INDEX(GroupVertices[Group],MATCH(Edges[[#This Row],[Vertex 2]],GroupVertices[Vertex],0)),1,1,"")</f>
        <v>2</v>
      </c>
      <c r="BD336" s="48">
        <v>0</v>
      </c>
      <c r="BE336" s="49">
        <v>0</v>
      </c>
      <c r="BF336" s="48">
        <v>0</v>
      </c>
      <c r="BG336" s="49">
        <v>0</v>
      </c>
      <c r="BH336" s="48">
        <v>0</v>
      </c>
      <c r="BI336" s="49">
        <v>0</v>
      </c>
      <c r="BJ336" s="48">
        <v>11</v>
      </c>
      <c r="BK336" s="49">
        <v>100</v>
      </c>
      <c r="BL336" s="48">
        <v>11</v>
      </c>
    </row>
    <row r="337" spans="1:64" ht="15">
      <c r="A337" s="64" t="s">
        <v>237</v>
      </c>
      <c r="B337" s="64" t="s">
        <v>237</v>
      </c>
      <c r="C337" s="65" t="s">
        <v>2630</v>
      </c>
      <c r="D337" s="66">
        <v>3</v>
      </c>
      <c r="E337" s="67" t="s">
        <v>136</v>
      </c>
      <c r="F337" s="68">
        <v>35</v>
      </c>
      <c r="G337" s="65"/>
      <c r="H337" s="69"/>
      <c r="I337" s="70"/>
      <c r="J337" s="70"/>
      <c r="K337" s="34" t="s">
        <v>65</v>
      </c>
      <c r="L337" s="77">
        <v>337</v>
      </c>
      <c r="M337" s="77"/>
      <c r="N337" s="72"/>
      <c r="O337" s="79" t="s">
        <v>176</v>
      </c>
      <c r="P337" s="81">
        <v>43722.90306712963</v>
      </c>
      <c r="Q337" s="79" t="s">
        <v>571</v>
      </c>
      <c r="R337" s="83" t="s">
        <v>876</v>
      </c>
      <c r="S337" s="79" t="s">
        <v>893</v>
      </c>
      <c r="T337" s="79" t="s">
        <v>919</v>
      </c>
      <c r="U337" s="79"/>
      <c r="V337" s="83" t="s">
        <v>968</v>
      </c>
      <c r="W337" s="81">
        <v>43722.90306712963</v>
      </c>
      <c r="X337" s="83" t="s">
        <v>1301</v>
      </c>
      <c r="Y337" s="79"/>
      <c r="Z337" s="79"/>
      <c r="AA337" s="85" t="s">
        <v>1646</v>
      </c>
      <c r="AB337" s="79"/>
      <c r="AC337" s="79" t="b">
        <v>0</v>
      </c>
      <c r="AD337" s="79">
        <v>0</v>
      </c>
      <c r="AE337" s="85" t="s">
        <v>1659</v>
      </c>
      <c r="AF337" s="79" t="b">
        <v>0</v>
      </c>
      <c r="AG337" s="79" t="s">
        <v>1660</v>
      </c>
      <c r="AH337" s="79"/>
      <c r="AI337" s="85" t="s">
        <v>1659</v>
      </c>
      <c r="AJ337" s="79" t="b">
        <v>0</v>
      </c>
      <c r="AK337" s="79">
        <v>0</v>
      </c>
      <c r="AL337" s="85" t="s">
        <v>1659</v>
      </c>
      <c r="AM337" s="79" t="s">
        <v>1683</v>
      </c>
      <c r="AN337" s="79" t="b">
        <v>0</v>
      </c>
      <c r="AO337" s="85" t="s">
        <v>1646</v>
      </c>
      <c r="AP337" s="79" t="s">
        <v>176</v>
      </c>
      <c r="AQ337" s="79">
        <v>0</v>
      </c>
      <c r="AR337" s="79">
        <v>0</v>
      </c>
      <c r="AS337" s="79"/>
      <c r="AT337" s="79"/>
      <c r="AU337" s="79"/>
      <c r="AV337" s="79"/>
      <c r="AW337" s="79"/>
      <c r="AX337" s="79"/>
      <c r="AY337" s="79"/>
      <c r="AZ337" s="79"/>
      <c r="BA337">
        <v>282</v>
      </c>
      <c r="BB337" s="78" t="str">
        <f>REPLACE(INDEX(GroupVertices[Group],MATCH(Edges[[#This Row],[Vertex 1]],GroupVertices[Vertex],0)),1,1,"")</f>
        <v>2</v>
      </c>
      <c r="BC337" s="78" t="str">
        <f>REPLACE(INDEX(GroupVertices[Group],MATCH(Edges[[#This Row],[Vertex 2]],GroupVertices[Vertex],0)),1,1,"")</f>
        <v>2</v>
      </c>
      <c r="BD337" s="48">
        <v>0</v>
      </c>
      <c r="BE337" s="49">
        <v>0</v>
      </c>
      <c r="BF337" s="48">
        <v>0</v>
      </c>
      <c r="BG337" s="49">
        <v>0</v>
      </c>
      <c r="BH337" s="48">
        <v>0</v>
      </c>
      <c r="BI337" s="49">
        <v>0</v>
      </c>
      <c r="BJ337" s="48">
        <v>13</v>
      </c>
      <c r="BK337" s="49">
        <v>100</v>
      </c>
      <c r="BL337" s="48">
        <v>13</v>
      </c>
    </row>
    <row r="338" spans="1:64" ht="15">
      <c r="A338" s="64" t="s">
        <v>237</v>
      </c>
      <c r="B338" s="64" t="s">
        <v>237</v>
      </c>
      <c r="C338" s="65" t="s">
        <v>2630</v>
      </c>
      <c r="D338" s="66">
        <v>3</v>
      </c>
      <c r="E338" s="67" t="s">
        <v>136</v>
      </c>
      <c r="F338" s="68">
        <v>35</v>
      </c>
      <c r="G338" s="65"/>
      <c r="H338" s="69"/>
      <c r="I338" s="70"/>
      <c r="J338" s="70"/>
      <c r="K338" s="34" t="s">
        <v>65</v>
      </c>
      <c r="L338" s="77">
        <v>338</v>
      </c>
      <c r="M338" s="77"/>
      <c r="N338" s="72"/>
      <c r="O338" s="79" t="s">
        <v>176</v>
      </c>
      <c r="P338" s="81">
        <v>43722.903078703705</v>
      </c>
      <c r="Q338" s="79" t="s">
        <v>572</v>
      </c>
      <c r="R338" s="83" t="s">
        <v>877</v>
      </c>
      <c r="S338" s="79" t="s">
        <v>893</v>
      </c>
      <c r="T338" s="79" t="s">
        <v>919</v>
      </c>
      <c r="U338" s="79"/>
      <c r="V338" s="83" t="s">
        <v>968</v>
      </c>
      <c r="W338" s="81">
        <v>43722.903078703705</v>
      </c>
      <c r="X338" s="83" t="s">
        <v>1302</v>
      </c>
      <c r="Y338" s="79"/>
      <c r="Z338" s="79"/>
      <c r="AA338" s="85" t="s">
        <v>1647</v>
      </c>
      <c r="AB338" s="79"/>
      <c r="AC338" s="79" t="b">
        <v>0</v>
      </c>
      <c r="AD338" s="79">
        <v>0</v>
      </c>
      <c r="AE338" s="85" t="s">
        <v>1659</v>
      </c>
      <c r="AF338" s="79" t="b">
        <v>0</v>
      </c>
      <c r="AG338" s="79" t="s">
        <v>1660</v>
      </c>
      <c r="AH338" s="79"/>
      <c r="AI338" s="85" t="s">
        <v>1659</v>
      </c>
      <c r="AJ338" s="79" t="b">
        <v>0</v>
      </c>
      <c r="AK338" s="79">
        <v>0</v>
      </c>
      <c r="AL338" s="85" t="s">
        <v>1659</v>
      </c>
      <c r="AM338" s="79" t="s">
        <v>1683</v>
      </c>
      <c r="AN338" s="79" t="b">
        <v>0</v>
      </c>
      <c r="AO338" s="85" t="s">
        <v>1647</v>
      </c>
      <c r="AP338" s="79" t="s">
        <v>176</v>
      </c>
      <c r="AQ338" s="79">
        <v>0</v>
      </c>
      <c r="AR338" s="79">
        <v>0</v>
      </c>
      <c r="AS338" s="79"/>
      <c r="AT338" s="79"/>
      <c r="AU338" s="79"/>
      <c r="AV338" s="79"/>
      <c r="AW338" s="79"/>
      <c r="AX338" s="79"/>
      <c r="AY338" s="79"/>
      <c r="AZ338" s="79"/>
      <c r="BA338">
        <v>282</v>
      </c>
      <c r="BB338" s="78" t="str">
        <f>REPLACE(INDEX(GroupVertices[Group],MATCH(Edges[[#This Row],[Vertex 1]],GroupVertices[Vertex],0)),1,1,"")</f>
        <v>2</v>
      </c>
      <c r="BC338" s="78" t="str">
        <f>REPLACE(INDEX(GroupVertices[Group],MATCH(Edges[[#This Row],[Vertex 2]],GroupVertices[Vertex],0)),1,1,"")</f>
        <v>2</v>
      </c>
      <c r="BD338" s="48">
        <v>0</v>
      </c>
      <c r="BE338" s="49">
        <v>0</v>
      </c>
      <c r="BF338" s="48">
        <v>0</v>
      </c>
      <c r="BG338" s="49">
        <v>0</v>
      </c>
      <c r="BH338" s="48">
        <v>0</v>
      </c>
      <c r="BI338" s="49">
        <v>0</v>
      </c>
      <c r="BJ338" s="48">
        <v>13</v>
      </c>
      <c r="BK338" s="49">
        <v>100</v>
      </c>
      <c r="BL338" s="48">
        <v>13</v>
      </c>
    </row>
    <row r="339" spans="1:64" ht="15">
      <c r="A339" s="64" t="s">
        <v>237</v>
      </c>
      <c r="B339" s="64" t="s">
        <v>237</v>
      </c>
      <c r="C339" s="65" t="s">
        <v>2630</v>
      </c>
      <c r="D339" s="66">
        <v>3</v>
      </c>
      <c r="E339" s="67" t="s">
        <v>136</v>
      </c>
      <c r="F339" s="68">
        <v>35</v>
      </c>
      <c r="G339" s="65"/>
      <c r="H339" s="69"/>
      <c r="I339" s="70"/>
      <c r="J339" s="70"/>
      <c r="K339" s="34" t="s">
        <v>65</v>
      </c>
      <c r="L339" s="77">
        <v>339</v>
      </c>
      <c r="M339" s="77"/>
      <c r="N339" s="72"/>
      <c r="O339" s="79" t="s">
        <v>176</v>
      </c>
      <c r="P339" s="81">
        <v>43723.70946759259</v>
      </c>
      <c r="Q339" s="79" t="s">
        <v>573</v>
      </c>
      <c r="R339" s="83" t="s">
        <v>878</v>
      </c>
      <c r="S339" s="79" t="s">
        <v>893</v>
      </c>
      <c r="T339" s="79" t="s">
        <v>919</v>
      </c>
      <c r="U339" s="79"/>
      <c r="V339" s="83" t="s">
        <v>968</v>
      </c>
      <c r="W339" s="81">
        <v>43723.70946759259</v>
      </c>
      <c r="X339" s="83" t="s">
        <v>1303</v>
      </c>
      <c r="Y339" s="79"/>
      <c r="Z339" s="79"/>
      <c r="AA339" s="85" t="s">
        <v>1648</v>
      </c>
      <c r="AB339" s="79"/>
      <c r="AC339" s="79" t="b">
        <v>0</v>
      </c>
      <c r="AD339" s="79">
        <v>0</v>
      </c>
      <c r="AE339" s="85" t="s">
        <v>1659</v>
      </c>
      <c r="AF339" s="79" t="b">
        <v>0</v>
      </c>
      <c r="AG339" s="79" t="s">
        <v>1660</v>
      </c>
      <c r="AH339" s="79"/>
      <c r="AI339" s="85" t="s">
        <v>1659</v>
      </c>
      <c r="AJ339" s="79" t="b">
        <v>0</v>
      </c>
      <c r="AK339" s="79">
        <v>0</v>
      </c>
      <c r="AL339" s="85" t="s">
        <v>1659</v>
      </c>
      <c r="AM339" s="79" t="s">
        <v>1683</v>
      </c>
      <c r="AN339" s="79" t="b">
        <v>0</v>
      </c>
      <c r="AO339" s="85" t="s">
        <v>1648</v>
      </c>
      <c r="AP339" s="79" t="s">
        <v>176</v>
      </c>
      <c r="AQ339" s="79">
        <v>0</v>
      </c>
      <c r="AR339" s="79">
        <v>0</v>
      </c>
      <c r="AS339" s="79"/>
      <c r="AT339" s="79"/>
      <c r="AU339" s="79"/>
      <c r="AV339" s="79"/>
      <c r="AW339" s="79"/>
      <c r="AX339" s="79"/>
      <c r="AY339" s="79"/>
      <c r="AZ339" s="79"/>
      <c r="BA339">
        <v>282</v>
      </c>
      <c r="BB339" s="78" t="str">
        <f>REPLACE(INDEX(GroupVertices[Group],MATCH(Edges[[#This Row],[Vertex 1]],GroupVertices[Vertex],0)),1,1,"")</f>
        <v>2</v>
      </c>
      <c r="BC339" s="78" t="str">
        <f>REPLACE(INDEX(GroupVertices[Group],MATCH(Edges[[#This Row],[Vertex 2]],GroupVertices[Vertex],0)),1,1,"")</f>
        <v>2</v>
      </c>
      <c r="BD339" s="48">
        <v>2</v>
      </c>
      <c r="BE339" s="49">
        <v>11.11111111111111</v>
      </c>
      <c r="BF339" s="48">
        <v>0</v>
      </c>
      <c r="BG339" s="49">
        <v>0</v>
      </c>
      <c r="BH339" s="48">
        <v>0</v>
      </c>
      <c r="BI339" s="49">
        <v>0</v>
      </c>
      <c r="BJ339" s="48">
        <v>16</v>
      </c>
      <c r="BK339" s="49">
        <v>88.88888888888889</v>
      </c>
      <c r="BL339" s="48">
        <v>18</v>
      </c>
    </row>
    <row r="340" spans="1:64" ht="15">
      <c r="A340" s="64" t="s">
        <v>237</v>
      </c>
      <c r="B340" s="64" t="s">
        <v>237</v>
      </c>
      <c r="C340" s="65" t="s">
        <v>2630</v>
      </c>
      <c r="D340" s="66">
        <v>3</v>
      </c>
      <c r="E340" s="67" t="s">
        <v>136</v>
      </c>
      <c r="F340" s="68">
        <v>35</v>
      </c>
      <c r="G340" s="65"/>
      <c r="H340" s="69"/>
      <c r="I340" s="70"/>
      <c r="J340" s="70"/>
      <c r="K340" s="34" t="s">
        <v>65</v>
      </c>
      <c r="L340" s="77">
        <v>340</v>
      </c>
      <c r="M340" s="77"/>
      <c r="N340" s="72"/>
      <c r="O340" s="79" t="s">
        <v>176</v>
      </c>
      <c r="P340" s="81">
        <v>43723.75373842593</v>
      </c>
      <c r="Q340" s="79" t="s">
        <v>574</v>
      </c>
      <c r="R340" s="83" t="s">
        <v>879</v>
      </c>
      <c r="S340" s="79" t="s">
        <v>893</v>
      </c>
      <c r="T340" s="79" t="s">
        <v>919</v>
      </c>
      <c r="U340" s="79"/>
      <c r="V340" s="83" t="s">
        <v>968</v>
      </c>
      <c r="W340" s="81">
        <v>43723.75373842593</v>
      </c>
      <c r="X340" s="83" t="s">
        <v>1304</v>
      </c>
      <c r="Y340" s="79"/>
      <c r="Z340" s="79"/>
      <c r="AA340" s="85" t="s">
        <v>1649</v>
      </c>
      <c r="AB340" s="79"/>
      <c r="AC340" s="79" t="b">
        <v>0</v>
      </c>
      <c r="AD340" s="79">
        <v>0</v>
      </c>
      <c r="AE340" s="85" t="s">
        <v>1659</v>
      </c>
      <c r="AF340" s="79" t="b">
        <v>0</v>
      </c>
      <c r="AG340" s="79" t="s">
        <v>1660</v>
      </c>
      <c r="AH340" s="79"/>
      <c r="AI340" s="85" t="s">
        <v>1659</v>
      </c>
      <c r="AJ340" s="79" t="b">
        <v>0</v>
      </c>
      <c r="AK340" s="79">
        <v>0</v>
      </c>
      <c r="AL340" s="85" t="s">
        <v>1659</v>
      </c>
      <c r="AM340" s="79" t="s">
        <v>1683</v>
      </c>
      <c r="AN340" s="79" t="b">
        <v>0</v>
      </c>
      <c r="AO340" s="85" t="s">
        <v>1649</v>
      </c>
      <c r="AP340" s="79" t="s">
        <v>176</v>
      </c>
      <c r="AQ340" s="79">
        <v>0</v>
      </c>
      <c r="AR340" s="79">
        <v>0</v>
      </c>
      <c r="AS340" s="79"/>
      <c r="AT340" s="79"/>
      <c r="AU340" s="79"/>
      <c r="AV340" s="79"/>
      <c r="AW340" s="79"/>
      <c r="AX340" s="79"/>
      <c r="AY340" s="79"/>
      <c r="AZ340" s="79"/>
      <c r="BA340">
        <v>282</v>
      </c>
      <c r="BB340" s="78" t="str">
        <f>REPLACE(INDEX(GroupVertices[Group],MATCH(Edges[[#This Row],[Vertex 1]],GroupVertices[Vertex],0)),1,1,"")</f>
        <v>2</v>
      </c>
      <c r="BC340" s="78" t="str">
        <f>REPLACE(INDEX(GroupVertices[Group],MATCH(Edges[[#This Row],[Vertex 2]],GroupVertices[Vertex],0)),1,1,"")</f>
        <v>2</v>
      </c>
      <c r="BD340" s="48">
        <v>0</v>
      </c>
      <c r="BE340" s="49">
        <v>0</v>
      </c>
      <c r="BF340" s="48">
        <v>0</v>
      </c>
      <c r="BG340" s="49">
        <v>0</v>
      </c>
      <c r="BH340" s="48">
        <v>0</v>
      </c>
      <c r="BI340" s="49">
        <v>0</v>
      </c>
      <c r="BJ340" s="48">
        <v>13</v>
      </c>
      <c r="BK340" s="49">
        <v>100</v>
      </c>
      <c r="BL340" s="48">
        <v>13</v>
      </c>
    </row>
    <row r="341" spans="1:64" ht="15">
      <c r="A341" s="64" t="s">
        <v>237</v>
      </c>
      <c r="B341" s="64" t="s">
        <v>237</v>
      </c>
      <c r="C341" s="65" t="s">
        <v>2630</v>
      </c>
      <c r="D341" s="66">
        <v>3</v>
      </c>
      <c r="E341" s="67" t="s">
        <v>136</v>
      </c>
      <c r="F341" s="68">
        <v>35</v>
      </c>
      <c r="G341" s="65"/>
      <c r="H341" s="69"/>
      <c r="I341" s="70"/>
      <c r="J341" s="70"/>
      <c r="K341" s="34" t="s">
        <v>65</v>
      </c>
      <c r="L341" s="77">
        <v>341</v>
      </c>
      <c r="M341" s="77"/>
      <c r="N341" s="72"/>
      <c r="O341" s="79" t="s">
        <v>176</v>
      </c>
      <c r="P341" s="81">
        <v>43723.75375</v>
      </c>
      <c r="Q341" s="79" t="s">
        <v>575</v>
      </c>
      <c r="R341" s="83" t="s">
        <v>880</v>
      </c>
      <c r="S341" s="79" t="s">
        <v>893</v>
      </c>
      <c r="T341" s="79" t="s">
        <v>919</v>
      </c>
      <c r="U341" s="79"/>
      <c r="V341" s="83" t="s">
        <v>968</v>
      </c>
      <c r="W341" s="81">
        <v>43723.75375</v>
      </c>
      <c r="X341" s="83" t="s">
        <v>1305</v>
      </c>
      <c r="Y341" s="79"/>
      <c r="Z341" s="79"/>
      <c r="AA341" s="85" t="s">
        <v>1650</v>
      </c>
      <c r="AB341" s="79"/>
      <c r="AC341" s="79" t="b">
        <v>0</v>
      </c>
      <c r="AD341" s="79">
        <v>0</v>
      </c>
      <c r="AE341" s="85" t="s">
        <v>1659</v>
      </c>
      <c r="AF341" s="79" t="b">
        <v>0</v>
      </c>
      <c r="AG341" s="79" t="s">
        <v>1660</v>
      </c>
      <c r="AH341" s="79"/>
      <c r="AI341" s="85" t="s">
        <v>1659</v>
      </c>
      <c r="AJ341" s="79" t="b">
        <v>0</v>
      </c>
      <c r="AK341" s="79">
        <v>0</v>
      </c>
      <c r="AL341" s="85" t="s">
        <v>1659</v>
      </c>
      <c r="AM341" s="79" t="s">
        <v>1683</v>
      </c>
      <c r="AN341" s="79" t="b">
        <v>0</v>
      </c>
      <c r="AO341" s="85" t="s">
        <v>1650</v>
      </c>
      <c r="AP341" s="79" t="s">
        <v>176</v>
      </c>
      <c r="AQ341" s="79">
        <v>0</v>
      </c>
      <c r="AR341" s="79">
        <v>0</v>
      </c>
      <c r="AS341" s="79"/>
      <c r="AT341" s="79"/>
      <c r="AU341" s="79"/>
      <c r="AV341" s="79"/>
      <c r="AW341" s="79"/>
      <c r="AX341" s="79"/>
      <c r="AY341" s="79"/>
      <c r="AZ341" s="79"/>
      <c r="BA341">
        <v>282</v>
      </c>
      <c r="BB341" s="78" t="str">
        <f>REPLACE(INDEX(GroupVertices[Group],MATCH(Edges[[#This Row],[Vertex 1]],GroupVertices[Vertex],0)),1,1,"")</f>
        <v>2</v>
      </c>
      <c r="BC341" s="78" t="str">
        <f>REPLACE(INDEX(GroupVertices[Group],MATCH(Edges[[#This Row],[Vertex 2]],GroupVertices[Vertex],0)),1,1,"")</f>
        <v>2</v>
      </c>
      <c r="BD341" s="48">
        <v>0</v>
      </c>
      <c r="BE341" s="49">
        <v>0</v>
      </c>
      <c r="BF341" s="48">
        <v>0</v>
      </c>
      <c r="BG341" s="49">
        <v>0</v>
      </c>
      <c r="BH341" s="48">
        <v>0</v>
      </c>
      <c r="BI341" s="49">
        <v>0</v>
      </c>
      <c r="BJ341" s="48">
        <v>14</v>
      </c>
      <c r="BK341" s="49">
        <v>100</v>
      </c>
      <c r="BL341" s="48">
        <v>14</v>
      </c>
    </row>
    <row r="342" spans="1:64" ht="15">
      <c r="A342" s="64" t="s">
        <v>237</v>
      </c>
      <c r="B342" s="64" t="s">
        <v>237</v>
      </c>
      <c r="C342" s="65" t="s">
        <v>2630</v>
      </c>
      <c r="D342" s="66">
        <v>3</v>
      </c>
      <c r="E342" s="67" t="s">
        <v>136</v>
      </c>
      <c r="F342" s="68">
        <v>35</v>
      </c>
      <c r="G342" s="65"/>
      <c r="H342" s="69"/>
      <c r="I342" s="70"/>
      <c r="J342" s="70"/>
      <c r="K342" s="34" t="s">
        <v>65</v>
      </c>
      <c r="L342" s="77">
        <v>342</v>
      </c>
      <c r="M342" s="77"/>
      <c r="N342" s="72"/>
      <c r="O342" s="79" t="s">
        <v>176</v>
      </c>
      <c r="P342" s="81">
        <v>43723.75376157407</v>
      </c>
      <c r="Q342" s="79" t="s">
        <v>576</v>
      </c>
      <c r="R342" s="83" t="s">
        <v>881</v>
      </c>
      <c r="S342" s="79" t="s">
        <v>893</v>
      </c>
      <c r="T342" s="79" t="s">
        <v>919</v>
      </c>
      <c r="U342" s="79"/>
      <c r="V342" s="83" t="s">
        <v>968</v>
      </c>
      <c r="W342" s="81">
        <v>43723.75376157407</v>
      </c>
      <c r="X342" s="83" t="s">
        <v>1306</v>
      </c>
      <c r="Y342" s="79"/>
      <c r="Z342" s="79"/>
      <c r="AA342" s="85" t="s">
        <v>1651</v>
      </c>
      <c r="AB342" s="79"/>
      <c r="AC342" s="79" t="b">
        <v>0</v>
      </c>
      <c r="AD342" s="79">
        <v>0</v>
      </c>
      <c r="AE342" s="85" t="s">
        <v>1659</v>
      </c>
      <c r="AF342" s="79" t="b">
        <v>0</v>
      </c>
      <c r="AG342" s="79" t="s">
        <v>1660</v>
      </c>
      <c r="AH342" s="79"/>
      <c r="AI342" s="85" t="s">
        <v>1659</v>
      </c>
      <c r="AJ342" s="79" t="b">
        <v>0</v>
      </c>
      <c r="AK342" s="79">
        <v>0</v>
      </c>
      <c r="AL342" s="85" t="s">
        <v>1659</v>
      </c>
      <c r="AM342" s="79" t="s">
        <v>1683</v>
      </c>
      <c r="AN342" s="79" t="b">
        <v>0</v>
      </c>
      <c r="AO342" s="85" t="s">
        <v>1651</v>
      </c>
      <c r="AP342" s="79" t="s">
        <v>176</v>
      </c>
      <c r="AQ342" s="79">
        <v>0</v>
      </c>
      <c r="AR342" s="79">
        <v>0</v>
      </c>
      <c r="AS342" s="79"/>
      <c r="AT342" s="79"/>
      <c r="AU342" s="79"/>
      <c r="AV342" s="79"/>
      <c r="AW342" s="79"/>
      <c r="AX342" s="79"/>
      <c r="AY342" s="79"/>
      <c r="AZ342" s="79"/>
      <c r="BA342">
        <v>282</v>
      </c>
      <c r="BB342" s="78" t="str">
        <f>REPLACE(INDEX(GroupVertices[Group],MATCH(Edges[[#This Row],[Vertex 1]],GroupVertices[Vertex],0)),1,1,"")</f>
        <v>2</v>
      </c>
      <c r="BC342" s="78" t="str">
        <f>REPLACE(INDEX(GroupVertices[Group],MATCH(Edges[[#This Row],[Vertex 2]],GroupVertices[Vertex],0)),1,1,"")</f>
        <v>2</v>
      </c>
      <c r="BD342" s="48">
        <v>0</v>
      </c>
      <c r="BE342" s="49">
        <v>0</v>
      </c>
      <c r="BF342" s="48">
        <v>0</v>
      </c>
      <c r="BG342" s="49">
        <v>0</v>
      </c>
      <c r="BH342" s="48">
        <v>0</v>
      </c>
      <c r="BI342" s="49">
        <v>0</v>
      </c>
      <c r="BJ342" s="48">
        <v>17</v>
      </c>
      <c r="BK342" s="49">
        <v>100</v>
      </c>
      <c r="BL342" s="48">
        <v>17</v>
      </c>
    </row>
    <row r="343" spans="1:64" ht="15">
      <c r="A343" s="64" t="s">
        <v>237</v>
      </c>
      <c r="B343" s="64" t="s">
        <v>237</v>
      </c>
      <c r="C343" s="65" t="s">
        <v>2630</v>
      </c>
      <c r="D343" s="66">
        <v>3</v>
      </c>
      <c r="E343" s="67" t="s">
        <v>136</v>
      </c>
      <c r="F343" s="68">
        <v>35</v>
      </c>
      <c r="G343" s="65"/>
      <c r="H343" s="69"/>
      <c r="I343" s="70"/>
      <c r="J343" s="70"/>
      <c r="K343" s="34" t="s">
        <v>65</v>
      </c>
      <c r="L343" s="77">
        <v>343</v>
      </c>
      <c r="M343" s="77"/>
      <c r="N343" s="72"/>
      <c r="O343" s="79" t="s">
        <v>176</v>
      </c>
      <c r="P343" s="81">
        <v>43723.75376157407</v>
      </c>
      <c r="Q343" s="79" t="s">
        <v>577</v>
      </c>
      <c r="R343" s="83" t="s">
        <v>882</v>
      </c>
      <c r="S343" s="79" t="s">
        <v>893</v>
      </c>
      <c r="T343" s="79" t="s">
        <v>919</v>
      </c>
      <c r="U343" s="79"/>
      <c r="V343" s="83" t="s">
        <v>968</v>
      </c>
      <c r="W343" s="81">
        <v>43723.75376157407</v>
      </c>
      <c r="X343" s="83" t="s">
        <v>1307</v>
      </c>
      <c r="Y343" s="79"/>
      <c r="Z343" s="79"/>
      <c r="AA343" s="85" t="s">
        <v>1652</v>
      </c>
      <c r="AB343" s="79"/>
      <c r="AC343" s="79" t="b">
        <v>0</v>
      </c>
      <c r="AD343" s="79">
        <v>0</v>
      </c>
      <c r="AE343" s="85" t="s">
        <v>1659</v>
      </c>
      <c r="AF343" s="79" t="b">
        <v>0</v>
      </c>
      <c r="AG343" s="79" t="s">
        <v>1660</v>
      </c>
      <c r="AH343" s="79"/>
      <c r="AI343" s="85" t="s">
        <v>1659</v>
      </c>
      <c r="AJ343" s="79" t="b">
        <v>0</v>
      </c>
      <c r="AK343" s="79">
        <v>0</v>
      </c>
      <c r="AL343" s="85" t="s">
        <v>1659</v>
      </c>
      <c r="AM343" s="79" t="s">
        <v>1683</v>
      </c>
      <c r="AN343" s="79" t="b">
        <v>0</v>
      </c>
      <c r="AO343" s="85" t="s">
        <v>1652</v>
      </c>
      <c r="AP343" s="79" t="s">
        <v>176</v>
      </c>
      <c r="AQ343" s="79">
        <v>0</v>
      </c>
      <c r="AR343" s="79">
        <v>0</v>
      </c>
      <c r="AS343" s="79"/>
      <c r="AT343" s="79"/>
      <c r="AU343" s="79"/>
      <c r="AV343" s="79"/>
      <c r="AW343" s="79"/>
      <c r="AX343" s="79"/>
      <c r="AY343" s="79"/>
      <c r="AZ343" s="79"/>
      <c r="BA343">
        <v>282</v>
      </c>
      <c r="BB343" s="78" t="str">
        <f>REPLACE(INDEX(GroupVertices[Group],MATCH(Edges[[#This Row],[Vertex 1]],GroupVertices[Vertex],0)),1,1,"")</f>
        <v>2</v>
      </c>
      <c r="BC343" s="78" t="str">
        <f>REPLACE(INDEX(GroupVertices[Group],MATCH(Edges[[#This Row],[Vertex 2]],GroupVertices[Vertex],0)),1,1,"")</f>
        <v>2</v>
      </c>
      <c r="BD343" s="48">
        <v>0</v>
      </c>
      <c r="BE343" s="49">
        <v>0</v>
      </c>
      <c r="BF343" s="48">
        <v>0</v>
      </c>
      <c r="BG343" s="49">
        <v>0</v>
      </c>
      <c r="BH343" s="48">
        <v>0</v>
      </c>
      <c r="BI343" s="49">
        <v>0</v>
      </c>
      <c r="BJ343" s="48">
        <v>12</v>
      </c>
      <c r="BK343" s="49">
        <v>100</v>
      </c>
      <c r="BL343" s="48">
        <v>12</v>
      </c>
    </row>
    <row r="344" spans="1:64" ht="15">
      <c r="A344" s="64" t="s">
        <v>237</v>
      </c>
      <c r="B344" s="64" t="s">
        <v>237</v>
      </c>
      <c r="C344" s="65" t="s">
        <v>2630</v>
      </c>
      <c r="D344" s="66">
        <v>3</v>
      </c>
      <c r="E344" s="67" t="s">
        <v>136</v>
      </c>
      <c r="F344" s="68">
        <v>35</v>
      </c>
      <c r="G344" s="65"/>
      <c r="H344" s="69"/>
      <c r="I344" s="70"/>
      <c r="J344" s="70"/>
      <c r="K344" s="34" t="s">
        <v>65</v>
      </c>
      <c r="L344" s="77">
        <v>344</v>
      </c>
      <c r="M344" s="77"/>
      <c r="N344" s="72"/>
      <c r="O344" s="79" t="s">
        <v>176</v>
      </c>
      <c r="P344" s="81">
        <v>43723.75377314815</v>
      </c>
      <c r="Q344" s="79" t="s">
        <v>578</v>
      </c>
      <c r="R344" s="83" t="s">
        <v>883</v>
      </c>
      <c r="S344" s="79" t="s">
        <v>893</v>
      </c>
      <c r="T344" s="79" t="s">
        <v>919</v>
      </c>
      <c r="U344" s="79"/>
      <c r="V344" s="83" t="s">
        <v>968</v>
      </c>
      <c r="W344" s="81">
        <v>43723.75377314815</v>
      </c>
      <c r="X344" s="83" t="s">
        <v>1308</v>
      </c>
      <c r="Y344" s="79"/>
      <c r="Z344" s="79"/>
      <c r="AA344" s="85" t="s">
        <v>1653</v>
      </c>
      <c r="AB344" s="79"/>
      <c r="AC344" s="79" t="b">
        <v>0</v>
      </c>
      <c r="AD344" s="79">
        <v>0</v>
      </c>
      <c r="AE344" s="85" t="s">
        <v>1659</v>
      </c>
      <c r="AF344" s="79" t="b">
        <v>0</v>
      </c>
      <c r="AG344" s="79" t="s">
        <v>1660</v>
      </c>
      <c r="AH344" s="79"/>
      <c r="AI344" s="85" t="s">
        <v>1659</v>
      </c>
      <c r="AJ344" s="79" t="b">
        <v>0</v>
      </c>
      <c r="AK344" s="79">
        <v>0</v>
      </c>
      <c r="AL344" s="85" t="s">
        <v>1659</v>
      </c>
      <c r="AM344" s="79" t="s">
        <v>1683</v>
      </c>
      <c r="AN344" s="79" t="b">
        <v>0</v>
      </c>
      <c r="AO344" s="85" t="s">
        <v>1653</v>
      </c>
      <c r="AP344" s="79" t="s">
        <v>176</v>
      </c>
      <c r="AQ344" s="79">
        <v>0</v>
      </c>
      <c r="AR344" s="79">
        <v>0</v>
      </c>
      <c r="AS344" s="79"/>
      <c r="AT344" s="79"/>
      <c r="AU344" s="79"/>
      <c r="AV344" s="79"/>
      <c r="AW344" s="79"/>
      <c r="AX344" s="79"/>
      <c r="AY344" s="79"/>
      <c r="AZ344" s="79"/>
      <c r="BA344">
        <v>282</v>
      </c>
      <c r="BB344" s="78" t="str">
        <f>REPLACE(INDEX(GroupVertices[Group],MATCH(Edges[[#This Row],[Vertex 1]],GroupVertices[Vertex],0)),1,1,"")</f>
        <v>2</v>
      </c>
      <c r="BC344" s="78" t="str">
        <f>REPLACE(INDEX(GroupVertices[Group],MATCH(Edges[[#This Row],[Vertex 2]],GroupVertices[Vertex],0)),1,1,"")</f>
        <v>2</v>
      </c>
      <c r="BD344" s="48">
        <v>0</v>
      </c>
      <c r="BE344" s="49">
        <v>0</v>
      </c>
      <c r="BF344" s="48">
        <v>0</v>
      </c>
      <c r="BG344" s="49">
        <v>0</v>
      </c>
      <c r="BH344" s="48">
        <v>0</v>
      </c>
      <c r="BI344" s="49">
        <v>0</v>
      </c>
      <c r="BJ344" s="48">
        <v>13</v>
      </c>
      <c r="BK344" s="49">
        <v>100</v>
      </c>
      <c r="BL344" s="48">
        <v>13</v>
      </c>
    </row>
    <row r="345" spans="1:64" ht="15">
      <c r="A345" s="64" t="s">
        <v>237</v>
      </c>
      <c r="B345" s="64" t="s">
        <v>237</v>
      </c>
      <c r="C345" s="65" t="s">
        <v>2630</v>
      </c>
      <c r="D345" s="66">
        <v>3</v>
      </c>
      <c r="E345" s="67" t="s">
        <v>136</v>
      </c>
      <c r="F345" s="68">
        <v>35</v>
      </c>
      <c r="G345" s="65"/>
      <c r="H345" s="69"/>
      <c r="I345" s="70"/>
      <c r="J345" s="70"/>
      <c r="K345" s="34" t="s">
        <v>65</v>
      </c>
      <c r="L345" s="77">
        <v>345</v>
      </c>
      <c r="M345" s="77"/>
      <c r="N345" s="72"/>
      <c r="O345" s="79" t="s">
        <v>176</v>
      </c>
      <c r="P345" s="81">
        <v>43723.75377314815</v>
      </c>
      <c r="Q345" s="79" t="s">
        <v>579</v>
      </c>
      <c r="R345" s="83" t="s">
        <v>884</v>
      </c>
      <c r="S345" s="79" t="s">
        <v>893</v>
      </c>
      <c r="T345" s="79" t="s">
        <v>919</v>
      </c>
      <c r="U345" s="79"/>
      <c r="V345" s="83" t="s">
        <v>968</v>
      </c>
      <c r="W345" s="81">
        <v>43723.75377314815</v>
      </c>
      <c r="X345" s="83" t="s">
        <v>1309</v>
      </c>
      <c r="Y345" s="79"/>
      <c r="Z345" s="79"/>
      <c r="AA345" s="85" t="s">
        <v>1654</v>
      </c>
      <c r="AB345" s="79"/>
      <c r="AC345" s="79" t="b">
        <v>0</v>
      </c>
      <c r="AD345" s="79">
        <v>0</v>
      </c>
      <c r="AE345" s="85" t="s">
        <v>1659</v>
      </c>
      <c r="AF345" s="79" t="b">
        <v>0</v>
      </c>
      <c r="AG345" s="79" t="s">
        <v>1660</v>
      </c>
      <c r="AH345" s="79"/>
      <c r="AI345" s="85" t="s">
        <v>1659</v>
      </c>
      <c r="AJ345" s="79" t="b">
        <v>0</v>
      </c>
      <c r="AK345" s="79">
        <v>0</v>
      </c>
      <c r="AL345" s="85" t="s">
        <v>1659</v>
      </c>
      <c r="AM345" s="79" t="s">
        <v>1683</v>
      </c>
      <c r="AN345" s="79" t="b">
        <v>0</v>
      </c>
      <c r="AO345" s="85" t="s">
        <v>1654</v>
      </c>
      <c r="AP345" s="79" t="s">
        <v>176</v>
      </c>
      <c r="AQ345" s="79">
        <v>0</v>
      </c>
      <c r="AR345" s="79">
        <v>0</v>
      </c>
      <c r="AS345" s="79"/>
      <c r="AT345" s="79"/>
      <c r="AU345" s="79"/>
      <c r="AV345" s="79"/>
      <c r="AW345" s="79"/>
      <c r="AX345" s="79"/>
      <c r="AY345" s="79"/>
      <c r="AZ345" s="79"/>
      <c r="BA345">
        <v>282</v>
      </c>
      <c r="BB345" s="78" t="str">
        <f>REPLACE(INDEX(GroupVertices[Group],MATCH(Edges[[#This Row],[Vertex 1]],GroupVertices[Vertex],0)),1,1,"")</f>
        <v>2</v>
      </c>
      <c r="BC345" s="78" t="str">
        <f>REPLACE(INDEX(GroupVertices[Group],MATCH(Edges[[#This Row],[Vertex 2]],GroupVertices[Vertex],0)),1,1,"")</f>
        <v>2</v>
      </c>
      <c r="BD345" s="48">
        <v>0</v>
      </c>
      <c r="BE345" s="49">
        <v>0</v>
      </c>
      <c r="BF345" s="48">
        <v>0</v>
      </c>
      <c r="BG345" s="49">
        <v>0</v>
      </c>
      <c r="BH345" s="48">
        <v>0</v>
      </c>
      <c r="BI345" s="49">
        <v>0</v>
      </c>
      <c r="BJ345" s="48">
        <v>15</v>
      </c>
      <c r="BK345" s="49">
        <v>100</v>
      </c>
      <c r="BL345" s="48">
        <v>15</v>
      </c>
    </row>
    <row r="346" spans="1:64" ht="15">
      <c r="A346" s="64" t="s">
        <v>237</v>
      </c>
      <c r="B346" s="64" t="s">
        <v>237</v>
      </c>
      <c r="C346" s="65" t="s">
        <v>2630</v>
      </c>
      <c r="D346" s="66">
        <v>3</v>
      </c>
      <c r="E346" s="67" t="s">
        <v>136</v>
      </c>
      <c r="F346" s="68">
        <v>35</v>
      </c>
      <c r="G346" s="65"/>
      <c r="H346" s="69"/>
      <c r="I346" s="70"/>
      <c r="J346" s="70"/>
      <c r="K346" s="34" t="s">
        <v>65</v>
      </c>
      <c r="L346" s="77">
        <v>346</v>
      </c>
      <c r="M346" s="77"/>
      <c r="N346" s="72"/>
      <c r="O346" s="79" t="s">
        <v>176</v>
      </c>
      <c r="P346" s="81">
        <v>43723.75378472222</v>
      </c>
      <c r="Q346" s="79" t="s">
        <v>580</v>
      </c>
      <c r="R346" s="83" t="s">
        <v>885</v>
      </c>
      <c r="S346" s="79" t="s">
        <v>893</v>
      </c>
      <c r="T346" s="79" t="s">
        <v>919</v>
      </c>
      <c r="U346" s="79"/>
      <c r="V346" s="83" t="s">
        <v>968</v>
      </c>
      <c r="W346" s="81">
        <v>43723.75378472222</v>
      </c>
      <c r="X346" s="83" t="s">
        <v>1310</v>
      </c>
      <c r="Y346" s="79"/>
      <c r="Z346" s="79"/>
      <c r="AA346" s="85" t="s">
        <v>1655</v>
      </c>
      <c r="AB346" s="79"/>
      <c r="AC346" s="79" t="b">
        <v>0</v>
      </c>
      <c r="AD346" s="79">
        <v>0</v>
      </c>
      <c r="AE346" s="85" t="s">
        <v>1659</v>
      </c>
      <c r="AF346" s="79" t="b">
        <v>0</v>
      </c>
      <c r="AG346" s="79" t="s">
        <v>1660</v>
      </c>
      <c r="AH346" s="79"/>
      <c r="AI346" s="85" t="s">
        <v>1659</v>
      </c>
      <c r="AJ346" s="79" t="b">
        <v>0</v>
      </c>
      <c r="AK346" s="79">
        <v>0</v>
      </c>
      <c r="AL346" s="85" t="s">
        <v>1659</v>
      </c>
      <c r="AM346" s="79" t="s">
        <v>1683</v>
      </c>
      <c r="AN346" s="79" t="b">
        <v>0</v>
      </c>
      <c r="AO346" s="85" t="s">
        <v>1655</v>
      </c>
      <c r="AP346" s="79" t="s">
        <v>176</v>
      </c>
      <c r="AQ346" s="79">
        <v>0</v>
      </c>
      <c r="AR346" s="79">
        <v>0</v>
      </c>
      <c r="AS346" s="79"/>
      <c r="AT346" s="79"/>
      <c r="AU346" s="79"/>
      <c r="AV346" s="79"/>
      <c r="AW346" s="79"/>
      <c r="AX346" s="79"/>
      <c r="AY346" s="79"/>
      <c r="AZ346" s="79"/>
      <c r="BA346">
        <v>282</v>
      </c>
      <c r="BB346" s="78" t="str">
        <f>REPLACE(INDEX(GroupVertices[Group],MATCH(Edges[[#This Row],[Vertex 1]],GroupVertices[Vertex],0)),1,1,"")</f>
        <v>2</v>
      </c>
      <c r="BC346" s="78" t="str">
        <f>REPLACE(INDEX(GroupVertices[Group],MATCH(Edges[[#This Row],[Vertex 2]],GroupVertices[Vertex],0)),1,1,"")</f>
        <v>2</v>
      </c>
      <c r="BD346" s="48">
        <v>0</v>
      </c>
      <c r="BE346" s="49">
        <v>0</v>
      </c>
      <c r="BF346" s="48">
        <v>0</v>
      </c>
      <c r="BG346" s="49">
        <v>0</v>
      </c>
      <c r="BH346" s="48">
        <v>0</v>
      </c>
      <c r="BI346" s="49">
        <v>0</v>
      </c>
      <c r="BJ346" s="48">
        <v>14</v>
      </c>
      <c r="BK346" s="49">
        <v>100</v>
      </c>
      <c r="BL346" s="48">
        <v>14</v>
      </c>
    </row>
    <row r="347" spans="1:64" ht="15">
      <c r="A347" s="64" t="s">
        <v>237</v>
      </c>
      <c r="B347" s="64" t="s">
        <v>237</v>
      </c>
      <c r="C347" s="65" t="s">
        <v>2630</v>
      </c>
      <c r="D347" s="66">
        <v>3</v>
      </c>
      <c r="E347" s="67" t="s">
        <v>136</v>
      </c>
      <c r="F347" s="68">
        <v>35</v>
      </c>
      <c r="G347" s="65"/>
      <c r="H347" s="69"/>
      <c r="I347" s="70"/>
      <c r="J347" s="70"/>
      <c r="K347" s="34" t="s">
        <v>65</v>
      </c>
      <c r="L347" s="77">
        <v>347</v>
      </c>
      <c r="M347" s="77"/>
      <c r="N347" s="72"/>
      <c r="O347" s="79" t="s">
        <v>176</v>
      </c>
      <c r="P347" s="81">
        <v>43723.753796296296</v>
      </c>
      <c r="Q347" s="79" t="s">
        <v>581</v>
      </c>
      <c r="R347" s="83" t="s">
        <v>886</v>
      </c>
      <c r="S347" s="79" t="s">
        <v>893</v>
      </c>
      <c r="T347" s="79" t="s">
        <v>919</v>
      </c>
      <c r="U347" s="79"/>
      <c r="V347" s="83" t="s">
        <v>968</v>
      </c>
      <c r="W347" s="81">
        <v>43723.753796296296</v>
      </c>
      <c r="X347" s="83" t="s">
        <v>1311</v>
      </c>
      <c r="Y347" s="79"/>
      <c r="Z347" s="79"/>
      <c r="AA347" s="85" t="s">
        <v>1656</v>
      </c>
      <c r="AB347" s="79"/>
      <c r="AC347" s="79" t="b">
        <v>0</v>
      </c>
      <c r="AD347" s="79">
        <v>0</v>
      </c>
      <c r="AE347" s="85" t="s">
        <v>1659</v>
      </c>
      <c r="AF347" s="79" t="b">
        <v>0</v>
      </c>
      <c r="AG347" s="79" t="s">
        <v>1660</v>
      </c>
      <c r="AH347" s="79"/>
      <c r="AI347" s="85" t="s">
        <v>1659</v>
      </c>
      <c r="AJ347" s="79" t="b">
        <v>0</v>
      </c>
      <c r="AK347" s="79">
        <v>0</v>
      </c>
      <c r="AL347" s="85" t="s">
        <v>1659</v>
      </c>
      <c r="AM347" s="79" t="s">
        <v>1683</v>
      </c>
      <c r="AN347" s="79" t="b">
        <v>0</v>
      </c>
      <c r="AO347" s="85" t="s">
        <v>1656</v>
      </c>
      <c r="AP347" s="79" t="s">
        <v>176</v>
      </c>
      <c r="AQ347" s="79">
        <v>0</v>
      </c>
      <c r="AR347" s="79">
        <v>0</v>
      </c>
      <c r="AS347" s="79"/>
      <c r="AT347" s="79"/>
      <c r="AU347" s="79"/>
      <c r="AV347" s="79"/>
      <c r="AW347" s="79"/>
      <c r="AX347" s="79"/>
      <c r="AY347" s="79"/>
      <c r="AZ347" s="79"/>
      <c r="BA347">
        <v>282</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12</v>
      </c>
      <c r="BK347" s="49">
        <v>100</v>
      </c>
      <c r="BL347" s="48">
        <v>12</v>
      </c>
    </row>
    <row r="348" spans="1:64" ht="15">
      <c r="A348" s="64" t="s">
        <v>237</v>
      </c>
      <c r="B348" s="64" t="s">
        <v>237</v>
      </c>
      <c r="C348" s="65" t="s">
        <v>2630</v>
      </c>
      <c r="D348" s="66">
        <v>3</v>
      </c>
      <c r="E348" s="67" t="s">
        <v>136</v>
      </c>
      <c r="F348" s="68">
        <v>35</v>
      </c>
      <c r="G348" s="65"/>
      <c r="H348" s="69"/>
      <c r="I348" s="70"/>
      <c r="J348" s="70"/>
      <c r="K348" s="34" t="s">
        <v>65</v>
      </c>
      <c r="L348" s="77">
        <v>348</v>
      </c>
      <c r="M348" s="77"/>
      <c r="N348" s="72"/>
      <c r="O348" s="79" t="s">
        <v>176</v>
      </c>
      <c r="P348" s="81">
        <v>43723.753796296296</v>
      </c>
      <c r="Q348" s="79" t="s">
        <v>582</v>
      </c>
      <c r="R348" s="83" t="s">
        <v>887</v>
      </c>
      <c r="S348" s="79" t="s">
        <v>893</v>
      </c>
      <c r="T348" s="79" t="s">
        <v>919</v>
      </c>
      <c r="U348" s="79"/>
      <c r="V348" s="83" t="s">
        <v>968</v>
      </c>
      <c r="W348" s="81">
        <v>43723.753796296296</v>
      </c>
      <c r="X348" s="83" t="s">
        <v>1312</v>
      </c>
      <c r="Y348" s="79"/>
      <c r="Z348" s="79"/>
      <c r="AA348" s="85" t="s">
        <v>1657</v>
      </c>
      <c r="AB348" s="79"/>
      <c r="AC348" s="79" t="b">
        <v>0</v>
      </c>
      <c r="AD348" s="79">
        <v>0</v>
      </c>
      <c r="AE348" s="85" t="s">
        <v>1659</v>
      </c>
      <c r="AF348" s="79" t="b">
        <v>0</v>
      </c>
      <c r="AG348" s="79" t="s">
        <v>1660</v>
      </c>
      <c r="AH348" s="79"/>
      <c r="AI348" s="85" t="s">
        <v>1659</v>
      </c>
      <c r="AJ348" s="79" t="b">
        <v>0</v>
      </c>
      <c r="AK348" s="79">
        <v>0</v>
      </c>
      <c r="AL348" s="85" t="s">
        <v>1659</v>
      </c>
      <c r="AM348" s="79" t="s">
        <v>1683</v>
      </c>
      <c r="AN348" s="79" t="b">
        <v>0</v>
      </c>
      <c r="AO348" s="85" t="s">
        <v>1657</v>
      </c>
      <c r="AP348" s="79" t="s">
        <v>176</v>
      </c>
      <c r="AQ348" s="79">
        <v>0</v>
      </c>
      <c r="AR348" s="79">
        <v>0</v>
      </c>
      <c r="AS348" s="79"/>
      <c r="AT348" s="79"/>
      <c r="AU348" s="79"/>
      <c r="AV348" s="79"/>
      <c r="AW348" s="79"/>
      <c r="AX348" s="79"/>
      <c r="AY348" s="79"/>
      <c r="AZ348" s="79"/>
      <c r="BA348">
        <v>282</v>
      </c>
      <c r="BB348" s="78" t="str">
        <f>REPLACE(INDEX(GroupVertices[Group],MATCH(Edges[[#This Row],[Vertex 1]],GroupVertices[Vertex],0)),1,1,"")</f>
        <v>2</v>
      </c>
      <c r="BC348" s="78" t="str">
        <f>REPLACE(INDEX(GroupVertices[Group],MATCH(Edges[[#This Row],[Vertex 2]],GroupVertices[Vertex],0)),1,1,"")</f>
        <v>2</v>
      </c>
      <c r="BD348" s="48">
        <v>0</v>
      </c>
      <c r="BE348" s="49">
        <v>0</v>
      </c>
      <c r="BF348" s="48">
        <v>0</v>
      </c>
      <c r="BG348" s="49">
        <v>0</v>
      </c>
      <c r="BH348" s="48">
        <v>0</v>
      </c>
      <c r="BI348" s="49">
        <v>0</v>
      </c>
      <c r="BJ348" s="48">
        <v>14</v>
      </c>
      <c r="BK348" s="49">
        <v>100</v>
      </c>
      <c r="BL348" s="48">
        <v>14</v>
      </c>
    </row>
    <row r="349" spans="1:64" ht="15">
      <c r="A349" s="64" t="s">
        <v>237</v>
      </c>
      <c r="B349" s="64" t="s">
        <v>237</v>
      </c>
      <c r="C349" s="65" t="s">
        <v>2630</v>
      </c>
      <c r="D349" s="66">
        <v>3</v>
      </c>
      <c r="E349" s="67" t="s">
        <v>136</v>
      </c>
      <c r="F349" s="68">
        <v>35</v>
      </c>
      <c r="G349" s="65"/>
      <c r="H349" s="69"/>
      <c r="I349" s="70"/>
      <c r="J349" s="70"/>
      <c r="K349" s="34" t="s">
        <v>65</v>
      </c>
      <c r="L349" s="77">
        <v>349</v>
      </c>
      <c r="M349" s="77"/>
      <c r="N349" s="72"/>
      <c r="O349" s="79" t="s">
        <v>176</v>
      </c>
      <c r="P349" s="81">
        <v>43723.75380787037</v>
      </c>
      <c r="Q349" s="79" t="s">
        <v>583</v>
      </c>
      <c r="R349" s="83" t="s">
        <v>888</v>
      </c>
      <c r="S349" s="79" t="s">
        <v>893</v>
      </c>
      <c r="T349" s="79" t="s">
        <v>919</v>
      </c>
      <c r="U349" s="79"/>
      <c r="V349" s="83" t="s">
        <v>968</v>
      </c>
      <c r="W349" s="81">
        <v>43723.75380787037</v>
      </c>
      <c r="X349" s="83" t="s">
        <v>1313</v>
      </c>
      <c r="Y349" s="79"/>
      <c r="Z349" s="79"/>
      <c r="AA349" s="85" t="s">
        <v>1658</v>
      </c>
      <c r="AB349" s="79"/>
      <c r="AC349" s="79" t="b">
        <v>0</v>
      </c>
      <c r="AD349" s="79">
        <v>0</v>
      </c>
      <c r="AE349" s="85" t="s">
        <v>1659</v>
      </c>
      <c r="AF349" s="79" t="b">
        <v>0</v>
      </c>
      <c r="AG349" s="79" t="s">
        <v>1660</v>
      </c>
      <c r="AH349" s="79"/>
      <c r="AI349" s="85" t="s">
        <v>1659</v>
      </c>
      <c r="AJ349" s="79" t="b">
        <v>0</v>
      </c>
      <c r="AK349" s="79">
        <v>0</v>
      </c>
      <c r="AL349" s="85" t="s">
        <v>1659</v>
      </c>
      <c r="AM349" s="79" t="s">
        <v>1683</v>
      </c>
      <c r="AN349" s="79" t="b">
        <v>0</v>
      </c>
      <c r="AO349" s="85" t="s">
        <v>1658</v>
      </c>
      <c r="AP349" s="79" t="s">
        <v>176</v>
      </c>
      <c r="AQ349" s="79">
        <v>0</v>
      </c>
      <c r="AR349" s="79">
        <v>0</v>
      </c>
      <c r="AS349" s="79"/>
      <c r="AT349" s="79"/>
      <c r="AU349" s="79"/>
      <c r="AV349" s="79"/>
      <c r="AW349" s="79"/>
      <c r="AX349" s="79"/>
      <c r="AY349" s="79"/>
      <c r="AZ349" s="79"/>
      <c r="BA349">
        <v>282</v>
      </c>
      <c r="BB349" s="78" t="str">
        <f>REPLACE(INDEX(GroupVertices[Group],MATCH(Edges[[#This Row],[Vertex 1]],GroupVertices[Vertex],0)),1,1,"")</f>
        <v>2</v>
      </c>
      <c r="BC349" s="78" t="str">
        <f>REPLACE(INDEX(GroupVertices[Group],MATCH(Edges[[#This Row],[Vertex 2]],GroupVertices[Vertex],0)),1,1,"")</f>
        <v>2</v>
      </c>
      <c r="BD349" s="48">
        <v>1</v>
      </c>
      <c r="BE349" s="49">
        <v>7.6923076923076925</v>
      </c>
      <c r="BF349" s="48">
        <v>1</v>
      </c>
      <c r="BG349" s="49">
        <v>7.6923076923076925</v>
      </c>
      <c r="BH349" s="48">
        <v>0</v>
      </c>
      <c r="BI349" s="49">
        <v>0</v>
      </c>
      <c r="BJ349" s="48">
        <v>11</v>
      </c>
      <c r="BK349" s="49">
        <v>84.61538461538461</v>
      </c>
      <c r="BL349"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9"/>
    <dataValidation allowBlank="1" showErrorMessage="1" sqref="N2:N3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9"/>
    <dataValidation allowBlank="1" showInputMessage="1" promptTitle="Edge Color" prompt="To select an optional edge color, right-click and select Select Color on the right-click menu." sqref="C3:C349"/>
    <dataValidation allowBlank="1" showInputMessage="1" promptTitle="Edge Width" prompt="Enter an optional edge width between 1 and 10." errorTitle="Invalid Edge Width" error="The optional edge width must be a whole number between 1 and 10." sqref="D3:D349"/>
    <dataValidation allowBlank="1" showInputMessage="1" promptTitle="Edge Opacity" prompt="Enter an optional edge opacity between 0 (transparent) and 100 (opaque)." errorTitle="Invalid Edge Opacity" error="The optional edge opacity must be a whole number between 0 and 10." sqref="F3:F3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9">
      <formula1>ValidEdgeVisibilities</formula1>
    </dataValidation>
    <dataValidation allowBlank="1" showInputMessage="1" showErrorMessage="1" promptTitle="Vertex 1 Name" prompt="Enter the name of the edge's first vertex." sqref="A3:A349"/>
    <dataValidation allowBlank="1" showInputMessage="1" showErrorMessage="1" promptTitle="Vertex 2 Name" prompt="Enter the name of the edge's second vertex." sqref="B3:B349"/>
    <dataValidation allowBlank="1" showInputMessage="1" showErrorMessage="1" promptTitle="Edge Label" prompt="Enter an optional edge label." errorTitle="Invalid Edge Visibility" error="You have entered an unrecognized edge visibility.  Try selecting from the drop-down list instead." sqref="H3:H3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9"/>
  </dataValidations>
  <hyperlinks>
    <hyperlink ref="R3" r:id="rId1" display="https://blog.peoplehum.com/general/employee-engagement-importance/"/>
    <hyperlink ref="R5" r:id="rId2" display="https://www.linkedin.com/pulse/podcast-remote-workers-more-productive-joey-price"/>
    <hyperlink ref="R6" r:id="rId3" display="https://twitter.com/Damien_Bancal/status/1169564381216149504"/>
    <hyperlink ref="R7" r:id="rId4" display="http://studycourse.org/course-directory/course/the-complete-recruiter-in-28-days-online/14/34"/>
    <hyperlink ref="R8" r:id="rId5" display="http://studycourse.org/course-directory/course/the-complete-recruiter-in-28-days-online/14/34"/>
    <hyperlink ref="R9" r:id="rId6" display="http://jobzel.com/item.php?id=49303"/>
    <hyperlink ref="R12" r:id="rId7" display="https://www.europe1.fr/faits-divers/violences-conjugales-une-affaire-resolue-rapidement-grace-a-une-plateforme-en-ligne-3918361"/>
    <hyperlink ref="R13" r:id="rId8" display="https://www.youtube.com/watch?time_continue=27&amp;v=8ef2kujFJ_o"/>
    <hyperlink ref="R14" r:id="rId9" display="https://www.ecommerce-nation.fr/service-client-etre-visuel/"/>
    <hyperlink ref="R16" r:id="rId10" display="https://www.europe1.fr/faits-divers/violences-conjugales-une-affaire-resolue-rapidement-grace-a-une-plateforme-en-ligne-3918361"/>
    <hyperlink ref="R19" r:id="rId11" display="http://jobzel.com/item.php?id=48813"/>
    <hyperlink ref="R20" r:id="rId12" display="http://jobzel.com/item.php?id=48812"/>
    <hyperlink ref="R21" r:id="rId13" display="http://jobzel.com/item.php?id=48814"/>
    <hyperlink ref="R22" r:id="rId14" display="http://jobzel.com/item.php?id=48824"/>
    <hyperlink ref="R23" r:id="rId15" display="http://jobzel.com/item.php?id=49292"/>
    <hyperlink ref="R24" r:id="rId16" display="http://jobzel.com/item.php?id=49291"/>
    <hyperlink ref="R25" r:id="rId17" display="http://jobzel.com/item.php?id=49303"/>
    <hyperlink ref="R26" r:id="rId18" display="http://jobzel.com/item.php?id=49638"/>
    <hyperlink ref="R27" r:id="rId19" display="http://jobzel.com/item.php?id=49640"/>
    <hyperlink ref="R28" r:id="rId20" display="http://jobzel.com/item.php?id=49639"/>
    <hyperlink ref="R29" r:id="rId21" display="http://jobzel.com/item.php?id=49767"/>
    <hyperlink ref="R30" r:id="rId22" display="http://jobzel.com/item.php?id=49767"/>
    <hyperlink ref="R31" r:id="rId23" display="http://jobzel.com/item.php?id=49765"/>
    <hyperlink ref="R32" r:id="rId24" display="http://jobzel.com/item.php?id=49766"/>
    <hyperlink ref="R33" r:id="rId25" display="http://jobzel.com/item.php?id=49789"/>
    <hyperlink ref="R34" r:id="rId26" display="https://www.fi.edu/sensory-friendly-everyday?fbclid=IwAR3r-egjTTdRlYOY26MY_nBiFJNu7VkCSA29GTGcjks3JERRf5WMe1w_uGA"/>
    <hyperlink ref="R35" r:id="rId27" display="https://www.linkedin.com/slink?code=f8v-feM"/>
    <hyperlink ref="R36" r:id="rId28" display="https://careersherpa.net/best-twitter-accounts-for-job-search-advice-2019/"/>
    <hyperlink ref="R37" r:id="rId29" display="https://careersherpa.net/best-twitter-accounts-for-job-search-advice-2019/"/>
    <hyperlink ref="R38" r:id="rId30" display="https://careersherpa.net/best-twitter-accounts-for-job-search-advice-2019/"/>
    <hyperlink ref="R39" r:id="rId31" display="http://jobzel.com/item.php?id=49622"/>
    <hyperlink ref="R40" r:id="rId32" display="http://jobzel.com/item.php?id=49767"/>
    <hyperlink ref="R41" r:id="rId33" display="http://jobzel.com/item.php?id=49789"/>
    <hyperlink ref="R42" r:id="rId34" display="http://jobzel.com/item.php?id=49968"/>
    <hyperlink ref="R43" r:id="rId35" display="http://jobzel.com/item.php?id=49969"/>
    <hyperlink ref="R44" r:id="rId36" display="http://jobzel.com/item.php?id=50717"/>
    <hyperlink ref="R45" r:id="rId37" display="http://jobzel.com/item.php?id=50718"/>
    <hyperlink ref="R46" r:id="rId38" display="http://jobzel.com/item.php?id=50719"/>
    <hyperlink ref="R47" r:id="rId39" display="http://jobzel.com/item.php?id=50720"/>
    <hyperlink ref="R48" r:id="rId40" display="http://jobzel.com/item.php?id=50740"/>
    <hyperlink ref="R49" r:id="rId41" display="http://jobzel.com/item.php?id=50741"/>
    <hyperlink ref="R50" r:id="rId42" display="http://jobzel.com/item.php?id=50742"/>
    <hyperlink ref="R51" r:id="rId43" display="http://jobzel.com/item.php?id=50743"/>
    <hyperlink ref="R52" r:id="rId44" display="https://www.geezlove.com/Angy490112"/>
    <hyperlink ref="R53" r:id="rId45" display="https://www.geezlove.com/lesly680"/>
    <hyperlink ref="R54" r:id="rId46" display="https://www.geezlove.com/rosinedupon"/>
    <hyperlink ref="R55" r:id="rId47" display="https://www.geezlove.com/roxaneclerc"/>
    <hyperlink ref="R56" r:id="rId48" display="https://www.geezlove.com/4675abc"/>
    <hyperlink ref="R57" r:id="rId49" display="https://www.geezlove.com/Naomie024"/>
    <hyperlink ref="R58" r:id="rId50" display="https://www.geezlove.com/Doon098"/>
    <hyperlink ref="R59" r:id="rId51" display="https://www.geezlove.com/Michel968"/>
    <hyperlink ref="R61" r:id="rId52" display="https://www.tinypulse.com/blog/13-surprising-statistics-about-employee-retention?utm_source=twitter_afb09c20-a687-4542-b631-2a172a0d904b&amp;utm_medium=broxburndrive&amp;utm_term=&amp;utm_content=&amp;utm_campaign="/>
    <hyperlink ref="R62" r:id="rId53" display="http://ow.ly/2ReB30nHmjh"/>
    <hyperlink ref="R63" r:id="rId54" display="https://www.lollydaskal.com/leadership/5-ways-smart-people-sabotage-their-success/?utm_source=twitter_44bab3c8-587c-493c-968d-f745a0a87dba&amp;utm_medium=broxburndrive&amp;utm_term=&amp;utm_content=&amp;utm_campaign="/>
    <hyperlink ref="R64" r:id="rId55" display="http://ow.ly/UYzH30nHmdK"/>
    <hyperlink ref="R65" r:id="rId56" display="https://www.lollydaskal.com/leadership/7-reasons-your-people-are-frustrated-with-your-leadership/?utm_source=twitter_c70154b2-41bc-4ac9-948d-7fe36fb2ccf1&amp;utm_medium=broxburndrive&amp;utm_term=&amp;utm_content=&amp;utm_campaign="/>
    <hyperlink ref="R66" r:id="rId57" display="https://www.lollydaskal.com/leadership/7-reasons-your-people-are-frustrated-with-your-leadership/?utm_source=twitter_c70154b2-41bc-4ac9-948d-7fe36fb2ccf1&amp;utm_medium=broxburndrive&amp;utm_term=&amp;utm_content=&amp;utm_campaign="/>
    <hyperlink ref="R67" r:id="rId58" display="http://studycourse.org/course-directory/course/the-complete-recruiter-in-28-days-online/14/34"/>
    <hyperlink ref="R68" r:id="rId59" display="http://jobzel.com/item.php?id=48194"/>
    <hyperlink ref="R69" r:id="rId60" display="http://jobzel.com/item.php?id=48276"/>
    <hyperlink ref="R70" r:id="rId61" display="http://jobzel.com/item.php?id=48279"/>
    <hyperlink ref="R71" r:id="rId62" display="http://jobzel.com/item.php?id=48280"/>
    <hyperlink ref="R72" r:id="rId63" display="http://jobzel.com/item.php?id=48286"/>
    <hyperlink ref="R73" r:id="rId64" display="http://jobzel.com/item.php?id=48450"/>
    <hyperlink ref="R74" r:id="rId65" display="http://jobzel.com/item.php?id=48451"/>
    <hyperlink ref="R75" r:id="rId66" display="http://jobzel.com/item.php?id=48464"/>
    <hyperlink ref="R76" r:id="rId67" display="http://jobzel.com/item.php?id=48465"/>
    <hyperlink ref="R77" r:id="rId68" display="http://jobzel.com/item.php?id=48477"/>
    <hyperlink ref="R78" r:id="rId69" display="http://jobzel.com/item.php?id=48478"/>
    <hyperlink ref="R79" r:id="rId70" display="http://jobzel.com/item.php?id=48479"/>
    <hyperlink ref="R80" r:id="rId71" display="http://jobzel.com/item.php?id=48612"/>
    <hyperlink ref="R81" r:id="rId72" display="http://jobzel.com/item.php?id=48618"/>
    <hyperlink ref="R82" r:id="rId73" display="http://jobzel.com/item.php?id=48624"/>
    <hyperlink ref="R83" r:id="rId74" display="http://jobzel.com/item.php?id=48642"/>
    <hyperlink ref="R84" r:id="rId75" display="http://jobzel.com/item.php?id=48658"/>
    <hyperlink ref="R85" r:id="rId76" display="http://jobzel.com/item.php?id=48672"/>
    <hyperlink ref="R86" r:id="rId77" display="http://jobzel.com/item.php?id=48673"/>
    <hyperlink ref="R87" r:id="rId78" display="http://jobzel.com/item.php?id=48674"/>
    <hyperlink ref="R88" r:id="rId79" display="http://jobzel.com/item.php?id=48675"/>
    <hyperlink ref="R89" r:id="rId80" display="http://jobzel.com/item.php?id=48676"/>
    <hyperlink ref="R90" r:id="rId81" display="http://jobzel.com/item.php?id=48677"/>
    <hyperlink ref="R91" r:id="rId82" display="http://jobzel.com/item.php?id=48702"/>
    <hyperlink ref="R92" r:id="rId83" display="http://jobzel.com/item.php?id=48703"/>
    <hyperlink ref="R93" r:id="rId84" display="http://jobzel.com/item.php?id=48704"/>
    <hyperlink ref="R94" r:id="rId85" display="http://jobzel.com/item.php?id=48705"/>
    <hyperlink ref="R95" r:id="rId86" display="http://jobzel.com/item.php?id=48706"/>
    <hyperlink ref="R96" r:id="rId87" display="http://jobzel.com/item.php?id=48812"/>
    <hyperlink ref="R97" r:id="rId88" display="http://jobzel.com/item.php?id=48813"/>
    <hyperlink ref="R98" r:id="rId89" display="http://jobzel.com/item.php?id=48814"/>
    <hyperlink ref="R99" r:id="rId90" display="http://jobzel.com/item.php?id=48824"/>
    <hyperlink ref="R100" r:id="rId91" display="http://jobzel.com/item.php?id=48835"/>
    <hyperlink ref="R101" r:id="rId92" display="http://jobzel.com/item.php?id=48877"/>
    <hyperlink ref="R102" r:id="rId93" display="http://jobzel.com/item.php?id=48878"/>
    <hyperlink ref="R103" r:id="rId94" display="http://jobzel.com/item.php?id=48888"/>
    <hyperlink ref="R104" r:id="rId95" display="http://jobzel.com/item.php?id=48889"/>
    <hyperlink ref="R105" r:id="rId96" display="http://jobzel.com/item.php?id=48890"/>
    <hyperlink ref="R106" r:id="rId97" display="http://jobzel.com/item.php?id=48891"/>
    <hyperlink ref="R107" r:id="rId98" display="http://jobzel.com/item.php?id=48892"/>
    <hyperlink ref="R108" r:id="rId99" display="http://jobzel.com/item.php?id=48893"/>
    <hyperlink ref="R109" r:id="rId100" display="http://jobzel.com/item.php?id=48894"/>
    <hyperlink ref="R110" r:id="rId101" display="http://jobzel.com/item.php?id=48895"/>
    <hyperlink ref="R111" r:id="rId102" display="http://jobzel.com/item.php?id=48896"/>
    <hyperlink ref="R112" r:id="rId103" display="http://jobzel.com/item.php?id=48897"/>
    <hyperlink ref="R113" r:id="rId104" display="http://jobzel.com/item.php?id=48920"/>
    <hyperlink ref="R114" r:id="rId105" display="http://jobzel.com/item.php?id=48921"/>
    <hyperlink ref="R115" r:id="rId106" display="http://jobzel.com/item.php?id=48958"/>
    <hyperlink ref="R116" r:id="rId107" display="http://jobzel.com/item.php?id=48959"/>
    <hyperlink ref="R117" r:id="rId108" display="http://jobzel.com/item.php?id=48960"/>
    <hyperlink ref="R118" r:id="rId109" display="http://jobzel.com/item.php?id=48961"/>
    <hyperlink ref="R119" r:id="rId110" display="http://jobzel.com/item.php?id=48962"/>
    <hyperlink ref="R120" r:id="rId111" display="http://jobzel.com/item.php?id=48963"/>
    <hyperlink ref="R121" r:id="rId112" display="http://jobzel.com/item.php?id=48964"/>
    <hyperlink ref="R122" r:id="rId113" display="http://jobzel.com/item.php?id=48965"/>
    <hyperlink ref="R123" r:id="rId114" display="http://jobzel.com/item.php?id=48995"/>
    <hyperlink ref="R124" r:id="rId115" display="http://jobzel.com/item.php?id=48996"/>
    <hyperlink ref="R125" r:id="rId116" display="http://jobzel.com/item.php?id=49059"/>
    <hyperlink ref="R126" r:id="rId117" display="http://jobzel.com/item.php?id=49098"/>
    <hyperlink ref="R127" r:id="rId118" display="http://jobzel.com/item.php?id=49099"/>
    <hyperlink ref="R128" r:id="rId119" display="http://jobzel.com/item.php?id=49100"/>
    <hyperlink ref="R129" r:id="rId120" display="http://jobzel.com/item.php?id=49101"/>
    <hyperlink ref="R130" r:id="rId121" display="http://jobzel.com/item.php?id=49102"/>
    <hyperlink ref="R131" r:id="rId122" display="http://jobzel.com/item.php?id=49131"/>
    <hyperlink ref="R132" r:id="rId123" display="http://jobzel.com/item.php?id=49132"/>
    <hyperlink ref="R133" r:id="rId124" display="http://jobzel.com/item.php?id=49158"/>
    <hyperlink ref="R134" r:id="rId125" display="http://jobzel.com/item.php?id=49159"/>
    <hyperlink ref="R135" r:id="rId126" display="http://jobzel.com/item.php?id=49168"/>
    <hyperlink ref="R136" r:id="rId127" display="http://jobzel.com/item.php?id=49176"/>
    <hyperlink ref="R137" r:id="rId128" display="http://jobzel.com/item.php?id=49177"/>
    <hyperlink ref="R138" r:id="rId129" display="http://jobzel.com/item.php?id=49178"/>
    <hyperlink ref="R139" r:id="rId130" display="http://jobzel.com/item.php?id=49224"/>
    <hyperlink ref="R140" r:id="rId131" display="http://jobzel.com/item.php?id=49225"/>
    <hyperlink ref="R141" r:id="rId132" display="http://jobzel.com/item.php?id=49226"/>
    <hyperlink ref="R142" r:id="rId133" display="http://jobzel.com/item.php?id=49227"/>
    <hyperlink ref="R143" r:id="rId134" display="http://jobzel.com/item.php?id=49228"/>
    <hyperlink ref="R144" r:id="rId135" display="http://jobzel.com/item.php?id=49229"/>
    <hyperlink ref="R145" r:id="rId136" display="http://jobzel.com/item.php?id=49230"/>
    <hyperlink ref="R146" r:id="rId137" display="http://jobzel.com/item.php?id=49231"/>
    <hyperlink ref="R147" r:id="rId138" display="http://jobzel.com/item.php?id=49232"/>
    <hyperlink ref="R148" r:id="rId139" display="http://jobzel.com/item.php?id=49233"/>
    <hyperlink ref="R149" r:id="rId140" display="http://jobzel.com/item.php?id=49237"/>
    <hyperlink ref="R150" r:id="rId141" display="http://jobzel.com/item.php?id=49238"/>
    <hyperlink ref="R151" r:id="rId142" display="http://jobzel.com/item.php?id=49239"/>
    <hyperlink ref="R152" r:id="rId143" display="http://jobzel.com/item.php?id=49248"/>
    <hyperlink ref="R153" r:id="rId144" display="http://jobzel.com/item.php?id=49249"/>
    <hyperlink ref="R154" r:id="rId145" display="http://jobzel.com/item.php?id=49250"/>
    <hyperlink ref="R155" r:id="rId146" display="http://jobzel.com/item.php?id=49251"/>
    <hyperlink ref="R156" r:id="rId147" display="http://jobzel.com/item.php?id=49252"/>
    <hyperlink ref="R157" r:id="rId148" display="http://jobzel.com/item.php?id=49253"/>
    <hyperlink ref="R158" r:id="rId149" display="http://jobzel.com/item.php?id=49254"/>
    <hyperlink ref="R159" r:id="rId150" display="http://jobzel.com/item.php?id=49255"/>
    <hyperlink ref="R160" r:id="rId151" display="http://jobzel.com/item.php?id=49262"/>
    <hyperlink ref="R161" r:id="rId152" display="http://jobzel.com/item.php?id=49271"/>
    <hyperlink ref="R162" r:id="rId153" display="http://jobzel.com/item.php?id=49272"/>
    <hyperlink ref="R163" r:id="rId154" display="http://jobzel.com/item.php?id=49273"/>
    <hyperlink ref="R164" r:id="rId155" display="http://jobzel.com/item.php?id=49274"/>
    <hyperlink ref="R165" r:id="rId156" display="http://jobzel.com/item.php?id=49286"/>
    <hyperlink ref="R166" r:id="rId157" display="http://jobzel.com/item.php?id=49291"/>
    <hyperlink ref="R167" r:id="rId158" display="http://jobzel.com/item.php?id=49292"/>
    <hyperlink ref="R168" r:id="rId159" display="http://jobzel.com/item.php?id=49300"/>
    <hyperlink ref="R169" r:id="rId160" display="http://jobzel.com/item.php?id=49301"/>
    <hyperlink ref="R170" r:id="rId161" display="http://jobzel.com/item.php?id=49302"/>
    <hyperlink ref="R171" r:id="rId162" display="http://jobzel.com/item.php?id=49303"/>
    <hyperlink ref="R172" r:id="rId163" display="http://jobzel.com/item.php?id=49336"/>
    <hyperlink ref="R173" r:id="rId164" display="http://jobzel.com/item.php?id=49337"/>
    <hyperlink ref="R174" r:id="rId165" display="http://jobzel.com/item.php?id=49340"/>
    <hyperlink ref="R175" r:id="rId166" display="http://jobzel.com/item.php?id=49341"/>
    <hyperlink ref="R176" r:id="rId167" display="http://jobzel.com/item.php?id=49342"/>
    <hyperlink ref="R177" r:id="rId168" display="http://jobzel.com/item.php?id=49343"/>
    <hyperlink ref="R178" r:id="rId169" display="http://jobzel.com/item.php?id=49344"/>
    <hyperlink ref="R179" r:id="rId170" display="http://jobzel.com/item.php?id=49443"/>
    <hyperlink ref="R180" r:id="rId171" display="http://jobzel.com/item.php?id=49444"/>
    <hyperlink ref="R181" r:id="rId172" display="http://jobzel.com/item.php?id=49455"/>
    <hyperlink ref="R182" r:id="rId173" display="http://jobzel.com/item.php?id=49456"/>
    <hyperlink ref="R183" r:id="rId174" display="http://jobzel.com/item.php?id=49457"/>
    <hyperlink ref="R184" r:id="rId175" display="http://jobzel.com/item.php?id=49458"/>
    <hyperlink ref="R185" r:id="rId176" display="http://jobzel.com/item.php?id=49459"/>
    <hyperlink ref="R186" r:id="rId177" display="http://jobzel.com/item.php?id=49460"/>
    <hyperlink ref="R187" r:id="rId178" display="http://jobzel.com/item.php?id=49472"/>
    <hyperlink ref="R188" r:id="rId179" display="http://jobzel.com/item.php?id=49563"/>
    <hyperlink ref="R189" r:id="rId180" display="http://jobzel.com/item.php?id=49564"/>
    <hyperlink ref="R190" r:id="rId181" display="http://jobzel.com/item.php?id=49565"/>
    <hyperlink ref="R191" r:id="rId182" display="http://jobzel.com/item.php?id=49566"/>
    <hyperlink ref="R192" r:id="rId183" display="http://jobzel.com/item.php?id=49567"/>
    <hyperlink ref="R193" r:id="rId184" display="http://jobzel.com/item.php?id=49568"/>
    <hyperlink ref="R194" r:id="rId185" display="http://jobzel.com/item.php?id=49569"/>
    <hyperlink ref="R195" r:id="rId186" display="http://jobzel.com/item.php?id=49570"/>
    <hyperlink ref="R196" r:id="rId187" display="http://jobzel.com/item.php?id=49571"/>
    <hyperlink ref="R197" r:id="rId188" display="http://jobzel.com/item.php?id=49572"/>
    <hyperlink ref="R198" r:id="rId189" display="http://jobzel.com/item.php?id=49580"/>
    <hyperlink ref="R199" r:id="rId190" display="http://jobzel.com/item.php?id=49581"/>
    <hyperlink ref="R200" r:id="rId191" display="http://jobzel.com/item.php?id=49582"/>
    <hyperlink ref="R201" r:id="rId192" display="http://jobzel.com/item.php?id=49583"/>
    <hyperlink ref="R202" r:id="rId193" display="http://jobzel.com/item.php?id=49584"/>
    <hyperlink ref="R203" r:id="rId194" display="http://jobzel.com/item.php?id=49585"/>
    <hyperlink ref="R204" r:id="rId195" display="http://jobzel.com/item.php?id=49586"/>
    <hyperlink ref="R205" r:id="rId196" display="http://jobzel.com/item.php?id=49607"/>
    <hyperlink ref="R206" r:id="rId197" display="http://jobzel.com/item.php?id=49608"/>
    <hyperlink ref="R207" r:id="rId198" display="http://jobzel.com/item.php?id=49609"/>
    <hyperlink ref="R208" r:id="rId199" display="http://jobzel.com/item.php?id=49610"/>
    <hyperlink ref="R209" r:id="rId200" display="http://jobzel.com/item.php?id=49620"/>
    <hyperlink ref="R210" r:id="rId201" display="http://jobzel.com/item.php?id=49621"/>
    <hyperlink ref="R211" r:id="rId202" display="http://jobzel.com/item.php?id=49622"/>
    <hyperlink ref="R212" r:id="rId203" display="http://jobzel.com/item.php?id=49635"/>
    <hyperlink ref="R213" r:id="rId204" display="http://jobzel.com/item.php?id=49636"/>
    <hyperlink ref="R214" r:id="rId205" display="http://jobzel.com/item.php?id=49637"/>
    <hyperlink ref="R215" r:id="rId206" display="http://jobzel.com/item.php?id=49638"/>
    <hyperlink ref="R216" r:id="rId207" display="http://jobzel.com/item.php?id=49639"/>
    <hyperlink ref="R217" r:id="rId208" display="http://jobzel.com/item.php?id=49640"/>
    <hyperlink ref="R218" r:id="rId209" display="http://jobzel.com/item.php?id=49660"/>
    <hyperlink ref="R219" r:id="rId210" display="http://jobzel.com/item.php?id=49661"/>
    <hyperlink ref="R220" r:id="rId211" display="http://jobzel.com/item.php?id=49662"/>
    <hyperlink ref="R221" r:id="rId212" display="http://jobzel.com/item.php?id=49663"/>
    <hyperlink ref="R222" r:id="rId213" display="http://jobzel.com/item.php?id=49664"/>
    <hyperlink ref="R223" r:id="rId214" display="http://jobzel.com/item.php?id=49665"/>
    <hyperlink ref="R224" r:id="rId215" display="http://jobzel.com/item.php?id=49666"/>
    <hyperlink ref="R225" r:id="rId216" display="http://jobzel.com/item.php?id=49667"/>
    <hyperlink ref="R226" r:id="rId217" display="http://jobzel.com/item.php?id=49668"/>
    <hyperlink ref="R227" r:id="rId218" display="http://jobzel.com/item.php?id=49669"/>
    <hyperlink ref="R228" r:id="rId219" display="http://jobzel.com/item.php?id=49758"/>
    <hyperlink ref="R229" r:id="rId220" display="http://jobzel.com/item.php?id=49759"/>
    <hyperlink ref="R230" r:id="rId221" display="http://jobzel.com/item.php?id=49760"/>
    <hyperlink ref="R231" r:id="rId222" display="http://jobzel.com/item.php?id=49761"/>
    <hyperlink ref="R232" r:id="rId223" display="http://jobzel.com/item.php?id=49762"/>
    <hyperlink ref="R233" r:id="rId224" display="http://jobzel.com/item.php?id=49763"/>
    <hyperlink ref="R234" r:id="rId225" display="http://jobzel.com/item.php?id=49764"/>
    <hyperlink ref="R235" r:id="rId226" display="http://jobzel.com/item.php?id=49765"/>
    <hyperlink ref="R236" r:id="rId227" display="http://jobzel.com/item.php?id=49766"/>
    <hyperlink ref="R237" r:id="rId228" display="http://jobzel.com/item.php?id=49767"/>
    <hyperlink ref="R238" r:id="rId229" display="http://jobzel.com/item.php?id=49778"/>
    <hyperlink ref="R239" r:id="rId230" display="http://jobzel.com/item.php?id=49779"/>
    <hyperlink ref="R240" r:id="rId231" display="http://jobzel.com/item.php?id=49789"/>
    <hyperlink ref="R241" r:id="rId232" display="http://jobzel.com/item.php?id=49808"/>
    <hyperlink ref="R242" r:id="rId233" display="http://jobzel.com/item.php?id=49810"/>
    <hyperlink ref="R243" r:id="rId234" display="http://jobzel.com/item.php?id=49811"/>
    <hyperlink ref="R244" r:id="rId235" display="http://jobzel.com/item.php?id=49812"/>
    <hyperlink ref="R245" r:id="rId236" display="http://jobzel.com/item.php?id=49813"/>
    <hyperlink ref="R246" r:id="rId237" display="http://jobzel.com/item.php?id=49814"/>
    <hyperlink ref="R247" r:id="rId238" display="http://jobzel.com/item.php?id=49815"/>
    <hyperlink ref="R248" r:id="rId239" display="http://jobzel.com/item.php?id=49816"/>
    <hyperlink ref="R249" r:id="rId240" display="http://jobzel.com/item.php?id=49817"/>
    <hyperlink ref="R250" r:id="rId241" display="http://jobzel.com/item.php?id=49835"/>
    <hyperlink ref="R251" r:id="rId242" display="http://jobzel.com/item.php?id=49836"/>
    <hyperlink ref="R252" r:id="rId243" display="http://jobzel.com/item.php?id=49837"/>
    <hyperlink ref="R253" r:id="rId244" display="http://jobzel.com/item.php?id=49838"/>
    <hyperlink ref="R254" r:id="rId245" display="http://jobzel.com/item.php?id=49839"/>
    <hyperlink ref="R255" r:id="rId246" display="http://jobzel.com/item.php?id=49840"/>
    <hyperlink ref="R256" r:id="rId247" display="http://jobzel.com/item.php?id=49841"/>
    <hyperlink ref="R257" r:id="rId248" display="http://jobzel.com/item.php?id=49842"/>
    <hyperlink ref="R258" r:id="rId249" display="http://jobzel.com/item.php?id=49843"/>
    <hyperlink ref="R259" r:id="rId250" display="http://jobzel.com/item.php?id=49875"/>
    <hyperlink ref="R260" r:id="rId251" display="http://jobzel.com/item.php?id=49876"/>
    <hyperlink ref="R261" r:id="rId252" display="http://jobzel.com/item.php?id=49897"/>
    <hyperlink ref="R262" r:id="rId253" display="http://jobzel.com/item.php?id=49898"/>
    <hyperlink ref="R263" r:id="rId254" display="http://jobzel.com/item.php?id=49899"/>
    <hyperlink ref="R264" r:id="rId255" display="http://jobzel.com/item.php?id=49900"/>
    <hyperlink ref="R265" r:id="rId256" display="http://jobzel.com/item.php?id=49947"/>
    <hyperlink ref="R266" r:id="rId257" display="http://jobzel.com/item.php?id=49954"/>
    <hyperlink ref="R267" r:id="rId258" display="http://jobzel.com/item.php?id=49968"/>
    <hyperlink ref="R268" r:id="rId259" display="http://jobzel.com/item.php?id=49969"/>
    <hyperlink ref="R269" r:id="rId260" display="http://jobzel.com/item.php?id=49981"/>
    <hyperlink ref="R270" r:id="rId261" display="http://jobzel.com/item.php?id=49989"/>
    <hyperlink ref="R271" r:id="rId262" display="http://jobzel.com/item.php?id=49990"/>
    <hyperlink ref="R272" r:id="rId263" display="http://jobzel.com/item.php?id=49991"/>
    <hyperlink ref="R273" r:id="rId264" display="http://jobzel.com/item.php?id=49992"/>
    <hyperlink ref="R274" r:id="rId265" display="http://jobzel.com/item.php?id=49993"/>
    <hyperlink ref="R275" r:id="rId266" display="http://jobzel.com/item.php?id=49994"/>
    <hyperlink ref="R276" r:id="rId267" display="http://jobzel.com/item.php?id=50012"/>
    <hyperlink ref="R277" r:id="rId268" display="http://jobzel.com/item.php?id=50026"/>
    <hyperlink ref="R278" r:id="rId269" display="http://jobzel.com/item.php?id=50027"/>
    <hyperlink ref="R279" r:id="rId270" display="http://jobzel.com/item.php?id=50028"/>
    <hyperlink ref="R280" r:id="rId271" display="http://jobzel.com/item.php?id=50029"/>
    <hyperlink ref="R281" r:id="rId272" display="http://jobzel.com/item.php?id=50070"/>
    <hyperlink ref="R282" r:id="rId273" display="http://jobzel.com/item.php?id=50071"/>
    <hyperlink ref="R283" r:id="rId274" display="http://jobzel.com/item.php?id=50072"/>
    <hyperlink ref="R284" r:id="rId275" display="http://jobzel.com/item.php?id=50073"/>
    <hyperlink ref="R285" r:id="rId276" display="http://jobzel.com/item.php?id=50074"/>
    <hyperlink ref="R286" r:id="rId277" display="http://jobzel.com/item.php?id=50075"/>
    <hyperlink ref="R287" r:id="rId278" display="http://jobzel.com/item.php?id=50169"/>
    <hyperlink ref="R288" r:id="rId279" display="http://jobzel.com/item.php?id=50213"/>
    <hyperlink ref="R289" r:id="rId280" display="http://jobzel.com/item.php?id=50214"/>
    <hyperlink ref="R290" r:id="rId281" display="http://jobzel.com/item.php?id=50215"/>
    <hyperlink ref="R291" r:id="rId282" display="http://jobzel.com/item.php?id=50216"/>
    <hyperlink ref="R292" r:id="rId283" display="http://jobzel.com/item.php?id=50263"/>
    <hyperlink ref="R293" r:id="rId284" display="http://jobzel.com/item.php?id=50264"/>
    <hyperlink ref="R294" r:id="rId285" display="http://jobzel.com/item.php?id=50265"/>
    <hyperlink ref="R295" r:id="rId286" display="http://jobzel.com/item.php?id=50266"/>
    <hyperlink ref="R296" r:id="rId287" display="http://jobzel.com/item.php?id=50267"/>
    <hyperlink ref="R297" r:id="rId288" display="http://jobzel.com/item.php?id=50268"/>
    <hyperlink ref="R298" r:id="rId289" display="http://jobzel.com/item.php?id=50269"/>
    <hyperlink ref="R299" r:id="rId290" display="http://jobzel.com/item.php?id=50270"/>
    <hyperlink ref="R300" r:id="rId291" display="http://jobzel.com/item.php?id=50271"/>
    <hyperlink ref="R301" r:id="rId292" display="http://jobzel.com/item.php?id=50272"/>
    <hyperlink ref="R302" r:id="rId293" display="http://jobzel.com/item.php?id=50341"/>
    <hyperlink ref="R303" r:id="rId294" display="http://jobzel.com/item.php?id=50365"/>
    <hyperlink ref="R304" r:id="rId295" display="http://jobzel.com/item.php?id=50366"/>
    <hyperlink ref="R305" r:id="rId296" display="http://jobzel.com/item.php?id=50367"/>
    <hyperlink ref="R306" r:id="rId297" display="http://jobzel.com/item.php?id=50368"/>
    <hyperlink ref="R307" r:id="rId298" display="http://jobzel.com/item.php?id=50369"/>
    <hyperlink ref="R308" r:id="rId299" display="http://jobzel.com/item.php?id=50370"/>
    <hyperlink ref="R309" r:id="rId300" display="http://jobzel.com/item.php?id=50417"/>
    <hyperlink ref="R310" r:id="rId301" display="http://jobzel.com/item.php?id=50479"/>
    <hyperlink ref="R311" r:id="rId302" display="http://jobzel.com/item.php?id=50480"/>
    <hyperlink ref="R312" r:id="rId303" display="http://jobzel.com/item.php?id=50481"/>
    <hyperlink ref="R313" r:id="rId304" display="http://jobzel.com/item.php?id=50482"/>
    <hyperlink ref="R314" r:id="rId305" display="http://jobzel.com/item.php?id=50483"/>
    <hyperlink ref="R315" r:id="rId306" display="http://jobzel.com/item.php?id=50484"/>
    <hyperlink ref="R316" r:id="rId307" display="http://jobzel.com/item.php?id=50717"/>
    <hyperlink ref="R317" r:id="rId308" display="http://jobzel.com/item.php?id=50718"/>
    <hyperlink ref="R318" r:id="rId309" display="http://jobzel.com/item.php?id=50719"/>
    <hyperlink ref="R319" r:id="rId310" display="http://jobzel.com/item.php?id=50720"/>
    <hyperlink ref="R320" r:id="rId311" display="http://jobzel.com/item.php?id=50740"/>
    <hyperlink ref="R321" r:id="rId312" display="http://jobzel.com/item.php?id=50741"/>
    <hyperlink ref="R322" r:id="rId313" display="http://jobzel.com/item.php?id=50742"/>
    <hyperlink ref="R323" r:id="rId314" display="http://jobzel.com/item.php?id=50743"/>
    <hyperlink ref="R324" r:id="rId315" display="http://jobzel.com/item.php?id=50809"/>
    <hyperlink ref="R325" r:id="rId316" display="http://jobzel.com/item.php?id=50810"/>
    <hyperlink ref="R326" r:id="rId317" display="http://jobzel.com/item.php?id=50835"/>
    <hyperlink ref="R327" r:id="rId318" display="http://jobzel.com/item.php?id=50836"/>
    <hyperlink ref="R328" r:id="rId319" display="http://jobzel.com/item.php?id=50876"/>
    <hyperlink ref="R329" r:id="rId320" display="http://jobzel.com/item.php?id=50877"/>
    <hyperlink ref="R330" r:id="rId321" display="http://jobzel.com/item.php?id=50878"/>
    <hyperlink ref="R331" r:id="rId322" display="http://jobzel.com/item.php?id=50879"/>
    <hyperlink ref="R332" r:id="rId323" display="http://jobzel.com/item.php?id=50880"/>
    <hyperlink ref="R333" r:id="rId324" display="http://jobzel.com/item.php?id=50881"/>
    <hyperlink ref="R334" r:id="rId325" display="http://jobzel.com/item.php?id=50882"/>
    <hyperlink ref="R335" r:id="rId326" display="http://jobzel.com/item.php?id=50883"/>
    <hyperlink ref="R336" r:id="rId327" display="http://jobzel.com/item.php?id=50884"/>
    <hyperlink ref="R337" r:id="rId328" display="http://jobzel.com/item.php?id=50908"/>
    <hyperlink ref="R338" r:id="rId329" display="http://jobzel.com/item.php?id=50909"/>
    <hyperlink ref="R339" r:id="rId330" display="http://jobzel.com/item.php?id=51285"/>
    <hyperlink ref="R340" r:id="rId331" display="http://jobzel.com/item.php?id=51303"/>
    <hyperlink ref="R341" r:id="rId332" display="http://jobzel.com/item.php?id=51304"/>
    <hyperlink ref="R342" r:id="rId333" display="http://jobzel.com/item.php?id=51305"/>
    <hyperlink ref="R343" r:id="rId334" display="http://jobzel.com/item.php?id=51306"/>
    <hyperlink ref="R344" r:id="rId335" display="http://jobzel.com/item.php?id=51307"/>
    <hyperlink ref="R345" r:id="rId336" display="http://jobzel.com/item.php?id=51308"/>
    <hyperlink ref="R346" r:id="rId337" display="http://jobzel.com/item.php?id=51309"/>
    <hyperlink ref="R347" r:id="rId338" display="http://jobzel.com/item.php?id=51310"/>
    <hyperlink ref="R348" r:id="rId339" display="http://jobzel.com/item.php?id=51311"/>
    <hyperlink ref="R349" r:id="rId340" display="http://jobzel.com/item.php?id=51312"/>
    <hyperlink ref="U3" r:id="rId341" display="https://pbs.twimg.com/media/EDdbyZQUYAANZBz.jpg"/>
    <hyperlink ref="U4" r:id="rId342" display="https://pbs.twimg.com/media/EDmeAMeXYAAksee.jpg"/>
    <hyperlink ref="U7" r:id="rId343" display="https://pbs.twimg.com/media/EDurSYpXoAIwUha.jpg"/>
    <hyperlink ref="U8" r:id="rId344" display="https://pbs.twimg.com/media/EDyHAadXYAExa6D.jpg"/>
    <hyperlink ref="U10" r:id="rId345" display="https://pbs.twimg.com/media/EDtHx_oWwAEurSs.jpg"/>
    <hyperlink ref="U11" r:id="rId346" display="https://pbs.twimg.com/media/ED74JBiXUAAIW-N.jpg"/>
    <hyperlink ref="U14" r:id="rId347" display="https://pbs.twimg.com/tweet_video_thumb/EEBxJiBXoAAptpY.jpg"/>
    <hyperlink ref="U35" r:id="rId348" display="https://pbs.twimg.com/media/EEPfMfhUcAAwCaK.jpg"/>
    <hyperlink ref="U36" r:id="rId349" display="https://pbs.twimg.com/media/EEW6MgPX4AAKwrA.jpg"/>
    <hyperlink ref="U37" r:id="rId350" display="https://pbs.twimg.com/media/EEW6M9tXkAA2mvh.jpg"/>
    <hyperlink ref="U38" r:id="rId351" display="https://pbs.twimg.com/media/EEW6NwjX4AAO8OZ.jpg"/>
    <hyperlink ref="U61" r:id="rId352" display="https://pbs.twimg.com/media/EDmgSr5WsAADcVj.jpg"/>
    <hyperlink ref="U62" r:id="rId353" display="https://pbs.twimg.com/media/EDn-Lx4WsAIOS5u.jpg"/>
    <hyperlink ref="U63" r:id="rId354" display="https://pbs.twimg.com/media/ED7DNmSWkAAJdse.jpg"/>
    <hyperlink ref="U64" r:id="rId355" display="https://pbs.twimg.com/media/EEWbYIdXYAEUkUM.jpg"/>
    <hyperlink ref="U65" r:id="rId356" display="https://pbs.twimg.com/media/EEfJxlDWkAEeD6U.png"/>
    <hyperlink ref="U67" r:id="rId357" display="https://pbs.twimg.com/media/EEgPlG2XYAAiVEV.jpg"/>
    <hyperlink ref="V3" r:id="rId358" display="https://pbs.twimg.com/media/EDdbyZQUYAANZBz.jpg"/>
    <hyperlink ref="V4" r:id="rId359" display="https://pbs.twimg.com/media/EDmeAMeXYAAksee.jpg"/>
    <hyperlink ref="V5" r:id="rId360" display="http://pbs.twimg.com/profile_images/899669279997644800/wgsgFWbu_normal.jpg"/>
    <hyperlink ref="V6" r:id="rId361" display="http://pbs.twimg.com/profile_images/1148065401273798656/Nm8oYpA__normal.png"/>
    <hyperlink ref="V7" r:id="rId362" display="https://pbs.twimg.com/media/EDurSYpXoAIwUha.jpg"/>
    <hyperlink ref="V8" r:id="rId363" display="https://pbs.twimg.com/media/EDyHAadXYAExa6D.jpg"/>
    <hyperlink ref="V9" r:id="rId364" display="http://pbs.twimg.com/profile_images/710961330392580096/NlfnnDZf_normal.jpg"/>
    <hyperlink ref="V10" r:id="rId365" display="https://pbs.twimg.com/media/EDtHx_oWwAEurSs.jpg"/>
    <hyperlink ref="V11" r:id="rId366" display="https://pbs.twimg.com/media/ED74JBiXUAAIW-N.jpg"/>
    <hyperlink ref="V12" r:id="rId367" display="http://pbs.twimg.com/profile_images/816195135478333440/DcFOZCnu_normal.jpg"/>
    <hyperlink ref="V13" r:id="rId368" display="http://pbs.twimg.com/profile_images/1030445446089596928/dAckmVhn_normal.jpg"/>
    <hyperlink ref="V14" r:id="rId369" display="https://pbs.twimg.com/tweet_video_thumb/EEBxJiBXoAAptpY.jpg"/>
    <hyperlink ref="V15" r:id="rId370" display="http://pbs.twimg.com/profile_images/1138440054660112385/c5qua_GO_normal.jpg"/>
    <hyperlink ref="V16" r:id="rId371" display="http://pbs.twimg.com/profile_images/816195135478333440/DcFOZCnu_normal.jpg"/>
    <hyperlink ref="V17" r:id="rId372" display="http://pbs.twimg.com/profile_images/1138440054660112385/c5qua_GO_normal.jpg"/>
    <hyperlink ref="V18" r:id="rId373" display="http://pbs.twimg.com/profile_images/524847178938712065/v_Q_BX3N_normal.jpeg"/>
    <hyperlink ref="V19" r:id="rId374" display="http://abs.twimg.com/sticky/default_profile_images/default_profile_normal.png"/>
    <hyperlink ref="V20" r:id="rId375" display="http://abs.twimg.com/sticky/default_profile_images/default_profile_normal.png"/>
    <hyperlink ref="V21" r:id="rId376" display="http://abs.twimg.com/sticky/default_profile_images/default_profile_normal.png"/>
    <hyperlink ref="V22" r:id="rId377" display="http://abs.twimg.com/sticky/default_profile_images/default_profile_normal.png"/>
    <hyperlink ref="V23" r:id="rId378" display="http://abs.twimg.com/sticky/default_profile_images/default_profile_normal.png"/>
    <hyperlink ref="V24" r:id="rId379" display="http://abs.twimg.com/sticky/default_profile_images/default_profile_normal.png"/>
    <hyperlink ref="V25" r:id="rId380" display="http://abs.twimg.com/sticky/default_profile_images/default_profile_normal.png"/>
    <hyperlink ref="V26" r:id="rId381" display="http://abs.twimg.com/sticky/default_profile_images/default_profile_normal.png"/>
    <hyperlink ref="V27" r:id="rId382" display="http://abs.twimg.com/sticky/default_profile_images/default_profile_normal.png"/>
    <hyperlink ref="V28" r:id="rId383" display="http://abs.twimg.com/sticky/default_profile_images/default_profile_normal.png"/>
    <hyperlink ref="V29" r:id="rId384" display="http://abs.twimg.com/sticky/default_profile_images/default_profile_normal.png"/>
    <hyperlink ref="V30" r:id="rId385" display="http://abs.twimg.com/sticky/default_profile_images/default_profile_normal.png"/>
    <hyperlink ref="V31" r:id="rId386" display="http://abs.twimg.com/sticky/default_profile_images/default_profile_normal.png"/>
    <hyperlink ref="V32" r:id="rId387" display="http://abs.twimg.com/sticky/default_profile_images/default_profile_normal.png"/>
    <hyperlink ref="V33" r:id="rId388" display="http://abs.twimg.com/sticky/default_profile_images/default_profile_normal.png"/>
    <hyperlink ref="V34" r:id="rId389" display="http://pbs.twimg.com/profile_images/987768230918873088/Nnm0OzKG_normal.jpg"/>
    <hyperlink ref="V35" r:id="rId390" display="https://pbs.twimg.com/media/EEPfMfhUcAAwCaK.jpg"/>
    <hyperlink ref="V36" r:id="rId391" display="https://pbs.twimg.com/media/EEW6MgPX4AAKwrA.jpg"/>
    <hyperlink ref="V37" r:id="rId392" display="https://pbs.twimg.com/media/EEW6M9tXkAA2mvh.jpg"/>
    <hyperlink ref="V38" r:id="rId393" display="https://pbs.twimg.com/media/EEW6NwjX4AAO8OZ.jpg"/>
    <hyperlink ref="V39" r:id="rId394" display="http://pbs.twimg.com/profile_images/462977067852627969/DqUKL5ru_normal.png"/>
    <hyperlink ref="V40" r:id="rId395" display="http://pbs.twimg.com/profile_images/462977067852627969/DqUKL5ru_normal.png"/>
    <hyperlink ref="V41" r:id="rId396" display="http://pbs.twimg.com/profile_images/462977067852627969/DqUKL5ru_normal.png"/>
    <hyperlink ref="V42" r:id="rId397" display="http://pbs.twimg.com/profile_images/462977067852627969/DqUKL5ru_normal.png"/>
    <hyperlink ref="V43" r:id="rId398" display="http://pbs.twimg.com/profile_images/462977067852627969/DqUKL5ru_normal.png"/>
    <hyperlink ref="V44" r:id="rId399" display="http://pbs.twimg.com/profile_images/462977067852627969/DqUKL5ru_normal.png"/>
    <hyperlink ref="V45" r:id="rId400" display="http://pbs.twimg.com/profile_images/462977067852627969/DqUKL5ru_normal.png"/>
    <hyperlink ref="V46" r:id="rId401" display="http://pbs.twimg.com/profile_images/462977067852627969/DqUKL5ru_normal.png"/>
    <hyperlink ref="V47" r:id="rId402" display="http://pbs.twimg.com/profile_images/462977067852627969/DqUKL5ru_normal.png"/>
    <hyperlink ref="V48" r:id="rId403" display="http://pbs.twimg.com/profile_images/462977067852627969/DqUKL5ru_normal.png"/>
    <hyperlink ref="V49" r:id="rId404" display="http://pbs.twimg.com/profile_images/462977067852627969/DqUKL5ru_normal.png"/>
    <hyperlink ref="V50" r:id="rId405" display="http://pbs.twimg.com/profile_images/462977067852627969/DqUKL5ru_normal.png"/>
    <hyperlink ref="V51" r:id="rId406" display="http://pbs.twimg.com/profile_images/462977067852627969/DqUKL5ru_normal.png"/>
    <hyperlink ref="V52" r:id="rId407" display="http://pbs.twimg.com/profile_images/1125070148761784320/WcE2wsg9_normal.png"/>
    <hyperlink ref="V53" r:id="rId408" display="http://pbs.twimg.com/profile_images/1125070148761784320/WcE2wsg9_normal.png"/>
    <hyperlink ref="V54" r:id="rId409" display="http://pbs.twimg.com/profile_images/1125070148761784320/WcE2wsg9_normal.png"/>
    <hyperlink ref="V55" r:id="rId410" display="http://pbs.twimg.com/profile_images/1125070148761784320/WcE2wsg9_normal.png"/>
    <hyperlink ref="V56" r:id="rId411" display="http://pbs.twimg.com/profile_images/1125070148761784320/WcE2wsg9_normal.png"/>
    <hyperlink ref="V57" r:id="rId412" display="http://pbs.twimg.com/profile_images/1125070148761784320/WcE2wsg9_normal.png"/>
    <hyperlink ref="V58" r:id="rId413" display="http://pbs.twimg.com/profile_images/1125070148761784320/WcE2wsg9_normal.png"/>
    <hyperlink ref="V59" r:id="rId414" display="http://pbs.twimg.com/profile_images/1125070148761784320/WcE2wsg9_normal.png"/>
    <hyperlink ref="V60" r:id="rId415" display="http://pbs.twimg.com/profile_images/1165864599041839104/StCK7pOi_normal.jpg"/>
    <hyperlink ref="V61" r:id="rId416" display="https://pbs.twimg.com/media/EDmgSr5WsAADcVj.jpg"/>
    <hyperlink ref="V62" r:id="rId417" display="https://pbs.twimg.com/media/EDn-Lx4WsAIOS5u.jpg"/>
    <hyperlink ref="V63" r:id="rId418" display="https://pbs.twimg.com/media/ED7DNmSWkAAJdse.jpg"/>
    <hyperlink ref="V64" r:id="rId419" display="https://pbs.twimg.com/media/EEWbYIdXYAEUkUM.jpg"/>
    <hyperlink ref="V65" r:id="rId420" display="https://pbs.twimg.com/media/EEfJxlDWkAEeD6U.png"/>
    <hyperlink ref="V66" r:id="rId421" display="http://pbs.twimg.com/profile_images/1159482067031416832/oIQ9Msdt_normal.jpg"/>
    <hyperlink ref="V67" r:id="rId422" display="https://pbs.twimg.com/media/EEgPlG2XYAAiVEV.jpg"/>
    <hyperlink ref="V68" r:id="rId423" display="http://pbs.twimg.com/profile_images/678811341226770432/LS-bwLsN_normal.png"/>
    <hyperlink ref="V69" r:id="rId424" display="http://pbs.twimg.com/profile_images/678811341226770432/LS-bwLsN_normal.png"/>
    <hyperlink ref="V70" r:id="rId425" display="http://pbs.twimg.com/profile_images/678811341226770432/LS-bwLsN_normal.png"/>
    <hyperlink ref="V71" r:id="rId426" display="http://pbs.twimg.com/profile_images/678811341226770432/LS-bwLsN_normal.png"/>
    <hyperlink ref="V72" r:id="rId427" display="http://pbs.twimg.com/profile_images/678811341226770432/LS-bwLsN_normal.png"/>
    <hyperlink ref="V73" r:id="rId428" display="http://pbs.twimg.com/profile_images/678811341226770432/LS-bwLsN_normal.png"/>
    <hyperlink ref="V74" r:id="rId429" display="http://pbs.twimg.com/profile_images/678811341226770432/LS-bwLsN_normal.png"/>
    <hyperlink ref="V75" r:id="rId430" display="http://pbs.twimg.com/profile_images/678811341226770432/LS-bwLsN_normal.png"/>
    <hyperlink ref="V76" r:id="rId431" display="http://pbs.twimg.com/profile_images/678811341226770432/LS-bwLsN_normal.png"/>
    <hyperlink ref="V77" r:id="rId432" display="http://pbs.twimg.com/profile_images/678811341226770432/LS-bwLsN_normal.png"/>
    <hyperlink ref="V78" r:id="rId433" display="http://pbs.twimg.com/profile_images/678811341226770432/LS-bwLsN_normal.png"/>
    <hyperlink ref="V79" r:id="rId434" display="http://pbs.twimg.com/profile_images/678811341226770432/LS-bwLsN_normal.png"/>
    <hyperlink ref="V80" r:id="rId435" display="http://pbs.twimg.com/profile_images/678811341226770432/LS-bwLsN_normal.png"/>
    <hyperlink ref="V81" r:id="rId436" display="http://pbs.twimg.com/profile_images/678811341226770432/LS-bwLsN_normal.png"/>
    <hyperlink ref="V82" r:id="rId437" display="http://pbs.twimg.com/profile_images/678811341226770432/LS-bwLsN_normal.png"/>
    <hyperlink ref="V83" r:id="rId438" display="http://pbs.twimg.com/profile_images/678811341226770432/LS-bwLsN_normal.png"/>
    <hyperlink ref="V84" r:id="rId439" display="http://pbs.twimg.com/profile_images/678811341226770432/LS-bwLsN_normal.png"/>
    <hyperlink ref="V85" r:id="rId440" display="http://pbs.twimg.com/profile_images/678811341226770432/LS-bwLsN_normal.png"/>
    <hyperlink ref="V86" r:id="rId441" display="http://pbs.twimg.com/profile_images/678811341226770432/LS-bwLsN_normal.png"/>
    <hyperlink ref="V87" r:id="rId442" display="http://pbs.twimg.com/profile_images/678811341226770432/LS-bwLsN_normal.png"/>
    <hyperlink ref="V88" r:id="rId443" display="http://pbs.twimg.com/profile_images/678811341226770432/LS-bwLsN_normal.png"/>
    <hyperlink ref="V89" r:id="rId444" display="http://pbs.twimg.com/profile_images/678811341226770432/LS-bwLsN_normal.png"/>
    <hyperlink ref="V90" r:id="rId445" display="http://pbs.twimg.com/profile_images/678811341226770432/LS-bwLsN_normal.png"/>
    <hyperlink ref="V91" r:id="rId446" display="http://pbs.twimg.com/profile_images/678811341226770432/LS-bwLsN_normal.png"/>
    <hyperlink ref="V92" r:id="rId447" display="http://pbs.twimg.com/profile_images/678811341226770432/LS-bwLsN_normal.png"/>
    <hyperlink ref="V93" r:id="rId448" display="http://pbs.twimg.com/profile_images/678811341226770432/LS-bwLsN_normal.png"/>
    <hyperlink ref="V94" r:id="rId449" display="http://pbs.twimg.com/profile_images/678811341226770432/LS-bwLsN_normal.png"/>
    <hyperlink ref="V95" r:id="rId450" display="http://pbs.twimg.com/profile_images/678811341226770432/LS-bwLsN_normal.png"/>
    <hyperlink ref="V96" r:id="rId451" display="http://pbs.twimg.com/profile_images/678811341226770432/LS-bwLsN_normal.png"/>
    <hyperlink ref="V97" r:id="rId452" display="http://pbs.twimg.com/profile_images/678811341226770432/LS-bwLsN_normal.png"/>
    <hyperlink ref="V98" r:id="rId453" display="http://pbs.twimg.com/profile_images/678811341226770432/LS-bwLsN_normal.png"/>
    <hyperlink ref="V99" r:id="rId454" display="http://pbs.twimg.com/profile_images/678811341226770432/LS-bwLsN_normal.png"/>
    <hyperlink ref="V100" r:id="rId455" display="http://pbs.twimg.com/profile_images/678811341226770432/LS-bwLsN_normal.png"/>
    <hyperlink ref="V101" r:id="rId456" display="http://pbs.twimg.com/profile_images/678811341226770432/LS-bwLsN_normal.png"/>
    <hyperlink ref="V102" r:id="rId457" display="http://pbs.twimg.com/profile_images/678811341226770432/LS-bwLsN_normal.png"/>
    <hyperlink ref="V103" r:id="rId458" display="http://pbs.twimg.com/profile_images/678811341226770432/LS-bwLsN_normal.png"/>
    <hyperlink ref="V104" r:id="rId459" display="http://pbs.twimg.com/profile_images/678811341226770432/LS-bwLsN_normal.png"/>
    <hyperlink ref="V105" r:id="rId460" display="http://pbs.twimg.com/profile_images/678811341226770432/LS-bwLsN_normal.png"/>
    <hyperlink ref="V106" r:id="rId461" display="http://pbs.twimg.com/profile_images/678811341226770432/LS-bwLsN_normal.png"/>
    <hyperlink ref="V107" r:id="rId462" display="http://pbs.twimg.com/profile_images/678811341226770432/LS-bwLsN_normal.png"/>
    <hyperlink ref="V108" r:id="rId463" display="http://pbs.twimg.com/profile_images/678811341226770432/LS-bwLsN_normal.png"/>
    <hyperlink ref="V109" r:id="rId464" display="http://pbs.twimg.com/profile_images/678811341226770432/LS-bwLsN_normal.png"/>
    <hyperlink ref="V110" r:id="rId465" display="http://pbs.twimg.com/profile_images/678811341226770432/LS-bwLsN_normal.png"/>
    <hyperlink ref="V111" r:id="rId466" display="http://pbs.twimg.com/profile_images/678811341226770432/LS-bwLsN_normal.png"/>
    <hyperlink ref="V112" r:id="rId467" display="http://pbs.twimg.com/profile_images/678811341226770432/LS-bwLsN_normal.png"/>
    <hyperlink ref="V113" r:id="rId468" display="http://pbs.twimg.com/profile_images/678811341226770432/LS-bwLsN_normal.png"/>
    <hyperlink ref="V114" r:id="rId469" display="http://pbs.twimg.com/profile_images/678811341226770432/LS-bwLsN_normal.png"/>
    <hyperlink ref="V115" r:id="rId470" display="http://pbs.twimg.com/profile_images/678811341226770432/LS-bwLsN_normal.png"/>
    <hyperlink ref="V116" r:id="rId471" display="http://pbs.twimg.com/profile_images/678811341226770432/LS-bwLsN_normal.png"/>
    <hyperlink ref="V117" r:id="rId472" display="http://pbs.twimg.com/profile_images/678811341226770432/LS-bwLsN_normal.png"/>
    <hyperlink ref="V118" r:id="rId473" display="http://pbs.twimg.com/profile_images/678811341226770432/LS-bwLsN_normal.png"/>
    <hyperlink ref="V119" r:id="rId474" display="http://pbs.twimg.com/profile_images/678811341226770432/LS-bwLsN_normal.png"/>
    <hyperlink ref="V120" r:id="rId475" display="http://pbs.twimg.com/profile_images/678811341226770432/LS-bwLsN_normal.png"/>
    <hyperlink ref="V121" r:id="rId476" display="http://pbs.twimg.com/profile_images/678811341226770432/LS-bwLsN_normal.png"/>
    <hyperlink ref="V122" r:id="rId477" display="http://pbs.twimg.com/profile_images/678811341226770432/LS-bwLsN_normal.png"/>
    <hyperlink ref="V123" r:id="rId478" display="http://pbs.twimg.com/profile_images/678811341226770432/LS-bwLsN_normal.png"/>
    <hyperlink ref="V124" r:id="rId479" display="http://pbs.twimg.com/profile_images/678811341226770432/LS-bwLsN_normal.png"/>
    <hyperlink ref="V125" r:id="rId480" display="http://pbs.twimg.com/profile_images/678811341226770432/LS-bwLsN_normal.png"/>
    <hyperlink ref="V126" r:id="rId481" display="http://pbs.twimg.com/profile_images/678811341226770432/LS-bwLsN_normal.png"/>
    <hyperlink ref="V127" r:id="rId482" display="http://pbs.twimg.com/profile_images/678811341226770432/LS-bwLsN_normal.png"/>
    <hyperlink ref="V128" r:id="rId483" display="http://pbs.twimg.com/profile_images/678811341226770432/LS-bwLsN_normal.png"/>
    <hyperlink ref="V129" r:id="rId484" display="http://pbs.twimg.com/profile_images/678811341226770432/LS-bwLsN_normal.png"/>
    <hyperlink ref="V130" r:id="rId485" display="http://pbs.twimg.com/profile_images/678811341226770432/LS-bwLsN_normal.png"/>
    <hyperlink ref="V131" r:id="rId486" display="http://pbs.twimg.com/profile_images/678811341226770432/LS-bwLsN_normal.png"/>
    <hyperlink ref="V132" r:id="rId487" display="http://pbs.twimg.com/profile_images/678811341226770432/LS-bwLsN_normal.png"/>
    <hyperlink ref="V133" r:id="rId488" display="http://pbs.twimg.com/profile_images/678811341226770432/LS-bwLsN_normal.png"/>
    <hyperlink ref="V134" r:id="rId489" display="http://pbs.twimg.com/profile_images/678811341226770432/LS-bwLsN_normal.png"/>
    <hyperlink ref="V135" r:id="rId490" display="http://pbs.twimg.com/profile_images/678811341226770432/LS-bwLsN_normal.png"/>
    <hyperlink ref="V136" r:id="rId491" display="http://pbs.twimg.com/profile_images/678811341226770432/LS-bwLsN_normal.png"/>
    <hyperlink ref="V137" r:id="rId492" display="http://pbs.twimg.com/profile_images/678811341226770432/LS-bwLsN_normal.png"/>
    <hyperlink ref="V138" r:id="rId493" display="http://pbs.twimg.com/profile_images/678811341226770432/LS-bwLsN_normal.png"/>
    <hyperlink ref="V139" r:id="rId494" display="http://pbs.twimg.com/profile_images/678811341226770432/LS-bwLsN_normal.png"/>
    <hyperlink ref="V140" r:id="rId495" display="http://pbs.twimg.com/profile_images/678811341226770432/LS-bwLsN_normal.png"/>
    <hyperlink ref="V141" r:id="rId496" display="http://pbs.twimg.com/profile_images/678811341226770432/LS-bwLsN_normal.png"/>
    <hyperlink ref="V142" r:id="rId497" display="http://pbs.twimg.com/profile_images/678811341226770432/LS-bwLsN_normal.png"/>
    <hyperlink ref="V143" r:id="rId498" display="http://pbs.twimg.com/profile_images/678811341226770432/LS-bwLsN_normal.png"/>
    <hyperlink ref="V144" r:id="rId499" display="http://pbs.twimg.com/profile_images/678811341226770432/LS-bwLsN_normal.png"/>
    <hyperlink ref="V145" r:id="rId500" display="http://pbs.twimg.com/profile_images/678811341226770432/LS-bwLsN_normal.png"/>
    <hyperlink ref="V146" r:id="rId501" display="http://pbs.twimg.com/profile_images/678811341226770432/LS-bwLsN_normal.png"/>
    <hyperlink ref="V147" r:id="rId502" display="http://pbs.twimg.com/profile_images/678811341226770432/LS-bwLsN_normal.png"/>
    <hyperlink ref="V148" r:id="rId503" display="http://pbs.twimg.com/profile_images/678811341226770432/LS-bwLsN_normal.png"/>
    <hyperlink ref="V149" r:id="rId504" display="http://pbs.twimg.com/profile_images/678811341226770432/LS-bwLsN_normal.png"/>
    <hyperlink ref="V150" r:id="rId505" display="http://pbs.twimg.com/profile_images/678811341226770432/LS-bwLsN_normal.png"/>
    <hyperlink ref="V151" r:id="rId506" display="http://pbs.twimg.com/profile_images/678811341226770432/LS-bwLsN_normal.png"/>
    <hyperlink ref="V152" r:id="rId507" display="http://pbs.twimg.com/profile_images/678811341226770432/LS-bwLsN_normal.png"/>
    <hyperlink ref="V153" r:id="rId508" display="http://pbs.twimg.com/profile_images/678811341226770432/LS-bwLsN_normal.png"/>
    <hyperlink ref="V154" r:id="rId509" display="http://pbs.twimg.com/profile_images/678811341226770432/LS-bwLsN_normal.png"/>
    <hyperlink ref="V155" r:id="rId510" display="http://pbs.twimg.com/profile_images/678811341226770432/LS-bwLsN_normal.png"/>
    <hyperlink ref="V156" r:id="rId511" display="http://pbs.twimg.com/profile_images/678811341226770432/LS-bwLsN_normal.png"/>
    <hyperlink ref="V157" r:id="rId512" display="http://pbs.twimg.com/profile_images/678811341226770432/LS-bwLsN_normal.png"/>
    <hyperlink ref="V158" r:id="rId513" display="http://pbs.twimg.com/profile_images/678811341226770432/LS-bwLsN_normal.png"/>
    <hyperlink ref="V159" r:id="rId514" display="http://pbs.twimg.com/profile_images/678811341226770432/LS-bwLsN_normal.png"/>
    <hyperlink ref="V160" r:id="rId515" display="http://pbs.twimg.com/profile_images/678811341226770432/LS-bwLsN_normal.png"/>
    <hyperlink ref="V161" r:id="rId516" display="http://pbs.twimg.com/profile_images/678811341226770432/LS-bwLsN_normal.png"/>
    <hyperlink ref="V162" r:id="rId517" display="http://pbs.twimg.com/profile_images/678811341226770432/LS-bwLsN_normal.png"/>
    <hyperlink ref="V163" r:id="rId518" display="http://pbs.twimg.com/profile_images/678811341226770432/LS-bwLsN_normal.png"/>
    <hyperlink ref="V164" r:id="rId519" display="http://pbs.twimg.com/profile_images/678811341226770432/LS-bwLsN_normal.png"/>
    <hyperlink ref="V165" r:id="rId520" display="http://pbs.twimg.com/profile_images/678811341226770432/LS-bwLsN_normal.png"/>
    <hyperlink ref="V166" r:id="rId521" display="http://pbs.twimg.com/profile_images/678811341226770432/LS-bwLsN_normal.png"/>
    <hyperlink ref="V167" r:id="rId522" display="http://pbs.twimg.com/profile_images/678811341226770432/LS-bwLsN_normal.png"/>
    <hyperlink ref="V168" r:id="rId523" display="http://pbs.twimg.com/profile_images/678811341226770432/LS-bwLsN_normal.png"/>
    <hyperlink ref="V169" r:id="rId524" display="http://pbs.twimg.com/profile_images/678811341226770432/LS-bwLsN_normal.png"/>
    <hyperlink ref="V170" r:id="rId525" display="http://pbs.twimg.com/profile_images/678811341226770432/LS-bwLsN_normal.png"/>
    <hyperlink ref="V171" r:id="rId526" display="http://pbs.twimg.com/profile_images/678811341226770432/LS-bwLsN_normal.png"/>
    <hyperlink ref="V172" r:id="rId527" display="http://pbs.twimg.com/profile_images/678811341226770432/LS-bwLsN_normal.png"/>
    <hyperlink ref="V173" r:id="rId528" display="http://pbs.twimg.com/profile_images/678811341226770432/LS-bwLsN_normal.png"/>
    <hyperlink ref="V174" r:id="rId529" display="http://pbs.twimg.com/profile_images/678811341226770432/LS-bwLsN_normal.png"/>
    <hyperlink ref="V175" r:id="rId530" display="http://pbs.twimg.com/profile_images/678811341226770432/LS-bwLsN_normal.png"/>
    <hyperlink ref="V176" r:id="rId531" display="http://pbs.twimg.com/profile_images/678811341226770432/LS-bwLsN_normal.png"/>
    <hyperlink ref="V177" r:id="rId532" display="http://pbs.twimg.com/profile_images/678811341226770432/LS-bwLsN_normal.png"/>
    <hyperlink ref="V178" r:id="rId533" display="http://pbs.twimg.com/profile_images/678811341226770432/LS-bwLsN_normal.png"/>
    <hyperlink ref="V179" r:id="rId534" display="http://pbs.twimg.com/profile_images/678811341226770432/LS-bwLsN_normal.png"/>
    <hyperlink ref="V180" r:id="rId535" display="http://pbs.twimg.com/profile_images/678811341226770432/LS-bwLsN_normal.png"/>
    <hyperlink ref="V181" r:id="rId536" display="http://pbs.twimg.com/profile_images/678811341226770432/LS-bwLsN_normal.png"/>
    <hyperlink ref="V182" r:id="rId537" display="http://pbs.twimg.com/profile_images/678811341226770432/LS-bwLsN_normal.png"/>
    <hyperlink ref="V183" r:id="rId538" display="http://pbs.twimg.com/profile_images/678811341226770432/LS-bwLsN_normal.png"/>
    <hyperlink ref="V184" r:id="rId539" display="http://pbs.twimg.com/profile_images/678811341226770432/LS-bwLsN_normal.png"/>
    <hyperlink ref="V185" r:id="rId540" display="http://pbs.twimg.com/profile_images/678811341226770432/LS-bwLsN_normal.png"/>
    <hyperlink ref="V186" r:id="rId541" display="http://pbs.twimg.com/profile_images/678811341226770432/LS-bwLsN_normal.png"/>
    <hyperlink ref="V187" r:id="rId542" display="http://pbs.twimg.com/profile_images/678811341226770432/LS-bwLsN_normal.png"/>
    <hyperlink ref="V188" r:id="rId543" display="http://pbs.twimg.com/profile_images/678811341226770432/LS-bwLsN_normal.png"/>
    <hyperlink ref="V189" r:id="rId544" display="http://pbs.twimg.com/profile_images/678811341226770432/LS-bwLsN_normal.png"/>
    <hyperlink ref="V190" r:id="rId545" display="http://pbs.twimg.com/profile_images/678811341226770432/LS-bwLsN_normal.png"/>
    <hyperlink ref="V191" r:id="rId546" display="http://pbs.twimg.com/profile_images/678811341226770432/LS-bwLsN_normal.png"/>
    <hyperlink ref="V192" r:id="rId547" display="http://pbs.twimg.com/profile_images/678811341226770432/LS-bwLsN_normal.png"/>
    <hyperlink ref="V193" r:id="rId548" display="http://pbs.twimg.com/profile_images/678811341226770432/LS-bwLsN_normal.png"/>
    <hyperlink ref="V194" r:id="rId549" display="http://pbs.twimg.com/profile_images/678811341226770432/LS-bwLsN_normal.png"/>
    <hyperlink ref="V195" r:id="rId550" display="http://pbs.twimg.com/profile_images/678811341226770432/LS-bwLsN_normal.png"/>
    <hyperlink ref="V196" r:id="rId551" display="http://pbs.twimg.com/profile_images/678811341226770432/LS-bwLsN_normal.png"/>
    <hyperlink ref="V197" r:id="rId552" display="http://pbs.twimg.com/profile_images/678811341226770432/LS-bwLsN_normal.png"/>
    <hyperlink ref="V198" r:id="rId553" display="http://pbs.twimg.com/profile_images/678811341226770432/LS-bwLsN_normal.png"/>
    <hyperlink ref="V199" r:id="rId554" display="http://pbs.twimg.com/profile_images/678811341226770432/LS-bwLsN_normal.png"/>
    <hyperlink ref="V200" r:id="rId555" display="http://pbs.twimg.com/profile_images/678811341226770432/LS-bwLsN_normal.png"/>
    <hyperlink ref="V201" r:id="rId556" display="http://pbs.twimg.com/profile_images/678811341226770432/LS-bwLsN_normal.png"/>
    <hyperlink ref="V202" r:id="rId557" display="http://pbs.twimg.com/profile_images/678811341226770432/LS-bwLsN_normal.png"/>
    <hyperlink ref="V203" r:id="rId558" display="http://pbs.twimg.com/profile_images/678811341226770432/LS-bwLsN_normal.png"/>
    <hyperlink ref="V204" r:id="rId559" display="http://pbs.twimg.com/profile_images/678811341226770432/LS-bwLsN_normal.png"/>
    <hyperlink ref="V205" r:id="rId560" display="http://pbs.twimg.com/profile_images/678811341226770432/LS-bwLsN_normal.png"/>
    <hyperlink ref="V206" r:id="rId561" display="http://pbs.twimg.com/profile_images/678811341226770432/LS-bwLsN_normal.png"/>
    <hyperlink ref="V207" r:id="rId562" display="http://pbs.twimg.com/profile_images/678811341226770432/LS-bwLsN_normal.png"/>
    <hyperlink ref="V208" r:id="rId563" display="http://pbs.twimg.com/profile_images/678811341226770432/LS-bwLsN_normal.png"/>
    <hyperlink ref="V209" r:id="rId564" display="http://pbs.twimg.com/profile_images/678811341226770432/LS-bwLsN_normal.png"/>
    <hyperlink ref="V210" r:id="rId565" display="http://pbs.twimg.com/profile_images/678811341226770432/LS-bwLsN_normal.png"/>
    <hyperlink ref="V211" r:id="rId566" display="http://pbs.twimg.com/profile_images/678811341226770432/LS-bwLsN_normal.png"/>
    <hyperlink ref="V212" r:id="rId567" display="http://pbs.twimg.com/profile_images/678811341226770432/LS-bwLsN_normal.png"/>
    <hyperlink ref="V213" r:id="rId568" display="http://pbs.twimg.com/profile_images/678811341226770432/LS-bwLsN_normal.png"/>
    <hyperlink ref="V214" r:id="rId569" display="http://pbs.twimg.com/profile_images/678811341226770432/LS-bwLsN_normal.png"/>
    <hyperlink ref="V215" r:id="rId570" display="http://pbs.twimg.com/profile_images/678811341226770432/LS-bwLsN_normal.png"/>
    <hyperlink ref="V216" r:id="rId571" display="http://pbs.twimg.com/profile_images/678811341226770432/LS-bwLsN_normal.png"/>
    <hyperlink ref="V217" r:id="rId572" display="http://pbs.twimg.com/profile_images/678811341226770432/LS-bwLsN_normal.png"/>
    <hyperlink ref="V218" r:id="rId573" display="http://pbs.twimg.com/profile_images/678811341226770432/LS-bwLsN_normal.png"/>
    <hyperlink ref="V219" r:id="rId574" display="http://pbs.twimg.com/profile_images/678811341226770432/LS-bwLsN_normal.png"/>
    <hyperlink ref="V220" r:id="rId575" display="http://pbs.twimg.com/profile_images/678811341226770432/LS-bwLsN_normal.png"/>
    <hyperlink ref="V221" r:id="rId576" display="http://pbs.twimg.com/profile_images/678811341226770432/LS-bwLsN_normal.png"/>
    <hyperlink ref="V222" r:id="rId577" display="http://pbs.twimg.com/profile_images/678811341226770432/LS-bwLsN_normal.png"/>
    <hyperlink ref="V223" r:id="rId578" display="http://pbs.twimg.com/profile_images/678811341226770432/LS-bwLsN_normal.png"/>
    <hyperlink ref="V224" r:id="rId579" display="http://pbs.twimg.com/profile_images/678811341226770432/LS-bwLsN_normal.png"/>
    <hyperlink ref="V225" r:id="rId580" display="http://pbs.twimg.com/profile_images/678811341226770432/LS-bwLsN_normal.png"/>
    <hyperlink ref="V226" r:id="rId581" display="http://pbs.twimg.com/profile_images/678811341226770432/LS-bwLsN_normal.png"/>
    <hyperlink ref="V227" r:id="rId582" display="http://pbs.twimg.com/profile_images/678811341226770432/LS-bwLsN_normal.png"/>
    <hyperlink ref="V228" r:id="rId583" display="http://pbs.twimg.com/profile_images/678811341226770432/LS-bwLsN_normal.png"/>
    <hyperlink ref="V229" r:id="rId584" display="http://pbs.twimg.com/profile_images/678811341226770432/LS-bwLsN_normal.png"/>
    <hyperlink ref="V230" r:id="rId585" display="http://pbs.twimg.com/profile_images/678811341226770432/LS-bwLsN_normal.png"/>
    <hyperlink ref="V231" r:id="rId586" display="http://pbs.twimg.com/profile_images/678811341226770432/LS-bwLsN_normal.png"/>
    <hyperlink ref="V232" r:id="rId587" display="http://pbs.twimg.com/profile_images/678811341226770432/LS-bwLsN_normal.png"/>
    <hyperlink ref="V233" r:id="rId588" display="http://pbs.twimg.com/profile_images/678811341226770432/LS-bwLsN_normal.png"/>
    <hyperlink ref="V234" r:id="rId589" display="http://pbs.twimg.com/profile_images/678811341226770432/LS-bwLsN_normal.png"/>
    <hyperlink ref="V235" r:id="rId590" display="http://pbs.twimg.com/profile_images/678811341226770432/LS-bwLsN_normal.png"/>
    <hyperlink ref="V236" r:id="rId591" display="http://pbs.twimg.com/profile_images/678811341226770432/LS-bwLsN_normal.png"/>
    <hyperlink ref="V237" r:id="rId592" display="http://pbs.twimg.com/profile_images/678811341226770432/LS-bwLsN_normal.png"/>
    <hyperlink ref="V238" r:id="rId593" display="http://pbs.twimg.com/profile_images/678811341226770432/LS-bwLsN_normal.png"/>
    <hyperlink ref="V239" r:id="rId594" display="http://pbs.twimg.com/profile_images/678811341226770432/LS-bwLsN_normal.png"/>
    <hyperlink ref="V240" r:id="rId595" display="http://pbs.twimg.com/profile_images/678811341226770432/LS-bwLsN_normal.png"/>
    <hyperlink ref="V241" r:id="rId596" display="http://pbs.twimg.com/profile_images/678811341226770432/LS-bwLsN_normal.png"/>
    <hyperlink ref="V242" r:id="rId597" display="http://pbs.twimg.com/profile_images/678811341226770432/LS-bwLsN_normal.png"/>
    <hyperlink ref="V243" r:id="rId598" display="http://pbs.twimg.com/profile_images/678811341226770432/LS-bwLsN_normal.png"/>
    <hyperlink ref="V244" r:id="rId599" display="http://pbs.twimg.com/profile_images/678811341226770432/LS-bwLsN_normal.png"/>
    <hyperlink ref="V245" r:id="rId600" display="http://pbs.twimg.com/profile_images/678811341226770432/LS-bwLsN_normal.png"/>
    <hyperlink ref="V246" r:id="rId601" display="http://pbs.twimg.com/profile_images/678811341226770432/LS-bwLsN_normal.png"/>
    <hyperlink ref="V247" r:id="rId602" display="http://pbs.twimg.com/profile_images/678811341226770432/LS-bwLsN_normal.png"/>
    <hyperlink ref="V248" r:id="rId603" display="http://pbs.twimg.com/profile_images/678811341226770432/LS-bwLsN_normal.png"/>
    <hyperlink ref="V249" r:id="rId604" display="http://pbs.twimg.com/profile_images/678811341226770432/LS-bwLsN_normal.png"/>
    <hyperlink ref="V250" r:id="rId605" display="http://pbs.twimg.com/profile_images/678811341226770432/LS-bwLsN_normal.png"/>
    <hyperlink ref="V251" r:id="rId606" display="http://pbs.twimg.com/profile_images/678811341226770432/LS-bwLsN_normal.png"/>
    <hyperlink ref="V252" r:id="rId607" display="http://pbs.twimg.com/profile_images/678811341226770432/LS-bwLsN_normal.png"/>
    <hyperlink ref="V253" r:id="rId608" display="http://pbs.twimg.com/profile_images/678811341226770432/LS-bwLsN_normal.png"/>
    <hyperlink ref="V254" r:id="rId609" display="http://pbs.twimg.com/profile_images/678811341226770432/LS-bwLsN_normal.png"/>
    <hyperlink ref="V255" r:id="rId610" display="http://pbs.twimg.com/profile_images/678811341226770432/LS-bwLsN_normal.png"/>
    <hyperlink ref="V256" r:id="rId611" display="http://pbs.twimg.com/profile_images/678811341226770432/LS-bwLsN_normal.png"/>
    <hyperlink ref="V257" r:id="rId612" display="http://pbs.twimg.com/profile_images/678811341226770432/LS-bwLsN_normal.png"/>
    <hyperlink ref="V258" r:id="rId613" display="http://pbs.twimg.com/profile_images/678811341226770432/LS-bwLsN_normal.png"/>
    <hyperlink ref="V259" r:id="rId614" display="http://pbs.twimg.com/profile_images/678811341226770432/LS-bwLsN_normal.png"/>
    <hyperlink ref="V260" r:id="rId615" display="http://pbs.twimg.com/profile_images/678811341226770432/LS-bwLsN_normal.png"/>
    <hyperlink ref="V261" r:id="rId616" display="http://pbs.twimg.com/profile_images/678811341226770432/LS-bwLsN_normal.png"/>
    <hyperlink ref="V262" r:id="rId617" display="http://pbs.twimg.com/profile_images/678811341226770432/LS-bwLsN_normal.png"/>
    <hyperlink ref="V263" r:id="rId618" display="http://pbs.twimg.com/profile_images/678811341226770432/LS-bwLsN_normal.png"/>
    <hyperlink ref="V264" r:id="rId619" display="http://pbs.twimg.com/profile_images/678811341226770432/LS-bwLsN_normal.png"/>
    <hyperlink ref="V265" r:id="rId620" display="http://pbs.twimg.com/profile_images/678811341226770432/LS-bwLsN_normal.png"/>
    <hyperlink ref="V266" r:id="rId621" display="http://pbs.twimg.com/profile_images/678811341226770432/LS-bwLsN_normal.png"/>
    <hyperlink ref="V267" r:id="rId622" display="http://pbs.twimg.com/profile_images/678811341226770432/LS-bwLsN_normal.png"/>
    <hyperlink ref="V268" r:id="rId623" display="http://pbs.twimg.com/profile_images/678811341226770432/LS-bwLsN_normal.png"/>
    <hyperlink ref="V269" r:id="rId624" display="http://pbs.twimg.com/profile_images/678811341226770432/LS-bwLsN_normal.png"/>
    <hyperlink ref="V270" r:id="rId625" display="http://pbs.twimg.com/profile_images/678811341226770432/LS-bwLsN_normal.png"/>
    <hyperlink ref="V271" r:id="rId626" display="http://pbs.twimg.com/profile_images/678811341226770432/LS-bwLsN_normal.png"/>
    <hyperlink ref="V272" r:id="rId627" display="http://pbs.twimg.com/profile_images/678811341226770432/LS-bwLsN_normal.png"/>
    <hyperlink ref="V273" r:id="rId628" display="http://pbs.twimg.com/profile_images/678811341226770432/LS-bwLsN_normal.png"/>
    <hyperlink ref="V274" r:id="rId629" display="http://pbs.twimg.com/profile_images/678811341226770432/LS-bwLsN_normal.png"/>
    <hyperlink ref="V275" r:id="rId630" display="http://pbs.twimg.com/profile_images/678811341226770432/LS-bwLsN_normal.png"/>
    <hyperlink ref="V276" r:id="rId631" display="http://pbs.twimg.com/profile_images/678811341226770432/LS-bwLsN_normal.png"/>
    <hyperlink ref="V277" r:id="rId632" display="http://pbs.twimg.com/profile_images/678811341226770432/LS-bwLsN_normal.png"/>
    <hyperlink ref="V278" r:id="rId633" display="http://pbs.twimg.com/profile_images/678811341226770432/LS-bwLsN_normal.png"/>
    <hyperlink ref="V279" r:id="rId634" display="http://pbs.twimg.com/profile_images/678811341226770432/LS-bwLsN_normal.png"/>
    <hyperlink ref="V280" r:id="rId635" display="http://pbs.twimg.com/profile_images/678811341226770432/LS-bwLsN_normal.png"/>
    <hyperlink ref="V281" r:id="rId636" display="http://pbs.twimg.com/profile_images/678811341226770432/LS-bwLsN_normal.png"/>
    <hyperlink ref="V282" r:id="rId637" display="http://pbs.twimg.com/profile_images/678811341226770432/LS-bwLsN_normal.png"/>
    <hyperlink ref="V283" r:id="rId638" display="http://pbs.twimg.com/profile_images/678811341226770432/LS-bwLsN_normal.png"/>
    <hyperlink ref="V284" r:id="rId639" display="http://pbs.twimg.com/profile_images/678811341226770432/LS-bwLsN_normal.png"/>
    <hyperlink ref="V285" r:id="rId640" display="http://pbs.twimg.com/profile_images/678811341226770432/LS-bwLsN_normal.png"/>
    <hyperlink ref="V286" r:id="rId641" display="http://pbs.twimg.com/profile_images/678811341226770432/LS-bwLsN_normal.png"/>
    <hyperlink ref="V287" r:id="rId642" display="http://pbs.twimg.com/profile_images/678811341226770432/LS-bwLsN_normal.png"/>
    <hyperlink ref="V288" r:id="rId643" display="http://pbs.twimg.com/profile_images/678811341226770432/LS-bwLsN_normal.png"/>
    <hyperlink ref="V289" r:id="rId644" display="http://pbs.twimg.com/profile_images/678811341226770432/LS-bwLsN_normal.png"/>
    <hyperlink ref="V290" r:id="rId645" display="http://pbs.twimg.com/profile_images/678811341226770432/LS-bwLsN_normal.png"/>
    <hyperlink ref="V291" r:id="rId646" display="http://pbs.twimg.com/profile_images/678811341226770432/LS-bwLsN_normal.png"/>
    <hyperlink ref="V292" r:id="rId647" display="http://pbs.twimg.com/profile_images/678811341226770432/LS-bwLsN_normal.png"/>
    <hyperlink ref="V293" r:id="rId648" display="http://pbs.twimg.com/profile_images/678811341226770432/LS-bwLsN_normal.png"/>
    <hyperlink ref="V294" r:id="rId649" display="http://pbs.twimg.com/profile_images/678811341226770432/LS-bwLsN_normal.png"/>
    <hyperlink ref="V295" r:id="rId650" display="http://pbs.twimg.com/profile_images/678811341226770432/LS-bwLsN_normal.png"/>
    <hyperlink ref="V296" r:id="rId651" display="http://pbs.twimg.com/profile_images/678811341226770432/LS-bwLsN_normal.png"/>
    <hyperlink ref="V297" r:id="rId652" display="http://pbs.twimg.com/profile_images/678811341226770432/LS-bwLsN_normal.png"/>
    <hyperlink ref="V298" r:id="rId653" display="http://pbs.twimg.com/profile_images/678811341226770432/LS-bwLsN_normal.png"/>
    <hyperlink ref="V299" r:id="rId654" display="http://pbs.twimg.com/profile_images/678811341226770432/LS-bwLsN_normal.png"/>
    <hyperlink ref="V300" r:id="rId655" display="http://pbs.twimg.com/profile_images/678811341226770432/LS-bwLsN_normal.png"/>
    <hyperlink ref="V301" r:id="rId656" display="http://pbs.twimg.com/profile_images/678811341226770432/LS-bwLsN_normal.png"/>
    <hyperlink ref="V302" r:id="rId657" display="http://pbs.twimg.com/profile_images/678811341226770432/LS-bwLsN_normal.png"/>
    <hyperlink ref="V303" r:id="rId658" display="http://pbs.twimg.com/profile_images/678811341226770432/LS-bwLsN_normal.png"/>
    <hyperlink ref="V304" r:id="rId659" display="http://pbs.twimg.com/profile_images/678811341226770432/LS-bwLsN_normal.png"/>
    <hyperlink ref="V305" r:id="rId660" display="http://pbs.twimg.com/profile_images/678811341226770432/LS-bwLsN_normal.png"/>
    <hyperlink ref="V306" r:id="rId661" display="http://pbs.twimg.com/profile_images/678811341226770432/LS-bwLsN_normal.png"/>
    <hyperlink ref="V307" r:id="rId662" display="http://pbs.twimg.com/profile_images/678811341226770432/LS-bwLsN_normal.png"/>
    <hyperlink ref="V308" r:id="rId663" display="http://pbs.twimg.com/profile_images/678811341226770432/LS-bwLsN_normal.png"/>
    <hyperlink ref="V309" r:id="rId664" display="http://pbs.twimg.com/profile_images/678811341226770432/LS-bwLsN_normal.png"/>
    <hyperlink ref="V310" r:id="rId665" display="http://pbs.twimg.com/profile_images/678811341226770432/LS-bwLsN_normal.png"/>
    <hyperlink ref="V311" r:id="rId666" display="http://pbs.twimg.com/profile_images/678811341226770432/LS-bwLsN_normal.png"/>
    <hyperlink ref="V312" r:id="rId667" display="http://pbs.twimg.com/profile_images/678811341226770432/LS-bwLsN_normal.png"/>
    <hyperlink ref="V313" r:id="rId668" display="http://pbs.twimg.com/profile_images/678811341226770432/LS-bwLsN_normal.png"/>
    <hyperlink ref="V314" r:id="rId669" display="http://pbs.twimg.com/profile_images/678811341226770432/LS-bwLsN_normal.png"/>
    <hyperlink ref="V315" r:id="rId670" display="http://pbs.twimg.com/profile_images/678811341226770432/LS-bwLsN_normal.png"/>
    <hyperlink ref="V316" r:id="rId671" display="http://pbs.twimg.com/profile_images/678811341226770432/LS-bwLsN_normal.png"/>
    <hyperlink ref="V317" r:id="rId672" display="http://pbs.twimg.com/profile_images/678811341226770432/LS-bwLsN_normal.png"/>
    <hyperlink ref="V318" r:id="rId673" display="http://pbs.twimg.com/profile_images/678811341226770432/LS-bwLsN_normal.png"/>
    <hyperlink ref="V319" r:id="rId674" display="http://pbs.twimg.com/profile_images/678811341226770432/LS-bwLsN_normal.png"/>
    <hyperlink ref="V320" r:id="rId675" display="http://pbs.twimg.com/profile_images/678811341226770432/LS-bwLsN_normal.png"/>
    <hyperlink ref="V321" r:id="rId676" display="http://pbs.twimg.com/profile_images/678811341226770432/LS-bwLsN_normal.png"/>
    <hyperlink ref="V322" r:id="rId677" display="http://pbs.twimg.com/profile_images/678811341226770432/LS-bwLsN_normal.png"/>
    <hyperlink ref="V323" r:id="rId678" display="http://pbs.twimg.com/profile_images/678811341226770432/LS-bwLsN_normal.png"/>
    <hyperlink ref="V324" r:id="rId679" display="http://pbs.twimg.com/profile_images/678811341226770432/LS-bwLsN_normal.png"/>
    <hyperlink ref="V325" r:id="rId680" display="http://pbs.twimg.com/profile_images/678811341226770432/LS-bwLsN_normal.png"/>
    <hyperlink ref="V326" r:id="rId681" display="http://pbs.twimg.com/profile_images/678811341226770432/LS-bwLsN_normal.png"/>
    <hyperlink ref="V327" r:id="rId682" display="http://pbs.twimg.com/profile_images/678811341226770432/LS-bwLsN_normal.png"/>
    <hyperlink ref="V328" r:id="rId683" display="http://pbs.twimg.com/profile_images/678811341226770432/LS-bwLsN_normal.png"/>
    <hyperlink ref="V329" r:id="rId684" display="http://pbs.twimg.com/profile_images/678811341226770432/LS-bwLsN_normal.png"/>
    <hyperlink ref="V330" r:id="rId685" display="http://pbs.twimg.com/profile_images/678811341226770432/LS-bwLsN_normal.png"/>
    <hyperlink ref="V331" r:id="rId686" display="http://pbs.twimg.com/profile_images/678811341226770432/LS-bwLsN_normal.png"/>
    <hyperlink ref="V332" r:id="rId687" display="http://pbs.twimg.com/profile_images/678811341226770432/LS-bwLsN_normal.png"/>
    <hyperlink ref="V333" r:id="rId688" display="http://pbs.twimg.com/profile_images/678811341226770432/LS-bwLsN_normal.png"/>
    <hyperlink ref="V334" r:id="rId689" display="http://pbs.twimg.com/profile_images/678811341226770432/LS-bwLsN_normal.png"/>
    <hyperlink ref="V335" r:id="rId690" display="http://pbs.twimg.com/profile_images/678811341226770432/LS-bwLsN_normal.png"/>
    <hyperlink ref="V336" r:id="rId691" display="http://pbs.twimg.com/profile_images/678811341226770432/LS-bwLsN_normal.png"/>
    <hyperlink ref="V337" r:id="rId692" display="http://pbs.twimg.com/profile_images/678811341226770432/LS-bwLsN_normal.png"/>
    <hyperlink ref="V338" r:id="rId693" display="http://pbs.twimg.com/profile_images/678811341226770432/LS-bwLsN_normal.png"/>
    <hyperlink ref="V339" r:id="rId694" display="http://pbs.twimg.com/profile_images/678811341226770432/LS-bwLsN_normal.png"/>
    <hyperlink ref="V340" r:id="rId695" display="http://pbs.twimg.com/profile_images/678811341226770432/LS-bwLsN_normal.png"/>
    <hyperlink ref="V341" r:id="rId696" display="http://pbs.twimg.com/profile_images/678811341226770432/LS-bwLsN_normal.png"/>
    <hyperlink ref="V342" r:id="rId697" display="http://pbs.twimg.com/profile_images/678811341226770432/LS-bwLsN_normal.png"/>
    <hyperlink ref="V343" r:id="rId698" display="http://pbs.twimg.com/profile_images/678811341226770432/LS-bwLsN_normal.png"/>
    <hyperlink ref="V344" r:id="rId699" display="http://pbs.twimg.com/profile_images/678811341226770432/LS-bwLsN_normal.png"/>
    <hyperlink ref="V345" r:id="rId700" display="http://pbs.twimg.com/profile_images/678811341226770432/LS-bwLsN_normal.png"/>
    <hyperlink ref="V346" r:id="rId701" display="http://pbs.twimg.com/profile_images/678811341226770432/LS-bwLsN_normal.png"/>
    <hyperlink ref="V347" r:id="rId702" display="http://pbs.twimg.com/profile_images/678811341226770432/LS-bwLsN_normal.png"/>
    <hyperlink ref="V348" r:id="rId703" display="http://pbs.twimg.com/profile_images/678811341226770432/LS-bwLsN_normal.png"/>
    <hyperlink ref="V349" r:id="rId704" display="http://pbs.twimg.com/profile_images/678811341226770432/LS-bwLsN_normal.png"/>
    <hyperlink ref="X3" r:id="rId705" display="https://twitter.com/#!/peoplehum/status/1168503559312142337"/>
    <hyperlink ref="X4" r:id="rId706" display="https://twitter.com/#!/wccinofficial/status/1169139312652378114"/>
    <hyperlink ref="X5" r:id="rId707" display="https://twitter.com/#!/joeyvpricehr/status/1169271885374341121"/>
    <hyperlink ref="X6" r:id="rId708" display="https://twitter.com/#!/aor___ar3oo0odx/status/1169614946654707713"/>
    <hyperlink ref="X7" r:id="rId709" display="https://twitter.com/#!/iorusa/status/1169716862319566850"/>
    <hyperlink ref="X8" r:id="rId710" display="https://twitter.com/#!/recruitment/status/1169958446411780097"/>
    <hyperlink ref="X9" r:id="rId711" display="https://twitter.com/#!/darlenecampbe12/status/1170520070063366144"/>
    <hyperlink ref="X10" r:id="rId712" display="https://twitter.com/#!/roomcoapp/status/1169607460182777857"/>
    <hyperlink ref="X11" r:id="rId713" display="https://twitter.com/#!/roomcoapp/status/1170645795210743808"/>
    <hyperlink ref="X12" r:id="rId714" display="https://twitter.com/#!/federationgams/status/1170686991589150720"/>
    <hyperlink ref="X13" r:id="rId715" display="https://twitter.com/#!/ravelworks/status/1170951601802137601"/>
    <hyperlink ref="X14" r:id="rId716" display="https://twitter.com/#!/oct8nefr/status/1171077047583535105"/>
    <hyperlink ref="X15" r:id="rId717" display="https://twitter.com/#!/pproteger/status/1171155359689584640"/>
    <hyperlink ref="X16" r:id="rId718" display="https://twitter.com/#!/federationgams/status/1170686991589150720"/>
    <hyperlink ref="X17" r:id="rId719" display="https://twitter.com/#!/pproteger/status/1171155359689584640"/>
    <hyperlink ref="X18" r:id="rId720" display="https://twitter.com/#!/solidpepper/status/1171688271119822848"/>
    <hyperlink ref="X19" r:id="rId721" display="https://twitter.com/#!/ifindinternship/status/1169521427554418689"/>
    <hyperlink ref="X20" r:id="rId722" display="https://twitter.com/#!/ifindinternship/status/1169521427596402688"/>
    <hyperlink ref="X21" r:id="rId723" display="https://twitter.com/#!/ifindinternship/status/1169521427604758528"/>
    <hyperlink ref="X22" r:id="rId724" display="https://twitter.com/#!/ifindinternship/status/1169536528504238080"/>
    <hyperlink ref="X23" r:id="rId725" display="https://twitter.com/#!/ifindinternship/status/1170478528908931072"/>
    <hyperlink ref="X24" r:id="rId726" display="https://twitter.com/#!/ifindinternship/status/1170478529005404160"/>
    <hyperlink ref="X25" r:id="rId727" display="https://twitter.com/#!/ifindinternship/status/1170508730275979264"/>
    <hyperlink ref="X26" r:id="rId728" display="https://twitter.com/#!/ifindinternship/status/1171508074294599681"/>
    <hyperlink ref="X27" r:id="rId729" display="https://twitter.com/#!/ifindinternship/status/1171508074412048385"/>
    <hyperlink ref="X28" r:id="rId730" display="https://twitter.com/#!/ifindinternship/status/1171508074546229248"/>
    <hyperlink ref="X29" r:id="rId731" display="https://twitter.com/#!/ifindinternship/status/1171776078538518530"/>
    <hyperlink ref="X30" r:id="rId732" display="https://twitter.com/#!/ifindinternship/status/1171776078542753792"/>
    <hyperlink ref="X31" r:id="rId733" display="https://twitter.com/#!/ifindinternship/status/1171776078580453377"/>
    <hyperlink ref="X32" r:id="rId734" display="https://twitter.com/#!/ifindinternship/status/1171776078622466049"/>
    <hyperlink ref="X33" r:id="rId735" display="https://twitter.com/#!/ifindinternship/status/1171806280534638593"/>
    <hyperlink ref="X34" r:id="rId736" display="https://twitter.com/#!/techowlpa/status/1171886408337784832"/>
    <hyperlink ref="X35" r:id="rId737" display="https://twitter.com/#!/14connections/status/1172025742735003648"/>
    <hyperlink ref="X36" r:id="rId738" display="https://twitter.com/#!/williamarruda/status/1172548004097798144"/>
    <hyperlink ref="X37" r:id="rId739" display="https://twitter.com/#!/careerblastme/status/1172548011504865281"/>
    <hyperlink ref="X38" r:id="rId740" display="https://twitter.com/#!/coachora/status/1172548025098678273"/>
    <hyperlink ref="X39" r:id="rId741" display="https://twitter.com/#!/torivojobs/status/1171473781333708800"/>
    <hyperlink ref="X40" r:id="rId742" display="https://twitter.com/#!/torivojobs/status/1171775771062525953"/>
    <hyperlink ref="X41" r:id="rId743" display="https://twitter.com/#!/torivojobs/status/1171806013072297984"/>
    <hyperlink ref="X42" r:id="rId744" display="https://twitter.com/#!/torivojobs/status/1172123088940613639"/>
    <hyperlink ref="X43" r:id="rId745" display="https://twitter.com/#!/torivojobs/status/1172123098616946689"/>
    <hyperlink ref="X44" r:id="rId746" display="https://twitter.com/#!/torivojobs/status/1172862934273482754"/>
    <hyperlink ref="X45" r:id="rId747" display="https://twitter.com/#!/torivojobs/status/1172862943458988033"/>
    <hyperlink ref="X46" r:id="rId748" display="https://twitter.com/#!/torivojobs/status/1172862973368504322"/>
    <hyperlink ref="X47" r:id="rId749" display="https://twitter.com/#!/torivojobs/status/1172862982340128768"/>
    <hyperlink ref="X48" r:id="rId750" display="https://twitter.com/#!/torivojobs/status/1172878047256678402"/>
    <hyperlink ref="X49" r:id="rId751" display="https://twitter.com/#!/torivojobs/status/1172878068672864256"/>
    <hyperlink ref="X50" r:id="rId752" display="https://twitter.com/#!/torivojobs/status/1172878107356868614"/>
    <hyperlink ref="X51" r:id="rId753" display="https://twitter.com/#!/torivojobs/status/1172878116458565632"/>
    <hyperlink ref="X52" r:id="rId754" display="https://twitter.com/#!/geezlove/status/1168318886476963840"/>
    <hyperlink ref="X53" r:id="rId755" display="https://twitter.com/#!/geezlove/status/1168847365710766080"/>
    <hyperlink ref="X54" r:id="rId756" display="https://twitter.com/#!/geezlove/status/1168937961578278912"/>
    <hyperlink ref="X55" r:id="rId757" display="https://twitter.com/#!/geezlove/status/1169617434921320448"/>
    <hyperlink ref="X56" r:id="rId758" display="https://twitter.com/#!/geezlove/status/1172274946053222400"/>
    <hyperlink ref="X57" r:id="rId759" display="https://twitter.com/#!/geezlove/status/1172592035825639429"/>
    <hyperlink ref="X58" r:id="rId760" display="https://twitter.com/#!/geezlove/status/1172637333990100995"/>
    <hyperlink ref="X59" r:id="rId761" display="https://twitter.com/#!/geezlove/status/1172954426480451589"/>
    <hyperlink ref="X60" r:id="rId762" display="https://twitter.com/#!/xx_me_tsgirls/status/1173125568155570178"/>
    <hyperlink ref="X61" r:id="rId763" display="https://twitter.com/#!/broxburndrive/status/1169141822515531776"/>
    <hyperlink ref="X62" r:id="rId764" display="https://twitter.com/#!/broxburndrive/status/1169245058245287937"/>
    <hyperlink ref="X63" r:id="rId765" display="https://twitter.com/#!/broxburndrive/status/1170587592955432960"/>
    <hyperlink ref="X64" r:id="rId766" display="https://twitter.com/#!/broxburndrive/status/1172514119255306241"/>
    <hyperlink ref="X65" r:id="rId767" display="https://twitter.com/#!/broxburndrive/status/1173128083613900800"/>
    <hyperlink ref="X66" r:id="rId768" display="https://twitter.com/#!/hr_trends_bot/status/1173129956655808513"/>
    <hyperlink ref="X67" r:id="rId769" display="https://twitter.com/#!/ior_joinus/status/1173204835308658690"/>
    <hyperlink ref="X68" r:id="rId770" display="https://twitter.com/#!/jobzel_intern/status/1168452133928230913"/>
    <hyperlink ref="X69" r:id="rId771" display="https://twitter.com/#!/jobzel_intern/status/1168546529164038145"/>
    <hyperlink ref="X70" r:id="rId772" display="https://twitter.com/#!/jobzel_intern/status/1168555376394067969"/>
    <hyperlink ref="X71" r:id="rId773" display="https://twitter.com/#!/jobzel_intern/status/1168555381372727298"/>
    <hyperlink ref="X72" r:id="rId774" display="https://twitter.com/#!/jobzel_intern/status/1168561513264832512"/>
    <hyperlink ref="X73" r:id="rId775" display="https://twitter.com/#!/jobzel_intern/status/1168878669005299712"/>
    <hyperlink ref="X74" r:id="rId776" display="https://twitter.com/#!/jobzel_intern/status/1168878673136685056"/>
    <hyperlink ref="X75" r:id="rId777" display="https://twitter.com/#!/jobzel_intern/status/1168895079479689217"/>
    <hyperlink ref="X76" r:id="rId778" display="https://twitter.com/#!/jobzel_intern/status/1168895084814917635"/>
    <hyperlink ref="X77" r:id="rId779" display="https://twitter.com/#!/jobzel_intern/status/1168911441275043841"/>
    <hyperlink ref="X78" r:id="rId780" display="https://twitter.com/#!/jobzel_intern/status/1168911444458520576"/>
    <hyperlink ref="X79" r:id="rId781" display="https://twitter.com/#!/jobzel_intern/status/1168911448111816704"/>
    <hyperlink ref="X80" r:id="rId782" display="https://twitter.com/#!/jobzel_intern/status/1169210323280302081"/>
    <hyperlink ref="X81" r:id="rId783" display="https://twitter.com/#!/jobzel_intern/status/1169210325377441792"/>
    <hyperlink ref="X82" r:id="rId784" display="https://twitter.com/#!/jobzel_intern/status/1169225370522071040"/>
    <hyperlink ref="X83" r:id="rId785" display="https://twitter.com/#!/jobzel_intern/status/1169244408442773505"/>
    <hyperlink ref="X84" r:id="rId786" display="https://twitter.com/#!/jobzel_intern/status/1169260776600854528"/>
    <hyperlink ref="X85" r:id="rId787" display="https://twitter.com/#!/jobzel_intern/status/1169292170542616584"/>
    <hyperlink ref="X86" r:id="rId788" display="https://twitter.com/#!/jobzel_intern/status/1169292174757957635"/>
    <hyperlink ref="X87" r:id="rId789" display="https://twitter.com/#!/jobzel_intern/status/1169292176787984385"/>
    <hyperlink ref="X88" r:id="rId790" display="https://twitter.com/#!/jobzel_intern/status/1169292178566393856"/>
    <hyperlink ref="X89" r:id="rId791" display="https://twitter.com/#!/jobzel_intern/status/1169292181661802496"/>
    <hyperlink ref="X90" r:id="rId792" display="https://twitter.com/#!/jobzel_intern/status/1169292184887189510"/>
    <hyperlink ref="X91" r:id="rId793" display="https://twitter.com/#!/jobzel_intern/status/1169323580544421888"/>
    <hyperlink ref="X92" r:id="rId794" display="https://twitter.com/#!/jobzel_intern/status/1169323583513870336"/>
    <hyperlink ref="X93" r:id="rId795" display="https://twitter.com/#!/jobzel_intern/status/1169323587997712385"/>
    <hyperlink ref="X94" r:id="rId796" display="https://twitter.com/#!/jobzel_intern/status/1169323590887596034"/>
    <hyperlink ref="X95" r:id="rId797" display="https://twitter.com/#!/jobzel_intern/status/1169323594960257024"/>
    <hyperlink ref="X96" r:id="rId798" display="https://twitter.com/#!/jobzel_intern/status/1169521133286244353"/>
    <hyperlink ref="X97" r:id="rId799" display="https://twitter.com/#!/jobzel_intern/status/1169521135521804288"/>
    <hyperlink ref="X98" r:id="rId800" display="https://twitter.com/#!/jobzel_intern/status/1169521137480609792"/>
    <hyperlink ref="X99" r:id="rId801" display="https://twitter.com/#!/jobzel_intern/status/1169536165428572161"/>
    <hyperlink ref="X100" r:id="rId802" display="https://twitter.com/#!/jobzel_intern/status/1169552638960197632"/>
    <hyperlink ref="X101" r:id="rId803" display="https://twitter.com/#!/jobzel_intern/status/1169600533201674240"/>
    <hyperlink ref="X102" r:id="rId804" display="https://twitter.com/#!/jobzel_intern/status/1169600535567261697"/>
    <hyperlink ref="X103" r:id="rId805" display="https://twitter.com/#!/jobzel_intern/status/1169618163144810496"/>
    <hyperlink ref="X104" r:id="rId806" display="https://twitter.com/#!/jobzel_intern/status/1169618166554738689"/>
    <hyperlink ref="X105" r:id="rId807" display="https://twitter.com/#!/jobzel_intern/status/1169618169574633472"/>
    <hyperlink ref="X106" r:id="rId808" display="https://twitter.com/#!/jobzel_intern/status/1169618172514902017"/>
    <hyperlink ref="X107" r:id="rId809" display="https://twitter.com/#!/jobzel_intern/status/1169618175832592384"/>
    <hyperlink ref="X108" r:id="rId810" display="https://twitter.com/#!/jobzel_intern/status/1169618179250950145"/>
    <hyperlink ref="X109" r:id="rId811" display="https://twitter.com/#!/jobzel_intern/status/1169618182677696518"/>
    <hyperlink ref="X110" r:id="rId812" display="https://twitter.com/#!/jobzel_intern/status/1169618186599313409"/>
    <hyperlink ref="X111" r:id="rId813" display="https://twitter.com/#!/jobzel_intern/status/1169618190395236352"/>
    <hyperlink ref="X112" r:id="rId814" display="https://twitter.com/#!/jobzel_intern/status/1169618193545084928"/>
    <hyperlink ref="X113" r:id="rId815" display="https://twitter.com/#!/jobzel_intern/status/1169634475011190789"/>
    <hyperlink ref="X114" r:id="rId816" display="https://twitter.com/#!/jobzel_intern/status/1169634478513426432"/>
    <hyperlink ref="X115" r:id="rId817" display="https://twitter.com/#!/jobzel_intern/status/1169681008557510656"/>
    <hyperlink ref="X116" r:id="rId818" display="https://twitter.com/#!/jobzel_intern/status/1169681012999315460"/>
    <hyperlink ref="X117" r:id="rId819" display="https://twitter.com/#!/jobzel_intern/status/1169681015431946242"/>
    <hyperlink ref="X118" r:id="rId820" display="https://twitter.com/#!/jobzel_intern/status/1169681019085217794"/>
    <hyperlink ref="X119" r:id="rId821" display="https://twitter.com/#!/jobzel_intern/status/1169681027696144390"/>
    <hyperlink ref="X120" r:id="rId822" display="https://twitter.com/#!/jobzel_intern/status/1169681030074290176"/>
    <hyperlink ref="X121" r:id="rId823" display="https://twitter.com/#!/jobzel_intern/status/1169681033119326209"/>
    <hyperlink ref="X122" r:id="rId824" display="https://twitter.com/#!/jobzel_intern/status/1169681035434582016"/>
    <hyperlink ref="X123" r:id="rId825" display="https://twitter.com/#!/jobzel_intern/status/1169728754903597056"/>
    <hyperlink ref="X124" r:id="rId826" display="https://twitter.com/#!/jobzel_intern/status/1169728757202116608"/>
    <hyperlink ref="X125" r:id="rId827" display="https://twitter.com/#!/jobzel_intern/status/1169883540877533186"/>
    <hyperlink ref="X126" r:id="rId828" display="https://twitter.com/#!/jobzel_intern/status/1169956636624072704"/>
    <hyperlink ref="X127" r:id="rId829" display="https://twitter.com/#!/jobzel_intern/status/1169956639031603201"/>
    <hyperlink ref="X128" r:id="rId830" display="https://twitter.com/#!/jobzel_intern/status/1169956641518866434"/>
    <hyperlink ref="X129" r:id="rId831" display="https://twitter.com/#!/jobzel_intern/status/1169956643431493633"/>
    <hyperlink ref="X130" r:id="rId832" display="https://twitter.com/#!/jobzel_intern/status/1169956645608349698"/>
    <hyperlink ref="X131" r:id="rId833" display="https://twitter.com/#!/jobzel_intern/status/1170005797566332930"/>
    <hyperlink ref="X132" r:id="rId834" display="https://twitter.com/#!/jobzel_intern/status/1170005800716255232"/>
    <hyperlink ref="X133" r:id="rId835" display="https://twitter.com/#!/jobzel_intern/status/1170055877560324097"/>
    <hyperlink ref="X134" r:id="rId836" display="https://twitter.com/#!/jobzel_intern/status/1170055882203389959"/>
    <hyperlink ref="X135" r:id="rId837" display="https://twitter.com/#!/jobzel_intern/status/1170088728548847621"/>
    <hyperlink ref="X136" r:id="rId838" display="https://twitter.com/#!/jobzel_intern/status/1170123817580146688"/>
    <hyperlink ref="X137" r:id="rId839" display="https://twitter.com/#!/jobzel_intern/status/1170123821900357632"/>
    <hyperlink ref="X138" r:id="rId840" display="https://twitter.com/#!/jobzel_intern/status/1170123825318629376"/>
    <hyperlink ref="X139" r:id="rId841" display="https://twitter.com/#!/jobzel_intern/status/1170329333707264001"/>
    <hyperlink ref="X140" r:id="rId842" display="https://twitter.com/#!/jobzel_intern/status/1170329338023161857"/>
    <hyperlink ref="X141" r:id="rId843" display="https://twitter.com/#!/jobzel_intern/status/1170329341219233793"/>
    <hyperlink ref="X142" r:id="rId844" display="https://twitter.com/#!/jobzel_intern/status/1170329344432070658"/>
    <hyperlink ref="X143" r:id="rId845" display="https://twitter.com/#!/jobzel_intern/status/1170329346353061888"/>
    <hyperlink ref="X144" r:id="rId846" display="https://twitter.com/#!/jobzel_intern/status/1170329349435867136"/>
    <hyperlink ref="X145" r:id="rId847" display="https://twitter.com/#!/jobzel_intern/status/1170329352854220800"/>
    <hyperlink ref="X146" r:id="rId848" display="https://twitter.com/#!/jobzel_intern/status/1170329356121640960"/>
    <hyperlink ref="X147" r:id="rId849" display="https://twitter.com/#!/jobzel_intern/status/1170329359254794240"/>
    <hyperlink ref="X148" r:id="rId850" display="https://twitter.com/#!/jobzel_intern/status/1170329362517889024"/>
    <hyperlink ref="X149" r:id="rId851" display="https://twitter.com/#!/jobzel_intern/status/1170346871799394304"/>
    <hyperlink ref="X150" r:id="rId852" display="https://twitter.com/#!/jobzel_intern/status/1170346875540725763"/>
    <hyperlink ref="X151" r:id="rId853" display="https://twitter.com/#!/jobzel_intern/status/1170346878975823873"/>
    <hyperlink ref="X152" r:id="rId854" display="https://twitter.com/#!/jobzel_intern/status/1170361883532111873"/>
    <hyperlink ref="X153" r:id="rId855" display="https://twitter.com/#!/jobzel_intern/status/1170361885641891848"/>
    <hyperlink ref="X154" r:id="rId856" display="https://twitter.com/#!/jobzel_intern/status/1170361887655157767"/>
    <hyperlink ref="X155" r:id="rId857" display="https://twitter.com/#!/jobzel_intern/status/1170361890964496385"/>
    <hyperlink ref="X156" r:id="rId858" display="https://twitter.com/#!/jobzel_intern/status/1170361894374453248"/>
    <hyperlink ref="X157" r:id="rId859" display="https://twitter.com/#!/jobzel_intern/status/1170361896916127746"/>
    <hyperlink ref="X158" r:id="rId860" display="https://twitter.com/#!/jobzel_intern/status/1170361899990618112"/>
    <hyperlink ref="X159" r:id="rId861" display="https://twitter.com/#!/jobzel_intern/status/1170361902951751681"/>
    <hyperlink ref="X160" r:id="rId862" display="https://twitter.com/#!/jobzel_intern/status/1170378327170932736"/>
    <hyperlink ref="X161" r:id="rId863" display="https://twitter.com/#!/jobzel_intern/status/1170428720693370880"/>
    <hyperlink ref="X162" r:id="rId864" display="https://twitter.com/#!/jobzel_intern/status/1170428722660483072"/>
    <hyperlink ref="X163" r:id="rId865" display="https://twitter.com/#!/jobzel_intern/status/1170428724434657281"/>
    <hyperlink ref="X164" r:id="rId866" display="https://twitter.com/#!/jobzel_intern/status/1170428726359863298"/>
    <hyperlink ref="X165" r:id="rId867" display="https://twitter.com/#!/jobzel_intern/status/1170443685282140160"/>
    <hyperlink ref="X166" r:id="rId868" display="https://twitter.com/#!/jobzel_intern/status/1170477655902302210"/>
    <hyperlink ref="X167" r:id="rId869" display="https://twitter.com/#!/jobzel_intern/status/1170477659576557569"/>
    <hyperlink ref="X168" r:id="rId870" display="https://twitter.com/#!/jobzel_intern/status/1170507879830425600"/>
    <hyperlink ref="X169" r:id="rId871" display="https://twitter.com/#!/jobzel_intern/status/1170507882955202560"/>
    <hyperlink ref="X170" r:id="rId872" display="https://twitter.com/#!/jobzel_intern/status/1170507885090091009"/>
    <hyperlink ref="X171" r:id="rId873" display="https://twitter.com/#!/jobzel_intern/status/1170507887434698752"/>
    <hyperlink ref="X172" r:id="rId874" display="https://twitter.com/#!/jobzel_intern/status/1170684100765782017"/>
    <hyperlink ref="X173" r:id="rId875" display="https://twitter.com/#!/jobzel_intern/status/1170684106797211648"/>
    <hyperlink ref="X174" r:id="rId876" display="https://twitter.com/#!/jobzel_intern/status/1170701687633457154"/>
    <hyperlink ref="X175" r:id="rId877" display="https://twitter.com/#!/jobzel_intern/status/1170701689877409792"/>
    <hyperlink ref="X176" r:id="rId878" display="https://twitter.com/#!/jobzel_intern/status/1170701691903270913"/>
    <hyperlink ref="X177" r:id="rId879" display="https://twitter.com/#!/jobzel_intern/status/1170701695128625153"/>
    <hyperlink ref="X178" r:id="rId880" display="https://twitter.com/#!/jobzel_intern/status/1170701697368383491"/>
    <hyperlink ref="X179" r:id="rId881" display="https://twitter.com/#!/jobzel_intern/status/1171090525593788417"/>
    <hyperlink ref="X180" r:id="rId882" display="https://twitter.com/#!/jobzel_intern/status/1171090529368645633"/>
    <hyperlink ref="X181" r:id="rId883" display="https://twitter.com/#!/jobzel_intern/status/1171105717178290176"/>
    <hyperlink ref="X182" r:id="rId884" display="https://twitter.com/#!/jobzel_intern/status/1171105720143663104"/>
    <hyperlink ref="X183" r:id="rId885" display="https://twitter.com/#!/jobzel_intern/status/1171105723331371008"/>
    <hyperlink ref="X184" r:id="rId886" display="https://twitter.com/#!/jobzel_intern/status/1171105726233796610"/>
    <hyperlink ref="X185" r:id="rId887" display="https://twitter.com/#!/jobzel_intern/status/1171105728448389120"/>
    <hyperlink ref="X186" r:id="rId888" display="https://twitter.com/#!/jobzel_intern/status/1171105731501645824"/>
    <hyperlink ref="X187" r:id="rId889" display="https://twitter.com/#!/jobzel_intern/status/1171140897423220736"/>
    <hyperlink ref="X188" r:id="rId890" display="https://twitter.com/#!/jobzel_intern/status/1171409428958056448"/>
    <hyperlink ref="X189" r:id="rId891" display="https://twitter.com/#!/jobzel_intern/status/1171409432993050624"/>
    <hyperlink ref="X190" r:id="rId892" display="https://twitter.com/#!/jobzel_intern/status/1171409436826570754"/>
    <hyperlink ref="X191" r:id="rId893" display="https://twitter.com/#!/jobzel_intern/status/1171409439842344960"/>
    <hyperlink ref="X192" r:id="rId894" display="https://twitter.com/#!/jobzel_intern/status/1171409442413383680"/>
    <hyperlink ref="X193" r:id="rId895" display="https://twitter.com/#!/jobzel_intern/status/1171409445978562560"/>
    <hyperlink ref="X194" r:id="rId896" display="https://twitter.com/#!/jobzel_intern/status/1171409449682124803"/>
    <hyperlink ref="X195" r:id="rId897" display="https://twitter.com/#!/jobzel_intern/status/1171409452458827780"/>
    <hyperlink ref="X196" r:id="rId898" display="https://twitter.com/#!/jobzel_intern/status/1171409455684169729"/>
    <hyperlink ref="X197" r:id="rId899" display="https://twitter.com/#!/jobzel_intern/status/1171409457659686914"/>
    <hyperlink ref="X198" r:id="rId900" display="https://twitter.com/#!/jobzel_intern/status/1171424581460135936"/>
    <hyperlink ref="X199" r:id="rId901" display="https://twitter.com/#!/jobzel_intern/status/1171424583393644545"/>
    <hyperlink ref="X200" r:id="rId902" display="https://twitter.com/#!/jobzel_intern/status/1171424586132598784"/>
    <hyperlink ref="X201" r:id="rId903" display="https://twitter.com/#!/jobzel_intern/status/1171424589060222981"/>
    <hyperlink ref="X202" r:id="rId904" display="https://twitter.com/#!/jobzel_intern/status/1171424590939209728"/>
    <hyperlink ref="X203" r:id="rId905" display="https://twitter.com/#!/jobzel_intern/status/1171424593988521986"/>
    <hyperlink ref="X204" r:id="rId906" display="https://twitter.com/#!/jobzel_intern/status/1171424597096448000"/>
    <hyperlink ref="X205" r:id="rId907" display="https://twitter.com/#!/jobzel_intern/status/1171458257652551680"/>
    <hyperlink ref="X206" r:id="rId908" display="https://twitter.com/#!/jobzel_intern/status/1171458261897203714"/>
    <hyperlink ref="X207" r:id="rId909" display="https://twitter.com/#!/jobzel_intern/status/1171458264602529794"/>
    <hyperlink ref="X208" r:id="rId910" display="https://twitter.com/#!/jobzel_intern/status/1171458267219759105"/>
    <hyperlink ref="X209" r:id="rId911" display="https://twitter.com/#!/jobzel_intern/status/1171473443906179072"/>
    <hyperlink ref="X210" r:id="rId912" display="https://twitter.com/#!/jobzel_intern/status/1171473448469590016"/>
    <hyperlink ref="X211" r:id="rId913" display="https://twitter.com/#!/jobzel_intern/status/1171473451116183554"/>
    <hyperlink ref="X212" r:id="rId914" display="https://twitter.com/#!/jobzel_intern/status/1171507631296405506"/>
    <hyperlink ref="X213" r:id="rId915" display="https://twitter.com/#!/jobzel_intern/status/1171507634144284672"/>
    <hyperlink ref="X214" r:id="rId916" display="https://twitter.com/#!/jobzel_intern/status/1171507636728057857"/>
    <hyperlink ref="X215" r:id="rId917" display="https://twitter.com/#!/jobzel_intern/status/1171507640062496771"/>
    <hyperlink ref="X216" r:id="rId918" display="https://twitter.com/#!/jobzel_intern/status/1171507643237589002"/>
    <hyperlink ref="X217" r:id="rId919" display="https://twitter.com/#!/jobzel_intern/status/1171507647742267392"/>
    <hyperlink ref="X218" r:id="rId920" display="https://twitter.com/#!/jobzel_intern/status/1171553741146923010"/>
    <hyperlink ref="X219" r:id="rId921" display="https://twitter.com/#!/jobzel_intern/status/1171553744498188290"/>
    <hyperlink ref="X220" r:id="rId922" display="https://twitter.com/#!/jobzel_intern/status/1171553746830200833"/>
    <hyperlink ref="X221" r:id="rId923" display="https://twitter.com/#!/jobzel_intern/status/1171553750391164929"/>
    <hyperlink ref="X222" r:id="rId924" display="https://twitter.com/#!/jobzel_intern/status/1171553754044358656"/>
    <hyperlink ref="X223" r:id="rId925" display="https://twitter.com/#!/jobzel_intern/status/1171553757961830401"/>
    <hyperlink ref="X224" r:id="rId926" display="https://twitter.com/#!/jobzel_intern/status/1171553761422192642"/>
    <hyperlink ref="X225" r:id="rId927" display="https://twitter.com/#!/jobzel_intern/status/1171553764546940929"/>
    <hyperlink ref="X226" r:id="rId928" display="https://twitter.com/#!/jobzel_intern/status/1171553767935873024"/>
    <hyperlink ref="X227" r:id="rId929" display="https://twitter.com/#!/jobzel_intern/status/1171553770129514498"/>
    <hyperlink ref="X228" r:id="rId930" display="https://twitter.com/#!/jobzel_intern/status/1171775577247952897"/>
    <hyperlink ref="X229" r:id="rId931" display="https://twitter.com/#!/jobzel_intern/status/1171775579827441664"/>
    <hyperlink ref="X230" r:id="rId932" display="https://twitter.com/#!/jobzel_intern/status/1171775583619096583"/>
    <hyperlink ref="X231" r:id="rId933" display="https://twitter.com/#!/jobzel_intern/status/1171775586890649600"/>
    <hyperlink ref="X232" r:id="rId934" display="https://twitter.com/#!/jobzel_intern/status/1171775590015426562"/>
    <hyperlink ref="X233" r:id="rId935" display="https://twitter.com/#!/jobzel_intern/status/1171775593509216257"/>
    <hyperlink ref="X234" r:id="rId936" display="https://twitter.com/#!/jobzel_intern/status/1171775596843753472"/>
    <hyperlink ref="X235" r:id="rId937" display="https://twitter.com/#!/jobzel_intern/status/1171775600270462976"/>
    <hyperlink ref="X236" r:id="rId938" display="https://twitter.com/#!/jobzel_intern/status/1171775603827269634"/>
    <hyperlink ref="X237" r:id="rId939" display="https://twitter.com/#!/jobzel_intern/status/1171775607237222400"/>
    <hyperlink ref="X238" r:id="rId940" display="https://twitter.com/#!/jobzel_intern/status/1171790091284557825"/>
    <hyperlink ref="X239" r:id="rId941" display="https://twitter.com/#!/jobzel_intern/status/1171790094547767296"/>
    <hyperlink ref="X240" r:id="rId942" display="https://twitter.com/#!/jobzel_intern/status/1171805805349412864"/>
    <hyperlink ref="X241" r:id="rId943" display="https://twitter.com/#!/jobzel_intern/status/1171822120487260168"/>
    <hyperlink ref="X242" r:id="rId944" display="https://twitter.com/#!/jobzel_intern/status/1171822123012243457"/>
    <hyperlink ref="X243" r:id="rId945" display="https://twitter.com/#!/jobzel_intern/status/1171822126548099072"/>
    <hyperlink ref="X244" r:id="rId946" display="https://twitter.com/#!/jobzel_intern/status/1171822129941286912"/>
    <hyperlink ref="X245" r:id="rId947" display="https://twitter.com/#!/jobzel_intern/status/1171822132541759488"/>
    <hyperlink ref="X246" r:id="rId948" display="https://twitter.com/#!/jobzel_intern/status/1171822134781513728"/>
    <hyperlink ref="X247" r:id="rId949" display="https://twitter.com/#!/jobzel_intern/status/1171822138313138176"/>
    <hyperlink ref="X248" r:id="rId950" display="https://twitter.com/#!/jobzel_intern/status/1171822142087991297"/>
    <hyperlink ref="X249" r:id="rId951" display="https://twitter.com/#!/jobzel_intern/status/1171822144608710656"/>
    <hyperlink ref="X250" r:id="rId952" display="https://twitter.com/#!/jobzel_intern/status/1171854826604507138"/>
    <hyperlink ref="X251" r:id="rId953" display="https://twitter.com/#!/jobzel_intern/status/1171854829955756042"/>
    <hyperlink ref="X252" r:id="rId954" display="https://twitter.com/#!/jobzel_intern/status/1171854832770125824"/>
    <hyperlink ref="X253" r:id="rId955" display="https://twitter.com/#!/jobzel_intern/status/1171854835274178560"/>
    <hyperlink ref="X254" r:id="rId956" display="https://twitter.com/#!/jobzel_intern/status/1171854838826708992"/>
    <hyperlink ref="X255" r:id="rId957" display="https://twitter.com/#!/jobzel_intern/status/1171854842349924352"/>
    <hyperlink ref="X256" r:id="rId958" display="https://twitter.com/#!/jobzel_intern/status/1171854845810302976"/>
    <hyperlink ref="X257" r:id="rId959" display="https://twitter.com/#!/jobzel_intern/status/1171854849346023424"/>
    <hyperlink ref="X258" r:id="rId960" display="https://twitter.com/#!/jobzel_intern/status/1171854851518676997"/>
    <hyperlink ref="X259" r:id="rId961" display="https://twitter.com/#!/jobzel_intern/status/1171934011024904193"/>
    <hyperlink ref="X260" r:id="rId962" display="https://twitter.com/#!/jobzel_intern/status/1171934016301424644"/>
    <hyperlink ref="X261" r:id="rId963" display="https://twitter.com/#!/jobzel_intern/status/1172005723062112256"/>
    <hyperlink ref="X262" r:id="rId964" display="https://twitter.com/#!/jobzel_intern/status/1172005725775781889"/>
    <hyperlink ref="X263" r:id="rId965" display="https://twitter.com/#!/jobzel_intern/status/1172005727700955142"/>
    <hyperlink ref="X264" r:id="rId966" display="https://twitter.com/#!/jobzel_intern/status/1172005731329069056"/>
    <hyperlink ref="X265" r:id="rId967" display="https://twitter.com/#!/jobzel_intern/status/1172091757670162432"/>
    <hyperlink ref="X266" r:id="rId968" display="https://twitter.com/#!/jobzel_intern/status/1172109086789263361"/>
    <hyperlink ref="X267" r:id="rId969" display="https://twitter.com/#!/jobzel_intern/status/1172122964583735296"/>
    <hyperlink ref="X268" r:id="rId970" display="https://twitter.com/#!/jobzel_intern/status/1172122967129636866"/>
    <hyperlink ref="X269" r:id="rId971" display="https://twitter.com/#!/jobzel_intern/status/1172138032314703872"/>
    <hyperlink ref="X270" r:id="rId972" display="https://twitter.com/#!/jobzel_intern/status/1172156823438286848"/>
    <hyperlink ref="X271" r:id="rId973" display="https://twitter.com/#!/jobzel_intern/status/1172156826273669120"/>
    <hyperlink ref="X272" r:id="rId974" display="https://twitter.com/#!/jobzel_intern/status/1172156829264166912"/>
    <hyperlink ref="X273" r:id="rId975" display="https://twitter.com/#!/jobzel_intern/status/1172156832393125891"/>
    <hyperlink ref="X274" r:id="rId976" display="https://twitter.com/#!/jobzel_intern/status/1172156834578337793"/>
    <hyperlink ref="X275" r:id="rId977" display="https://twitter.com/#!/jobzel_intern/status/1172156838118404096"/>
    <hyperlink ref="X276" r:id="rId978" display="https://twitter.com/#!/jobzel_intern/status/1172187031713304578"/>
    <hyperlink ref="X277" r:id="rId979" display="https://twitter.com/#!/jobzel_intern/status/1172220961313251328"/>
    <hyperlink ref="X278" r:id="rId980" display="https://twitter.com/#!/jobzel_intern/status/1172220965608218625"/>
    <hyperlink ref="X279" r:id="rId981" display="https://twitter.com/#!/jobzel_intern/status/1172220970200961025"/>
    <hyperlink ref="X280" r:id="rId982" display="https://twitter.com/#!/jobzel_intern/status/1172220974793678851"/>
    <hyperlink ref="X281" r:id="rId983" display="https://twitter.com/#!/jobzel_intern/status/1172317365544992769"/>
    <hyperlink ref="X282" r:id="rId984" display="https://twitter.com/#!/jobzel_intern/status/1172317370708307968"/>
    <hyperlink ref="X283" r:id="rId985" display="https://twitter.com/#!/jobzel_intern/status/1172317374764027906"/>
    <hyperlink ref="X284" r:id="rId986" display="https://twitter.com/#!/jobzel_intern/status/1172317377452576773"/>
    <hyperlink ref="X285" r:id="rId987" display="https://twitter.com/#!/jobzel_intern/status/1172317380250259456"/>
    <hyperlink ref="X286" r:id="rId988" display="https://twitter.com/#!/jobzel_intern/status/1172317383232372736"/>
    <hyperlink ref="X287" r:id="rId989" display="https://twitter.com/#!/jobzel_intern/status/1172460069193211904"/>
    <hyperlink ref="X288" r:id="rId990" display="https://twitter.com/#!/jobzel_intern/status/1172488976562868224"/>
    <hyperlink ref="X289" r:id="rId991" display="https://twitter.com/#!/jobzel_intern/status/1172488978509045766"/>
    <hyperlink ref="X290" r:id="rId992" display="https://twitter.com/#!/jobzel_intern/status/1172488980379721729"/>
    <hyperlink ref="X291" r:id="rId993" display="https://twitter.com/#!/jobzel_intern/status/1172488983521181696"/>
    <hyperlink ref="X292" r:id="rId994" display="https://twitter.com/#!/jobzel_intern/status/1172523039256453120"/>
    <hyperlink ref="X293" r:id="rId995" display="https://twitter.com/#!/jobzel_intern/status/1172523041211015168"/>
    <hyperlink ref="X294" r:id="rId996" display="https://twitter.com/#!/jobzel_intern/status/1172523044616724480"/>
    <hyperlink ref="X295" r:id="rId997" display="https://twitter.com/#!/jobzel_intern/status/1172523047703711746"/>
    <hyperlink ref="X296" r:id="rId998" display="https://twitter.com/#!/jobzel_intern/status/1172523049599590400"/>
    <hyperlink ref="X297" r:id="rId999" display="https://twitter.com/#!/jobzel_intern/status/1172523051369603073"/>
    <hyperlink ref="X298" r:id="rId1000" display="https://twitter.com/#!/jobzel_intern/status/1172523054523662336"/>
    <hyperlink ref="X299" r:id="rId1001" display="https://twitter.com/#!/jobzel_intern/status/1172523057556152322"/>
    <hyperlink ref="X300" r:id="rId1002" display="https://twitter.com/#!/jobzel_intern/status/1172523060689276929"/>
    <hyperlink ref="X301" r:id="rId1003" display="https://twitter.com/#!/jobzel_intern/status/1172523063814119424"/>
    <hyperlink ref="X302" r:id="rId1004" display="https://twitter.com/#!/jobzel_intern/status/1172568266272837640"/>
    <hyperlink ref="X303" r:id="rId1005" display="https://twitter.com/#!/jobzel_intern/status/1172583455940599808"/>
    <hyperlink ref="X304" r:id="rId1006" display="https://twitter.com/#!/jobzel_intern/status/1172583460017496065"/>
    <hyperlink ref="X305" r:id="rId1007" display="https://twitter.com/#!/jobzel_intern/status/1172583462747955202"/>
    <hyperlink ref="X306" r:id="rId1008" display="https://twitter.com/#!/jobzel_intern/status/1172583466439008262"/>
    <hyperlink ref="X307" r:id="rId1009" display="https://twitter.com/#!/jobzel_intern/status/1172583468674486272"/>
    <hyperlink ref="X308" r:id="rId1010" display="https://twitter.com/#!/jobzel_intern/status/1172583470939484166"/>
    <hyperlink ref="X309" r:id="rId1011" display="https://twitter.com/#!/jobzel_intern/status/1172618474394402816"/>
    <hyperlink ref="X310" r:id="rId1012" display="https://twitter.com/#!/jobzel_intern/status/1172663974707568640"/>
    <hyperlink ref="X311" r:id="rId1013" display="https://twitter.com/#!/jobzel_intern/status/1172663977823879168"/>
    <hyperlink ref="X312" r:id="rId1014" display="https://twitter.com/#!/jobzel_intern/status/1172663979812052992"/>
    <hyperlink ref="X313" r:id="rId1015" display="https://twitter.com/#!/jobzel_intern/status/1172663983280730113"/>
    <hyperlink ref="X314" r:id="rId1016" display="https://twitter.com/#!/jobzel_intern/status/1172663985545629698"/>
    <hyperlink ref="X315" r:id="rId1017" display="https://twitter.com/#!/jobzel_intern/status/1172663987512778752"/>
    <hyperlink ref="X316" r:id="rId1018" display="https://twitter.com/#!/jobzel_intern/status/1172862699392442368"/>
    <hyperlink ref="X317" r:id="rId1019" display="https://twitter.com/#!/jobzel_intern/status/1172862702156431360"/>
    <hyperlink ref="X318" r:id="rId1020" display="https://twitter.com/#!/jobzel_intern/status/1172862705147027457"/>
    <hyperlink ref="X319" r:id="rId1021" display="https://twitter.com/#!/jobzel_intern/status/1172862709546795009"/>
    <hyperlink ref="X320" r:id="rId1022" display="https://twitter.com/#!/jobzel_intern/status/1172877827336802304"/>
    <hyperlink ref="X321" r:id="rId1023" display="https://twitter.com/#!/jobzel_intern/status/1172877831476584448"/>
    <hyperlink ref="X322" r:id="rId1024" display="https://twitter.com/#!/jobzel_intern/status/1172877833816985602"/>
    <hyperlink ref="X323" r:id="rId1025" display="https://twitter.com/#!/jobzel_intern/status/1172877837235347456"/>
    <hyperlink ref="X324" r:id="rId1026" display="https://twitter.com/#!/jobzel_intern/status/1172924376603353088"/>
    <hyperlink ref="X325" r:id="rId1027" display="https://twitter.com/#!/jobzel_intern/status/1172924379967213568"/>
    <hyperlink ref="X326" r:id="rId1028" display="https://twitter.com/#!/jobzel_intern/status/1172941895548493826"/>
    <hyperlink ref="X327" r:id="rId1029" display="https://twitter.com/#!/jobzel_intern/status/1172941898778103810"/>
    <hyperlink ref="X328" r:id="rId1030" display="https://twitter.com/#!/jobzel_intern/status/1172972173851541504"/>
    <hyperlink ref="X329" r:id="rId1031" display="https://twitter.com/#!/jobzel_intern/status/1172972176267513856"/>
    <hyperlink ref="X330" r:id="rId1032" display="https://twitter.com/#!/jobzel_intern/status/1172972179786543109"/>
    <hyperlink ref="X331" r:id="rId1033" display="https://twitter.com/#!/jobzel_intern/status/1172972181883691015"/>
    <hyperlink ref="X332" r:id="rId1034" display="https://twitter.com/#!/jobzel_intern/status/1172972183985033217"/>
    <hyperlink ref="X333" r:id="rId1035" display="https://twitter.com/#!/jobzel_intern/status/1172972187248189440"/>
    <hyperlink ref="X334" r:id="rId1036" display="https://twitter.com/#!/jobzel_intern/status/1172972190112919554"/>
    <hyperlink ref="X335" r:id="rId1037" display="https://twitter.com/#!/jobzel_intern/status/1172972191807356928"/>
    <hyperlink ref="X336" r:id="rId1038" display="https://twitter.com/#!/jobzel_intern/status/1172972193757704192"/>
    <hyperlink ref="X337" r:id="rId1039" display="https://twitter.com/#!/jobzel_intern/status/1172988496782528514"/>
    <hyperlink ref="X338" r:id="rId1040" display="https://twitter.com/#!/jobzel_intern/status/1172988500230254597"/>
    <hyperlink ref="X339" r:id="rId1041" display="https://twitter.com/#!/jobzel_intern/status/1173280728500637698"/>
    <hyperlink ref="X340" r:id="rId1042" display="https://twitter.com/#!/jobzel_intern/status/1173296771105218561"/>
    <hyperlink ref="X341" r:id="rId1043" display="https://twitter.com/#!/jobzel_intern/status/1173296774859165697"/>
    <hyperlink ref="X342" r:id="rId1044" display="https://twitter.com/#!/jobzel_intern/status/1173296777128304642"/>
    <hyperlink ref="X343" r:id="rId1045" display="https://twitter.com/#!/jobzel_intern/status/1173296779443539968"/>
    <hyperlink ref="X344" r:id="rId1046" display="https://twitter.com/#!/jobzel_intern/status/1173296781272264704"/>
    <hyperlink ref="X345" r:id="rId1047" display="https://twitter.com/#!/jobzel_intern/status/1173296784568963075"/>
    <hyperlink ref="X346" r:id="rId1048" display="https://twitter.com/#!/jobzel_intern/status/1173296786607419398"/>
    <hyperlink ref="X347" r:id="rId1049" display="https://twitter.com/#!/jobzel_intern/status/1173296789706985477"/>
    <hyperlink ref="X348" r:id="rId1050" display="https://twitter.com/#!/jobzel_intern/status/1173296792689135617"/>
    <hyperlink ref="X349" r:id="rId1051" display="https://twitter.com/#!/jobzel_intern/status/1173296794475913217"/>
  </hyperlinks>
  <printOptions/>
  <pageMargins left="0.7" right="0.7" top="0.75" bottom="0.75" header="0.3" footer="0.3"/>
  <pageSetup horizontalDpi="600" verticalDpi="600" orientation="portrait" r:id="rId1055"/>
  <legacyDrawing r:id="rId1053"/>
  <tableParts>
    <tablePart r:id="rId10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2547</v>
      </c>
      <c r="B1" s="13" t="s">
        <v>2548</v>
      </c>
      <c r="C1" s="13" t="s">
        <v>2541</v>
      </c>
      <c r="D1" s="13" t="s">
        <v>2542</v>
      </c>
      <c r="E1" s="13" t="s">
        <v>2549</v>
      </c>
      <c r="F1" s="13" t="s">
        <v>144</v>
      </c>
      <c r="G1" s="13" t="s">
        <v>2550</v>
      </c>
      <c r="H1" s="13" t="s">
        <v>2551</v>
      </c>
      <c r="I1" s="13" t="s">
        <v>2552</v>
      </c>
      <c r="J1" s="13" t="s">
        <v>2553</v>
      </c>
      <c r="K1" s="13" t="s">
        <v>2554</v>
      </c>
      <c r="L1" s="13" t="s">
        <v>2555</v>
      </c>
    </row>
    <row r="2" spans="1:12" ht="15">
      <c r="A2" s="84" t="s">
        <v>2041</v>
      </c>
      <c r="B2" s="84" t="s">
        <v>2050</v>
      </c>
      <c r="C2" s="84">
        <v>311</v>
      </c>
      <c r="D2" s="118">
        <v>0.003046360343574302</v>
      </c>
      <c r="E2" s="118">
        <v>1.136139175393769</v>
      </c>
      <c r="F2" s="84" t="s">
        <v>2543</v>
      </c>
      <c r="G2" s="84" t="b">
        <v>0</v>
      </c>
      <c r="H2" s="84" t="b">
        <v>0</v>
      </c>
      <c r="I2" s="84" t="b">
        <v>0</v>
      </c>
      <c r="J2" s="84" t="b">
        <v>0</v>
      </c>
      <c r="K2" s="84" t="b">
        <v>0</v>
      </c>
      <c r="L2" s="84" t="b">
        <v>0</v>
      </c>
    </row>
    <row r="3" spans="1:12" ht="15">
      <c r="A3" s="84" t="s">
        <v>2050</v>
      </c>
      <c r="B3" s="84" t="s">
        <v>2039</v>
      </c>
      <c r="C3" s="84">
        <v>310</v>
      </c>
      <c r="D3" s="118">
        <v>0.0031308248661066165</v>
      </c>
      <c r="E3" s="118">
        <v>1.1333552268741582</v>
      </c>
      <c r="F3" s="84" t="s">
        <v>2543</v>
      </c>
      <c r="G3" s="84" t="b">
        <v>0</v>
      </c>
      <c r="H3" s="84" t="b">
        <v>0</v>
      </c>
      <c r="I3" s="84" t="b">
        <v>0</v>
      </c>
      <c r="J3" s="84" t="b">
        <v>0</v>
      </c>
      <c r="K3" s="84" t="b">
        <v>0</v>
      </c>
      <c r="L3" s="84" t="b">
        <v>0</v>
      </c>
    </row>
    <row r="4" spans="1:12" ht="15">
      <c r="A4" s="84" t="s">
        <v>2039</v>
      </c>
      <c r="B4" s="84" t="s">
        <v>2040</v>
      </c>
      <c r="C4" s="84">
        <v>307</v>
      </c>
      <c r="D4" s="118">
        <v>0.0033823871556519372</v>
      </c>
      <c r="E4" s="118">
        <v>1.126339008332902</v>
      </c>
      <c r="F4" s="84" t="s">
        <v>2543</v>
      </c>
      <c r="G4" s="84" t="b">
        <v>0</v>
      </c>
      <c r="H4" s="84" t="b">
        <v>0</v>
      </c>
      <c r="I4" s="84" t="b">
        <v>0</v>
      </c>
      <c r="J4" s="84" t="b">
        <v>0</v>
      </c>
      <c r="K4" s="84" t="b">
        <v>0</v>
      </c>
      <c r="L4" s="84" t="b">
        <v>0</v>
      </c>
    </row>
    <row r="5" spans="1:12" ht="15">
      <c r="A5" s="84" t="s">
        <v>2040</v>
      </c>
      <c r="B5" s="84" t="s">
        <v>2038</v>
      </c>
      <c r="C5" s="84">
        <v>305</v>
      </c>
      <c r="D5" s="118">
        <v>0.0035485593470823734</v>
      </c>
      <c r="E5" s="118">
        <v>1.1207342559593492</v>
      </c>
      <c r="F5" s="84" t="s">
        <v>2543</v>
      </c>
      <c r="G5" s="84" t="b">
        <v>0</v>
      </c>
      <c r="H5" s="84" t="b">
        <v>0</v>
      </c>
      <c r="I5" s="84" t="b">
        <v>0</v>
      </c>
      <c r="J5" s="84" t="b">
        <v>0</v>
      </c>
      <c r="K5" s="84" t="b">
        <v>0</v>
      </c>
      <c r="L5" s="84" t="b">
        <v>0</v>
      </c>
    </row>
    <row r="6" spans="1:12" ht="15">
      <c r="A6" s="84" t="s">
        <v>2038</v>
      </c>
      <c r="B6" s="84" t="s">
        <v>2037</v>
      </c>
      <c r="C6" s="84">
        <v>300</v>
      </c>
      <c r="D6" s="118">
        <v>0.003958554805670325</v>
      </c>
      <c r="E6" s="118">
        <v>1.096145185428109</v>
      </c>
      <c r="F6" s="84" t="s">
        <v>2543</v>
      </c>
      <c r="G6" s="84" t="b">
        <v>0</v>
      </c>
      <c r="H6" s="84" t="b">
        <v>0</v>
      </c>
      <c r="I6" s="84" t="b">
        <v>0</v>
      </c>
      <c r="J6" s="84" t="b">
        <v>0</v>
      </c>
      <c r="K6" s="84" t="b">
        <v>0</v>
      </c>
      <c r="L6" s="84" t="b">
        <v>0</v>
      </c>
    </row>
    <row r="7" spans="1:12" ht="15">
      <c r="A7" s="84" t="s">
        <v>2037</v>
      </c>
      <c r="B7" s="84" t="s">
        <v>2051</v>
      </c>
      <c r="C7" s="84">
        <v>287</v>
      </c>
      <c r="D7" s="118">
        <v>0.004987386070298666</v>
      </c>
      <c r="E7" s="118">
        <v>1.1183545542139945</v>
      </c>
      <c r="F7" s="84" t="s">
        <v>2543</v>
      </c>
      <c r="G7" s="84" t="b">
        <v>0</v>
      </c>
      <c r="H7" s="84" t="b">
        <v>0</v>
      </c>
      <c r="I7" s="84" t="b">
        <v>0</v>
      </c>
      <c r="J7" s="84" t="b">
        <v>0</v>
      </c>
      <c r="K7" s="84" t="b">
        <v>0</v>
      </c>
      <c r="L7" s="84" t="b">
        <v>0</v>
      </c>
    </row>
    <row r="8" spans="1:12" ht="15">
      <c r="A8" s="84" t="s">
        <v>2053</v>
      </c>
      <c r="B8" s="84" t="s">
        <v>2003</v>
      </c>
      <c r="C8" s="84">
        <v>90</v>
      </c>
      <c r="D8" s="118">
        <v>0.011417802762403357</v>
      </c>
      <c r="E8" s="118">
        <v>1.3478661971728791</v>
      </c>
      <c r="F8" s="84" t="s">
        <v>2543</v>
      </c>
      <c r="G8" s="84" t="b">
        <v>0</v>
      </c>
      <c r="H8" s="84" t="b">
        <v>0</v>
      </c>
      <c r="I8" s="84" t="b">
        <v>0</v>
      </c>
      <c r="J8" s="84" t="b">
        <v>0</v>
      </c>
      <c r="K8" s="84" t="b">
        <v>0</v>
      </c>
      <c r="L8" s="84" t="b">
        <v>0</v>
      </c>
    </row>
    <row r="9" spans="1:12" ht="15">
      <c r="A9" s="84" t="s">
        <v>2052</v>
      </c>
      <c r="B9" s="84" t="s">
        <v>2053</v>
      </c>
      <c r="C9" s="84">
        <v>63</v>
      </c>
      <c r="D9" s="118">
        <v>0.010113945298704482</v>
      </c>
      <c r="E9" s="118">
        <v>1.4893702923612018</v>
      </c>
      <c r="F9" s="84" t="s">
        <v>2543</v>
      </c>
      <c r="G9" s="84" t="b">
        <v>0</v>
      </c>
      <c r="H9" s="84" t="b">
        <v>0</v>
      </c>
      <c r="I9" s="84" t="b">
        <v>0</v>
      </c>
      <c r="J9" s="84" t="b">
        <v>0</v>
      </c>
      <c r="K9" s="84" t="b">
        <v>0</v>
      </c>
      <c r="L9" s="84" t="b">
        <v>0</v>
      </c>
    </row>
    <row r="10" spans="1:12" ht="15">
      <c r="A10" s="84" t="s">
        <v>2052</v>
      </c>
      <c r="B10" s="84" t="s">
        <v>2003</v>
      </c>
      <c r="C10" s="84">
        <v>54</v>
      </c>
      <c r="D10" s="118">
        <v>0.009454993065981849</v>
      </c>
      <c r="E10" s="118">
        <v>1.004712995603317</v>
      </c>
      <c r="F10" s="84" t="s">
        <v>2543</v>
      </c>
      <c r="G10" s="84" t="b">
        <v>0</v>
      </c>
      <c r="H10" s="84" t="b">
        <v>0</v>
      </c>
      <c r="I10" s="84" t="b">
        <v>0</v>
      </c>
      <c r="J10" s="84" t="b">
        <v>0</v>
      </c>
      <c r="K10" s="84" t="b">
        <v>0</v>
      </c>
      <c r="L10" s="84" t="b">
        <v>0</v>
      </c>
    </row>
    <row r="11" spans="1:12" ht="15">
      <c r="A11" s="84" t="s">
        <v>2268</v>
      </c>
      <c r="B11" s="84" t="s">
        <v>2271</v>
      </c>
      <c r="C11" s="84">
        <v>34</v>
      </c>
      <c r="D11" s="118">
        <v>0.007438166533272749</v>
      </c>
      <c r="E11" s="118">
        <v>1.825924730311931</v>
      </c>
      <c r="F11" s="84" t="s">
        <v>2543</v>
      </c>
      <c r="G11" s="84" t="b">
        <v>0</v>
      </c>
      <c r="H11" s="84" t="b">
        <v>0</v>
      </c>
      <c r="I11" s="84" t="b">
        <v>0</v>
      </c>
      <c r="J11" s="84" t="b">
        <v>0</v>
      </c>
      <c r="K11" s="84" t="b">
        <v>0</v>
      </c>
      <c r="L11" s="84" t="b">
        <v>0</v>
      </c>
    </row>
    <row r="12" spans="1:12" ht="15">
      <c r="A12" s="84" t="s">
        <v>2271</v>
      </c>
      <c r="B12" s="84" t="s">
        <v>2041</v>
      </c>
      <c r="C12" s="84">
        <v>34</v>
      </c>
      <c r="D12" s="118">
        <v>0.007438166533272749</v>
      </c>
      <c r="E12" s="118">
        <v>1.065558101108062</v>
      </c>
      <c r="F12" s="84" t="s">
        <v>2543</v>
      </c>
      <c r="G12" s="84" t="b">
        <v>0</v>
      </c>
      <c r="H12" s="84" t="b">
        <v>0</v>
      </c>
      <c r="I12" s="84" t="b">
        <v>0</v>
      </c>
      <c r="J12" s="84" t="b">
        <v>0</v>
      </c>
      <c r="K12" s="84" t="b">
        <v>0</v>
      </c>
      <c r="L12" s="84" t="b">
        <v>0</v>
      </c>
    </row>
    <row r="13" spans="1:12" ht="15">
      <c r="A13" s="84" t="s">
        <v>2270</v>
      </c>
      <c r="B13" s="84" t="s">
        <v>2003</v>
      </c>
      <c r="C13" s="84">
        <v>33</v>
      </c>
      <c r="D13" s="118">
        <v>0.007312406548140817</v>
      </c>
      <c r="E13" s="118">
        <v>1.2229274605645792</v>
      </c>
      <c r="F13" s="84" t="s">
        <v>2543</v>
      </c>
      <c r="G13" s="84" t="b">
        <v>0</v>
      </c>
      <c r="H13" s="84" t="b">
        <v>1</v>
      </c>
      <c r="I13" s="84" t="b">
        <v>0</v>
      </c>
      <c r="J13" s="84" t="b">
        <v>0</v>
      </c>
      <c r="K13" s="84" t="b">
        <v>0</v>
      </c>
      <c r="L13" s="84" t="b">
        <v>0</v>
      </c>
    </row>
    <row r="14" spans="1:12" ht="15">
      <c r="A14" s="84" t="s">
        <v>2274</v>
      </c>
      <c r="B14" s="84" t="s">
        <v>2041</v>
      </c>
      <c r="C14" s="84">
        <v>24</v>
      </c>
      <c r="D14" s="118">
        <v>0.006039693147973921</v>
      </c>
      <c r="E14" s="118">
        <v>1.1013770691345572</v>
      </c>
      <c r="F14" s="84" t="s">
        <v>2543</v>
      </c>
      <c r="G14" s="84" t="b">
        <v>0</v>
      </c>
      <c r="H14" s="84" t="b">
        <v>0</v>
      </c>
      <c r="I14" s="84" t="b">
        <v>0</v>
      </c>
      <c r="J14" s="84" t="b">
        <v>0</v>
      </c>
      <c r="K14" s="84" t="b">
        <v>0</v>
      </c>
      <c r="L14" s="84" t="b">
        <v>0</v>
      </c>
    </row>
    <row r="15" spans="1:12" ht="15">
      <c r="A15" s="84" t="s">
        <v>2003</v>
      </c>
      <c r="B15" s="84" t="s">
        <v>2269</v>
      </c>
      <c r="C15" s="84">
        <v>19</v>
      </c>
      <c r="D15" s="118">
        <v>0.00520048791049749</v>
      </c>
      <c r="E15" s="118">
        <v>0.7757138701630111</v>
      </c>
      <c r="F15" s="84" t="s">
        <v>2543</v>
      </c>
      <c r="G15" s="84" t="b">
        <v>0</v>
      </c>
      <c r="H15" s="84" t="b">
        <v>0</v>
      </c>
      <c r="I15" s="84" t="b">
        <v>0</v>
      </c>
      <c r="J15" s="84" t="b">
        <v>0</v>
      </c>
      <c r="K15" s="84" t="b">
        <v>0</v>
      </c>
      <c r="L15" s="84" t="b">
        <v>0</v>
      </c>
    </row>
    <row r="16" spans="1:12" ht="15">
      <c r="A16" s="84" t="s">
        <v>2279</v>
      </c>
      <c r="B16" s="84" t="s">
        <v>2041</v>
      </c>
      <c r="C16" s="84">
        <v>19</v>
      </c>
      <c r="D16" s="118">
        <v>0.00520048791049749</v>
      </c>
      <c r="E16" s="118">
        <v>1.136139175393769</v>
      </c>
      <c r="F16" s="84" t="s">
        <v>2543</v>
      </c>
      <c r="G16" s="84" t="b">
        <v>0</v>
      </c>
      <c r="H16" s="84" t="b">
        <v>0</v>
      </c>
      <c r="I16" s="84" t="b">
        <v>0</v>
      </c>
      <c r="J16" s="84" t="b">
        <v>0</v>
      </c>
      <c r="K16" s="84" t="b">
        <v>0</v>
      </c>
      <c r="L16" s="84" t="b">
        <v>0</v>
      </c>
    </row>
    <row r="17" spans="1:12" ht="15">
      <c r="A17" s="84" t="s">
        <v>2273</v>
      </c>
      <c r="B17" s="84" t="s">
        <v>2041</v>
      </c>
      <c r="C17" s="84">
        <v>13</v>
      </c>
      <c r="D17" s="118">
        <v>0.004023996664339932</v>
      </c>
      <c r="E17" s="118">
        <v>0.8187187635416187</v>
      </c>
      <c r="F17" s="84" t="s">
        <v>2543</v>
      </c>
      <c r="G17" s="84" t="b">
        <v>0</v>
      </c>
      <c r="H17" s="84" t="b">
        <v>0</v>
      </c>
      <c r="I17" s="84" t="b">
        <v>0</v>
      </c>
      <c r="J17" s="84" t="b">
        <v>0</v>
      </c>
      <c r="K17" s="84" t="b">
        <v>0</v>
      </c>
      <c r="L17" s="84" t="b">
        <v>0</v>
      </c>
    </row>
    <row r="18" spans="1:12" ht="15">
      <c r="A18" s="84" t="s">
        <v>2285</v>
      </c>
      <c r="B18" s="84" t="s">
        <v>2275</v>
      </c>
      <c r="C18" s="84">
        <v>12</v>
      </c>
      <c r="D18" s="118">
        <v>0.00380514221484952</v>
      </c>
      <c r="E18" s="118">
        <v>2.2002249387724007</v>
      </c>
      <c r="F18" s="84" t="s">
        <v>2543</v>
      </c>
      <c r="G18" s="84" t="b">
        <v>0</v>
      </c>
      <c r="H18" s="84" t="b">
        <v>0</v>
      </c>
      <c r="I18" s="84" t="b">
        <v>0</v>
      </c>
      <c r="J18" s="84" t="b">
        <v>0</v>
      </c>
      <c r="K18" s="84" t="b">
        <v>0</v>
      </c>
      <c r="L18" s="84" t="b">
        <v>0</v>
      </c>
    </row>
    <row r="19" spans="1:12" ht="15">
      <c r="A19" s="84" t="s">
        <v>2003</v>
      </c>
      <c r="B19" s="84" t="s">
        <v>2280</v>
      </c>
      <c r="C19" s="84">
        <v>12</v>
      </c>
      <c r="D19" s="118">
        <v>0.00380514221484952</v>
      </c>
      <c r="E19" s="118">
        <v>1.0198390144905196</v>
      </c>
      <c r="F19" s="84" t="s">
        <v>2543</v>
      </c>
      <c r="G19" s="84" t="b">
        <v>0</v>
      </c>
      <c r="H19" s="84" t="b">
        <v>0</v>
      </c>
      <c r="I19" s="84" t="b">
        <v>0</v>
      </c>
      <c r="J19" s="84" t="b">
        <v>0</v>
      </c>
      <c r="K19" s="84" t="b">
        <v>0</v>
      </c>
      <c r="L19" s="84" t="b">
        <v>0</v>
      </c>
    </row>
    <row r="20" spans="1:12" ht="15">
      <c r="A20" s="84" t="s">
        <v>2291</v>
      </c>
      <c r="B20" s="84" t="s">
        <v>2282</v>
      </c>
      <c r="C20" s="84">
        <v>12</v>
      </c>
      <c r="D20" s="118">
        <v>0.00380514221484952</v>
      </c>
      <c r="E20" s="118">
        <v>2.424779581764682</v>
      </c>
      <c r="F20" s="84" t="s">
        <v>2543</v>
      </c>
      <c r="G20" s="84" t="b">
        <v>0</v>
      </c>
      <c r="H20" s="84" t="b">
        <v>0</v>
      </c>
      <c r="I20" s="84" t="b">
        <v>0</v>
      </c>
      <c r="J20" s="84" t="b">
        <v>0</v>
      </c>
      <c r="K20" s="84" t="b">
        <v>0</v>
      </c>
      <c r="L20" s="84" t="b">
        <v>0</v>
      </c>
    </row>
    <row r="21" spans="1:12" ht="15">
      <c r="A21" s="84" t="s">
        <v>2282</v>
      </c>
      <c r="B21" s="84" t="s">
        <v>2041</v>
      </c>
      <c r="C21" s="84">
        <v>12</v>
      </c>
      <c r="D21" s="118">
        <v>0.00380514221484952</v>
      </c>
      <c r="E21" s="118">
        <v>0.960047916338088</v>
      </c>
      <c r="F21" s="84" t="s">
        <v>2543</v>
      </c>
      <c r="G21" s="84" t="b">
        <v>0</v>
      </c>
      <c r="H21" s="84" t="b">
        <v>0</v>
      </c>
      <c r="I21" s="84" t="b">
        <v>0</v>
      </c>
      <c r="J21" s="84" t="b">
        <v>0</v>
      </c>
      <c r="K21" s="84" t="b">
        <v>0</v>
      </c>
      <c r="L21" s="84" t="b">
        <v>0</v>
      </c>
    </row>
    <row r="22" spans="1:12" ht="15">
      <c r="A22" s="84" t="s">
        <v>2268</v>
      </c>
      <c r="B22" s="84" t="s">
        <v>2288</v>
      </c>
      <c r="C22" s="84">
        <v>12</v>
      </c>
      <c r="D22" s="118">
        <v>0.004415794056675698</v>
      </c>
      <c r="E22" s="118">
        <v>1.8617436983384263</v>
      </c>
      <c r="F22" s="84" t="s">
        <v>2543</v>
      </c>
      <c r="G22" s="84" t="b">
        <v>0</v>
      </c>
      <c r="H22" s="84" t="b">
        <v>0</v>
      </c>
      <c r="I22" s="84" t="b">
        <v>0</v>
      </c>
      <c r="J22" s="84" t="b">
        <v>0</v>
      </c>
      <c r="K22" s="84" t="b">
        <v>0</v>
      </c>
      <c r="L22" s="84" t="b">
        <v>0</v>
      </c>
    </row>
    <row r="23" spans="1:12" ht="15">
      <c r="A23" s="84" t="s">
        <v>237</v>
      </c>
      <c r="B23" s="84" t="s">
        <v>2003</v>
      </c>
      <c r="C23" s="84">
        <v>11</v>
      </c>
      <c r="D23" s="118">
        <v>0.0035784109802316387</v>
      </c>
      <c r="E23" s="118">
        <v>0.9268608844321481</v>
      </c>
      <c r="F23" s="84" t="s">
        <v>2543</v>
      </c>
      <c r="G23" s="84" t="b">
        <v>0</v>
      </c>
      <c r="H23" s="84" t="b">
        <v>0</v>
      </c>
      <c r="I23" s="84" t="b">
        <v>0</v>
      </c>
      <c r="J23" s="84" t="b">
        <v>0</v>
      </c>
      <c r="K23" s="84" t="b">
        <v>0</v>
      </c>
      <c r="L23" s="84" t="b">
        <v>0</v>
      </c>
    </row>
    <row r="24" spans="1:12" ht="15">
      <c r="A24" s="84" t="s">
        <v>2003</v>
      </c>
      <c r="B24" s="84" t="s">
        <v>2268</v>
      </c>
      <c r="C24" s="84">
        <v>11</v>
      </c>
      <c r="D24" s="118">
        <v>0.0035784109802316387</v>
      </c>
      <c r="E24" s="118">
        <v>0.5049291988814575</v>
      </c>
      <c r="F24" s="84" t="s">
        <v>2543</v>
      </c>
      <c r="G24" s="84" t="b">
        <v>0</v>
      </c>
      <c r="H24" s="84" t="b">
        <v>0</v>
      </c>
      <c r="I24" s="84" t="b">
        <v>0</v>
      </c>
      <c r="J24" s="84" t="b">
        <v>0</v>
      </c>
      <c r="K24" s="84" t="b">
        <v>0</v>
      </c>
      <c r="L24" s="84" t="b">
        <v>0</v>
      </c>
    </row>
    <row r="25" spans="1:12" ht="15">
      <c r="A25" s="84" t="s">
        <v>2295</v>
      </c>
      <c r="B25" s="84" t="s">
        <v>2041</v>
      </c>
      <c r="C25" s="84">
        <v>10</v>
      </c>
      <c r="D25" s="118">
        <v>0.0033430849892897266</v>
      </c>
      <c r="E25" s="118">
        <v>1.136139175393769</v>
      </c>
      <c r="F25" s="84" t="s">
        <v>2543</v>
      </c>
      <c r="G25" s="84" t="b">
        <v>0</v>
      </c>
      <c r="H25" s="84" t="b">
        <v>0</v>
      </c>
      <c r="I25" s="84" t="b">
        <v>0</v>
      </c>
      <c r="J25" s="84" t="b">
        <v>0</v>
      </c>
      <c r="K25" s="84" t="b">
        <v>0</v>
      </c>
      <c r="L25" s="84" t="b">
        <v>0</v>
      </c>
    </row>
    <row r="26" spans="1:12" ht="15">
      <c r="A26" s="84" t="s">
        <v>2003</v>
      </c>
      <c r="B26" s="84" t="s">
        <v>2290</v>
      </c>
      <c r="C26" s="84">
        <v>10</v>
      </c>
      <c r="D26" s="118">
        <v>0.0033430849892897266</v>
      </c>
      <c r="E26" s="118">
        <v>1.116749027498576</v>
      </c>
      <c r="F26" s="84" t="s">
        <v>2543</v>
      </c>
      <c r="G26" s="84" t="b">
        <v>0</v>
      </c>
      <c r="H26" s="84" t="b">
        <v>0</v>
      </c>
      <c r="I26" s="84" t="b">
        <v>0</v>
      </c>
      <c r="J26" s="84" t="b">
        <v>1</v>
      </c>
      <c r="K26" s="84" t="b">
        <v>0</v>
      </c>
      <c r="L26" s="84" t="b">
        <v>0</v>
      </c>
    </row>
    <row r="27" spans="1:12" ht="15">
      <c r="A27" s="84" t="s">
        <v>2297</v>
      </c>
      <c r="B27" s="84" t="s">
        <v>2041</v>
      </c>
      <c r="C27" s="84">
        <v>10</v>
      </c>
      <c r="D27" s="118">
        <v>0.0033430849892897266</v>
      </c>
      <c r="E27" s="118">
        <v>1.136139175393769</v>
      </c>
      <c r="F27" s="84" t="s">
        <v>2543</v>
      </c>
      <c r="G27" s="84" t="b">
        <v>0</v>
      </c>
      <c r="H27" s="84" t="b">
        <v>0</v>
      </c>
      <c r="I27" s="84" t="b">
        <v>0</v>
      </c>
      <c r="J27" s="84" t="b">
        <v>0</v>
      </c>
      <c r="K27" s="84" t="b">
        <v>0</v>
      </c>
      <c r="L27" s="84" t="b">
        <v>0</v>
      </c>
    </row>
    <row r="28" spans="1:12" ht="15">
      <c r="A28" s="84" t="s">
        <v>2293</v>
      </c>
      <c r="B28" s="84" t="s">
        <v>2041</v>
      </c>
      <c r="C28" s="84">
        <v>10</v>
      </c>
      <c r="D28" s="118">
        <v>0.0033430849892897266</v>
      </c>
      <c r="E28" s="118">
        <v>1.0947464902355442</v>
      </c>
      <c r="F28" s="84" t="s">
        <v>2543</v>
      </c>
      <c r="G28" s="84" t="b">
        <v>0</v>
      </c>
      <c r="H28" s="84" t="b">
        <v>0</v>
      </c>
      <c r="I28" s="84" t="b">
        <v>0</v>
      </c>
      <c r="J28" s="84" t="b">
        <v>0</v>
      </c>
      <c r="K28" s="84" t="b">
        <v>0</v>
      </c>
      <c r="L28" s="84" t="b">
        <v>0</v>
      </c>
    </row>
    <row r="29" spans="1:12" ht="15">
      <c r="A29" s="84" t="s">
        <v>2294</v>
      </c>
      <c r="B29" s="84" t="s">
        <v>2041</v>
      </c>
      <c r="C29" s="84">
        <v>10</v>
      </c>
      <c r="D29" s="118">
        <v>0.0033430849892897266</v>
      </c>
      <c r="E29" s="118">
        <v>1.0947464902355442</v>
      </c>
      <c r="F29" s="84" t="s">
        <v>2543</v>
      </c>
      <c r="G29" s="84" t="b">
        <v>0</v>
      </c>
      <c r="H29" s="84" t="b">
        <v>0</v>
      </c>
      <c r="I29" s="84" t="b">
        <v>0</v>
      </c>
      <c r="J29" s="84" t="b">
        <v>0</v>
      </c>
      <c r="K29" s="84" t="b">
        <v>0</v>
      </c>
      <c r="L29" s="84" t="b">
        <v>0</v>
      </c>
    </row>
    <row r="30" spans="1:12" ht="15">
      <c r="A30" s="84" t="s">
        <v>2301</v>
      </c>
      <c r="B30" s="84" t="s">
        <v>2041</v>
      </c>
      <c r="C30" s="84">
        <v>9</v>
      </c>
      <c r="D30" s="118">
        <v>0.0030983020153707705</v>
      </c>
      <c r="E30" s="118">
        <v>1.136139175393769</v>
      </c>
      <c r="F30" s="84" t="s">
        <v>2543</v>
      </c>
      <c r="G30" s="84" t="b">
        <v>1</v>
      </c>
      <c r="H30" s="84" t="b">
        <v>0</v>
      </c>
      <c r="I30" s="84" t="b">
        <v>0</v>
      </c>
      <c r="J30" s="84" t="b">
        <v>0</v>
      </c>
      <c r="K30" s="84" t="b">
        <v>0</v>
      </c>
      <c r="L30" s="84" t="b">
        <v>0</v>
      </c>
    </row>
    <row r="31" spans="1:12" ht="15">
      <c r="A31" s="84" t="s">
        <v>237</v>
      </c>
      <c r="B31" s="84" t="s">
        <v>2052</v>
      </c>
      <c r="C31" s="84">
        <v>8</v>
      </c>
      <c r="D31" s="118">
        <v>0.00284300714448927</v>
      </c>
      <c r="E31" s="118">
        <v>2.1153490440742693</v>
      </c>
      <c r="F31" s="84" t="s">
        <v>2543</v>
      </c>
      <c r="G31" s="84" t="b">
        <v>0</v>
      </c>
      <c r="H31" s="84" t="b">
        <v>0</v>
      </c>
      <c r="I31" s="84" t="b">
        <v>0</v>
      </c>
      <c r="J31" s="84" t="b">
        <v>0</v>
      </c>
      <c r="K31" s="84" t="b">
        <v>0</v>
      </c>
      <c r="L31" s="84" t="b">
        <v>0</v>
      </c>
    </row>
    <row r="32" spans="1:12" ht="15">
      <c r="A32" s="84" t="s">
        <v>2003</v>
      </c>
      <c r="B32" s="84" t="s">
        <v>2285</v>
      </c>
      <c r="C32" s="84">
        <v>8</v>
      </c>
      <c r="D32" s="118">
        <v>0.00284300714448927</v>
      </c>
      <c r="E32" s="118">
        <v>0.9528922248599065</v>
      </c>
      <c r="F32" s="84" t="s">
        <v>2543</v>
      </c>
      <c r="G32" s="84" t="b">
        <v>0</v>
      </c>
      <c r="H32" s="84" t="b">
        <v>0</v>
      </c>
      <c r="I32" s="84" t="b">
        <v>0</v>
      </c>
      <c r="J32" s="84" t="b">
        <v>0</v>
      </c>
      <c r="K32" s="84" t="b">
        <v>0</v>
      </c>
      <c r="L32" s="84" t="b">
        <v>0</v>
      </c>
    </row>
    <row r="33" spans="1:12" ht="15">
      <c r="A33" s="84" t="s">
        <v>2302</v>
      </c>
      <c r="B33" s="84" t="s">
        <v>2303</v>
      </c>
      <c r="C33" s="84">
        <v>8</v>
      </c>
      <c r="D33" s="118">
        <v>0.00284300714448927</v>
      </c>
      <c r="E33" s="118">
        <v>2.725809577428663</v>
      </c>
      <c r="F33" s="84" t="s">
        <v>2543</v>
      </c>
      <c r="G33" s="84" t="b">
        <v>0</v>
      </c>
      <c r="H33" s="84" t="b">
        <v>0</v>
      </c>
      <c r="I33" s="84" t="b">
        <v>0</v>
      </c>
      <c r="J33" s="84" t="b">
        <v>0</v>
      </c>
      <c r="K33" s="84" t="b">
        <v>0</v>
      </c>
      <c r="L33" s="84" t="b">
        <v>0</v>
      </c>
    </row>
    <row r="34" spans="1:12" ht="15">
      <c r="A34" s="84" t="s">
        <v>2303</v>
      </c>
      <c r="B34" s="84" t="s">
        <v>2041</v>
      </c>
      <c r="C34" s="84">
        <v>8</v>
      </c>
      <c r="D34" s="118">
        <v>0.00284300714448927</v>
      </c>
      <c r="E34" s="118">
        <v>1.136139175393769</v>
      </c>
      <c r="F34" s="84" t="s">
        <v>2543</v>
      </c>
      <c r="G34" s="84" t="b">
        <v>0</v>
      </c>
      <c r="H34" s="84" t="b">
        <v>0</v>
      </c>
      <c r="I34" s="84" t="b">
        <v>0</v>
      </c>
      <c r="J34" s="84" t="b">
        <v>0</v>
      </c>
      <c r="K34" s="84" t="b">
        <v>0</v>
      </c>
      <c r="L34" s="84" t="b">
        <v>0</v>
      </c>
    </row>
    <row r="35" spans="1:12" ht="15">
      <c r="A35" s="84" t="s">
        <v>2003</v>
      </c>
      <c r="B35" s="84" t="s">
        <v>2284</v>
      </c>
      <c r="C35" s="84">
        <v>8</v>
      </c>
      <c r="D35" s="118">
        <v>0.00284300714448927</v>
      </c>
      <c r="E35" s="118">
        <v>0.9229290014824633</v>
      </c>
      <c r="F35" s="84" t="s">
        <v>2543</v>
      </c>
      <c r="G35" s="84" t="b">
        <v>0</v>
      </c>
      <c r="H35" s="84" t="b">
        <v>0</v>
      </c>
      <c r="I35" s="84" t="b">
        <v>0</v>
      </c>
      <c r="J35" s="84" t="b">
        <v>0</v>
      </c>
      <c r="K35" s="84" t="b">
        <v>0</v>
      </c>
      <c r="L35" s="84" t="b">
        <v>0</v>
      </c>
    </row>
    <row r="36" spans="1:12" ht="15">
      <c r="A36" s="84" t="s">
        <v>2270</v>
      </c>
      <c r="B36" s="84" t="s">
        <v>2053</v>
      </c>
      <c r="C36" s="84">
        <v>8</v>
      </c>
      <c r="D36" s="118">
        <v>0.00284300714448927</v>
      </c>
      <c r="E36" s="118">
        <v>1.025214014805907</v>
      </c>
      <c r="F36" s="84" t="s">
        <v>2543</v>
      </c>
      <c r="G36" s="84" t="b">
        <v>0</v>
      </c>
      <c r="H36" s="84" t="b">
        <v>1</v>
      </c>
      <c r="I36" s="84" t="b">
        <v>0</v>
      </c>
      <c r="J36" s="84" t="b">
        <v>0</v>
      </c>
      <c r="K36" s="84" t="b">
        <v>0</v>
      </c>
      <c r="L36" s="84" t="b">
        <v>0</v>
      </c>
    </row>
    <row r="37" spans="1:12" ht="15">
      <c r="A37" s="84" t="s">
        <v>2305</v>
      </c>
      <c r="B37" s="84" t="s">
        <v>2293</v>
      </c>
      <c r="C37" s="84">
        <v>8</v>
      </c>
      <c r="D37" s="118">
        <v>0.00284300714448927</v>
      </c>
      <c r="E37" s="118">
        <v>2.587506879262382</v>
      </c>
      <c r="F37" s="84" t="s">
        <v>2543</v>
      </c>
      <c r="G37" s="84" t="b">
        <v>0</v>
      </c>
      <c r="H37" s="84" t="b">
        <v>0</v>
      </c>
      <c r="I37" s="84" t="b">
        <v>0</v>
      </c>
      <c r="J37" s="84" t="b">
        <v>0</v>
      </c>
      <c r="K37" s="84" t="b">
        <v>0</v>
      </c>
      <c r="L37" s="84" t="b">
        <v>0</v>
      </c>
    </row>
    <row r="38" spans="1:12" ht="15">
      <c r="A38" s="84" t="s">
        <v>2300</v>
      </c>
      <c r="B38" s="84" t="s">
        <v>2041</v>
      </c>
      <c r="C38" s="84">
        <v>8</v>
      </c>
      <c r="D38" s="118">
        <v>0.00284300714448927</v>
      </c>
      <c r="E38" s="118">
        <v>1.0849866529463879</v>
      </c>
      <c r="F38" s="84" t="s">
        <v>2543</v>
      </c>
      <c r="G38" s="84" t="b">
        <v>0</v>
      </c>
      <c r="H38" s="84" t="b">
        <v>0</v>
      </c>
      <c r="I38" s="84" t="b">
        <v>0</v>
      </c>
      <c r="J38" s="84" t="b">
        <v>0</v>
      </c>
      <c r="K38" s="84" t="b">
        <v>0</v>
      </c>
      <c r="L38" s="84" t="b">
        <v>0</v>
      </c>
    </row>
    <row r="39" spans="1:12" ht="15">
      <c r="A39" s="84" t="s">
        <v>2298</v>
      </c>
      <c r="B39" s="84" t="s">
        <v>2041</v>
      </c>
      <c r="C39" s="84">
        <v>8</v>
      </c>
      <c r="D39" s="118">
        <v>0.00284300714448927</v>
      </c>
      <c r="E39" s="118">
        <v>1.0392291623857128</v>
      </c>
      <c r="F39" s="84" t="s">
        <v>2543</v>
      </c>
      <c r="G39" s="84" t="b">
        <v>0</v>
      </c>
      <c r="H39" s="84" t="b">
        <v>0</v>
      </c>
      <c r="I39" s="84" t="b">
        <v>0</v>
      </c>
      <c r="J39" s="84" t="b">
        <v>0</v>
      </c>
      <c r="K39" s="84" t="b">
        <v>0</v>
      </c>
      <c r="L39" s="84" t="b">
        <v>0</v>
      </c>
    </row>
    <row r="40" spans="1:12" ht="15">
      <c r="A40" s="84" t="s">
        <v>2306</v>
      </c>
      <c r="B40" s="84" t="s">
        <v>2041</v>
      </c>
      <c r="C40" s="84">
        <v>8</v>
      </c>
      <c r="D40" s="118">
        <v>0.00284300714448927</v>
      </c>
      <c r="E40" s="118">
        <v>1.136139175393769</v>
      </c>
      <c r="F40" s="84" t="s">
        <v>2543</v>
      </c>
      <c r="G40" s="84" t="b">
        <v>0</v>
      </c>
      <c r="H40" s="84" t="b">
        <v>0</v>
      </c>
      <c r="I40" s="84" t="b">
        <v>0</v>
      </c>
      <c r="J40" s="84" t="b">
        <v>0</v>
      </c>
      <c r="K40" s="84" t="b">
        <v>0</v>
      </c>
      <c r="L40" s="84" t="b">
        <v>0</v>
      </c>
    </row>
    <row r="41" spans="1:12" ht="15">
      <c r="A41" s="84" t="s">
        <v>2290</v>
      </c>
      <c r="B41" s="84" t="s">
        <v>2289</v>
      </c>
      <c r="C41" s="84">
        <v>7</v>
      </c>
      <c r="D41" s="118">
        <v>0.0026777554158320463</v>
      </c>
      <c r="E41" s="118">
        <v>2.315635112339614</v>
      </c>
      <c r="F41" s="84" t="s">
        <v>2543</v>
      </c>
      <c r="G41" s="84" t="b">
        <v>1</v>
      </c>
      <c r="H41" s="84" t="b">
        <v>0</v>
      </c>
      <c r="I41" s="84" t="b">
        <v>0</v>
      </c>
      <c r="J41" s="84" t="b">
        <v>0</v>
      </c>
      <c r="K41" s="84" t="b">
        <v>0</v>
      </c>
      <c r="L41" s="84" t="b">
        <v>0</v>
      </c>
    </row>
    <row r="42" spans="1:12" ht="15">
      <c r="A42" s="84" t="s">
        <v>2269</v>
      </c>
      <c r="B42" s="84" t="s">
        <v>2268</v>
      </c>
      <c r="C42" s="84">
        <v>7</v>
      </c>
      <c r="D42" s="118">
        <v>0.0025758798663941566</v>
      </c>
      <c r="E42" s="118">
        <v>1.0426338402758761</v>
      </c>
      <c r="F42" s="84" t="s">
        <v>2543</v>
      </c>
      <c r="G42" s="84" t="b">
        <v>0</v>
      </c>
      <c r="H42" s="84" t="b">
        <v>0</v>
      </c>
      <c r="I42" s="84" t="b">
        <v>0</v>
      </c>
      <c r="J42" s="84" t="b">
        <v>0</v>
      </c>
      <c r="K42" s="84" t="b">
        <v>0</v>
      </c>
      <c r="L42" s="84" t="b">
        <v>0</v>
      </c>
    </row>
    <row r="43" spans="1:12" ht="15">
      <c r="A43" s="84" t="s">
        <v>2309</v>
      </c>
      <c r="B43" s="84" t="s">
        <v>2041</v>
      </c>
      <c r="C43" s="84">
        <v>7</v>
      </c>
      <c r="D43" s="118">
        <v>0.0025758798663941566</v>
      </c>
      <c r="E43" s="118">
        <v>1.136139175393769</v>
      </c>
      <c r="F43" s="84" t="s">
        <v>2543</v>
      </c>
      <c r="G43" s="84" t="b">
        <v>0</v>
      </c>
      <c r="H43" s="84" t="b">
        <v>0</v>
      </c>
      <c r="I43" s="84" t="b">
        <v>0</v>
      </c>
      <c r="J43" s="84" t="b">
        <v>0</v>
      </c>
      <c r="K43" s="84" t="b">
        <v>0</v>
      </c>
      <c r="L43" s="84" t="b">
        <v>0</v>
      </c>
    </row>
    <row r="44" spans="1:12" ht="15">
      <c r="A44" s="84" t="s">
        <v>2003</v>
      </c>
      <c r="B44" s="84" t="s">
        <v>2276</v>
      </c>
      <c r="C44" s="84">
        <v>7</v>
      </c>
      <c r="D44" s="118">
        <v>0.0025758798663941566</v>
      </c>
      <c r="E44" s="118">
        <v>0.6793004775428649</v>
      </c>
      <c r="F44" s="84" t="s">
        <v>2543</v>
      </c>
      <c r="G44" s="84" t="b">
        <v>0</v>
      </c>
      <c r="H44" s="84" t="b">
        <v>0</v>
      </c>
      <c r="I44" s="84" t="b">
        <v>0</v>
      </c>
      <c r="J44" s="84" t="b">
        <v>0</v>
      </c>
      <c r="K44" s="84" t="b">
        <v>0</v>
      </c>
      <c r="L44" s="84" t="b">
        <v>0</v>
      </c>
    </row>
    <row r="45" spans="1:12" ht="15">
      <c r="A45" s="84" t="s">
        <v>2269</v>
      </c>
      <c r="B45" s="84" t="s">
        <v>2274</v>
      </c>
      <c r="C45" s="84">
        <v>7</v>
      </c>
      <c r="D45" s="118">
        <v>0.0025758798663941566</v>
      </c>
      <c r="E45" s="118">
        <v>1.3600542521280268</v>
      </c>
      <c r="F45" s="84" t="s">
        <v>2543</v>
      </c>
      <c r="G45" s="84" t="b">
        <v>0</v>
      </c>
      <c r="H45" s="84" t="b">
        <v>0</v>
      </c>
      <c r="I45" s="84" t="b">
        <v>0</v>
      </c>
      <c r="J45" s="84" t="b">
        <v>0</v>
      </c>
      <c r="K45" s="84" t="b">
        <v>0</v>
      </c>
      <c r="L45" s="84" t="b">
        <v>0</v>
      </c>
    </row>
    <row r="46" spans="1:12" ht="15">
      <c r="A46" s="84" t="s">
        <v>2003</v>
      </c>
      <c r="B46" s="84" t="s">
        <v>2313</v>
      </c>
      <c r="C46" s="84">
        <v>7</v>
      </c>
      <c r="D46" s="118">
        <v>0.0025758798663941566</v>
      </c>
      <c r="E46" s="118">
        <v>1.195930273546201</v>
      </c>
      <c r="F46" s="84" t="s">
        <v>2543</v>
      </c>
      <c r="G46" s="84" t="b">
        <v>0</v>
      </c>
      <c r="H46" s="84" t="b">
        <v>0</v>
      </c>
      <c r="I46" s="84" t="b">
        <v>0</v>
      </c>
      <c r="J46" s="84" t="b">
        <v>0</v>
      </c>
      <c r="K46" s="84" t="b">
        <v>0</v>
      </c>
      <c r="L46" s="84" t="b">
        <v>0</v>
      </c>
    </row>
    <row r="47" spans="1:12" ht="15">
      <c r="A47" s="84" t="s">
        <v>2313</v>
      </c>
      <c r="B47" s="84" t="s">
        <v>2273</v>
      </c>
      <c r="C47" s="84">
        <v>7</v>
      </c>
      <c r="D47" s="118">
        <v>0.0025758798663941566</v>
      </c>
      <c r="E47" s="118">
        <v>2.1975358002616194</v>
      </c>
      <c r="F47" s="84" t="s">
        <v>2543</v>
      </c>
      <c r="G47" s="84" t="b">
        <v>0</v>
      </c>
      <c r="H47" s="84" t="b">
        <v>0</v>
      </c>
      <c r="I47" s="84" t="b">
        <v>0</v>
      </c>
      <c r="J47" s="84" t="b">
        <v>0</v>
      </c>
      <c r="K47" s="84" t="b">
        <v>0</v>
      </c>
      <c r="L47" s="84" t="b">
        <v>0</v>
      </c>
    </row>
    <row r="48" spans="1:12" ht="15">
      <c r="A48" s="84" t="s">
        <v>2288</v>
      </c>
      <c r="B48" s="84" t="s">
        <v>2041</v>
      </c>
      <c r="C48" s="84">
        <v>7</v>
      </c>
      <c r="D48" s="118">
        <v>0.0025758798663941566</v>
      </c>
      <c r="E48" s="118">
        <v>0.8672938631011892</v>
      </c>
      <c r="F48" s="84" t="s">
        <v>2543</v>
      </c>
      <c r="G48" s="84" t="b">
        <v>0</v>
      </c>
      <c r="H48" s="84" t="b">
        <v>0</v>
      </c>
      <c r="I48" s="84" t="b">
        <v>0</v>
      </c>
      <c r="J48" s="84" t="b">
        <v>0</v>
      </c>
      <c r="K48" s="84" t="b">
        <v>0</v>
      </c>
      <c r="L48" s="84" t="b">
        <v>0</v>
      </c>
    </row>
    <row r="49" spans="1:12" ht="15">
      <c r="A49" s="84" t="s">
        <v>2287</v>
      </c>
      <c r="B49" s="84" t="s">
        <v>2314</v>
      </c>
      <c r="C49" s="84">
        <v>6</v>
      </c>
      <c r="D49" s="118">
        <v>0.00229521892785604</v>
      </c>
      <c r="E49" s="118">
        <v>2.51495621211377</v>
      </c>
      <c r="F49" s="84" t="s">
        <v>2543</v>
      </c>
      <c r="G49" s="84" t="b">
        <v>0</v>
      </c>
      <c r="H49" s="84" t="b">
        <v>0</v>
      </c>
      <c r="I49" s="84" t="b">
        <v>0</v>
      </c>
      <c r="J49" s="84" t="b">
        <v>0</v>
      </c>
      <c r="K49" s="84" t="b">
        <v>0</v>
      </c>
      <c r="L49" s="84" t="b">
        <v>0</v>
      </c>
    </row>
    <row r="50" spans="1:12" ht="15">
      <c r="A50" s="84" t="s">
        <v>2314</v>
      </c>
      <c r="B50" s="84" t="s">
        <v>2315</v>
      </c>
      <c r="C50" s="84">
        <v>6</v>
      </c>
      <c r="D50" s="118">
        <v>0.00229521892785604</v>
      </c>
      <c r="E50" s="118">
        <v>2.850748314036963</v>
      </c>
      <c r="F50" s="84" t="s">
        <v>2543</v>
      </c>
      <c r="G50" s="84" t="b">
        <v>0</v>
      </c>
      <c r="H50" s="84" t="b">
        <v>0</v>
      </c>
      <c r="I50" s="84" t="b">
        <v>0</v>
      </c>
      <c r="J50" s="84" t="b">
        <v>0</v>
      </c>
      <c r="K50" s="84" t="b">
        <v>0</v>
      </c>
      <c r="L50" s="84" t="b">
        <v>0</v>
      </c>
    </row>
    <row r="51" spans="1:12" ht="15">
      <c r="A51" s="84" t="s">
        <v>2315</v>
      </c>
      <c r="B51" s="84" t="s">
        <v>2041</v>
      </c>
      <c r="C51" s="84">
        <v>6</v>
      </c>
      <c r="D51" s="118">
        <v>0.00229521892785604</v>
      </c>
      <c r="E51" s="118">
        <v>1.136139175393769</v>
      </c>
      <c r="F51" s="84" t="s">
        <v>2543</v>
      </c>
      <c r="G51" s="84" t="b">
        <v>0</v>
      </c>
      <c r="H51" s="84" t="b">
        <v>0</v>
      </c>
      <c r="I51" s="84" t="b">
        <v>0</v>
      </c>
      <c r="J51" s="84" t="b">
        <v>0</v>
      </c>
      <c r="K51" s="84" t="b">
        <v>0</v>
      </c>
      <c r="L51" s="84" t="b">
        <v>0</v>
      </c>
    </row>
    <row r="52" spans="1:12" ht="15">
      <c r="A52" s="84" t="s">
        <v>2316</v>
      </c>
      <c r="B52" s="84" t="s">
        <v>2277</v>
      </c>
      <c r="C52" s="84">
        <v>6</v>
      </c>
      <c r="D52" s="118">
        <v>0.002524903178798233</v>
      </c>
      <c r="E52" s="118">
        <v>2.2864768835984006</v>
      </c>
      <c r="F52" s="84" t="s">
        <v>2543</v>
      </c>
      <c r="G52" s="84" t="b">
        <v>0</v>
      </c>
      <c r="H52" s="84" t="b">
        <v>0</v>
      </c>
      <c r="I52" s="84" t="b">
        <v>0</v>
      </c>
      <c r="J52" s="84" t="b">
        <v>0</v>
      </c>
      <c r="K52" s="84" t="b">
        <v>0</v>
      </c>
      <c r="L52" s="84" t="b">
        <v>0</v>
      </c>
    </row>
    <row r="53" spans="1:12" ht="15">
      <c r="A53" s="84" t="s">
        <v>2277</v>
      </c>
      <c r="B53" s="84" t="s">
        <v>2041</v>
      </c>
      <c r="C53" s="84">
        <v>6</v>
      </c>
      <c r="D53" s="118">
        <v>0.00229521892785604</v>
      </c>
      <c r="E53" s="118">
        <v>0.5718677449552066</v>
      </c>
      <c r="F53" s="84" t="s">
        <v>2543</v>
      </c>
      <c r="G53" s="84" t="b">
        <v>0</v>
      </c>
      <c r="H53" s="84" t="b">
        <v>0</v>
      </c>
      <c r="I53" s="84" t="b">
        <v>0</v>
      </c>
      <c r="J53" s="84" t="b">
        <v>0</v>
      </c>
      <c r="K53" s="84" t="b">
        <v>0</v>
      </c>
      <c r="L53" s="84" t="b">
        <v>0</v>
      </c>
    </row>
    <row r="54" spans="1:12" ht="15">
      <c r="A54" s="84" t="s">
        <v>2043</v>
      </c>
      <c r="B54" s="84" t="s">
        <v>2037</v>
      </c>
      <c r="C54" s="84">
        <v>6</v>
      </c>
      <c r="D54" s="118">
        <v>0.00229521892785604</v>
      </c>
      <c r="E54" s="118">
        <v>0.9342943654870379</v>
      </c>
      <c r="F54" s="84" t="s">
        <v>2543</v>
      </c>
      <c r="G54" s="84" t="b">
        <v>0</v>
      </c>
      <c r="H54" s="84" t="b">
        <v>0</v>
      </c>
      <c r="I54" s="84" t="b">
        <v>0</v>
      </c>
      <c r="J54" s="84" t="b">
        <v>0</v>
      </c>
      <c r="K54" s="84" t="b">
        <v>0</v>
      </c>
      <c r="L54" s="84" t="b">
        <v>0</v>
      </c>
    </row>
    <row r="55" spans="1:12" ht="15">
      <c r="A55" s="84" t="s">
        <v>2289</v>
      </c>
      <c r="B55" s="84" t="s">
        <v>2041</v>
      </c>
      <c r="C55" s="84">
        <v>6</v>
      </c>
      <c r="D55" s="118">
        <v>0.00229521892785604</v>
      </c>
      <c r="E55" s="118">
        <v>0.8351091797297879</v>
      </c>
      <c r="F55" s="84" t="s">
        <v>2543</v>
      </c>
      <c r="G55" s="84" t="b">
        <v>0</v>
      </c>
      <c r="H55" s="84" t="b">
        <v>0</v>
      </c>
      <c r="I55" s="84" t="b">
        <v>0</v>
      </c>
      <c r="J55" s="84" t="b">
        <v>0</v>
      </c>
      <c r="K55" s="84" t="b">
        <v>0</v>
      </c>
      <c r="L55" s="84" t="b">
        <v>0</v>
      </c>
    </row>
    <row r="56" spans="1:12" ht="15">
      <c r="A56" s="84" t="s">
        <v>2003</v>
      </c>
      <c r="B56" s="84" t="s">
        <v>2281</v>
      </c>
      <c r="C56" s="84">
        <v>6</v>
      </c>
      <c r="D56" s="118">
        <v>0.00229521892785604</v>
      </c>
      <c r="E56" s="118">
        <v>0.7188090188265385</v>
      </c>
      <c r="F56" s="84" t="s">
        <v>2543</v>
      </c>
      <c r="G56" s="84" t="b">
        <v>0</v>
      </c>
      <c r="H56" s="84" t="b">
        <v>0</v>
      </c>
      <c r="I56" s="84" t="b">
        <v>0</v>
      </c>
      <c r="J56" s="84" t="b">
        <v>0</v>
      </c>
      <c r="K56" s="84" t="b">
        <v>0</v>
      </c>
      <c r="L56" s="84" t="b">
        <v>0</v>
      </c>
    </row>
    <row r="57" spans="1:12" ht="15">
      <c r="A57" s="84" t="s">
        <v>2003</v>
      </c>
      <c r="B57" s="84" t="s">
        <v>2318</v>
      </c>
      <c r="C57" s="84">
        <v>6</v>
      </c>
      <c r="D57" s="118">
        <v>0.00229521892785604</v>
      </c>
      <c r="E57" s="118">
        <v>1.195930273546201</v>
      </c>
      <c r="F57" s="84" t="s">
        <v>2543</v>
      </c>
      <c r="G57" s="84" t="b">
        <v>0</v>
      </c>
      <c r="H57" s="84" t="b">
        <v>0</v>
      </c>
      <c r="I57" s="84" t="b">
        <v>0</v>
      </c>
      <c r="J57" s="84" t="b">
        <v>0</v>
      </c>
      <c r="K57" s="84" t="b">
        <v>0</v>
      </c>
      <c r="L57" s="84" t="b">
        <v>0</v>
      </c>
    </row>
    <row r="58" spans="1:12" ht="15">
      <c r="A58" s="84" t="s">
        <v>2271</v>
      </c>
      <c r="B58" s="84" t="s">
        <v>2280</v>
      </c>
      <c r="C58" s="84">
        <v>6</v>
      </c>
      <c r="D58" s="118">
        <v>0.0023984988140051157</v>
      </c>
      <c r="E58" s="118">
        <v>1.549718318372982</v>
      </c>
      <c r="F58" s="84" t="s">
        <v>2543</v>
      </c>
      <c r="G58" s="84" t="b">
        <v>0</v>
      </c>
      <c r="H58" s="84" t="b">
        <v>0</v>
      </c>
      <c r="I58" s="84" t="b">
        <v>0</v>
      </c>
      <c r="J58" s="84" t="b">
        <v>0</v>
      </c>
      <c r="K58" s="84" t="b">
        <v>0</v>
      </c>
      <c r="L58" s="84" t="b">
        <v>0</v>
      </c>
    </row>
    <row r="59" spans="1:12" ht="15">
      <c r="A59" s="84" t="s">
        <v>2003</v>
      </c>
      <c r="B59" s="84" t="s">
        <v>2278</v>
      </c>
      <c r="C59" s="84">
        <v>6</v>
      </c>
      <c r="D59" s="118">
        <v>0.00229521892785604</v>
      </c>
      <c r="E59" s="118">
        <v>0.6316588431076384</v>
      </c>
      <c r="F59" s="84" t="s">
        <v>2543</v>
      </c>
      <c r="G59" s="84" t="b">
        <v>0</v>
      </c>
      <c r="H59" s="84" t="b">
        <v>0</v>
      </c>
      <c r="I59" s="84" t="b">
        <v>0</v>
      </c>
      <c r="J59" s="84" t="b">
        <v>0</v>
      </c>
      <c r="K59" s="84" t="b">
        <v>0</v>
      </c>
      <c r="L59" s="84" t="b">
        <v>0</v>
      </c>
    </row>
    <row r="60" spans="1:12" ht="15">
      <c r="A60" s="84" t="s">
        <v>2322</v>
      </c>
      <c r="B60" s="84" t="s">
        <v>2041</v>
      </c>
      <c r="C60" s="84">
        <v>5</v>
      </c>
      <c r="D60" s="118">
        <v>0.0019987490116709296</v>
      </c>
      <c r="E60" s="118">
        <v>1.136139175393769</v>
      </c>
      <c r="F60" s="84" t="s">
        <v>2543</v>
      </c>
      <c r="G60" s="84" t="b">
        <v>0</v>
      </c>
      <c r="H60" s="84" t="b">
        <v>0</v>
      </c>
      <c r="I60" s="84" t="b">
        <v>0</v>
      </c>
      <c r="J60" s="84" t="b">
        <v>0</v>
      </c>
      <c r="K60" s="84" t="b">
        <v>0</v>
      </c>
      <c r="L60" s="84" t="b">
        <v>0</v>
      </c>
    </row>
    <row r="61" spans="1:12" ht="15">
      <c r="A61" s="84" t="s">
        <v>237</v>
      </c>
      <c r="B61" s="84" t="s">
        <v>2270</v>
      </c>
      <c r="C61" s="84">
        <v>5</v>
      </c>
      <c r="D61" s="118">
        <v>0.0019987490116709296</v>
      </c>
      <c r="E61" s="118">
        <v>2.1665015665216507</v>
      </c>
      <c r="F61" s="84" t="s">
        <v>2543</v>
      </c>
      <c r="G61" s="84" t="b">
        <v>0</v>
      </c>
      <c r="H61" s="84" t="b">
        <v>0</v>
      </c>
      <c r="I61" s="84" t="b">
        <v>0</v>
      </c>
      <c r="J61" s="84" t="b">
        <v>0</v>
      </c>
      <c r="K61" s="84" t="b">
        <v>1</v>
      </c>
      <c r="L61" s="84" t="b">
        <v>0</v>
      </c>
    </row>
    <row r="62" spans="1:12" ht="15">
      <c r="A62" s="84" t="s">
        <v>2040</v>
      </c>
      <c r="B62" s="84" t="s">
        <v>2044</v>
      </c>
      <c r="C62" s="84">
        <v>5</v>
      </c>
      <c r="D62" s="118">
        <v>0.0019987490116709296</v>
      </c>
      <c r="E62" s="118">
        <v>1.134744970402164</v>
      </c>
      <c r="F62" s="84" t="s">
        <v>2543</v>
      </c>
      <c r="G62" s="84" t="b">
        <v>0</v>
      </c>
      <c r="H62" s="84" t="b">
        <v>0</v>
      </c>
      <c r="I62" s="84" t="b">
        <v>0</v>
      </c>
      <c r="J62" s="84" t="b">
        <v>0</v>
      </c>
      <c r="K62" s="84" t="b">
        <v>0</v>
      </c>
      <c r="L62" s="84" t="b">
        <v>0</v>
      </c>
    </row>
    <row r="63" spans="1:12" ht="15">
      <c r="A63" s="84" t="s">
        <v>2044</v>
      </c>
      <c r="B63" s="84" t="s">
        <v>2043</v>
      </c>
      <c r="C63" s="84">
        <v>5</v>
      </c>
      <c r="D63" s="118">
        <v>0.0019987490116709296</v>
      </c>
      <c r="E63" s="118">
        <v>2.6746570549812816</v>
      </c>
      <c r="F63" s="84" t="s">
        <v>2543</v>
      </c>
      <c r="G63" s="84" t="b">
        <v>0</v>
      </c>
      <c r="H63" s="84" t="b">
        <v>0</v>
      </c>
      <c r="I63" s="84" t="b">
        <v>0</v>
      </c>
      <c r="J63" s="84" t="b">
        <v>0</v>
      </c>
      <c r="K63" s="84" t="b">
        <v>0</v>
      </c>
      <c r="L63" s="84" t="b">
        <v>0</v>
      </c>
    </row>
    <row r="64" spans="1:12" ht="15">
      <c r="A64" s="84" t="s">
        <v>2268</v>
      </c>
      <c r="B64" s="84" t="s">
        <v>2080</v>
      </c>
      <c r="C64" s="84">
        <v>5</v>
      </c>
      <c r="D64" s="118">
        <v>0.0019987490116709296</v>
      </c>
      <c r="E64" s="118">
        <v>1.7503777689194002</v>
      </c>
      <c r="F64" s="84" t="s">
        <v>2543</v>
      </c>
      <c r="G64" s="84" t="b">
        <v>0</v>
      </c>
      <c r="H64" s="84" t="b">
        <v>0</v>
      </c>
      <c r="I64" s="84" t="b">
        <v>0</v>
      </c>
      <c r="J64" s="84" t="b">
        <v>0</v>
      </c>
      <c r="K64" s="84" t="b">
        <v>0</v>
      </c>
      <c r="L64" s="84" t="b">
        <v>0</v>
      </c>
    </row>
    <row r="65" spans="1:12" ht="15">
      <c r="A65" s="84" t="s">
        <v>2003</v>
      </c>
      <c r="B65" s="84" t="s">
        <v>2009</v>
      </c>
      <c r="C65" s="84">
        <v>5</v>
      </c>
      <c r="D65" s="118">
        <v>0.0019987490116709296</v>
      </c>
      <c r="E65" s="118">
        <v>1.116749027498576</v>
      </c>
      <c r="F65" s="84" t="s">
        <v>2543</v>
      </c>
      <c r="G65" s="84" t="b">
        <v>0</v>
      </c>
      <c r="H65" s="84" t="b">
        <v>0</v>
      </c>
      <c r="I65" s="84" t="b">
        <v>0</v>
      </c>
      <c r="J65" s="84" t="b">
        <v>0</v>
      </c>
      <c r="K65" s="84" t="b">
        <v>0</v>
      </c>
      <c r="L65" s="84" t="b">
        <v>0</v>
      </c>
    </row>
    <row r="66" spans="1:12" ht="15">
      <c r="A66" s="84" t="s">
        <v>2276</v>
      </c>
      <c r="B66" s="84" t="s">
        <v>2268</v>
      </c>
      <c r="C66" s="84">
        <v>5</v>
      </c>
      <c r="D66" s="118">
        <v>0.0019987490116709296</v>
      </c>
      <c r="E66" s="118">
        <v>1.233747972916064</v>
      </c>
      <c r="F66" s="84" t="s">
        <v>2543</v>
      </c>
      <c r="G66" s="84" t="b">
        <v>0</v>
      </c>
      <c r="H66" s="84" t="b">
        <v>0</v>
      </c>
      <c r="I66" s="84" t="b">
        <v>0</v>
      </c>
      <c r="J66" s="84" t="b">
        <v>0</v>
      </c>
      <c r="K66" s="84" t="b">
        <v>0</v>
      </c>
      <c r="L66" s="84" t="b">
        <v>0</v>
      </c>
    </row>
    <row r="67" spans="1:12" ht="15">
      <c r="A67" s="84" t="s">
        <v>2003</v>
      </c>
      <c r="B67" s="84" t="s">
        <v>2311</v>
      </c>
      <c r="C67" s="84">
        <v>5</v>
      </c>
      <c r="D67" s="118">
        <v>0.0019987490116709296</v>
      </c>
      <c r="E67" s="118">
        <v>1.049802237867963</v>
      </c>
      <c r="F67" s="84" t="s">
        <v>2543</v>
      </c>
      <c r="G67" s="84" t="b">
        <v>0</v>
      </c>
      <c r="H67" s="84" t="b">
        <v>0</v>
      </c>
      <c r="I67" s="84" t="b">
        <v>0</v>
      </c>
      <c r="J67" s="84" t="b">
        <v>1</v>
      </c>
      <c r="K67" s="84" t="b">
        <v>0</v>
      </c>
      <c r="L67" s="84" t="b">
        <v>0</v>
      </c>
    </row>
    <row r="68" spans="1:12" ht="15">
      <c r="A68" s="84" t="s">
        <v>2282</v>
      </c>
      <c r="B68" s="84" t="s">
        <v>2286</v>
      </c>
      <c r="C68" s="84">
        <v>5</v>
      </c>
      <c r="D68" s="118">
        <v>0.0019987490116709296</v>
      </c>
      <c r="E68" s="118">
        <v>1.9586537113464826</v>
      </c>
      <c r="F68" s="84" t="s">
        <v>2543</v>
      </c>
      <c r="G68" s="84" t="b">
        <v>0</v>
      </c>
      <c r="H68" s="84" t="b">
        <v>0</v>
      </c>
      <c r="I68" s="84" t="b">
        <v>0</v>
      </c>
      <c r="J68" s="84" t="b">
        <v>0</v>
      </c>
      <c r="K68" s="84" t="b">
        <v>0</v>
      </c>
      <c r="L68" s="84" t="b">
        <v>0</v>
      </c>
    </row>
    <row r="69" spans="1:12" ht="15">
      <c r="A69" s="84" t="s">
        <v>2280</v>
      </c>
      <c r="B69" s="84" t="s">
        <v>2298</v>
      </c>
      <c r="C69" s="84">
        <v>5</v>
      </c>
      <c r="D69" s="118">
        <v>0.0019987490116709296</v>
      </c>
      <c r="E69" s="118">
        <v>2.0725970636533195</v>
      </c>
      <c r="F69" s="84" t="s">
        <v>2543</v>
      </c>
      <c r="G69" s="84" t="b">
        <v>0</v>
      </c>
      <c r="H69" s="84" t="b">
        <v>0</v>
      </c>
      <c r="I69" s="84" t="b">
        <v>0</v>
      </c>
      <c r="J69" s="84" t="b">
        <v>0</v>
      </c>
      <c r="K69" s="84" t="b">
        <v>0</v>
      </c>
      <c r="L69" s="84" t="b">
        <v>0</v>
      </c>
    </row>
    <row r="70" spans="1:12" ht="15">
      <c r="A70" s="84" t="s">
        <v>2332</v>
      </c>
      <c r="B70" s="84" t="s">
        <v>2041</v>
      </c>
      <c r="C70" s="84">
        <v>5</v>
      </c>
      <c r="D70" s="118">
        <v>0.0019987490116709296</v>
      </c>
      <c r="E70" s="118">
        <v>1.136139175393769</v>
      </c>
      <c r="F70" s="84" t="s">
        <v>2543</v>
      </c>
      <c r="G70" s="84" t="b">
        <v>0</v>
      </c>
      <c r="H70" s="84" t="b">
        <v>0</v>
      </c>
      <c r="I70" s="84" t="b">
        <v>0</v>
      </c>
      <c r="J70" s="84" t="b">
        <v>0</v>
      </c>
      <c r="K70" s="84" t="b">
        <v>0</v>
      </c>
      <c r="L70" s="84" t="b">
        <v>0</v>
      </c>
    </row>
    <row r="71" spans="1:12" ht="15">
      <c r="A71" s="84" t="s">
        <v>2288</v>
      </c>
      <c r="B71" s="84" t="s">
        <v>2268</v>
      </c>
      <c r="C71" s="84">
        <v>5</v>
      </c>
      <c r="D71" s="118">
        <v>0.0019987490116709296</v>
      </c>
      <c r="E71" s="118">
        <v>1.4815324566268202</v>
      </c>
      <c r="F71" s="84" t="s">
        <v>2543</v>
      </c>
      <c r="G71" s="84" t="b">
        <v>0</v>
      </c>
      <c r="H71" s="84" t="b">
        <v>0</v>
      </c>
      <c r="I71" s="84" t="b">
        <v>0</v>
      </c>
      <c r="J71" s="84" t="b">
        <v>0</v>
      </c>
      <c r="K71" s="84" t="b">
        <v>0</v>
      </c>
      <c r="L71" s="84" t="b">
        <v>0</v>
      </c>
    </row>
    <row r="72" spans="1:12" ht="15">
      <c r="A72" s="84" t="s">
        <v>2003</v>
      </c>
      <c r="B72" s="84" t="s">
        <v>2321</v>
      </c>
      <c r="C72" s="84">
        <v>4</v>
      </c>
      <c r="D72" s="118">
        <v>0.0016832687858654885</v>
      </c>
      <c r="E72" s="118">
        <v>1.0990202605381445</v>
      </c>
      <c r="F72" s="84" t="s">
        <v>2543</v>
      </c>
      <c r="G72" s="84" t="b">
        <v>0</v>
      </c>
      <c r="H72" s="84" t="b">
        <v>0</v>
      </c>
      <c r="I72" s="84" t="b">
        <v>0</v>
      </c>
      <c r="J72" s="84" t="b">
        <v>0</v>
      </c>
      <c r="K72" s="84" t="b">
        <v>0</v>
      </c>
      <c r="L72" s="84" t="b">
        <v>0</v>
      </c>
    </row>
    <row r="73" spans="1:12" ht="15">
      <c r="A73" s="84" t="s">
        <v>2003</v>
      </c>
      <c r="B73" s="84" t="s">
        <v>2335</v>
      </c>
      <c r="C73" s="84">
        <v>4</v>
      </c>
      <c r="D73" s="118">
        <v>0.0016832687858654885</v>
      </c>
      <c r="E73" s="118">
        <v>1.195930273546201</v>
      </c>
      <c r="F73" s="84" t="s">
        <v>2543</v>
      </c>
      <c r="G73" s="84" t="b">
        <v>0</v>
      </c>
      <c r="H73" s="84" t="b">
        <v>0</v>
      </c>
      <c r="I73" s="84" t="b">
        <v>0</v>
      </c>
      <c r="J73" s="84" t="b">
        <v>0</v>
      </c>
      <c r="K73" s="84" t="b">
        <v>0</v>
      </c>
      <c r="L73" s="84" t="b">
        <v>0</v>
      </c>
    </row>
    <row r="74" spans="1:12" ht="15">
      <c r="A74" s="84" t="s">
        <v>2275</v>
      </c>
      <c r="B74" s="84" t="s">
        <v>2287</v>
      </c>
      <c r="C74" s="84">
        <v>4</v>
      </c>
      <c r="D74" s="118">
        <v>0.0016832687858654885</v>
      </c>
      <c r="E74" s="118">
        <v>1.7552883674241393</v>
      </c>
      <c r="F74" s="84" t="s">
        <v>2543</v>
      </c>
      <c r="G74" s="84" t="b">
        <v>0</v>
      </c>
      <c r="H74" s="84" t="b">
        <v>0</v>
      </c>
      <c r="I74" s="84" t="b">
        <v>0</v>
      </c>
      <c r="J74" s="84" t="b">
        <v>0</v>
      </c>
      <c r="K74" s="84" t="b">
        <v>0</v>
      </c>
      <c r="L74" s="84" t="b">
        <v>0</v>
      </c>
    </row>
    <row r="75" spans="1:12" ht="15">
      <c r="A75" s="84" t="s">
        <v>2339</v>
      </c>
      <c r="B75" s="84" t="s">
        <v>2041</v>
      </c>
      <c r="C75" s="84">
        <v>4</v>
      </c>
      <c r="D75" s="118">
        <v>0.0016832687858654885</v>
      </c>
      <c r="E75" s="118">
        <v>1.136139175393769</v>
      </c>
      <c r="F75" s="84" t="s">
        <v>2543</v>
      </c>
      <c r="G75" s="84" t="b">
        <v>0</v>
      </c>
      <c r="H75" s="84" t="b">
        <v>0</v>
      </c>
      <c r="I75" s="84" t="b">
        <v>0</v>
      </c>
      <c r="J75" s="84" t="b">
        <v>0</v>
      </c>
      <c r="K75" s="84" t="b">
        <v>0</v>
      </c>
      <c r="L75" s="84" t="b">
        <v>0</v>
      </c>
    </row>
    <row r="76" spans="1:12" ht="15">
      <c r="A76" s="84" t="s">
        <v>2290</v>
      </c>
      <c r="B76" s="84" t="s">
        <v>2277</v>
      </c>
      <c r="C76" s="84">
        <v>4</v>
      </c>
      <c r="D76" s="118">
        <v>0.0016832687858654885</v>
      </c>
      <c r="E76" s="118">
        <v>1.809355628878738</v>
      </c>
      <c r="F76" s="84" t="s">
        <v>2543</v>
      </c>
      <c r="G76" s="84" t="b">
        <v>1</v>
      </c>
      <c r="H76" s="84" t="b">
        <v>0</v>
      </c>
      <c r="I76" s="84" t="b">
        <v>0</v>
      </c>
      <c r="J76" s="84" t="b">
        <v>0</v>
      </c>
      <c r="K76" s="84" t="b">
        <v>0</v>
      </c>
      <c r="L76" s="84" t="b">
        <v>0</v>
      </c>
    </row>
    <row r="77" spans="1:12" ht="15">
      <c r="A77" s="84" t="s">
        <v>2342</v>
      </c>
      <c r="B77" s="84" t="s">
        <v>2317</v>
      </c>
      <c r="C77" s="84">
        <v>4</v>
      </c>
      <c r="D77" s="118">
        <v>0.0016832687858654885</v>
      </c>
      <c r="E77" s="118">
        <v>2.850748314036963</v>
      </c>
      <c r="F77" s="84" t="s">
        <v>2543</v>
      </c>
      <c r="G77" s="84" t="b">
        <v>0</v>
      </c>
      <c r="H77" s="84" t="b">
        <v>0</v>
      </c>
      <c r="I77" s="84" t="b">
        <v>0</v>
      </c>
      <c r="J77" s="84" t="b">
        <v>0</v>
      </c>
      <c r="K77" s="84" t="b">
        <v>0</v>
      </c>
      <c r="L77" s="84" t="b">
        <v>0</v>
      </c>
    </row>
    <row r="78" spans="1:12" ht="15">
      <c r="A78" s="84" t="s">
        <v>2003</v>
      </c>
      <c r="B78" s="84" t="s">
        <v>2304</v>
      </c>
      <c r="C78" s="84">
        <v>4</v>
      </c>
      <c r="D78" s="118">
        <v>0.0016832687858654885</v>
      </c>
      <c r="E78" s="118">
        <v>0.8949002778822198</v>
      </c>
      <c r="F78" s="84" t="s">
        <v>2543</v>
      </c>
      <c r="G78" s="84" t="b">
        <v>0</v>
      </c>
      <c r="H78" s="84" t="b">
        <v>0</v>
      </c>
      <c r="I78" s="84" t="b">
        <v>0</v>
      </c>
      <c r="J78" s="84" t="b">
        <v>0</v>
      </c>
      <c r="K78" s="84" t="b">
        <v>0</v>
      </c>
      <c r="L78" s="84" t="b">
        <v>0</v>
      </c>
    </row>
    <row r="79" spans="1:12" ht="15">
      <c r="A79" s="84" t="s">
        <v>2304</v>
      </c>
      <c r="B79" s="84" t="s">
        <v>2041</v>
      </c>
      <c r="C79" s="84">
        <v>4</v>
      </c>
      <c r="D79" s="118">
        <v>0.0016832687858654885</v>
      </c>
      <c r="E79" s="118">
        <v>0.8351091797297879</v>
      </c>
      <c r="F79" s="84" t="s">
        <v>2543</v>
      </c>
      <c r="G79" s="84" t="b">
        <v>0</v>
      </c>
      <c r="H79" s="84" t="b">
        <v>0</v>
      </c>
      <c r="I79" s="84" t="b">
        <v>0</v>
      </c>
      <c r="J79" s="84" t="b">
        <v>0</v>
      </c>
      <c r="K79" s="84" t="b">
        <v>0</v>
      </c>
      <c r="L79" s="84" t="b">
        <v>0</v>
      </c>
    </row>
    <row r="80" spans="1:12" ht="15">
      <c r="A80" s="84" t="s">
        <v>2269</v>
      </c>
      <c r="B80" s="84" t="s">
        <v>2279</v>
      </c>
      <c r="C80" s="84">
        <v>4</v>
      </c>
      <c r="D80" s="118">
        <v>0.0016832687858654885</v>
      </c>
      <c r="E80" s="118">
        <v>1.2532359504597212</v>
      </c>
      <c r="F80" s="84" t="s">
        <v>2543</v>
      </c>
      <c r="G80" s="84" t="b">
        <v>0</v>
      </c>
      <c r="H80" s="84" t="b">
        <v>0</v>
      </c>
      <c r="I80" s="84" t="b">
        <v>0</v>
      </c>
      <c r="J80" s="84" t="b">
        <v>0</v>
      </c>
      <c r="K80" s="84" t="b">
        <v>0</v>
      </c>
      <c r="L80" s="84" t="b">
        <v>0</v>
      </c>
    </row>
    <row r="81" spans="1:12" ht="15">
      <c r="A81" s="84" t="s">
        <v>2003</v>
      </c>
      <c r="B81" s="84" t="s">
        <v>2287</v>
      </c>
      <c r="C81" s="84">
        <v>4</v>
      </c>
      <c r="D81" s="118">
        <v>0.0016832687858654885</v>
      </c>
      <c r="E81" s="118">
        <v>0.6840469125673266</v>
      </c>
      <c r="F81" s="84" t="s">
        <v>2543</v>
      </c>
      <c r="G81" s="84" t="b">
        <v>0</v>
      </c>
      <c r="H81" s="84" t="b">
        <v>0</v>
      </c>
      <c r="I81" s="84" t="b">
        <v>0</v>
      </c>
      <c r="J81" s="84" t="b">
        <v>0</v>
      </c>
      <c r="K81" s="84" t="b">
        <v>0</v>
      </c>
      <c r="L81" s="84" t="b">
        <v>0</v>
      </c>
    </row>
    <row r="82" spans="1:12" ht="15">
      <c r="A82" s="84" t="s">
        <v>2345</v>
      </c>
      <c r="B82" s="84" t="s">
        <v>2300</v>
      </c>
      <c r="C82" s="84">
        <v>4</v>
      </c>
      <c r="D82" s="118">
        <v>0.0016832687858654885</v>
      </c>
      <c r="E82" s="118">
        <v>2.6746570549812816</v>
      </c>
      <c r="F82" s="84" t="s">
        <v>2543</v>
      </c>
      <c r="G82" s="84" t="b">
        <v>0</v>
      </c>
      <c r="H82" s="84" t="b">
        <v>0</v>
      </c>
      <c r="I82" s="84" t="b">
        <v>0</v>
      </c>
      <c r="J82" s="84" t="b">
        <v>0</v>
      </c>
      <c r="K82" s="84" t="b">
        <v>0</v>
      </c>
      <c r="L82" s="84" t="b">
        <v>0</v>
      </c>
    </row>
    <row r="83" spans="1:12" ht="15">
      <c r="A83" s="84" t="s">
        <v>2003</v>
      </c>
      <c r="B83" s="84" t="s">
        <v>2282</v>
      </c>
      <c r="C83" s="84">
        <v>4</v>
      </c>
      <c r="D83" s="118">
        <v>0.0016832687858654885</v>
      </c>
      <c r="E83" s="118">
        <v>0.5938702822182386</v>
      </c>
      <c r="F83" s="84" t="s">
        <v>2543</v>
      </c>
      <c r="G83" s="84" t="b">
        <v>0</v>
      </c>
      <c r="H83" s="84" t="b">
        <v>0</v>
      </c>
      <c r="I83" s="84" t="b">
        <v>0</v>
      </c>
      <c r="J83" s="84" t="b">
        <v>0</v>
      </c>
      <c r="K83" s="84" t="b">
        <v>0</v>
      </c>
      <c r="L83" s="84" t="b">
        <v>0</v>
      </c>
    </row>
    <row r="84" spans="1:12" ht="15">
      <c r="A84" s="84" t="s">
        <v>2307</v>
      </c>
      <c r="B84" s="84" t="s">
        <v>2041</v>
      </c>
      <c r="C84" s="84">
        <v>4</v>
      </c>
      <c r="D84" s="118">
        <v>0.0016832687858654885</v>
      </c>
      <c r="E84" s="118">
        <v>0.8351091797297879</v>
      </c>
      <c r="F84" s="84" t="s">
        <v>2543</v>
      </c>
      <c r="G84" s="84" t="b">
        <v>0</v>
      </c>
      <c r="H84" s="84" t="b">
        <v>0</v>
      </c>
      <c r="I84" s="84" t="b">
        <v>0</v>
      </c>
      <c r="J84" s="84" t="b">
        <v>0</v>
      </c>
      <c r="K84" s="84" t="b">
        <v>0</v>
      </c>
      <c r="L84" s="84" t="b">
        <v>0</v>
      </c>
    </row>
    <row r="85" spans="1:12" ht="15">
      <c r="A85" s="84" t="s">
        <v>2349</v>
      </c>
      <c r="B85" s="84" t="s">
        <v>2292</v>
      </c>
      <c r="C85" s="84">
        <v>4</v>
      </c>
      <c r="D85" s="118">
        <v>0.0016832687858654885</v>
      </c>
      <c r="E85" s="118">
        <v>2.5497183183729817</v>
      </c>
      <c r="F85" s="84" t="s">
        <v>2543</v>
      </c>
      <c r="G85" s="84" t="b">
        <v>0</v>
      </c>
      <c r="H85" s="84" t="b">
        <v>0</v>
      </c>
      <c r="I85" s="84" t="b">
        <v>0</v>
      </c>
      <c r="J85" s="84" t="b">
        <v>0</v>
      </c>
      <c r="K85" s="84" t="b">
        <v>0</v>
      </c>
      <c r="L85" s="84" t="b">
        <v>0</v>
      </c>
    </row>
    <row r="86" spans="1:12" ht="15">
      <c r="A86" s="84" t="s">
        <v>2292</v>
      </c>
      <c r="B86" s="84" t="s">
        <v>2272</v>
      </c>
      <c r="C86" s="84">
        <v>4</v>
      </c>
      <c r="D86" s="118">
        <v>0.0016832687858654885</v>
      </c>
      <c r="E86" s="118">
        <v>2.151778309700944</v>
      </c>
      <c r="F86" s="84" t="s">
        <v>2543</v>
      </c>
      <c r="G86" s="84" t="b">
        <v>0</v>
      </c>
      <c r="H86" s="84" t="b">
        <v>0</v>
      </c>
      <c r="I86" s="84" t="b">
        <v>0</v>
      </c>
      <c r="J86" s="84" t="b">
        <v>0</v>
      </c>
      <c r="K86" s="84" t="b">
        <v>0</v>
      </c>
      <c r="L86" s="84" t="b">
        <v>0</v>
      </c>
    </row>
    <row r="87" spans="1:12" ht="15">
      <c r="A87" s="84" t="s">
        <v>2272</v>
      </c>
      <c r="B87" s="84" t="s">
        <v>2319</v>
      </c>
      <c r="C87" s="84">
        <v>4</v>
      </c>
      <c r="D87" s="118">
        <v>0.0016832687858654885</v>
      </c>
      <c r="E87" s="118">
        <v>1.9904103074659691</v>
      </c>
      <c r="F87" s="84" t="s">
        <v>2543</v>
      </c>
      <c r="G87" s="84" t="b">
        <v>0</v>
      </c>
      <c r="H87" s="84" t="b">
        <v>0</v>
      </c>
      <c r="I87" s="84" t="b">
        <v>0</v>
      </c>
      <c r="J87" s="84" t="b">
        <v>0</v>
      </c>
      <c r="K87" s="84" t="b">
        <v>0</v>
      </c>
      <c r="L87" s="84" t="b">
        <v>0</v>
      </c>
    </row>
    <row r="88" spans="1:12" ht="15">
      <c r="A88" s="84" t="s">
        <v>2319</v>
      </c>
      <c r="B88" s="84" t="s">
        <v>2350</v>
      </c>
      <c r="C88" s="84">
        <v>4</v>
      </c>
      <c r="D88" s="118">
        <v>0.0016832687858654885</v>
      </c>
      <c r="E88" s="118">
        <v>2.850748314036963</v>
      </c>
      <c r="F88" s="84" t="s">
        <v>2543</v>
      </c>
      <c r="G88" s="84" t="b">
        <v>0</v>
      </c>
      <c r="H88" s="84" t="b">
        <v>0</v>
      </c>
      <c r="I88" s="84" t="b">
        <v>0</v>
      </c>
      <c r="J88" s="84" t="b">
        <v>0</v>
      </c>
      <c r="K88" s="84" t="b">
        <v>0</v>
      </c>
      <c r="L88" s="84" t="b">
        <v>0</v>
      </c>
    </row>
    <row r="89" spans="1:12" ht="15">
      <c r="A89" s="84" t="s">
        <v>2350</v>
      </c>
      <c r="B89" s="84" t="s">
        <v>2301</v>
      </c>
      <c r="C89" s="84">
        <v>4</v>
      </c>
      <c r="D89" s="118">
        <v>0.0016832687858654885</v>
      </c>
      <c r="E89" s="118">
        <v>2.6746570549812816</v>
      </c>
      <c r="F89" s="84" t="s">
        <v>2543</v>
      </c>
      <c r="G89" s="84" t="b">
        <v>0</v>
      </c>
      <c r="H89" s="84" t="b">
        <v>0</v>
      </c>
      <c r="I89" s="84" t="b">
        <v>0</v>
      </c>
      <c r="J89" s="84" t="b">
        <v>1</v>
      </c>
      <c r="K89" s="84" t="b">
        <v>0</v>
      </c>
      <c r="L89" s="84" t="b">
        <v>0</v>
      </c>
    </row>
    <row r="90" spans="1:12" ht="15">
      <c r="A90" s="84" t="s">
        <v>2352</v>
      </c>
      <c r="B90" s="84" t="s">
        <v>2353</v>
      </c>
      <c r="C90" s="84">
        <v>4</v>
      </c>
      <c r="D90" s="118">
        <v>0.0016832687858654885</v>
      </c>
      <c r="E90" s="118">
        <v>3.0268395730926443</v>
      </c>
      <c r="F90" s="84" t="s">
        <v>2543</v>
      </c>
      <c r="G90" s="84" t="b">
        <v>0</v>
      </c>
      <c r="H90" s="84" t="b">
        <v>0</v>
      </c>
      <c r="I90" s="84" t="b">
        <v>0</v>
      </c>
      <c r="J90" s="84" t="b">
        <v>0</v>
      </c>
      <c r="K90" s="84" t="b">
        <v>0</v>
      </c>
      <c r="L90" s="84" t="b">
        <v>0</v>
      </c>
    </row>
    <row r="91" spans="1:12" ht="15">
      <c r="A91" s="84" t="s">
        <v>2353</v>
      </c>
      <c r="B91" s="84" t="s">
        <v>2041</v>
      </c>
      <c r="C91" s="84">
        <v>4</v>
      </c>
      <c r="D91" s="118">
        <v>0.0016832687858654885</v>
      </c>
      <c r="E91" s="118">
        <v>1.136139175393769</v>
      </c>
      <c r="F91" s="84" t="s">
        <v>2543</v>
      </c>
      <c r="G91" s="84" t="b">
        <v>0</v>
      </c>
      <c r="H91" s="84" t="b">
        <v>0</v>
      </c>
      <c r="I91" s="84" t="b">
        <v>0</v>
      </c>
      <c r="J91" s="84" t="b">
        <v>0</v>
      </c>
      <c r="K91" s="84" t="b">
        <v>0</v>
      </c>
      <c r="L91" s="84" t="b">
        <v>0</v>
      </c>
    </row>
    <row r="92" spans="1:12" ht="15">
      <c r="A92" s="84" t="s">
        <v>2355</v>
      </c>
      <c r="B92" s="84" t="s">
        <v>2356</v>
      </c>
      <c r="C92" s="84">
        <v>3</v>
      </c>
      <c r="D92" s="118">
        <v>0.00134393337414366</v>
      </c>
      <c r="E92" s="118">
        <v>3.151778309700944</v>
      </c>
      <c r="F92" s="84" t="s">
        <v>2543</v>
      </c>
      <c r="G92" s="84" t="b">
        <v>0</v>
      </c>
      <c r="H92" s="84" t="b">
        <v>0</v>
      </c>
      <c r="I92" s="84" t="b">
        <v>0</v>
      </c>
      <c r="J92" s="84" t="b">
        <v>0</v>
      </c>
      <c r="K92" s="84" t="b">
        <v>0</v>
      </c>
      <c r="L92" s="84" t="b">
        <v>0</v>
      </c>
    </row>
    <row r="93" spans="1:12" ht="15">
      <c r="A93" s="84" t="s">
        <v>2356</v>
      </c>
      <c r="B93" s="84" t="s">
        <v>2357</v>
      </c>
      <c r="C93" s="84">
        <v>3</v>
      </c>
      <c r="D93" s="118">
        <v>0.00134393337414366</v>
      </c>
      <c r="E93" s="118">
        <v>3.151778309700944</v>
      </c>
      <c r="F93" s="84" t="s">
        <v>2543</v>
      </c>
      <c r="G93" s="84" t="b">
        <v>0</v>
      </c>
      <c r="H93" s="84" t="b">
        <v>0</v>
      </c>
      <c r="I93" s="84" t="b">
        <v>0</v>
      </c>
      <c r="J93" s="84" t="b">
        <v>0</v>
      </c>
      <c r="K93" s="84" t="b">
        <v>0</v>
      </c>
      <c r="L93" s="84" t="b">
        <v>0</v>
      </c>
    </row>
    <row r="94" spans="1:12" ht="15">
      <c r="A94" s="84" t="s">
        <v>2357</v>
      </c>
      <c r="B94" s="84" t="s">
        <v>2358</v>
      </c>
      <c r="C94" s="84">
        <v>3</v>
      </c>
      <c r="D94" s="118">
        <v>0.00134393337414366</v>
      </c>
      <c r="E94" s="118">
        <v>3.151778309700944</v>
      </c>
      <c r="F94" s="84" t="s">
        <v>2543</v>
      </c>
      <c r="G94" s="84" t="b">
        <v>0</v>
      </c>
      <c r="H94" s="84" t="b">
        <v>0</v>
      </c>
      <c r="I94" s="84" t="b">
        <v>0</v>
      </c>
      <c r="J94" s="84" t="b">
        <v>0</v>
      </c>
      <c r="K94" s="84" t="b">
        <v>0</v>
      </c>
      <c r="L94" s="84" t="b">
        <v>0</v>
      </c>
    </row>
    <row r="95" spans="1:12" ht="15">
      <c r="A95" s="84" t="s">
        <v>2358</v>
      </c>
      <c r="B95" s="84" t="s">
        <v>2333</v>
      </c>
      <c r="C95" s="84">
        <v>3</v>
      </c>
      <c r="D95" s="118">
        <v>0.00134393337414366</v>
      </c>
      <c r="E95" s="118">
        <v>3.0268395730926443</v>
      </c>
      <c r="F95" s="84" t="s">
        <v>2543</v>
      </c>
      <c r="G95" s="84" t="b">
        <v>0</v>
      </c>
      <c r="H95" s="84" t="b">
        <v>0</v>
      </c>
      <c r="I95" s="84" t="b">
        <v>0</v>
      </c>
      <c r="J95" s="84" t="b">
        <v>0</v>
      </c>
      <c r="K95" s="84" t="b">
        <v>0</v>
      </c>
      <c r="L95" s="84" t="b">
        <v>0</v>
      </c>
    </row>
    <row r="96" spans="1:12" ht="15">
      <c r="A96" s="84" t="s">
        <v>2333</v>
      </c>
      <c r="B96" s="84" t="s">
        <v>2359</v>
      </c>
      <c r="C96" s="84">
        <v>3</v>
      </c>
      <c r="D96" s="118">
        <v>0.00134393337414366</v>
      </c>
      <c r="E96" s="118">
        <v>3.0268395730926443</v>
      </c>
      <c r="F96" s="84" t="s">
        <v>2543</v>
      </c>
      <c r="G96" s="84" t="b">
        <v>0</v>
      </c>
      <c r="H96" s="84" t="b">
        <v>0</v>
      </c>
      <c r="I96" s="84" t="b">
        <v>0</v>
      </c>
      <c r="J96" s="84" t="b">
        <v>0</v>
      </c>
      <c r="K96" s="84" t="b">
        <v>0</v>
      </c>
      <c r="L96" s="84" t="b">
        <v>0</v>
      </c>
    </row>
    <row r="97" spans="1:12" ht="15">
      <c r="A97" s="84" t="s">
        <v>2359</v>
      </c>
      <c r="B97" s="84" t="s">
        <v>2360</v>
      </c>
      <c r="C97" s="84">
        <v>3</v>
      </c>
      <c r="D97" s="118">
        <v>0.00134393337414366</v>
      </c>
      <c r="E97" s="118">
        <v>3.151778309700944</v>
      </c>
      <c r="F97" s="84" t="s">
        <v>2543</v>
      </c>
      <c r="G97" s="84" t="b">
        <v>0</v>
      </c>
      <c r="H97" s="84" t="b">
        <v>0</v>
      </c>
      <c r="I97" s="84" t="b">
        <v>0</v>
      </c>
      <c r="J97" s="84" t="b">
        <v>0</v>
      </c>
      <c r="K97" s="84" t="b">
        <v>0</v>
      </c>
      <c r="L97" s="84" t="b">
        <v>0</v>
      </c>
    </row>
    <row r="98" spans="1:12" ht="15">
      <c r="A98" s="84" t="s">
        <v>2360</v>
      </c>
      <c r="B98" s="84" t="s">
        <v>2043</v>
      </c>
      <c r="C98" s="84">
        <v>3</v>
      </c>
      <c r="D98" s="118">
        <v>0.00134393337414366</v>
      </c>
      <c r="E98" s="118">
        <v>2.6746570549812816</v>
      </c>
      <c r="F98" s="84" t="s">
        <v>2543</v>
      </c>
      <c r="G98" s="84" t="b">
        <v>0</v>
      </c>
      <c r="H98" s="84" t="b">
        <v>0</v>
      </c>
      <c r="I98" s="84" t="b">
        <v>0</v>
      </c>
      <c r="J98" s="84" t="b">
        <v>0</v>
      </c>
      <c r="K98" s="84" t="b">
        <v>0</v>
      </c>
      <c r="L98" s="84" t="b">
        <v>0</v>
      </c>
    </row>
    <row r="99" spans="1:12" ht="15">
      <c r="A99" s="84" t="s">
        <v>2043</v>
      </c>
      <c r="B99" s="84" t="s">
        <v>2361</v>
      </c>
      <c r="C99" s="84">
        <v>3</v>
      </c>
      <c r="D99" s="118">
        <v>0.00134393337414366</v>
      </c>
      <c r="E99" s="118">
        <v>2.6746570549812816</v>
      </c>
      <c r="F99" s="84" t="s">
        <v>2543</v>
      </c>
      <c r="G99" s="84" t="b">
        <v>0</v>
      </c>
      <c r="H99" s="84" t="b">
        <v>0</v>
      </c>
      <c r="I99" s="84" t="b">
        <v>0</v>
      </c>
      <c r="J99" s="84" t="b">
        <v>0</v>
      </c>
      <c r="K99" s="84" t="b">
        <v>0</v>
      </c>
      <c r="L99" s="84" t="b">
        <v>0</v>
      </c>
    </row>
    <row r="100" spans="1:12" ht="15">
      <c r="A100" s="84" t="s">
        <v>2361</v>
      </c>
      <c r="B100" s="84" t="s">
        <v>2038</v>
      </c>
      <c r="C100" s="84">
        <v>3</v>
      </c>
      <c r="D100" s="118">
        <v>0.00134393337414366</v>
      </c>
      <c r="E100" s="118">
        <v>1.1305890106310061</v>
      </c>
      <c r="F100" s="84" t="s">
        <v>2543</v>
      </c>
      <c r="G100" s="84" t="b">
        <v>0</v>
      </c>
      <c r="H100" s="84" t="b">
        <v>0</v>
      </c>
      <c r="I100" s="84" t="b">
        <v>0</v>
      </c>
      <c r="J100" s="84" t="b">
        <v>0</v>
      </c>
      <c r="K100" s="84" t="b">
        <v>0</v>
      </c>
      <c r="L100" s="84" t="b">
        <v>0</v>
      </c>
    </row>
    <row r="101" spans="1:12" ht="15">
      <c r="A101" s="84" t="s">
        <v>2079</v>
      </c>
      <c r="B101" s="84" t="s">
        <v>2037</v>
      </c>
      <c r="C101" s="84">
        <v>3</v>
      </c>
      <c r="D101" s="118">
        <v>0.00134393337414366</v>
      </c>
      <c r="E101" s="118">
        <v>1.110385624542719</v>
      </c>
      <c r="F101" s="84" t="s">
        <v>2543</v>
      </c>
      <c r="G101" s="84" t="b">
        <v>0</v>
      </c>
      <c r="H101" s="84" t="b">
        <v>0</v>
      </c>
      <c r="I101" s="84" t="b">
        <v>0</v>
      </c>
      <c r="J101" s="84" t="b">
        <v>0</v>
      </c>
      <c r="K101" s="84" t="b">
        <v>0</v>
      </c>
      <c r="L101" s="84" t="b">
        <v>0</v>
      </c>
    </row>
    <row r="102" spans="1:12" ht="15">
      <c r="A102" s="84" t="s">
        <v>2367</v>
      </c>
      <c r="B102" s="84" t="s">
        <v>2368</v>
      </c>
      <c r="C102" s="84">
        <v>3</v>
      </c>
      <c r="D102" s="118">
        <v>0.00134393337414366</v>
      </c>
      <c r="E102" s="118">
        <v>3.151778309700944</v>
      </c>
      <c r="F102" s="84" t="s">
        <v>2543</v>
      </c>
      <c r="G102" s="84" t="b">
        <v>0</v>
      </c>
      <c r="H102" s="84" t="b">
        <v>0</v>
      </c>
      <c r="I102" s="84" t="b">
        <v>0</v>
      </c>
      <c r="J102" s="84" t="b">
        <v>0</v>
      </c>
      <c r="K102" s="84" t="b">
        <v>0</v>
      </c>
      <c r="L102" s="84" t="b">
        <v>0</v>
      </c>
    </row>
    <row r="103" spans="1:12" ht="15">
      <c r="A103" s="84" t="s">
        <v>2269</v>
      </c>
      <c r="B103" s="84" t="s">
        <v>2295</v>
      </c>
      <c r="C103" s="84">
        <v>3</v>
      </c>
      <c r="D103" s="118">
        <v>0.00134393337414366</v>
      </c>
      <c r="E103" s="118">
        <v>1.4070508148042504</v>
      </c>
      <c r="F103" s="84" t="s">
        <v>2543</v>
      </c>
      <c r="G103" s="84" t="b">
        <v>0</v>
      </c>
      <c r="H103" s="84" t="b">
        <v>0</v>
      </c>
      <c r="I103" s="84" t="b">
        <v>0</v>
      </c>
      <c r="J103" s="84" t="b">
        <v>0</v>
      </c>
      <c r="K103" s="84" t="b">
        <v>0</v>
      </c>
      <c r="L103" s="84" t="b">
        <v>0</v>
      </c>
    </row>
    <row r="104" spans="1:12" ht="15">
      <c r="A104" s="84" t="s">
        <v>2275</v>
      </c>
      <c r="B104" s="84" t="s">
        <v>2295</v>
      </c>
      <c r="C104" s="84">
        <v>3</v>
      </c>
      <c r="D104" s="118">
        <v>0.00134393337414366</v>
      </c>
      <c r="E104" s="118">
        <v>1.7442929831226763</v>
      </c>
      <c r="F104" s="84" t="s">
        <v>2543</v>
      </c>
      <c r="G104" s="84" t="b">
        <v>0</v>
      </c>
      <c r="H104" s="84" t="b">
        <v>0</v>
      </c>
      <c r="I104" s="84" t="b">
        <v>0</v>
      </c>
      <c r="J104" s="84" t="b">
        <v>0</v>
      </c>
      <c r="K104" s="84" t="b">
        <v>0</v>
      </c>
      <c r="L104" s="84" t="b">
        <v>0</v>
      </c>
    </row>
    <row r="105" spans="1:12" ht="15">
      <c r="A105" s="84" t="s">
        <v>2284</v>
      </c>
      <c r="B105" s="84" t="s">
        <v>2336</v>
      </c>
      <c r="C105" s="84">
        <v>3</v>
      </c>
      <c r="D105" s="118">
        <v>0.00134393337414366</v>
      </c>
      <c r="E105" s="118">
        <v>2.3278695687566255</v>
      </c>
      <c r="F105" s="84" t="s">
        <v>2543</v>
      </c>
      <c r="G105" s="84" t="b">
        <v>0</v>
      </c>
      <c r="H105" s="84" t="b">
        <v>0</v>
      </c>
      <c r="I105" s="84" t="b">
        <v>0</v>
      </c>
      <c r="J105" s="84" t="b">
        <v>0</v>
      </c>
      <c r="K105" s="84" t="b">
        <v>0</v>
      </c>
      <c r="L105" s="84" t="b">
        <v>0</v>
      </c>
    </row>
    <row r="106" spans="1:12" ht="15">
      <c r="A106" s="84" t="s">
        <v>237</v>
      </c>
      <c r="B106" s="84" t="s">
        <v>2272</v>
      </c>
      <c r="C106" s="84">
        <v>3</v>
      </c>
      <c r="D106" s="118">
        <v>0.00134393337414366</v>
      </c>
      <c r="E106" s="118">
        <v>1.643622821241313</v>
      </c>
      <c r="F106" s="84" t="s">
        <v>2543</v>
      </c>
      <c r="G106" s="84" t="b">
        <v>0</v>
      </c>
      <c r="H106" s="84" t="b">
        <v>0</v>
      </c>
      <c r="I106" s="84" t="b">
        <v>0</v>
      </c>
      <c r="J106" s="84" t="b">
        <v>0</v>
      </c>
      <c r="K106" s="84" t="b">
        <v>0</v>
      </c>
      <c r="L106" s="84" t="b">
        <v>0</v>
      </c>
    </row>
    <row r="107" spans="1:12" ht="15">
      <c r="A107" s="84" t="s">
        <v>2272</v>
      </c>
      <c r="B107" s="84" t="s">
        <v>2337</v>
      </c>
      <c r="C107" s="84">
        <v>3</v>
      </c>
      <c r="D107" s="118">
        <v>0.00134393337414366</v>
      </c>
      <c r="E107" s="118">
        <v>2.041562829913351</v>
      </c>
      <c r="F107" s="84" t="s">
        <v>2543</v>
      </c>
      <c r="G107" s="84" t="b">
        <v>0</v>
      </c>
      <c r="H107" s="84" t="b">
        <v>0</v>
      </c>
      <c r="I107" s="84" t="b">
        <v>0</v>
      </c>
      <c r="J107" s="84" t="b">
        <v>0</v>
      </c>
      <c r="K107" s="84" t="b">
        <v>0</v>
      </c>
      <c r="L107" s="84" t="b">
        <v>0</v>
      </c>
    </row>
    <row r="108" spans="1:12" ht="15">
      <c r="A108" s="84" t="s">
        <v>2337</v>
      </c>
      <c r="B108" s="84" t="s">
        <v>2323</v>
      </c>
      <c r="C108" s="84">
        <v>3</v>
      </c>
      <c r="D108" s="118">
        <v>0.00134393337414366</v>
      </c>
      <c r="E108" s="118">
        <v>2.804990823476288</v>
      </c>
      <c r="F108" s="84" t="s">
        <v>2543</v>
      </c>
      <c r="G108" s="84" t="b">
        <v>0</v>
      </c>
      <c r="H108" s="84" t="b">
        <v>0</v>
      </c>
      <c r="I108" s="84" t="b">
        <v>0</v>
      </c>
      <c r="J108" s="84" t="b">
        <v>0</v>
      </c>
      <c r="K108" s="84" t="b">
        <v>0</v>
      </c>
      <c r="L108" s="84" t="b">
        <v>0</v>
      </c>
    </row>
    <row r="109" spans="1:12" ht="15">
      <c r="A109" s="84" t="s">
        <v>2323</v>
      </c>
      <c r="B109" s="84" t="s">
        <v>2338</v>
      </c>
      <c r="C109" s="84">
        <v>3</v>
      </c>
      <c r="D109" s="118">
        <v>0.00134393337414366</v>
      </c>
      <c r="E109" s="118">
        <v>2.804990823476288</v>
      </c>
      <c r="F109" s="84" t="s">
        <v>2543</v>
      </c>
      <c r="G109" s="84" t="b">
        <v>0</v>
      </c>
      <c r="H109" s="84" t="b">
        <v>0</v>
      </c>
      <c r="I109" s="84" t="b">
        <v>0</v>
      </c>
      <c r="J109" s="84" t="b">
        <v>0</v>
      </c>
      <c r="K109" s="84" t="b">
        <v>0</v>
      </c>
      <c r="L109" s="84" t="b">
        <v>0</v>
      </c>
    </row>
    <row r="110" spans="1:12" ht="15">
      <c r="A110" s="84" t="s">
        <v>2338</v>
      </c>
      <c r="B110" s="84" t="s">
        <v>2369</v>
      </c>
      <c r="C110" s="84">
        <v>3</v>
      </c>
      <c r="D110" s="118">
        <v>0.00134393337414366</v>
      </c>
      <c r="E110" s="118">
        <v>3.0268395730926443</v>
      </c>
      <c r="F110" s="84" t="s">
        <v>2543</v>
      </c>
      <c r="G110" s="84" t="b">
        <v>0</v>
      </c>
      <c r="H110" s="84" t="b">
        <v>0</v>
      </c>
      <c r="I110" s="84" t="b">
        <v>0</v>
      </c>
      <c r="J110" s="84" t="b">
        <v>0</v>
      </c>
      <c r="K110" s="84" t="b">
        <v>0</v>
      </c>
      <c r="L110" s="84" t="b">
        <v>0</v>
      </c>
    </row>
    <row r="111" spans="1:12" ht="15">
      <c r="A111" s="84" t="s">
        <v>2369</v>
      </c>
      <c r="B111" s="84" t="s">
        <v>2041</v>
      </c>
      <c r="C111" s="84">
        <v>3</v>
      </c>
      <c r="D111" s="118">
        <v>0.00134393337414366</v>
      </c>
      <c r="E111" s="118">
        <v>1.136139175393769</v>
      </c>
      <c r="F111" s="84" t="s">
        <v>2543</v>
      </c>
      <c r="G111" s="84" t="b">
        <v>0</v>
      </c>
      <c r="H111" s="84" t="b">
        <v>0</v>
      </c>
      <c r="I111" s="84" t="b">
        <v>0</v>
      </c>
      <c r="J111" s="84" t="b">
        <v>0</v>
      </c>
      <c r="K111" s="84" t="b">
        <v>0</v>
      </c>
      <c r="L111" s="84" t="b">
        <v>0</v>
      </c>
    </row>
    <row r="112" spans="1:12" ht="15">
      <c r="A112" s="84" t="s">
        <v>2370</v>
      </c>
      <c r="B112" s="84" t="s">
        <v>2371</v>
      </c>
      <c r="C112" s="84">
        <v>3</v>
      </c>
      <c r="D112" s="118">
        <v>0.00134393337414366</v>
      </c>
      <c r="E112" s="118">
        <v>3.151778309700944</v>
      </c>
      <c r="F112" s="84" t="s">
        <v>2543</v>
      </c>
      <c r="G112" s="84" t="b">
        <v>0</v>
      </c>
      <c r="H112" s="84" t="b">
        <v>0</v>
      </c>
      <c r="I112" s="84" t="b">
        <v>0</v>
      </c>
      <c r="J112" s="84" t="b">
        <v>1</v>
      </c>
      <c r="K112" s="84" t="b">
        <v>0</v>
      </c>
      <c r="L112" s="84" t="b">
        <v>0</v>
      </c>
    </row>
    <row r="113" spans="1:12" ht="15">
      <c r="A113" s="84" t="s">
        <v>2371</v>
      </c>
      <c r="B113" s="84" t="s">
        <v>2372</v>
      </c>
      <c r="C113" s="84">
        <v>3</v>
      </c>
      <c r="D113" s="118">
        <v>0.00134393337414366</v>
      </c>
      <c r="E113" s="118">
        <v>3.151778309700944</v>
      </c>
      <c r="F113" s="84" t="s">
        <v>2543</v>
      </c>
      <c r="G113" s="84" t="b">
        <v>1</v>
      </c>
      <c r="H113" s="84" t="b">
        <v>0</v>
      </c>
      <c r="I113" s="84" t="b">
        <v>0</v>
      </c>
      <c r="J113" s="84" t="b">
        <v>0</v>
      </c>
      <c r="K113" s="84" t="b">
        <v>0</v>
      </c>
      <c r="L113" s="84" t="b">
        <v>0</v>
      </c>
    </row>
    <row r="114" spans="1:12" ht="15">
      <c r="A114" s="84" t="s">
        <v>2372</v>
      </c>
      <c r="B114" s="84" t="s">
        <v>2373</v>
      </c>
      <c r="C114" s="84">
        <v>3</v>
      </c>
      <c r="D114" s="118">
        <v>0.00134393337414366</v>
      </c>
      <c r="E114" s="118">
        <v>3.151778309700944</v>
      </c>
      <c r="F114" s="84" t="s">
        <v>2543</v>
      </c>
      <c r="G114" s="84" t="b">
        <v>0</v>
      </c>
      <c r="H114" s="84" t="b">
        <v>0</v>
      </c>
      <c r="I114" s="84" t="b">
        <v>0</v>
      </c>
      <c r="J114" s="84" t="b">
        <v>0</v>
      </c>
      <c r="K114" s="84" t="b">
        <v>0</v>
      </c>
      <c r="L114" s="84" t="b">
        <v>0</v>
      </c>
    </row>
    <row r="115" spans="1:12" ht="15">
      <c r="A115" s="84" t="s">
        <v>2373</v>
      </c>
      <c r="B115" s="84" t="s">
        <v>2374</v>
      </c>
      <c r="C115" s="84">
        <v>3</v>
      </c>
      <c r="D115" s="118">
        <v>0.00134393337414366</v>
      </c>
      <c r="E115" s="118">
        <v>3.151778309700944</v>
      </c>
      <c r="F115" s="84" t="s">
        <v>2543</v>
      </c>
      <c r="G115" s="84" t="b">
        <v>0</v>
      </c>
      <c r="H115" s="84" t="b">
        <v>0</v>
      </c>
      <c r="I115" s="84" t="b">
        <v>0</v>
      </c>
      <c r="J115" s="84" t="b">
        <v>0</v>
      </c>
      <c r="K115" s="84" t="b">
        <v>0</v>
      </c>
      <c r="L115" s="84" t="b">
        <v>0</v>
      </c>
    </row>
    <row r="116" spans="1:12" ht="15">
      <c r="A116" s="84" t="s">
        <v>2374</v>
      </c>
      <c r="B116" s="84" t="s">
        <v>2375</v>
      </c>
      <c r="C116" s="84">
        <v>3</v>
      </c>
      <c r="D116" s="118">
        <v>0.00134393337414366</v>
      </c>
      <c r="E116" s="118">
        <v>3.151778309700944</v>
      </c>
      <c r="F116" s="84" t="s">
        <v>2543</v>
      </c>
      <c r="G116" s="84" t="b">
        <v>0</v>
      </c>
      <c r="H116" s="84" t="b">
        <v>0</v>
      </c>
      <c r="I116" s="84" t="b">
        <v>0</v>
      </c>
      <c r="J116" s="84" t="b">
        <v>0</v>
      </c>
      <c r="K116" s="84" t="b">
        <v>0</v>
      </c>
      <c r="L116" s="84" t="b">
        <v>0</v>
      </c>
    </row>
    <row r="117" spans="1:12" ht="15">
      <c r="A117" s="84" t="s">
        <v>2037</v>
      </c>
      <c r="B117" s="84" t="s">
        <v>2046</v>
      </c>
      <c r="C117" s="84">
        <v>3</v>
      </c>
      <c r="D117" s="118">
        <v>0.00134393337414366</v>
      </c>
      <c r="E117" s="118">
        <v>0.8965058045976382</v>
      </c>
      <c r="F117" s="84" t="s">
        <v>2543</v>
      </c>
      <c r="G117" s="84" t="b">
        <v>0</v>
      </c>
      <c r="H117" s="84" t="b">
        <v>0</v>
      </c>
      <c r="I117" s="84" t="b">
        <v>0</v>
      </c>
      <c r="J117" s="84" t="b">
        <v>0</v>
      </c>
      <c r="K117" s="84" t="b">
        <v>0</v>
      </c>
      <c r="L117" s="84" t="b">
        <v>0</v>
      </c>
    </row>
    <row r="118" spans="1:12" ht="15">
      <c r="A118" s="84" t="s">
        <v>2046</v>
      </c>
      <c r="B118" s="84" t="s">
        <v>2045</v>
      </c>
      <c r="C118" s="84">
        <v>3</v>
      </c>
      <c r="D118" s="118">
        <v>0.00134393337414366</v>
      </c>
      <c r="E118" s="118">
        <v>2.7080808104682315</v>
      </c>
      <c r="F118" s="84" t="s">
        <v>2543</v>
      </c>
      <c r="G118" s="84" t="b">
        <v>0</v>
      </c>
      <c r="H118" s="84" t="b">
        <v>0</v>
      </c>
      <c r="I118" s="84" t="b">
        <v>0</v>
      </c>
      <c r="J118" s="84" t="b">
        <v>0</v>
      </c>
      <c r="K118" s="84" t="b">
        <v>0</v>
      </c>
      <c r="L118" s="84" t="b">
        <v>0</v>
      </c>
    </row>
    <row r="119" spans="1:12" ht="15">
      <c r="A119" s="84" t="s">
        <v>2045</v>
      </c>
      <c r="B119" s="84" t="s">
        <v>2377</v>
      </c>
      <c r="C119" s="84">
        <v>3</v>
      </c>
      <c r="D119" s="118">
        <v>0.00134393337414366</v>
      </c>
      <c r="E119" s="118">
        <v>2.929929560084588</v>
      </c>
      <c r="F119" s="84" t="s">
        <v>2543</v>
      </c>
      <c r="G119" s="84" t="b">
        <v>0</v>
      </c>
      <c r="H119" s="84" t="b">
        <v>0</v>
      </c>
      <c r="I119" s="84" t="b">
        <v>0</v>
      </c>
      <c r="J119" s="84" t="b">
        <v>0</v>
      </c>
      <c r="K119" s="84" t="b">
        <v>0</v>
      </c>
      <c r="L119" s="84" t="b">
        <v>0</v>
      </c>
    </row>
    <row r="120" spans="1:12" ht="15">
      <c r="A120" s="84" t="s">
        <v>2377</v>
      </c>
      <c r="B120" s="84" t="s">
        <v>2038</v>
      </c>
      <c r="C120" s="84">
        <v>3</v>
      </c>
      <c r="D120" s="118">
        <v>0.00134393337414366</v>
      </c>
      <c r="E120" s="118">
        <v>1.1305890106310061</v>
      </c>
      <c r="F120" s="84" t="s">
        <v>2543</v>
      </c>
      <c r="G120" s="84" t="b">
        <v>0</v>
      </c>
      <c r="H120" s="84" t="b">
        <v>0</v>
      </c>
      <c r="I120" s="84" t="b">
        <v>0</v>
      </c>
      <c r="J120" s="84" t="b">
        <v>0</v>
      </c>
      <c r="K120" s="84" t="b">
        <v>0</v>
      </c>
      <c r="L120" s="84" t="b">
        <v>0</v>
      </c>
    </row>
    <row r="121" spans="1:12" ht="15">
      <c r="A121" s="84" t="s">
        <v>2038</v>
      </c>
      <c r="B121" s="84" t="s">
        <v>2378</v>
      </c>
      <c r="C121" s="84">
        <v>3</v>
      </c>
      <c r="D121" s="118">
        <v>0.00134393337414366</v>
      </c>
      <c r="E121" s="118">
        <v>1.137537870586334</v>
      </c>
      <c r="F121" s="84" t="s">
        <v>2543</v>
      </c>
      <c r="G121" s="84" t="b">
        <v>0</v>
      </c>
      <c r="H121" s="84" t="b">
        <v>0</v>
      </c>
      <c r="I121" s="84" t="b">
        <v>0</v>
      </c>
      <c r="J121" s="84" t="b">
        <v>0</v>
      </c>
      <c r="K121" s="84" t="b">
        <v>0</v>
      </c>
      <c r="L121" s="84" t="b">
        <v>0</v>
      </c>
    </row>
    <row r="122" spans="1:12" ht="15">
      <c r="A122" s="84" t="s">
        <v>2037</v>
      </c>
      <c r="B122" s="84" t="s">
        <v>2047</v>
      </c>
      <c r="C122" s="84">
        <v>3</v>
      </c>
      <c r="D122" s="118">
        <v>0.00134393337414366</v>
      </c>
      <c r="E122" s="118">
        <v>1.1183545542139945</v>
      </c>
      <c r="F122" s="84" t="s">
        <v>2543</v>
      </c>
      <c r="G122" s="84" t="b">
        <v>0</v>
      </c>
      <c r="H122" s="84" t="b">
        <v>0</v>
      </c>
      <c r="I122" s="84" t="b">
        <v>0</v>
      </c>
      <c r="J122" s="84" t="b">
        <v>0</v>
      </c>
      <c r="K122" s="84" t="b">
        <v>0</v>
      </c>
      <c r="L122" s="84" t="b">
        <v>0</v>
      </c>
    </row>
    <row r="123" spans="1:12" ht="15">
      <c r="A123" s="84" t="s">
        <v>2048</v>
      </c>
      <c r="B123" s="84" t="s">
        <v>2039</v>
      </c>
      <c r="C123" s="84">
        <v>3</v>
      </c>
      <c r="D123" s="118">
        <v>0.00134393337414366</v>
      </c>
      <c r="E123" s="118">
        <v>1.0084164902658583</v>
      </c>
      <c r="F123" s="84" t="s">
        <v>2543</v>
      </c>
      <c r="G123" s="84" t="b">
        <v>0</v>
      </c>
      <c r="H123" s="84" t="b">
        <v>0</v>
      </c>
      <c r="I123" s="84" t="b">
        <v>0</v>
      </c>
      <c r="J123" s="84" t="b">
        <v>0</v>
      </c>
      <c r="K123" s="84" t="b">
        <v>0</v>
      </c>
      <c r="L123" s="84" t="b">
        <v>0</v>
      </c>
    </row>
    <row r="124" spans="1:12" ht="15">
      <c r="A124" s="84" t="s">
        <v>2039</v>
      </c>
      <c r="B124" s="84" t="s">
        <v>2379</v>
      </c>
      <c r="C124" s="84">
        <v>3</v>
      </c>
      <c r="D124" s="118">
        <v>0.00134393337414366</v>
      </c>
      <c r="E124" s="118">
        <v>1.134744970402164</v>
      </c>
      <c r="F124" s="84" t="s">
        <v>2543</v>
      </c>
      <c r="G124" s="84" t="b">
        <v>0</v>
      </c>
      <c r="H124" s="84" t="b">
        <v>0</v>
      </c>
      <c r="I124" s="84" t="b">
        <v>0</v>
      </c>
      <c r="J124" s="84" t="b">
        <v>0</v>
      </c>
      <c r="K124" s="84" t="b">
        <v>0</v>
      </c>
      <c r="L124" s="84" t="b">
        <v>0</v>
      </c>
    </row>
    <row r="125" spans="1:12" ht="15">
      <c r="A125" s="84" t="s">
        <v>2003</v>
      </c>
      <c r="B125" s="84" t="s">
        <v>2381</v>
      </c>
      <c r="C125" s="84">
        <v>3</v>
      </c>
      <c r="D125" s="118">
        <v>0.00134393337414366</v>
      </c>
      <c r="E125" s="118">
        <v>1.195930273546201</v>
      </c>
      <c r="F125" s="84" t="s">
        <v>2543</v>
      </c>
      <c r="G125" s="84" t="b">
        <v>0</v>
      </c>
      <c r="H125" s="84" t="b">
        <v>0</v>
      </c>
      <c r="I125" s="84" t="b">
        <v>0</v>
      </c>
      <c r="J125" s="84" t="b">
        <v>0</v>
      </c>
      <c r="K125" s="84" t="b">
        <v>0</v>
      </c>
      <c r="L125" s="84" t="b">
        <v>0</v>
      </c>
    </row>
    <row r="126" spans="1:12" ht="15">
      <c r="A126" s="84" t="s">
        <v>2381</v>
      </c>
      <c r="B126" s="84" t="s">
        <v>2269</v>
      </c>
      <c r="C126" s="84">
        <v>3</v>
      </c>
      <c r="D126" s="118">
        <v>0.00134393337414366</v>
      </c>
      <c r="E126" s="118">
        <v>1.9299295600845878</v>
      </c>
      <c r="F126" s="84" t="s">
        <v>2543</v>
      </c>
      <c r="G126" s="84" t="b">
        <v>0</v>
      </c>
      <c r="H126" s="84" t="b">
        <v>0</v>
      </c>
      <c r="I126" s="84" t="b">
        <v>0</v>
      </c>
      <c r="J126" s="84" t="b">
        <v>0</v>
      </c>
      <c r="K126" s="84" t="b">
        <v>0</v>
      </c>
      <c r="L126" s="84" t="b">
        <v>0</v>
      </c>
    </row>
    <row r="127" spans="1:12" ht="15">
      <c r="A127" s="84" t="s">
        <v>2296</v>
      </c>
      <c r="B127" s="84" t="s">
        <v>2339</v>
      </c>
      <c r="C127" s="84">
        <v>3</v>
      </c>
      <c r="D127" s="118">
        <v>0.00134393337414366</v>
      </c>
      <c r="E127" s="118">
        <v>2.503960827812307</v>
      </c>
      <c r="F127" s="84" t="s">
        <v>2543</v>
      </c>
      <c r="G127" s="84" t="b">
        <v>0</v>
      </c>
      <c r="H127" s="84" t="b">
        <v>0</v>
      </c>
      <c r="I127" s="84" t="b">
        <v>0</v>
      </c>
      <c r="J127" s="84" t="b">
        <v>0</v>
      </c>
      <c r="K127" s="84" t="b">
        <v>0</v>
      </c>
      <c r="L127" s="84" t="b">
        <v>0</v>
      </c>
    </row>
    <row r="128" spans="1:12" ht="15">
      <c r="A128" s="84" t="s">
        <v>2383</v>
      </c>
      <c r="B128" s="84" t="s">
        <v>2310</v>
      </c>
      <c r="C128" s="84">
        <v>3</v>
      </c>
      <c r="D128" s="118">
        <v>0.00134393337414366</v>
      </c>
      <c r="E128" s="118">
        <v>2.78380152440635</v>
      </c>
      <c r="F128" s="84" t="s">
        <v>2543</v>
      </c>
      <c r="G128" s="84" t="b">
        <v>0</v>
      </c>
      <c r="H128" s="84" t="b">
        <v>0</v>
      </c>
      <c r="I128" s="84" t="b">
        <v>0</v>
      </c>
      <c r="J128" s="84" t="b">
        <v>0</v>
      </c>
      <c r="K128" s="84" t="b">
        <v>0</v>
      </c>
      <c r="L128" s="84" t="b">
        <v>0</v>
      </c>
    </row>
    <row r="129" spans="1:12" ht="15">
      <c r="A129" s="84" t="s">
        <v>2310</v>
      </c>
      <c r="B129" s="84" t="s">
        <v>2268</v>
      </c>
      <c r="C129" s="84">
        <v>3</v>
      </c>
      <c r="D129" s="118">
        <v>0.00134393337414366</v>
      </c>
      <c r="E129" s="118">
        <v>1.5285290193030439</v>
      </c>
      <c r="F129" s="84" t="s">
        <v>2543</v>
      </c>
      <c r="G129" s="84" t="b">
        <v>0</v>
      </c>
      <c r="H129" s="84" t="b">
        <v>0</v>
      </c>
      <c r="I129" s="84" t="b">
        <v>0</v>
      </c>
      <c r="J129" s="84" t="b">
        <v>0</v>
      </c>
      <c r="K129" s="84" t="b">
        <v>0</v>
      </c>
      <c r="L129" s="84" t="b">
        <v>0</v>
      </c>
    </row>
    <row r="130" spans="1:12" ht="15">
      <c r="A130" s="84" t="s">
        <v>2003</v>
      </c>
      <c r="B130" s="84" t="s">
        <v>2283</v>
      </c>
      <c r="C130" s="84">
        <v>3</v>
      </c>
      <c r="D130" s="118">
        <v>0.00134393337414366</v>
      </c>
      <c r="E130" s="118">
        <v>0.46893154560993866</v>
      </c>
      <c r="F130" s="84" t="s">
        <v>2543</v>
      </c>
      <c r="G130" s="84" t="b">
        <v>0</v>
      </c>
      <c r="H130" s="84" t="b">
        <v>0</v>
      </c>
      <c r="I130" s="84" t="b">
        <v>0</v>
      </c>
      <c r="J130" s="84" t="b">
        <v>0</v>
      </c>
      <c r="K130" s="84" t="b">
        <v>0</v>
      </c>
      <c r="L130" s="84" t="b">
        <v>0</v>
      </c>
    </row>
    <row r="131" spans="1:12" ht="15">
      <c r="A131" s="84" t="s">
        <v>2283</v>
      </c>
      <c r="B131" s="84" t="s">
        <v>2297</v>
      </c>
      <c r="C131" s="84">
        <v>3</v>
      </c>
      <c r="D131" s="118">
        <v>0.00134393337414366</v>
      </c>
      <c r="E131" s="118">
        <v>1.9019008364843444</v>
      </c>
      <c r="F131" s="84" t="s">
        <v>2543</v>
      </c>
      <c r="G131" s="84" t="b">
        <v>0</v>
      </c>
      <c r="H131" s="84" t="b">
        <v>0</v>
      </c>
      <c r="I131" s="84" t="b">
        <v>0</v>
      </c>
      <c r="J131" s="84" t="b">
        <v>0</v>
      </c>
      <c r="K131" s="84" t="b">
        <v>0</v>
      </c>
      <c r="L131" s="84" t="b">
        <v>0</v>
      </c>
    </row>
    <row r="132" spans="1:12" ht="15">
      <c r="A132" s="84" t="s">
        <v>2080</v>
      </c>
      <c r="B132" s="84" t="s">
        <v>2297</v>
      </c>
      <c r="C132" s="84">
        <v>3</v>
      </c>
      <c r="D132" s="118">
        <v>0.00134393337414366</v>
      </c>
      <c r="E132" s="118">
        <v>2.2029308321483256</v>
      </c>
      <c r="F132" s="84" t="s">
        <v>2543</v>
      </c>
      <c r="G132" s="84" t="b">
        <v>0</v>
      </c>
      <c r="H132" s="84" t="b">
        <v>0</v>
      </c>
      <c r="I132" s="84" t="b">
        <v>0</v>
      </c>
      <c r="J132" s="84" t="b">
        <v>0</v>
      </c>
      <c r="K132" s="84" t="b">
        <v>0</v>
      </c>
      <c r="L132" s="84" t="b">
        <v>0</v>
      </c>
    </row>
    <row r="133" spans="1:12" ht="15">
      <c r="A133" s="84" t="s">
        <v>2283</v>
      </c>
      <c r="B133" s="84" t="s">
        <v>2304</v>
      </c>
      <c r="C133" s="84">
        <v>3</v>
      </c>
      <c r="D133" s="118">
        <v>0.00134393337414366</v>
      </c>
      <c r="E133" s="118">
        <v>1.9988108494924008</v>
      </c>
      <c r="F133" s="84" t="s">
        <v>2543</v>
      </c>
      <c r="G133" s="84" t="b">
        <v>0</v>
      </c>
      <c r="H133" s="84" t="b">
        <v>0</v>
      </c>
      <c r="I133" s="84" t="b">
        <v>0</v>
      </c>
      <c r="J133" s="84" t="b">
        <v>0</v>
      </c>
      <c r="K133" s="84" t="b">
        <v>0</v>
      </c>
      <c r="L133" s="84" t="b">
        <v>0</v>
      </c>
    </row>
    <row r="134" spans="1:12" ht="15">
      <c r="A134" s="84" t="s">
        <v>2003</v>
      </c>
      <c r="B134" s="84" t="s">
        <v>2275</v>
      </c>
      <c r="C134" s="84">
        <v>3</v>
      </c>
      <c r="D134" s="118">
        <v>0.00134393337414366</v>
      </c>
      <c r="E134" s="118">
        <v>0.3113236922482705</v>
      </c>
      <c r="F134" s="84" t="s">
        <v>2543</v>
      </c>
      <c r="G134" s="84" t="b">
        <v>0</v>
      </c>
      <c r="H134" s="84" t="b">
        <v>0</v>
      </c>
      <c r="I134" s="84" t="b">
        <v>0</v>
      </c>
      <c r="J134" s="84" t="b">
        <v>0</v>
      </c>
      <c r="K134" s="84" t="b">
        <v>0</v>
      </c>
      <c r="L134" s="84" t="b">
        <v>0</v>
      </c>
    </row>
    <row r="135" spans="1:12" ht="15">
      <c r="A135" s="84" t="s">
        <v>2003</v>
      </c>
      <c r="B135" s="84" t="s">
        <v>2277</v>
      </c>
      <c r="C135" s="84">
        <v>3</v>
      </c>
      <c r="D135" s="118">
        <v>0.00134393337414366</v>
      </c>
      <c r="E135" s="118">
        <v>0.3306288474436572</v>
      </c>
      <c r="F135" s="84" t="s">
        <v>2543</v>
      </c>
      <c r="G135" s="84" t="b">
        <v>0</v>
      </c>
      <c r="H135" s="84" t="b">
        <v>0</v>
      </c>
      <c r="I135" s="84" t="b">
        <v>0</v>
      </c>
      <c r="J135" s="84" t="b">
        <v>0</v>
      </c>
      <c r="K135" s="84" t="b">
        <v>0</v>
      </c>
      <c r="L135" s="84" t="b">
        <v>0</v>
      </c>
    </row>
    <row r="136" spans="1:12" ht="15">
      <c r="A136" s="84" t="s">
        <v>2281</v>
      </c>
      <c r="B136" s="84" t="s">
        <v>2268</v>
      </c>
      <c r="C136" s="84">
        <v>3</v>
      </c>
      <c r="D136" s="118">
        <v>0.00134393337414366</v>
      </c>
      <c r="E136" s="118">
        <v>1.1183545542139945</v>
      </c>
      <c r="F136" s="84" t="s">
        <v>2543</v>
      </c>
      <c r="G136" s="84" t="b">
        <v>0</v>
      </c>
      <c r="H136" s="84" t="b">
        <v>0</v>
      </c>
      <c r="I136" s="84" t="b">
        <v>0</v>
      </c>
      <c r="J136" s="84" t="b">
        <v>0</v>
      </c>
      <c r="K136" s="84" t="b">
        <v>0</v>
      </c>
      <c r="L136" s="84" t="b">
        <v>0</v>
      </c>
    </row>
    <row r="137" spans="1:12" ht="15">
      <c r="A137" s="84" t="s">
        <v>2393</v>
      </c>
      <c r="B137" s="84" t="s">
        <v>2041</v>
      </c>
      <c r="C137" s="84">
        <v>3</v>
      </c>
      <c r="D137" s="118">
        <v>0.00134393337414366</v>
      </c>
      <c r="E137" s="118">
        <v>1.136139175393769</v>
      </c>
      <c r="F137" s="84" t="s">
        <v>2543</v>
      </c>
      <c r="G137" s="84" t="b">
        <v>0</v>
      </c>
      <c r="H137" s="84" t="b">
        <v>0</v>
      </c>
      <c r="I137" s="84" t="b">
        <v>0</v>
      </c>
      <c r="J137" s="84" t="b">
        <v>0</v>
      </c>
      <c r="K137" s="84" t="b">
        <v>0</v>
      </c>
      <c r="L137" s="84" t="b">
        <v>0</v>
      </c>
    </row>
    <row r="138" spans="1:12" ht="15">
      <c r="A138" s="84" t="s">
        <v>2343</v>
      </c>
      <c r="B138" s="84" t="s">
        <v>2327</v>
      </c>
      <c r="C138" s="84">
        <v>3</v>
      </c>
      <c r="D138" s="118">
        <v>0.00134393337414366</v>
      </c>
      <c r="E138" s="118">
        <v>2.804990823476288</v>
      </c>
      <c r="F138" s="84" t="s">
        <v>2543</v>
      </c>
      <c r="G138" s="84" t="b">
        <v>0</v>
      </c>
      <c r="H138" s="84" t="b">
        <v>0</v>
      </c>
      <c r="I138" s="84" t="b">
        <v>0</v>
      </c>
      <c r="J138" s="84" t="b">
        <v>0</v>
      </c>
      <c r="K138" s="84" t="b">
        <v>0</v>
      </c>
      <c r="L138" s="84" t="b">
        <v>0</v>
      </c>
    </row>
    <row r="139" spans="1:12" ht="15">
      <c r="A139" s="84" t="s">
        <v>2272</v>
      </c>
      <c r="B139" s="84" t="s">
        <v>2395</v>
      </c>
      <c r="C139" s="84">
        <v>3</v>
      </c>
      <c r="D139" s="118">
        <v>0.00134393337414366</v>
      </c>
      <c r="E139" s="118">
        <v>2.1665015665216507</v>
      </c>
      <c r="F139" s="84" t="s">
        <v>2543</v>
      </c>
      <c r="G139" s="84" t="b">
        <v>0</v>
      </c>
      <c r="H139" s="84" t="b">
        <v>0</v>
      </c>
      <c r="I139" s="84" t="b">
        <v>0</v>
      </c>
      <c r="J139" s="84" t="b">
        <v>0</v>
      </c>
      <c r="K139" s="84" t="b">
        <v>0</v>
      </c>
      <c r="L139" s="84" t="b">
        <v>0</v>
      </c>
    </row>
    <row r="140" spans="1:12" ht="15">
      <c r="A140" s="84" t="s">
        <v>2395</v>
      </c>
      <c r="B140" s="84" t="s">
        <v>2296</v>
      </c>
      <c r="C140" s="84">
        <v>3</v>
      </c>
      <c r="D140" s="118">
        <v>0.00134393337414366</v>
      </c>
      <c r="E140" s="118">
        <v>2.628899564420607</v>
      </c>
      <c r="F140" s="84" t="s">
        <v>2543</v>
      </c>
      <c r="G140" s="84" t="b">
        <v>0</v>
      </c>
      <c r="H140" s="84" t="b">
        <v>0</v>
      </c>
      <c r="I140" s="84" t="b">
        <v>0</v>
      </c>
      <c r="J140" s="84" t="b">
        <v>0</v>
      </c>
      <c r="K140" s="84" t="b">
        <v>0</v>
      </c>
      <c r="L140" s="84" t="b">
        <v>0</v>
      </c>
    </row>
    <row r="141" spans="1:12" ht="15">
      <c r="A141" s="84" t="s">
        <v>2286</v>
      </c>
      <c r="B141" s="84" t="s">
        <v>2291</v>
      </c>
      <c r="C141" s="84">
        <v>3</v>
      </c>
      <c r="D141" s="118">
        <v>0.00134393337414366</v>
      </c>
      <c r="E141" s="118">
        <v>1.9128962207858076</v>
      </c>
      <c r="F141" s="84" t="s">
        <v>2543</v>
      </c>
      <c r="G141" s="84" t="b">
        <v>0</v>
      </c>
      <c r="H141" s="84" t="b">
        <v>0</v>
      </c>
      <c r="I141" s="84" t="b">
        <v>0</v>
      </c>
      <c r="J141" s="84" t="b">
        <v>0</v>
      </c>
      <c r="K141" s="84" t="b">
        <v>0</v>
      </c>
      <c r="L141" s="84" t="b">
        <v>0</v>
      </c>
    </row>
    <row r="142" spans="1:12" ht="15">
      <c r="A142" s="84" t="s">
        <v>2280</v>
      </c>
      <c r="B142" s="84" t="s">
        <v>2277</v>
      </c>
      <c r="C142" s="84">
        <v>3</v>
      </c>
      <c r="D142" s="118">
        <v>0.00134393337414366</v>
      </c>
      <c r="E142" s="118">
        <v>1.5083256332147568</v>
      </c>
      <c r="F142" s="84" t="s">
        <v>2543</v>
      </c>
      <c r="G142" s="84" t="b">
        <v>0</v>
      </c>
      <c r="H142" s="84" t="b">
        <v>0</v>
      </c>
      <c r="I142" s="84" t="b">
        <v>0</v>
      </c>
      <c r="J142" s="84" t="b">
        <v>0</v>
      </c>
      <c r="K142" s="84" t="b">
        <v>0</v>
      </c>
      <c r="L142" s="84" t="b">
        <v>0</v>
      </c>
    </row>
    <row r="143" spans="1:12" ht="15">
      <c r="A143" s="84" t="s">
        <v>2344</v>
      </c>
      <c r="B143" s="84" t="s">
        <v>2041</v>
      </c>
      <c r="C143" s="84">
        <v>3</v>
      </c>
      <c r="D143" s="118">
        <v>0.00134393337414366</v>
      </c>
      <c r="E143" s="118">
        <v>1.0112004387854692</v>
      </c>
      <c r="F143" s="84" t="s">
        <v>2543</v>
      </c>
      <c r="G143" s="84" t="b">
        <v>0</v>
      </c>
      <c r="H143" s="84" t="b">
        <v>0</v>
      </c>
      <c r="I143" s="84" t="b">
        <v>0</v>
      </c>
      <c r="J143" s="84" t="b">
        <v>0</v>
      </c>
      <c r="K143" s="84" t="b">
        <v>0</v>
      </c>
      <c r="L143" s="84" t="b">
        <v>0</v>
      </c>
    </row>
    <row r="144" spans="1:12" ht="15">
      <c r="A144" s="84" t="s">
        <v>2003</v>
      </c>
      <c r="B144" s="84" t="s">
        <v>2397</v>
      </c>
      <c r="C144" s="84">
        <v>3</v>
      </c>
      <c r="D144" s="118">
        <v>0.00134393337414366</v>
      </c>
      <c r="E144" s="118">
        <v>1.195930273546201</v>
      </c>
      <c r="F144" s="84" t="s">
        <v>2543</v>
      </c>
      <c r="G144" s="84" t="b">
        <v>0</v>
      </c>
      <c r="H144" s="84" t="b">
        <v>0</v>
      </c>
      <c r="I144" s="84" t="b">
        <v>0</v>
      </c>
      <c r="J144" s="84" t="b">
        <v>0</v>
      </c>
      <c r="K144" s="84" t="b">
        <v>0</v>
      </c>
      <c r="L144" s="84" t="b">
        <v>0</v>
      </c>
    </row>
    <row r="145" spans="1:12" ht="15">
      <c r="A145" s="84" t="s">
        <v>2397</v>
      </c>
      <c r="B145" s="84" t="s">
        <v>2398</v>
      </c>
      <c r="C145" s="84">
        <v>3</v>
      </c>
      <c r="D145" s="118">
        <v>0.00134393337414366</v>
      </c>
      <c r="E145" s="118">
        <v>3.151778309700944</v>
      </c>
      <c r="F145" s="84" t="s">
        <v>2543</v>
      </c>
      <c r="G145" s="84" t="b">
        <v>0</v>
      </c>
      <c r="H145" s="84" t="b">
        <v>0</v>
      </c>
      <c r="I145" s="84" t="b">
        <v>0</v>
      </c>
      <c r="J145" s="84" t="b">
        <v>0</v>
      </c>
      <c r="K145" s="84" t="b">
        <v>0</v>
      </c>
      <c r="L145" s="84" t="b">
        <v>0</v>
      </c>
    </row>
    <row r="146" spans="1:12" ht="15">
      <c r="A146" s="84" t="s">
        <v>2281</v>
      </c>
      <c r="B146" s="84" t="s">
        <v>2275</v>
      </c>
      <c r="C146" s="84">
        <v>3</v>
      </c>
      <c r="D146" s="118">
        <v>0.00134393337414366</v>
      </c>
      <c r="E146" s="118">
        <v>1.48902047801937</v>
      </c>
      <c r="F146" s="84" t="s">
        <v>2543</v>
      </c>
      <c r="G146" s="84" t="b">
        <v>0</v>
      </c>
      <c r="H146" s="84" t="b">
        <v>0</v>
      </c>
      <c r="I146" s="84" t="b">
        <v>0</v>
      </c>
      <c r="J146" s="84" t="b">
        <v>0</v>
      </c>
      <c r="K146" s="84" t="b">
        <v>0</v>
      </c>
      <c r="L146" s="84" t="b">
        <v>0</v>
      </c>
    </row>
    <row r="147" spans="1:12" ht="15">
      <c r="A147" s="84" t="s">
        <v>2272</v>
      </c>
      <c r="B147" s="84" t="s">
        <v>2281</v>
      </c>
      <c r="C147" s="84">
        <v>3</v>
      </c>
      <c r="D147" s="118">
        <v>0.00134393337414366</v>
      </c>
      <c r="E147" s="118">
        <v>1.3883503161380069</v>
      </c>
      <c r="F147" s="84" t="s">
        <v>2543</v>
      </c>
      <c r="G147" s="84" t="b">
        <v>0</v>
      </c>
      <c r="H147" s="84" t="b">
        <v>0</v>
      </c>
      <c r="I147" s="84" t="b">
        <v>0</v>
      </c>
      <c r="J147" s="84" t="b">
        <v>0</v>
      </c>
      <c r="K147" s="84" t="b">
        <v>0</v>
      </c>
      <c r="L147" s="84" t="b">
        <v>0</v>
      </c>
    </row>
    <row r="148" spans="1:12" ht="15">
      <c r="A148" s="84" t="s">
        <v>2400</v>
      </c>
      <c r="B148" s="84" t="s">
        <v>2292</v>
      </c>
      <c r="C148" s="84">
        <v>3</v>
      </c>
      <c r="D148" s="118">
        <v>0.00134393337414366</v>
      </c>
      <c r="E148" s="118">
        <v>2.5497183183729817</v>
      </c>
      <c r="F148" s="84" t="s">
        <v>2543</v>
      </c>
      <c r="G148" s="84" t="b">
        <v>0</v>
      </c>
      <c r="H148" s="84" t="b">
        <v>0</v>
      </c>
      <c r="I148" s="84" t="b">
        <v>0</v>
      </c>
      <c r="J148" s="84" t="b">
        <v>0</v>
      </c>
      <c r="K148" s="84" t="b">
        <v>0</v>
      </c>
      <c r="L148" s="84" t="b">
        <v>0</v>
      </c>
    </row>
    <row r="149" spans="1:12" ht="15">
      <c r="A149" s="84" t="s">
        <v>2292</v>
      </c>
      <c r="B149" s="84" t="s">
        <v>2276</v>
      </c>
      <c r="C149" s="84">
        <v>3</v>
      </c>
      <c r="D149" s="118">
        <v>0.00134393337414366</v>
      </c>
      <c r="E149" s="118">
        <v>1.6651117370750514</v>
      </c>
      <c r="F149" s="84" t="s">
        <v>2543</v>
      </c>
      <c r="G149" s="84" t="b">
        <v>0</v>
      </c>
      <c r="H149" s="84" t="b">
        <v>0</v>
      </c>
      <c r="I149" s="84" t="b">
        <v>0</v>
      </c>
      <c r="J149" s="84" t="b">
        <v>0</v>
      </c>
      <c r="K149" s="84" t="b">
        <v>0</v>
      </c>
      <c r="L149" s="84" t="b">
        <v>0</v>
      </c>
    </row>
    <row r="150" spans="1:12" ht="15">
      <c r="A150" s="84" t="s">
        <v>2330</v>
      </c>
      <c r="B150" s="84" t="s">
        <v>2306</v>
      </c>
      <c r="C150" s="84">
        <v>3</v>
      </c>
      <c r="D150" s="118">
        <v>0.00134393337414366</v>
      </c>
      <c r="E150" s="118">
        <v>2.503960827812307</v>
      </c>
      <c r="F150" s="84" t="s">
        <v>2543</v>
      </c>
      <c r="G150" s="84" t="b">
        <v>0</v>
      </c>
      <c r="H150" s="84" t="b">
        <v>0</v>
      </c>
      <c r="I150" s="84" t="b">
        <v>0</v>
      </c>
      <c r="J150" s="84" t="b">
        <v>0</v>
      </c>
      <c r="K150" s="84" t="b">
        <v>0</v>
      </c>
      <c r="L150" s="84" t="b">
        <v>0</v>
      </c>
    </row>
    <row r="151" spans="1:12" ht="15">
      <c r="A151" s="84" t="s">
        <v>2401</v>
      </c>
      <c r="B151" s="84" t="s">
        <v>2307</v>
      </c>
      <c r="C151" s="84">
        <v>3</v>
      </c>
      <c r="D151" s="118">
        <v>0.00134393337414366</v>
      </c>
      <c r="E151" s="118">
        <v>2.725809577428663</v>
      </c>
      <c r="F151" s="84" t="s">
        <v>2543</v>
      </c>
      <c r="G151" s="84" t="b">
        <v>0</v>
      </c>
      <c r="H151" s="84" t="b">
        <v>0</v>
      </c>
      <c r="I151" s="84" t="b">
        <v>0</v>
      </c>
      <c r="J151" s="84" t="b">
        <v>0</v>
      </c>
      <c r="K151" s="84" t="b">
        <v>0</v>
      </c>
      <c r="L151" s="84" t="b">
        <v>0</v>
      </c>
    </row>
    <row r="152" spans="1:12" ht="15">
      <c r="A152" s="84" t="s">
        <v>2003</v>
      </c>
      <c r="B152" s="84" t="s">
        <v>2351</v>
      </c>
      <c r="C152" s="84">
        <v>3</v>
      </c>
      <c r="D152" s="118">
        <v>0.00134393337414366</v>
      </c>
      <c r="E152" s="118">
        <v>1.070991536937901</v>
      </c>
      <c r="F152" s="84" t="s">
        <v>2543</v>
      </c>
      <c r="G152" s="84" t="b">
        <v>0</v>
      </c>
      <c r="H152" s="84" t="b">
        <v>0</v>
      </c>
      <c r="I152" s="84" t="b">
        <v>0</v>
      </c>
      <c r="J152" s="84" t="b">
        <v>0</v>
      </c>
      <c r="K152" s="84" t="b">
        <v>0</v>
      </c>
      <c r="L152" s="84" t="b">
        <v>0</v>
      </c>
    </row>
    <row r="153" spans="1:12" ht="15">
      <c r="A153" s="84" t="s">
        <v>2003</v>
      </c>
      <c r="B153" s="84" t="s">
        <v>2308</v>
      </c>
      <c r="C153" s="84">
        <v>3</v>
      </c>
      <c r="D153" s="118">
        <v>0.00134393337414366</v>
      </c>
      <c r="E153" s="118">
        <v>0.8279534882516066</v>
      </c>
      <c r="F153" s="84" t="s">
        <v>2543</v>
      </c>
      <c r="G153" s="84" t="b">
        <v>0</v>
      </c>
      <c r="H153" s="84" t="b">
        <v>0</v>
      </c>
      <c r="I153" s="84" t="b">
        <v>0</v>
      </c>
      <c r="J153" s="84" t="b">
        <v>0</v>
      </c>
      <c r="K153" s="84" t="b">
        <v>0</v>
      </c>
      <c r="L153" s="84" t="b">
        <v>0</v>
      </c>
    </row>
    <row r="154" spans="1:12" ht="15">
      <c r="A154" s="84" t="s">
        <v>2354</v>
      </c>
      <c r="B154" s="84" t="s">
        <v>2269</v>
      </c>
      <c r="C154" s="84">
        <v>3</v>
      </c>
      <c r="D154" s="118">
        <v>0.00134393337414366</v>
      </c>
      <c r="E154" s="118">
        <v>1.804990823476288</v>
      </c>
      <c r="F154" s="84" t="s">
        <v>2543</v>
      </c>
      <c r="G154" s="84" t="b">
        <v>0</v>
      </c>
      <c r="H154" s="84" t="b">
        <v>0</v>
      </c>
      <c r="I154" s="84" t="b">
        <v>0</v>
      </c>
      <c r="J154" s="84" t="b">
        <v>0</v>
      </c>
      <c r="K154" s="84" t="b">
        <v>0</v>
      </c>
      <c r="L154" s="84" t="b">
        <v>0</v>
      </c>
    </row>
    <row r="155" spans="1:12" ht="15">
      <c r="A155" s="84" t="s">
        <v>2269</v>
      </c>
      <c r="B155" s="84" t="s">
        <v>2348</v>
      </c>
      <c r="C155" s="84">
        <v>3</v>
      </c>
      <c r="D155" s="118">
        <v>0.00134393337414366</v>
      </c>
      <c r="E155" s="118">
        <v>1.804990823476288</v>
      </c>
      <c r="F155" s="84" t="s">
        <v>2543</v>
      </c>
      <c r="G155" s="84" t="b">
        <v>0</v>
      </c>
      <c r="H155" s="84" t="b">
        <v>0</v>
      </c>
      <c r="I155" s="84" t="b">
        <v>0</v>
      </c>
      <c r="J155" s="84" t="b">
        <v>0</v>
      </c>
      <c r="K155" s="84" t="b">
        <v>0</v>
      </c>
      <c r="L155" s="84" t="b">
        <v>0</v>
      </c>
    </row>
    <row r="156" spans="1:12" ht="15">
      <c r="A156" s="84" t="s">
        <v>2080</v>
      </c>
      <c r="B156" s="84" t="s">
        <v>2081</v>
      </c>
      <c r="C156" s="84">
        <v>2</v>
      </c>
      <c r="D156" s="118">
        <v>0.0009725169997431708</v>
      </c>
      <c r="E156" s="118">
        <v>2.725809577428663</v>
      </c>
      <c r="F156" s="84" t="s">
        <v>2543</v>
      </c>
      <c r="G156" s="84" t="b">
        <v>0</v>
      </c>
      <c r="H156" s="84" t="b">
        <v>0</v>
      </c>
      <c r="I156" s="84" t="b">
        <v>0</v>
      </c>
      <c r="J156" s="84" t="b">
        <v>0</v>
      </c>
      <c r="K156" s="84" t="b">
        <v>0</v>
      </c>
      <c r="L156" s="84" t="b">
        <v>0</v>
      </c>
    </row>
    <row r="157" spans="1:12" ht="15">
      <c r="A157" s="84" t="s">
        <v>2081</v>
      </c>
      <c r="B157" s="84" t="s">
        <v>2078</v>
      </c>
      <c r="C157" s="84">
        <v>2</v>
      </c>
      <c r="D157" s="118">
        <v>0.0009725169997431708</v>
      </c>
      <c r="E157" s="118">
        <v>3.151778309700944</v>
      </c>
      <c r="F157" s="84" t="s">
        <v>2543</v>
      </c>
      <c r="G157" s="84" t="b">
        <v>0</v>
      </c>
      <c r="H157" s="84" t="b">
        <v>0</v>
      </c>
      <c r="I157" s="84" t="b">
        <v>0</v>
      </c>
      <c r="J157" s="84" t="b">
        <v>0</v>
      </c>
      <c r="K157" s="84" t="b">
        <v>0</v>
      </c>
      <c r="L157" s="84" t="b">
        <v>0</v>
      </c>
    </row>
    <row r="158" spans="1:12" ht="15">
      <c r="A158" s="84" t="s">
        <v>2078</v>
      </c>
      <c r="B158" s="84" t="s">
        <v>2082</v>
      </c>
      <c r="C158" s="84">
        <v>2</v>
      </c>
      <c r="D158" s="118">
        <v>0.0009725169997431708</v>
      </c>
      <c r="E158" s="118">
        <v>3.151778309700944</v>
      </c>
      <c r="F158" s="84" t="s">
        <v>2543</v>
      </c>
      <c r="G158" s="84" t="b">
        <v>0</v>
      </c>
      <c r="H158" s="84" t="b">
        <v>0</v>
      </c>
      <c r="I158" s="84" t="b">
        <v>0</v>
      </c>
      <c r="J158" s="84" t="b">
        <v>0</v>
      </c>
      <c r="K158" s="84" t="b">
        <v>1</v>
      </c>
      <c r="L158" s="84" t="b">
        <v>0</v>
      </c>
    </row>
    <row r="159" spans="1:12" ht="15">
      <c r="A159" s="84" t="s">
        <v>2082</v>
      </c>
      <c r="B159" s="84" t="s">
        <v>2010</v>
      </c>
      <c r="C159" s="84">
        <v>2</v>
      </c>
      <c r="D159" s="118">
        <v>0.0009725169997431708</v>
      </c>
      <c r="E159" s="118">
        <v>3.151778309700944</v>
      </c>
      <c r="F159" s="84" t="s">
        <v>2543</v>
      </c>
      <c r="G159" s="84" t="b">
        <v>0</v>
      </c>
      <c r="H159" s="84" t="b">
        <v>1</v>
      </c>
      <c r="I159" s="84" t="b">
        <v>0</v>
      </c>
      <c r="J159" s="84" t="b">
        <v>0</v>
      </c>
      <c r="K159" s="84" t="b">
        <v>0</v>
      </c>
      <c r="L159" s="84" t="b">
        <v>0</v>
      </c>
    </row>
    <row r="160" spans="1:12" ht="15">
      <c r="A160" s="84" t="s">
        <v>2010</v>
      </c>
      <c r="B160" s="84" t="s">
        <v>2083</v>
      </c>
      <c r="C160" s="84">
        <v>2</v>
      </c>
      <c r="D160" s="118">
        <v>0.0009725169997431708</v>
      </c>
      <c r="E160" s="118">
        <v>3.151778309700944</v>
      </c>
      <c r="F160" s="84" t="s">
        <v>2543</v>
      </c>
      <c r="G160" s="84" t="b">
        <v>0</v>
      </c>
      <c r="H160" s="84" t="b">
        <v>0</v>
      </c>
      <c r="I160" s="84" t="b">
        <v>0</v>
      </c>
      <c r="J160" s="84" t="b">
        <v>0</v>
      </c>
      <c r="K160" s="84" t="b">
        <v>0</v>
      </c>
      <c r="L160" s="84" t="b">
        <v>0</v>
      </c>
    </row>
    <row r="161" spans="1:12" ht="15">
      <c r="A161" s="84" t="s">
        <v>2083</v>
      </c>
      <c r="B161" s="84" t="s">
        <v>2079</v>
      </c>
      <c r="C161" s="84">
        <v>2</v>
      </c>
      <c r="D161" s="118">
        <v>0.0009725169997431708</v>
      </c>
      <c r="E161" s="118">
        <v>3.151778309700944</v>
      </c>
      <c r="F161" s="84" t="s">
        <v>2543</v>
      </c>
      <c r="G161" s="84" t="b">
        <v>0</v>
      </c>
      <c r="H161" s="84" t="b">
        <v>0</v>
      </c>
      <c r="I161" s="84" t="b">
        <v>0</v>
      </c>
      <c r="J161" s="84" t="b">
        <v>0</v>
      </c>
      <c r="K161" s="84" t="b">
        <v>0</v>
      </c>
      <c r="L161" s="84" t="b">
        <v>0</v>
      </c>
    </row>
    <row r="162" spans="1:12" ht="15">
      <c r="A162" s="84" t="s">
        <v>2037</v>
      </c>
      <c r="B162" s="84" t="s">
        <v>2408</v>
      </c>
      <c r="C162" s="84">
        <v>2</v>
      </c>
      <c r="D162" s="118">
        <v>0.0009725169997431708</v>
      </c>
      <c r="E162" s="118">
        <v>1.1183545542139945</v>
      </c>
      <c r="F162" s="84" t="s">
        <v>2543</v>
      </c>
      <c r="G162" s="84" t="b">
        <v>0</v>
      </c>
      <c r="H162" s="84" t="b">
        <v>0</v>
      </c>
      <c r="I162" s="84" t="b">
        <v>0</v>
      </c>
      <c r="J162" s="84" t="b">
        <v>0</v>
      </c>
      <c r="K162" s="84" t="b">
        <v>0</v>
      </c>
      <c r="L162" s="84" t="b">
        <v>0</v>
      </c>
    </row>
    <row r="163" spans="1:12" ht="15">
      <c r="A163" s="84" t="s">
        <v>2411</v>
      </c>
      <c r="B163" s="84" t="s">
        <v>2077</v>
      </c>
      <c r="C163" s="84">
        <v>2</v>
      </c>
      <c r="D163" s="118">
        <v>0.0011033996065535974</v>
      </c>
      <c r="E163" s="118">
        <v>3.0268395730926443</v>
      </c>
      <c r="F163" s="84" t="s">
        <v>2543</v>
      </c>
      <c r="G163" s="84" t="b">
        <v>0</v>
      </c>
      <c r="H163" s="84" t="b">
        <v>0</v>
      </c>
      <c r="I163" s="84" t="b">
        <v>0</v>
      </c>
      <c r="J163" s="84" t="b">
        <v>0</v>
      </c>
      <c r="K163" s="84" t="b">
        <v>0</v>
      </c>
      <c r="L163" s="84" t="b">
        <v>0</v>
      </c>
    </row>
    <row r="164" spans="1:12" ht="15">
      <c r="A164" s="84" t="s">
        <v>2363</v>
      </c>
      <c r="B164" s="84" t="s">
        <v>2037</v>
      </c>
      <c r="C164" s="84">
        <v>2</v>
      </c>
      <c r="D164" s="118">
        <v>0.0009725169997431708</v>
      </c>
      <c r="E164" s="118">
        <v>0.9342943654870379</v>
      </c>
      <c r="F164" s="84" t="s">
        <v>2543</v>
      </c>
      <c r="G164" s="84" t="b">
        <v>0</v>
      </c>
      <c r="H164" s="84" t="b">
        <v>0</v>
      </c>
      <c r="I164" s="84" t="b">
        <v>0</v>
      </c>
      <c r="J164" s="84" t="b">
        <v>0</v>
      </c>
      <c r="K164" s="84" t="b">
        <v>0</v>
      </c>
      <c r="L164" s="84" t="b">
        <v>0</v>
      </c>
    </row>
    <row r="165" spans="1:12" ht="15">
      <c r="A165" s="84" t="s">
        <v>2037</v>
      </c>
      <c r="B165" s="84" t="s">
        <v>2416</v>
      </c>
      <c r="C165" s="84">
        <v>2</v>
      </c>
      <c r="D165" s="118">
        <v>0.0009725169997431708</v>
      </c>
      <c r="E165" s="118">
        <v>1.1183545542139945</v>
      </c>
      <c r="F165" s="84" t="s">
        <v>2543</v>
      </c>
      <c r="G165" s="84" t="b">
        <v>0</v>
      </c>
      <c r="H165" s="84" t="b">
        <v>0</v>
      </c>
      <c r="I165" s="84" t="b">
        <v>0</v>
      </c>
      <c r="J165" s="84" t="b">
        <v>0</v>
      </c>
      <c r="K165" s="84" t="b">
        <v>0</v>
      </c>
      <c r="L165" s="84" t="b">
        <v>0</v>
      </c>
    </row>
    <row r="166" spans="1:12" ht="15">
      <c r="A166" s="84" t="s">
        <v>2003</v>
      </c>
      <c r="B166" s="84" t="s">
        <v>2334</v>
      </c>
      <c r="C166" s="84">
        <v>2</v>
      </c>
      <c r="D166" s="118">
        <v>0.0009725169997431708</v>
      </c>
      <c r="E166" s="118">
        <v>0.8949002778822198</v>
      </c>
      <c r="F166" s="84" t="s">
        <v>2543</v>
      </c>
      <c r="G166" s="84" t="b">
        <v>0</v>
      </c>
      <c r="H166" s="84" t="b">
        <v>0</v>
      </c>
      <c r="I166" s="84" t="b">
        <v>0</v>
      </c>
      <c r="J166" s="84" t="b">
        <v>0</v>
      </c>
      <c r="K166" s="84" t="b">
        <v>0</v>
      </c>
      <c r="L166" s="84" t="b">
        <v>0</v>
      </c>
    </row>
    <row r="167" spans="1:12" ht="15">
      <c r="A167" s="84" t="s">
        <v>2334</v>
      </c>
      <c r="B167" s="84" t="s">
        <v>2275</v>
      </c>
      <c r="C167" s="84">
        <v>2</v>
      </c>
      <c r="D167" s="118">
        <v>0.0009725169997431708</v>
      </c>
      <c r="E167" s="118">
        <v>1.9661417327390327</v>
      </c>
      <c r="F167" s="84" t="s">
        <v>2543</v>
      </c>
      <c r="G167" s="84" t="b">
        <v>0</v>
      </c>
      <c r="H167" s="84" t="b">
        <v>0</v>
      </c>
      <c r="I167" s="84" t="b">
        <v>0</v>
      </c>
      <c r="J167" s="84" t="b">
        <v>0</v>
      </c>
      <c r="K167" s="84" t="b">
        <v>0</v>
      </c>
      <c r="L167" s="84" t="b">
        <v>0</v>
      </c>
    </row>
    <row r="168" spans="1:12" ht="15">
      <c r="A168" s="84" t="s">
        <v>2275</v>
      </c>
      <c r="B168" s="84" t="s">
        <v>2366</v>
      </c>
      <c r="C168" s="84">
        <v>2</v>
      </c>
      <c r="D168" s="118">
        <v>0.0009725169997431708</v>
      </c>
      <c r="E168" s="118">
        <v>2.0910804693473324</v>
      </c>
      <c r="F168" s="84" t="s">
        <v>2543</v>
      </c>
      <c r="G168" s="84" t="b">
        <v>0</v>
      </c>
      <c r="H168" s="84" t="b">
        <v>0</v>
      </c>
      <c r="I168" s="84" t="b">
        <v>0</v>
      </c>
      <c r="J168" s="84" t="b">
        <v>0</v>
      </c>
      <c r="K168" s="84" t="b">
        <v>0</v>
      </c>
      <c r="L168" s="84" t="b">
        <v>0</v>
      </c>
    </row>
    <row r="169" spans="1:12" ht="15">
      <c r="A169" s="84" t="s">
        <v>2366</v>
      </c>
      <c r="B169" s="84" t="s">
        <v>2299</v>
      </c>
      <c r="C169" s="84">
        <v>2</v>
      </c>
      <c r="D169" s="118">
        <v>0.0009725169997431708</v>
      </c>
      <c r="E169" s="118">
        <v>2.4985657959256007</v>
      </c>
      <c r="F169" s="84" t="s">
        <v>2543</v>
      </c>
      <c r="G169" s="84" t="b">
        <v>0</v>
      </c>
      <c r="H169" s="84" t="b">
        <v>0</v>
      </c>
      <c r="I169" s="84" t="b">
        <v>0</v>
      </c>
      <c r="J169" s="84" t="b">
        <v>0</v>
      </c>
      <c r="K169" s="84" t="b">
        <v>0</v>
      </c>
      <c r="L169" s="84" t="b">
        <v>0</v>
      </c>
    </row>
    <row r="170" spans="1:12" ht="15">
      <c r="A170" s="84" t="s">
        <v>2299</v>
      </c>
      <c r="B170" s="84" t="s">
        <v>2367</v>
      </c>
      <c r="C170" s="84">
        <v>2</v>
      </c>
      <c r="D170" s="118">
        <v>0.0009725169997431708</v>
      </c>
      <c r="E170" s="118">
        <v>2.4985657959256007</v>
      </c>
      <c r="F170" s="84" t="s">
        <v>2543</v>
      </c>
      <c r="G170" s="84" t="b">
        <v>0</v>
      </c>
      <c r="H170" s="84" t="b">
        <v>0</v>
      </c>
      <c r="I170" s="84" t="b">
        <v>0</v>
      </c>
      <c r="J170" s="84" t="b">
        <v>0</v>
      </c>
      <c r="K170" s="84" t="b">
        <v>0</v>
      </c>
      <c r="L170" s="84" t="b">
        <v>0</v>
      </c>
    </row>
    <row r="171" spans="1:12" ht="15">
      <c r="A171" s="84" t="s">
        <v>2368</v>
      </c>
      <c r="B171" s="84" t="s">
        <v>2320</v>
      </c>
      <c r="C171" s="84">
        <v>2</v>
      </c>
      <c r="D171" s="118">
        <v>0.0009725169997431708</v>
      </c>
      <c r="E171" s="118">
        <v>2.7538383010289067</v>
      </c>
      <c r="F171" s="84" t="s">
        <v>2543</v>
      </c>
      <c r="G171" s="84" t="b">
        <v>0</v>
      </c>
      <c r="H171" s="84" t="b">
        <v>0</v>
      </c>
      <c r="I171" s="84" t="b">
        <v>0</v>
      </c>
      <c r="J171" s="84" t="b">
        <v>0</v>
      </c>
      <c r="K171" s="84" t="b">
        <v>0</v>
      </c>
      <c r="L171" s="84" t="b">
        <v>0</v>
      </c>
    </row>
    <row r="172" spans="1:12" ht="15">
      <c r="A172" s="84" t="s">
        <v>2320</v>
      </c>
      <c r="B172" s="84" t="s">
        <v>2041</v>
      </c>
      <c r="C172" s="84">
        <v>2</v>
      </c>
      <c r="D172" s="118">
        <v>0.0009725169997431708</v>
      </c>
      <c r="E172" s="118">
        <v>0.7381991667217316</v>
      </c>
      <c r="F172" s="84" t="s">
        <v>2543</v>
      </c>
      <c r="G172" s="84" t="b">
        <v>0</v>
      </c>
      <c r="H172" s="84" t="b">
        <v>0</v>
      </c>
      <c r="I172" s="84" t="b">
        <v>0</v>
      </c>
      <c r="J172" s="84" t="b">
        <v>0</v>
      </c>
      <c r="K172" s="84" t="b">
        <v>0</v>
      </c>
      <c r="L172" s="84" t="b">
        <v>0</v>
      </c>
    </row>
    <row r="173" spans="1:12" ht="15">
      <c r="A173" s="84" t="s">
        <v>2269</v>
      </c>
      <c r="B173" s="84" t="s">
        <v>2286</v>
      </c>
      <c r="C173" s="84">
        <v>2</v>
      </c>
      <c r="D173" s="118">
        <v>0.0009725169997431708</v>
      </c>
      <c r="E173" s="118">
        <v>1.1170162034417324</v>
      </c>
      <c r="F173" s="84" t="s">
        <v>2543</v>
      </c>
      <c r="G173" s="84" t="b">
        <v>0</v>
      </c>
      <c r="H173" s="84" t="b">
        <v>0</v>
      </c>
      <c r="I173" s="84" t="b">
        <v>0</v>
      </c>
      <c r="J173" s="84" t="b">
        <v>0</v>
      </c>
      <c r="K173" s="84" t="b">
        <v>0</v>
      </c>
      <c r="L173" s="84" t="b">
        <v>0</v>
      </c>
    </row>
    <row r="174" spans="1:12" ht="15">
      <c r="A174" s="84" t="s">
        <v>2286</v>
      </c>
      <c r="B174" s="84" t="s">
        <v>2295</v>
      </c>
      <c r="C174" s="84">
        <v>2</v>
      </c>
      <c r="D174" s="118">
        <v>0.0009725169997431708</v>
      </c>
      <c r="E174" s="118">
        <v>1.815986207777751</v>
      </c>
      <c r="F174" s="84" t="s">
        <v>2543</v>
      </c>
      <c r="G174" s="84" t="b">
        <v>0</v>
      </c>
      <c r="H174" s="84" t="b">
        <v>0</v>
      </c>
      <c r="I174" s="84" t="b">
        <v>0</v>
      </c>
      <c r="J174" s="84" t="b">
        <v>0</v>
      </c>
      <c r="K174" s="84" t="b">
        <v>0</v>
      </c>
      <c r="L174" s="84" t="b">
        <v>0</v>
      </c>
    </row>
    <row r="175" spans="1:12" ht="15">
      <c r="A175" s="84" t="s">
        <v>2321</v>
      </c>
      <c r="B175" s="84" t="s">
        <v>2334</v>
      </c>
      <c r="C175" s="84">
        <v>2</v>
      </c>
      <c r="D175" s="118">
        <v>0.0009725169997431708</v>
      </c>
      <c r="E175" s="118">
        <v>2.628899564420607</v>
      </c>
      <c r="F175" s="84" t="s">
        <v>2543</v>
      </c>
      <c r="G175" s="84" t="b">
        <v>0</v>
      </c>
      <c r="H175" s="84" t="b">
        <v>0</v>
      </c>
      <c r="I175" s="84" t="b">
        <v>0</v>
      </c>
      <c r="J175" s="84" t="b">
        <v>0</v>
      </c>
      <c r="K175" s="84" t="b">
        <v>0</v>
      </c>
      <c r="L175" s="84" t="b">
        <v>0</v>
      </c>
    </row>
    <row r="176" spans="1:12" ht="15">
      <c r="A176" s="84" t="s">
        <v>2334</v>
      </c>
      <c r="B176" s="84" t="s">
        <v>2041</v>
      </c>
      <c r="C176" s="84">
        <v>2</v>
      </c>
      <c r="D176" s="118">
        <v>0.0009725169997431708</v>
      </c>
      <c r="E176" s="118">
        <v>0.8351091797297879</v>
      </c>
      <c r="F176" s="84" t="s">
        <v>2543</v>
      </c>
      <c r="G176" s="84" t="b">
        <v>0</v>
      </c>
      <c r="H176" s="84" t="b">
        <v>0</v>
      </c>
      <c r="I176" s="84" t="b">
        <v>0</v>
      </c>
      <c r="J176" s="84" t="b">
        <v>0</v>
      </c>
      <c r="K176" s="84" t="b">
        <v>0</v>
      </c>
      <c r="L176" s="84" t="b">
        <v>0</v>
      </c>
    </row>
    <row r="177" spans="1:12" ht="15">
      <c r="A177" s="84" t="s">
        <v>2003</v>
      </c>
      <c r="B177" s="84" t="s">
        <v>2424</v>
      </c>
      <c r="C177" s="84">
        <v>2</v>
      </c>
      <c r="D177" s="118">
        <v>0.0009725169997431708</v>
      </c>
      <c r="E177" s="118">
        <v>1.195930273546201</v>
      </c>
      <c r="F177" s="84" t="s">
        <v>2543</v>
      </c>
      <c r="G177" s="84" t="b">
        <v>0</v>
      </c>
      <c r="H177" s="84" t="b">
        <v>0</v>
      </c>
      <c r="I177" s="84" t="b">
        <v>0</v>
      </c>
      <c r="J177" s="84" t="b">
        <v>0</v>
      </c>
      <c r="K177" s="84" t="b">
        <v>0</v>
      </c>
      <c r="L177" s="84" t="b">
        <v>0</v>
      </c>
    </row>
    <row r="178" spans="1:12" ht="15">
      <c r="A178" s="84" t="s">
        <v>2424</v>
      </c>
      <c r="B178" s="84" t="s">
        <v>2425</v>
      </c>
      <c r="C178" s="84">
        <v>2</v>
      </c>
      <c r="D178" s="118">
        <v>0.0009725169997431708</v>
      </c>
      <c r="E178" s="118">
        <v>3.3278695687566255</v>
      </c>
      <c r="F178" s="84" t="s">
        <v>2543</v>
      </c>
      <c r="G178" s="84" t="b">
        <v>0</v>
      </c>
      <c r="H178" s="84" t="b">
        <v>0</v>
      </c>
      <c r="I178" s="84" t="b">
        <v>0</v>
      </c>
      <c r="J178" s="84" t="b">
        <v>0</v>
      </c>
      <c r="K178" s="84" t="b">
        <v>0</v>
      </c>
      <c r="L178" s="84" t="b">
        <v>0</v>
      </c>
    </row>
    <row r="179" spans="1:12" ht="15">
      <c r="A179" s="84" t="s">
        <v>2425</v>
      </c>
      <c r="B179" s="84" t="s">
        <v>2295</v>
      </c>
      <c r="C179" s="84">
        <v>2</v>
      </c>
      <c r="D179" s="118">
        <v>0.0009725169997431708</v>
      </c>
      <c r="E179" s="118">
        <v>2.628899564420607</v>
      </c>
      <c r="F179" s="84" t="s">
        <v>2543</v>
      </c>
      <c r="G179" s="84" t="b">
        <v>0</v>
      </c>
      <c r="H179" s="84" t="b">
        <v>0</v>
      </c>
      <c r="I179" s="84" t="b">
        <v>0</v>
      </c>
      <c r="J179" s="84" t="b">
        <v>0</v>
      </c>
      <c r="K179" s="84" t="b">
        <v>0</v>
      </c>
      <c r="L179" s="84" t="b">
        <v>0</v>
      </c>
    </row>
    <row r="180" spans="1:12" ht="15">
      <c r="A180" s="84" t="s">
        <v>2037</v>
      </c>
      <c r="B180" s="84" t="s">
        <v>2426</v>
      </c>
      <c r="C180" s="84">
        <v>2</v>
      </c>
      <c r="D180" s="118">
        <v>0.0009725169997431708</v>
      </c>
      <c r="E180" s="118">
        <v>1.1183545542139945</v>
      </c>
      <c r="F180" s="84" t="s">
        <v>2543</v>
      </c>
      <c r="G180" s="84" t="b">
        <v>0</v>
      </c>
      <c r="H180" s="84" t="b">
        <v>0</v>
      </c>
      <c r="I180" s="84" t="b">
        <v>0</v>
      </c>
      <c r="J180" s="84" t="b">
        <v>0</v>
      </c>
      <c r="K180" s="84" t="b">
        <v>0</v>
      </c>
      <c r="L180" s="84" t="b">
        <v>0</v>
      </c>
    </row>
    <row r="181" spans="1:12" ht="15">
      <c r="A181" s="84" t="s">
        <v>2335</v>
      </c>
      <c r="B181" s="84" t="s">
        <v>2284</v>
      </c>
      <c r="C181" s="84">
        <v>2</v>
      </c>
      <c r="D181" s="118">
        <v>0.0009725169997431708</v>
      </c>
      <c r="E181" s="118">
        <v>2.151778309700944</v>
      </c>
      <c r="F181" s="84" t="s">
        <v>2543</v>
      </c>
      <c r="G181" s="84" t="b">
        <v>0</v>
      </c>
      <c r="H181" s="84" t="b">
        <v>0</v>
      </c>
      <c r="I181" s="84" t="b">
        <v>0</v>
      </c>
      <c r="J181" s="84" t="b">
        <v>0</v>
      </c>
      <c r="K181" s="84" t="b">
        <v>0</v>
      </c>
      <c r="L181" s="84" t="b">
        <v>0</v>
      </c>
    </row>
    <row r="182" spans="1:12" ht="15">
      <c r="A182" s="84" t="s">
        <v>2284</v>
      </c>
      <c r="B182" s="84" t="s">
        <v>2427</v>
      </c>
      <c r="C182" s="84">
        <v>2</v>
      </c>
      <c r="D182" s="118">
        <v>0.0009725169997431708</v>
      </c>
      <c r="E182" s="118">
        <v>2.4528083053649254</v>
      </c>
      <c r="F182" s="84" t="s">
        <v>2543</v>
      </c>
      <c r="G182" s="84" t="b">
        <v>0</v>
      </c>
      <c r="H182" s="84" t="b">
        <v>0</v>
      </c>
      <c r="I182" s="84" t="b">
        <v>0</v>
      </c>
      <c r="J182" s="84" t="b">
        <v>0</v>
      </c>
      <c r="K182" s="84" t="b">
        <v>0</v>
      </c>
      <c r="L182" s="84" t="b">
        <v>0</v>
      </c>
    </row>
    <row r="183" spans="1:12" ht="15">
      <c r="A183" s="84" t="s">
        <v>2427</v>
      </c>
      <c r="B183" s="84" t="s">
        <v>2428</v>
      </c>
      <c r="C183" s="84">
        <v>2</v>
      </c>
      <c r="D183" s="118">
        <v>0.0009725169997431708</v>
      </c>
      <c r="E183" s="118">
        <v>3.3278695687566255</v>
      </c>
      <c r="F183" s="84" t="s">
        <v>2543</v>
      </c>
      <c r="G183" s="84" t="b">
        <v>0</v>
      </c>
      <c r="H183" s="84" t="b">
        <v>0</v>
      </c>
      <c r="I183" s="84" t="b">
        <v>0</v>
      </c>
      <c r="J183" s="84" t="b">
        <v>0</v>
      </c>
      <c r="K183" s="84" t="b">
        <v>0</v>
      </c>
      <c r="L183" s="84" t="b">
        <v>0</v>
      </c>
    </row>
    <row r="184" spans="1:12" ht="15">
      <c r="A184" s="84" t="s">
        <v>2428</v>
      </c>
      <c r="B184" s="84" t="s">
        <v>2041</v>
      </c>
      <c r="C184" s="84">
        <v>2</v>
      </c>
      <c r="D184" s="118">
        <v>0.0009725169997431708</v>
      </c>
      <c r="E184" s="118">
        <v>1.136139175393769</v>
      </c>
      <c r="F184" s="84" t="s">
        <v>2543</v>
      </c>
      <c r="G184" s="84" t="b">
        <v>0</v>
      </c>
      <c r="H184" s="84" t="b">
        <v>0</v>
      </c>
      <c r="I184" s="84" t="b">
        <v>0</v>
      </c>
      <c r="J184" s="84" t="b">
        <v>0</v>
      </c>
      <c r="K184" s="84" t="b">
        <v>0</v>
      </c>
      <c r="L184" s="84" t="b">
        <v>0</v>
      </c>
    </row>
    <row r="185" spans="1:12" ht="15">
      <c r="A185" s="84" t="s">
        <v>2003</v>
      </c>
      <c r="B185" s="84" t="s">
        <v>2429</v>
      </c>
      <c r="C185" s="84">
        <v>2</v>
      </c>
      <c r="D185" s="118">
        <v>0.0009725169997431708</v>
      </c>
      <c r="E185" s="118">
        <v>1.195930273546201</v>
      </c>
      <c r="F185" s="84" t="s">
        <v>2543</v>
      </c>
      <c r="G185" s="84" t="b">
        <v>0</v>
      </c>
      <c r="H185" s="84" t="b">
        <v>0</v>
      </c>
      <c r="I185" s="84" t="b">
        <v>0</v>
      </c>
      <c r="J185" s="84" t="b">
        <v>0</v>
      </c>
      <c r="K185" s="84" t="b">
        <v>0</v>
      </c>
      <c r="L185" s="84" t="b">
        <v>0</v>
      </c>
    </row>
    <row r="186" spans="1:12" ht="15">
      <c r="A186" s="84" t="s">
        <v>2429</v>
      </c>
      <c r="B186" s="84" t="s">
        <v>2430</v>
      </c>
      <c r="C186" s="84">
        <v>2</v>
      </c>
      <c r="D186" s="118">
        <v>0.0009725169997431708</v>
      </c>
      <c r="E186" s="118">
        <v>3.3278695687566255</v>
      </c>
      <c r="F186" s="84" t="s">
        <v>2543</v>
      </c>
      <c r="G186" s="84" t="b">
        <v>0</v>
      </c>
      <c r="H186" s="84" t="b">
        <v>0</v>
      </c>
      <c r="I186" s="84" t="b">
        <v>0</v>
      </c>
      <c r="J186" s="84" t="b">
        <v>1</v>
      </c>
      <c r="K186" s="84" t="b">
        <v>0</v>
      </c>
      <c r="L186" s="84" t="b">
        <v>0</v>
      </c>
    </row>
    <row r="187" spans="1:12" ht="15">
      <c r="A187" s="84" t="s">
        <v>2430</v>
      </c>
      <c r="B187" s="84" t="s">
        <v>2431</v>
      </c>
      <c r="C187" s="84">
        <v>2</v>
      </c>
      <c r="D187" s="118">
        <v>0.0009725169997431708</v>
      </c>
      <c r="E187" s="118">
        <v>3.3278695687566255</v>
      </c>
      <c r="F187" s="84" t="s">
        <v>2543</v>
      </c>
      <c r="G187" s="84" t="b">
        <v>1</v>
      </c>
      <c r="H187" s="84" t="b">
        <v>0</v>
      </c>
      <c r="I187" s="84" t="b">
        <v>0</v>
      </c>
      <c r="J187" s="84" t="b">
        <v>0</v>
      </c>
      <c r="K187" s="84" t="b">
        <v>0</v>
      </c>
      <c r="L187" s="84" t="b">
        <v>0</v>
      </c>
    </row>
    <row r="188" spans="1:12" ht="15">
      <c r="A188" s="84" t="s">
        <v>2431</v>
      </c>
      <c r="B188" s="84" t="s">
        <v>2322</v>
      </c>
      <c r="C188" s="84">
        <v>2</v>
      </c>
      <c r="D188" s="118">
        <v>0.0009725169997431708</v>
      </c>
      <c r="E188" s="118">
        <v>2.929929560084588</v>
      </c>
      <c r="F188" s="84" t="s">
        <v>2543</v>
      </c>
      <c r="G188" s="84" t="b">
        <v>0</v>
      </c>
      <c r="H188" s="84" t="b">
        <v>0</v>
      </c>
      <c r="I188" s="84" t="b">
        <v>0</v>
      </c>
      <c r="J188" s="84" t="b">
        <v>0</v>
      </c>
      <c r="K188" s="84" t="b">
        <v>0</v>
      </c>
      <c r="L188" s="84" t="b">
        <v>0</v>
      </c>
    </row>
    <row r="189" spans="1:12" ht="15">
      <c r="A189" s="84" t="s">
        <v>2037</v>
      </c>
      <c r="B189" s="84" t="s">
        <v>2432</v>
      </c>
      <c r="C189" s="84">
        <v>2</v>
      </c>
      <c r="D189" s="118">
        <v>0.0009725169997431708</v>
      </c>
      <c r="E189" s="118">
        <v>1.1183545542139945</v>
      </c>
      <c r="F189" s="84" t="s">
        <v>2543</v>
      </c>
      <c r="G189" s="84" t="b">
        <v>0</v>
      </c>
      <c r="H189" s="84" t="b">
        <v>0</v>
      </c>
      <c r="I189" s="84" t="b">
        <v>0</v>
      </c>
      <c r="J189" s="84" t="b">
        <v>0</v>
      </c>
      <c r="K189" s="84" t="b">
        <v>0</v>
      </c>
      <c r="L189" s="84" t="b">
        <v>0</v>
      </c>
    </row>
    <row r="190" spans="1:12" ht="15">
      <c r="A190" s="84" t="s">
        <v>2003</v>
      </c>
      <c r="B190" s="84" t="s">
        <v>2433</v>
      </c>
      <c r="C190" s="84">
        <v>2</v>
      </c>
      <c r="D190" s="118">
        <v>0.0009725169997431708</v>
      </c>
      <c r="E190" s="118">
        <v>1.195930273546201</v>
      </c>
      <c r="F190" s="84" t="s">
        <v>2543</v>
      </c>
      <c r="G190" s="84" t="b">
        <v>0</v>
      </c>
      <c r="H190" s="84" t="b">
        <v>0</v>
      </c>
      <c r="I190" s="84" t="b">
        <v>0</v>
      </c>
      <c r="J190" s="84" t="b">
        <v>0</v>
      </c>
      <c r="K190" s="84" t="b">
        <v>0</v>
      </c>
      <c r="L190" s="84" t="b">
        <v>0</v>
      </c>
    </row>
    <row r="191" spans="1:12" ht="15">
      <c r="A191" s="84" t="s">
        <v>2433</v>
      </c>
      <c r="B191" s="84" t="s">
        <v>2434</v>
      </c>
      <c r="C191" s="84">
        <v>2</v>
      </c>
      <c r="D191" s="118">
        <v>0.0009725169997431708</v>
      </c>
      <c r="E191" s="118">
        <v>3.3278695687566255</v>
      </c>
      <c r="F191" s="84" t="s">
        <v>2543</v>
      </c>
      <c r="G191" s="84" t="b">
        <v>0</v>
      </c>
      <c r="H191" s="84" t="b">
        <v>0</v>
      </c>
      <c r="I191" s="84" t="b">
        <v>0</v>
      </c>
      <c r="J191" s="84" t="b">
        <v>0</v>
      </c>
      <c r="K191" s="84" t="b">
        <v>0</v>
      </c>
      <c r="L191" s="84" t="b">
        <v>0</v>
      </c>
    </row>
    <row r="192" spans="1:12" ht="15">
      <c r="A192" s="84" t="s">
        <v>2434</v>
      </c>
      <c r="B192" s="84" t="s">
        <v>2302</v>
      </c>
      <c r="C192" s="84">
        <v>2</v>
      </c>
      <c r="D192" s="118">
        <v>0.0009725169997431708</v>
      </c>
      <c r="E192" s="118">
        <v>2.725809577428663</v>
      </c>
      <c r="F192" s="84" t="s">
        <v>2543</v>
      </c>
      <c r="G192" s="84" t="b">
        <v>0</v>
      </c>
      <c r="H192" s="84" t="b">
        <v>0</v>
      </c>
      <c r="I192" s="84" t="b">
        <v>0</v>
      </c>
      <c r="J192" s="84" t="b">
        <v>0</v>
      </c>
      <c r="K192" s="84" t="b">
        <v>0</v>
      </c>
      <c r="L192" s="84" t="b">
        <v>0</v>
      </c>
    </row>
    <row r="193" spans="1:12" ht="15">
      <c r="A193" s="84" t="s">
        <v>2336</v>
      </c>
      <c r="B193" s="84" t="s">
        <v>2302</v>
      </c>
      <c r="C193" s="84">
        <v>2</v>
      </c>
      <c r="D193" s="118">
        <v>0.0009725169997431708</v>
      </c>
      <c r="E193" s="118">
        <v>2.424779581764682</v>
      </c>
      <c r="F193" s="84" t="s">
        <v>2543</v>
      </c>
      <c r="G193" s="84" t="b">
        <v>0</v>
      </c>
      <c r="H193" s="84" t="b">
        <v>0</v>
      </c>
      <c r="I193" s="84" t="b">
        <v>0</v>
      </c>
      <c r="J193" s="84" t="b">
        <v>0</v>
      </c>
      <c r="K193" s="84" t="b">
        <v>0</v>
      </c>
      <c r="L193" s="84" t="b">
        <v>0</v>
      </c>
    </row>
    <row r="194" spans="1:12" ht="15">
      <c r="A194" s="84" t="s">
        <v>2037</v>
      </c>
      <c r="B194" s="84" t="s">
        <v>2435</v>
      </c>
      <c r="C194" s="84">
        <v>2</v>
      </c>
      <c r="D194" s="118">
        <v>0.0009725169997431708</v>
      </c>
      <c r="E194" s="118">
        <v>1.1183545542139945</v>
      </c>
      <c r="F194" s="84" t="s">
        <v>2543</v>
      </c>
      <c r="G194" s="84" t="b">
        <v>0</v>
      </c>
      <c r="H194" s="84" t="b">
        <v>0</v>
      </c>
      <c r="I194" s="84" t="b">
        <v>0</v>
      </c>
      <c r="J194" s="84" t="b">
        <v>0</v>
      </c>
      <c r="K194" s="84" t="b">
        <v>0</v>
      </c>
      <c r="L194" s="84" t="b">
        <v>0</v>
      </c>
    </row>
    <row r="195" spans="1:12" ht="15">
      <c r="A195" s="84" t="s">
        <v>2280</v>
      </c>
      <c r="B195" s="84" t="s">
        <v>2316</v>
      </c>
      <c r="C195" s="84">
        <v>2</v>
      </c>
      <c r="D195" s="118">
        <v>0.0009725169997431708</v>
      </c>
      <c r="E195" s="118">
        <v>1.8965058045976382</v>
      </c>
      <c r="F195" s="84" t="s">
        <v>2543</v>
      </c>
      <c r="G195" s="84" t="b">
        <v>0</v>
      </c>
      <c r="H195" s="84" t="b">
        <v>0</v>
      </c>
      <c r="I195" s="84" t="b">
        <v>0</v>
      </c>
      <c r="J195" s="84" t="b">
        <v>0</v>
      </c>
      <c r="K195" s="84" t="b">
        <v>0</v>
      </c>
      <c r="L195" s="84" t="b">
        <v>0</v>
      </c>
    </row>
    <row r="196" spans="1:12" ht="15">
      <c r="A196" s="84" t="s">
        <v>2277</v>
      </c>
      <c r="B196" s="84" t="s">
        <v>2436</v>
      </c>
      <c r="C196" s="84">
        <v>2</v>
      </c>
      <c r="D196" s="118">
        <v>0.0009725169997431708</v>
      </c>
      <c r="E196" s="118">
        <v>2.2864768835984006</v>
      </c>
      <c r="F196" s="84" t="s">
        <v>2543</v>
      </c>
      <c r="G196" s="84" t="b">
        <v>0</v>
      </c>
      <c r="H196" s="84" t="b">
        <v>0</v>
      </c>
      <c r="I196" s="84" t="b">
        <v>0</v>
      </c>
      <c r="J196" s="84" t="b">
        <v>0</v>
      </c>
      <c r="K196" s="84" t="b">
        <v>0</v>
      </c>
      <c r="L196" s="84" t="b">
        <v>0</v>
      </c>
    </row>
    <row r="197" spans="1:12" ht="15">
      <c r="A197" s="84" t="s">
        <v>2436</v>
      </c>
      <c r="B197" s="84" t="s">
        <v>2316</v>
      </c>
      <c r="C197" s="84">
        <v>2</v>
      </c>
      <c r="D197" s="118">
        <v>0.0009725169997431708</v>
      </c>
      <c r="E197" s="118">
        <v>2.850748314036963</v>
      </c>
      <c r="F197" s="84" t="s">
        <v>2543</v>
      </c>
      <c r="G197" s="84" t="b">
        <v>0</v>
      </c>
      <c r="H197" s="84" t="b">
        <v>0</v>
      </c>
      <c r="I197" s="84" t="b">
        <v>0</v>
      </c>
      <c r="J197" s="84" t="b">
        <v>0</v>
      </c>
      <c r="K197" s="84" t="b">
        <v>0</v>
      </c>
      <c r="L197" s="84" t="b">
        <v>0</v>
      </c>
    </row>
    <row r="198" spans="1:12" ht="15">
      <c r="A198" s="84" t="s">
        <v>2437</v>
      </c>
      <c r="B198" s="84" t="s">
        <v>2324</v>
      </c>
      <c r="C198" s="84">
        <v>2</v>
      </c>
      <c r="D198" s="118">
        <v>0.0009725169997431708</v>
      </c>
      <c r="E198" s="118">
        <v>2.929929560084588</v>
      </c>
      <c r="F198" s="84" t="s">
        <v>2543</v>
      </c>
      <c r="G198" s="84" t="b">
        <v>0</v>
      </c>
      <c r="H198" s="84" t="b">
        <v>0</v>
      </c>
      <c r="I198" s="84" t="b">
        <v>0</v>
      </c>
      <c r="J198" s="84" t="b">
        <v>0</v>
      </c>
      <c r="K198" s="84" t="b">
        <v>0</v>
      </c>
      <c r="L198" s="84" t="b">
        <v>0</v>
      </c>
    </row>
    <row r="199" spans="1:12" ht="15">
      <c r="A199" s="84" t="s">
        <v>2324</v>
      </c>
      <c r="B199" s="84" t="s">
        <v>2438</v>
      </c>
      <c r="C199" s="84">
        <v>2</v>
      </c>
      <c r="D199" s="118">
        <v>0.0009725169997431708</v>
      </c>
      <c r="E199" s="118">
        <v>2.929929560084588</v>
      </c>
      <c r="F199" s="84" t="s">
        <v>2543</v>
      </c>
      <c r="G199" s="84" t="b">
        <v>0</v>
      </c>
      <c r="H199" s="84" t="b">
        <v>0</v>
      </c>
      <c r="I199" s="84" t="b">
        <v>0</v>
      </c>
      <c r="J199" s="84" t="b">
        <v>0</v>
      </c>
      <c r="K199" s="84" t="b">
        <v>0</v>
      </c>
      <c r="L199" s="84" t="b">
        <v>0</v>
      </c>
    </row>
    <row r="200" spans="1:12" ht="15">
      <c r="A200" s="84" t="s">
        <v>2438</v>
      </c>
      <c r="B200" s="84" t="s">
        <v>2439</v>
      </c>
      <c r="C200" s="84">
        <v>2</v>
      </c>
      <c r="D200" s="118">
        <v>0.0009725169997431708</v>
      </c>
      <c r="E200" s="118">
        <v>3.3278695687566255</v>
      </c>
      <c r="F200" s="84" t="s">
        <v>2543</v>
      </c>
      <c r="G200" s="84" t="b">
        <v>0</v>
      </c>
      <c r="H200" s="84" t="b">
        <v>0</v>
      </c>
      <c r="I200" s="84" t="b">
        <v>0</v>
      </c>
      <c r="J200" s="84" t="b">
        <v>0</v>
      </c>
      <c r="K200" s="84" t="b">
        <v>0</v>
      </c>
      <c r="L200" s="84" t="b">
        <v>0</v>
      </c>
    </row>
    <row r="201" spans="1:12" ht="15">
      <c r="A201" s="84" t="s">
        <v>2439</v>
      </c>
      <c r="B201" s="84" t="s">
        <v>2440</v>
      </c>
      <c r="C201" s="84">
        <v>2</v>
      </c>
      <c r="D201" s="118">
        <v>0.0009725169997431708</v>
      </c>
      <c r="E201" s="118">
        <v>3.3278695687566255</v>
      </c>
      <c r="F201" s="84" t="s">
        <v>2543</v>
      </c>
      <c r="G201" s="84" t="b">
        <v>0</v>
      </c>
      <c r="H201" s="84" t="b">
        <v>0</v>
      </c>
      <c r="I201" s="84" t="b">
        <v>0</v>
      </c>
      <c r="J201" s="84" t="b">
        <v>0</v>
      </c>
      <c r="K201" s="84" t="b">
        <v>0</v>
      </c>
      <c r="L201" s="84" t="b">
        <v>0</v>
      </c>
    </row>
    <row r="202" spans="1:12" ht="15">
      <c r="A202" s="84" t="s">
        <v>2440</v>
      </c>
      <c r="B202" s="84" t="s">
        <v>2441</v>
      </c>
      <c r="C202" s="84">
        <v>2</v>
      </c>
      <c r="D202" s="118">
        <v>0.0009725169997431708</v>
      </c>
      <c r="E202" s="118">
        <v>3.3278695687566255</v>
      </c>
      <c r="F202" s="84" t="s">
        <v>2543</v>
      </c>
      <c r="G202" s="84" t="b">
        <v>0</v>
      </c>
      <c r="H202" s="84" t="b">
        <v>0</v>
      </c>
      <c r="I202" s="84" t="b">
        <v>0</v>
      </c>
      <c r="J202" s="84" t="b">
        <v>0</v>
      </c>
      <c r="K202" s="84" t="b">
        <v>0</v>
      </c>
      <c r="L202" s="84" t="b">
        <v>0</v>
      </c>
    </row>
    <row r="203" spans="1:12" ht="15">
      <c r="A203" s="84" t="s">
        <v>2441</v>
      </c>
      <c r="B203" s="84" t="s">
        <v>2442</v>
      </c>
      <c r="C203" s="84">
        <v>2</v>
      </c>
      <c r="D203" s="118">
        <v>0.0009725169997431708</v>
      </c>
      <c r="E203" s="118">
        <v>3.3278695687566255</v>
      </c>
      <c r="F203" s="84" t="s">
        <v>2543</v>
      </c>
      <c r="G203" s="84" t="b">
        <v>0</v>
      </c>
      <c r="H203" s="84" t="b">
        <v>0</v>
      </c>
      <c r="I203" s="84" t="b">
        <v>0</v>
      </c>
      <c r="J203" s="84" t="b">
        <v>0</v>
      </c>
      <c r="K203" s="84" t="b">
        <v>0</v>
      </c>
      <c r="L203" s="84" t="b">
        <v>0</v>
      </c>
    </row>
    <row r="204" spans="1:12" ht="15">
      <c r="A204" s="84" t="s">
        <v>2442</v>
      </c>
      <c r="B204" s="84" t="s">
        <v>2370</v>
      </c>
      <c r="C204" s="84">
        <v>2</v>
      </c>
      <c r="D204" s="118">
        <v>0.0009725169997431708</v>
      </c>
      <c r="E204" s="118">
        <v>3.151778309700944</v>
      </c>
      <c r="F204" s="84" t="s">
        <v>2543</v>
      </c>
      <c r="G204" s="84" t="b">
        <v>0</v>
      </c>
      <c r="H204" s="84" t="b">
        <v>0</v>
      </c>
      <c r="I204" s="84" t="b">
        <v>0</v>
      </c>
      <c r="J204" s="84" t="b">
        <v>0</v>
      </c>
      <c r="K204" s="84" t="b">
        <v>0</v>
      </c>
      <c r="L204" s="84" t="b">
        <v>0</v>
      </c>
    </row>
    <row r="205" spans="1:12" ht="15">
      <c r="A205" s="84" t="s">
        <v>2375</v>
      </c>
      <c r="B205" s="84" t="s">
        <v>2443</v>
      </c>
      <c r="C205" s="84">
        <v>2</v>
      </c>
      <c r="D205" s="118">
        <v>0.0009725169997431708</v>
      </c>
      <c r="E205" s="118">
        <v>3.151778309700944</v>
      </c>
      <c r="F205" s="84" t="s">
        <v>2543</v>
      </c>
      <c r="G205" s="84" t="b">
        <v>0</v>
      </c>
      <c r="H205" s="84" t="b">
        <v>0</v>
      </c>
      <c r="I205" s="84" t="b">
        <v>0</v>
      </c>
      <c r="J205" s="84" t="b">
        <v>0</v>
      </c>
      <c r="K205" s="84" t="b">
        <v>0</v>
      </c>
      <c r="L205" s="84" t="b">
        <v>0</v>
      </c>
    </row>
    <row r="206" spans="1:12" ht="15">
      <c r="A206" s="84" t="s">
        <v>2443</v>
      </c>
      <c r="B206" s="84" t="s">
        <v>2376</v>
      </c>
      <c r="C206" s="84">
        <v>2</v>
      </c>
      <c r="D206" s="118">
        <v>0.0009725169997431708</v>
      </c>
      <c r="E206" s="118">
        <v>3.151778309700944</v>
      </c>
      <c r="F206" s="84" t="s">
        <v>2543</v>
      </c>
      <c r="G206" s="84" t="b">
        <v>0</v>
      </c>
      <c r="H206" s="84" t="b">
        <v>0</v>
      </c>
      <c r="I206" s="84" t="b">
        <v>0</v>
      </c>
      <c r="J206" s="84" t="b">
        <v>0</v>
      </c>
      <c r="K206" s="84" t="b">
        <v>0</v>
      </c>
      <c r="L206" s="84" t="b">
        <v>0</v>
      </c>
    </row>
    <row r="207" spans="1:12" ht="15">
      <c r="A207" s="84" t="s">
        <v>2376</v>
      </c>
      <c r="B207" s="84" t="s">
        <v>2040</v>
      </c>
      <c r="C207" s="84">
        <v>2</v>
      </c>
      <c r="D207" s="118">
        <v>0.0009725169997431708</v>
      </c>
      <c r="E207" s="118">
        <v>1.1333552268741582</v>
      </c>
      <c r="F207" s="84" t="s">
        <v>2543</v>
      </c>
      <c r="G207" s="84" t="b">
        <v>0</v>
      </c>
      <c r="H207" s="84" t="b">
        <v>0</v>
      </c>
      <c r="I207" s="84" t="b">
        <v>0</v>
      </c>
      <c r="J207" s="84" t="b">
        <v>0</v>
      </c>
      <c r="K207" s="84" t="b">
        <v>0</v>
      </c>
      <c r="L207" s="84" t="b">
        <v>0</v>
      </c>
    </row>
    <row r="208" spans="1:12" ht="15">
      <c r="A208" s="84" t="s">
        <v>2047</v>
      </c>
      <c r="B208" s="84" t="s">
        <v>2045</v>
      </c>
      <c r="C208" s="84">
        <v>2</v>
      </c>
      <c r="D208" s="118">
        <v>0.0009725169997431708</v>
      </c>
      <c r="E208" s="118">
        <v>2.7538383010289067</v>
      </c>
      <c r="F208" s="84" t="s">
        <v>2543</v>
      </c>
      <c r="G208" s="84" t="b">
        <v>0</v>
      </c>
      <c r="H208" s="84" t="b">
        <v>0</v>
      </c>
      <c r="I208" s="84" t="b">
        <v>0</v>
      </c>
      <c r="J208" s="84" t="b">
        <v>0</v>
      </c>
      <c r="K208" s="84" t="b">
        <v>0</v>
      </c>
      <c r="L208" s="84" t="b">
        <v>0</v>
      </c>
    </row>
    <row r="209" spans="1:12" ht="15">
      <c r="A209" s="84" t="s">
        <v>2045</v>
      </c>
      <c r="B209" s="84" t="s">
        <v>2046</v>
      </c>
      <c r="C209" s="84">
        <v>2</v>
      </c>
      <c r="D209" s="118">
        <v>0.0009725169997431708</v>
      </c>
      <c r="E209" s="118">
        <v>2.53198955141255</v>
      </c>
      <c r="F209" s="84" t="s">
        <v>2543</v>
      </c>
      <c r="G209" s="84" t="b">
        <v>0</v>
      </c>
      <c r="H209" s="84" t="b">
        <v>0</v>
      </c>
      <c r="I209" s="84" t="b">
        <v>0</v>
      </c>
      <c r="J209" s="84" t="b">
        <v>0</v>
      </c>
      <c r="K209" s="84" t="b">
        <v>0</v>
      </c>
      <c r="L209" s="84" t="b">
        <v>0</v>
      </c>
    </row>
    <row r="210" spans="1:12" ht="15">
      <c r="A210" s="84" t="s">
        <v>2046</v>
      </c>
      <c r="B210" s="84" t="s">
        <v>2048</v>
      </c>
      <c r="C210" s="84">
        <v>2</v>
      </c>
      <c r="D210" s="118">
        <v>0.0009725169997431708</v>
      </c>
      <c r="E210" s="118">
        <v>2.628899564420607</v>
      </c>
      <c r="F210" s="84" t="s">
        <v>2543</v>
      </c>
      <c r="G210" s="84" t="b">
        <v>0</v>
      </c>
      <c r="H210" s="84" t="b">
        <v>0</v>
      </c>
      <c r="I210" s="84" t="b">
        <v>0</v>
      </c>
      <c r="J210" s="84" t="b">
        <v>0</v>
      </c>
      <c r="K210" s="84" t="b">
        <v>0</v>
      </c>
      <c r="L210" s="84" t="b">
        <v>0</v>
      </c>
    </row>
    <row r="211" spans="1:12" ht="15">
      <c r="A211" s="84" t="s">
        <v>237</v>
      </c>
      <c r="B211" s="84" t="s">
        <v>2053</v>
      </c>
      <c r="C211" s="84">
        <v>2</v>
      </c>
      <c r="D211" s="118">
        <v>0.0009725169997431708</v>
      </c>
      <c r="E211" s="118">
        <v>0.6042087020651759</v>
      </c>
      <c r="F211" s="84" t="s">
        <v>2543</v>
      </c>
      <c r="G211" s="84" t="b">
        <v>0</v>
      </c>
      <c r="H211" s="84" t="b">
        <v>0</v>
      </c>
      <c r="I211" s="84" t="b">
        <v>0</v>
      </c>
      <c r="J211" s="84" t="b">
        <v>0</v>
      </c>
      <c r="K211" s="84" t="b">
        <v>0</v>
      </c>
      <c r="L211" s="84" t="b">
        <v>0</v>
      </c>
    </row>
    <row r="212" spans="1:12" ht="15">
      <c r="A212" s="84" t="s">
        <v>2269</v>
      </c>
      <c r="B212" s="84" t="s">
        <v>2285</v>
      </c>
      <c r="C212" s="84">
        <v>2</v>
      </c>
      <c r="D212" s="118">
        <v>0.0009725169997431708</v>
      </c>
      <c r="E212" s="118">
        <v>1.0848315200703311</v>
      </c>
      <c r="F212" s="84" t="s">
        <v>2543</v>
      </c>
      <c r="G212" s="84" t="b">
        <v>0</v>
      </c>
      <c r="H212" s="84" t="b">
        <v>0</v>
      </c>
      <c r="I212" s="84" t="b">
        <v>0</v>
      </c>
      <c r="J212" s="84" t="b">
        <v>0</v>
      </c>
      <c r="K212" s="84" t="b">
        <v>0</v>
      </c>
      <c r="L212" s="84" t="b">
        <v>0</v>
      </c>
    </row>
    <row r="213" spans="1:12" ht="15">
      <c r="A213" s="84" t="s">
        <v>2285</v>
      </c>
      <c r="B213" s="84" t="s">
        <v>2287</v>
      </c>
      <c r="C213" s="84">
        <v>2</v>
      </c>
      <c r="D213" s="118">
        <v>0.0009725169997431708</v>
      </c>
      <c r="E213" s="118">
        <v>1.6698581720995131</v>
      </c>
      <c r="F213" s="84" t="s">
        <v>2543</v>
      </c>
      <c r="G213" s="84" t="b">
        <v>0</v>
      </c>
      <c r="H213" s="84" t="b">
        <v>0</v>
      </c>
      <c r="I213" s="84" t="b">
        <v>0</v>
      </c>
      <c r="J213" s="84" t="b">
        <v>0</v>
      </c>
      <c r="K213" s="84" t="b">
        <v>0</v>
      </c>
      <c r="L213" s="84" t="b">
        <v>0</v>
      </c>
    </row>
    <row r="214" spans="1:12" ht="15">
      <c r="A214" s="84" t="s">
        <v>2003</v>
      </c>
      <c r="B214" s="84" t="s">
        <v>2448</v>
      </c>
      <c r="C214" s="84">
        <v>2</v>
      </c>
      <c r="D214" s="118">
        <v>0.0009725169997431708</v>
      </c>
      <c r="E214" s="118">
        <v>1.195930273546201</v>
      </c>
      <c r="F214" s="84" t="s">
        <v>2543</v>
      </c>
      <c r="G214" s="84" t="b">
        <v>0</v>
      </c>
      <c r="H214" s="84" t="b">
        <v>0</v>
      </c>
      <c r="I214" s="84" t="b">
        <v>0</v>
      </c>
      <c r="J214" s="84" t="b">
        <v>0</v>
      </c>
      <c r="K214" s="84" t="b">
        <v>0</v>
      </c>
      <c r="L214" s="84" t="b">
        <v>0</v>
      </c>
    </row>
    <row r="215" spans="1:12" ht="15">
      <c r="A215" s="84" t="s">
        <v>2448</v>
      </c>
      <c r="B215" s="84" t="s">
        <v>2449</v>
      </c>
      <c r="C215" s="84">
        <v>2</v>
      </c>
      <c r="D215" s="118">
        <v>0.0009725169997431708</v>
      </c>
      <c r="E215" s="118">
        <v>3.3278695687566255</v>
      </c>
      <c r="F215" s="84" t="s">
        <v>2543</v>
      </c>
      <c r="G215" s="84" t="b">
        <v>0</v>
      </c>
      <c r="H215" s="84" t="b">
        <v>0</v>
      </c>
      <c r="I215" s="84" t="b">
        <v>0</v>
      </c>
      <c r="J215" s="84" t="b">
        <v>0</v>
      </c>
      <c r="K215" s="84" t="b">
        <v>0</v>
      </c>
      <c r="L215" s="84" t="b">
        <v>0</v>
      </c>
    </row>
    <row r="216" spans="1:12" ht="15">
      <c r="A216" s="84" t="s">
        <v>2449</v>
      </c>
      <c r="B216" s="84" t="s">
        <v>2450</v>
      </c>
      <c r="C216" s="84">
        <v>2</v>
      </c>
      <c r="D216" s="118">
        <v>0.0009725169997431708</v>
      </c>
      <c r="E216" s="118">
        <v>3.3278695687566255</v>
      </c>
      <c r="F216" s="84" t="s">
        <v>2543</v>
      </c>
      <c r="G216" s="84" t="b">
        <v>0</v>
      </c>
      <c r="H216" s="84" t="b">
        <v>0</v>
      </c>
      <c r="I216" s="84" t="b">
        <v>0</v>
      </c>
      <c r="J216" s="84" t="b">
        <v>0</v>
      </c>
      <c r="K216" s="84" t="b">
        <v>0</v>
      </c>
      <c r="L216" s="84" t="b">
        <v>0</v>
      </c>
    </row>
    <row r="217" spans="1:12" ht="15">
      <c r="A217" s="84" t="s">
        <v>2450</v>
      </c>
      <c r="B217" s="84" t="s">
        <v>2451</v>
      </c>
      <c r="C217" s="84">
        <v>2</v>
      </c>
      <c r="D217" s="118">
        <v>0.0009725169997431708</v>
      </c>
      <c r="E217" s="118">
        <v>3.3278695687566255</v>
      </c>
      <c r="F217" s="84" t="s">
        <v>2543</v>
      </c>
      <c r="G217" s="84" t="b">
        <v>0</v>
      </c>
      <c r="H217" s="84" t="b">
        <v>0</v>
      </c>
      <c r="I217" s="84" t="b">
        <v>0</v>
      </c>
      <c r="J217" s="84" t="b">
        <v>0</v>
      </c>
      <c r="K217" s="84" t="b">
        <v>0</v>
      </c>
      <c r="L217" s="84" t="b">
        <v>0</v>
      </c>
    </row>
    <row r="218" spans="1:12" ht="15">
      <c r="A218" s="84" t="s">
        <v>2451</v>
      </c>
      <c r="B218" s="84" t="s">
        <v>2452</v>
      </c>
      <c r="C218" s="84">
        <v>2</v>
      </c>
      <c r="D218" s="118">
        <v>0.0009725169997431708</v>
      </c>
      <c r="E218" s="118">
        <v>3.3278695687566255</v>
      </c>
      <c r="F218" s="84" t="s">
        <v>2543</v>
      </c>
      <c r="G218" s="84" t="b">
        <v>0</v>
      </c>
      <c r="H218" s="84" t="b">
        <v>0</v>
      </c>
      <c r="I218" s="84" t="b">
        <v>0</v>
      </c>
      <c r="J218" s="84" t="b">
        <v>0</v>
      </c>
      <c r="K218" s="84" t="b">
        <v>0</v>
      </c>
      <c r="L218" s="84" t="b">
        <v>0</v>
      </c>
    </row>
    <row r="219" spans="1:12" ht="15">
      <c r="A219" s="84" t="s">
        <v>2452</v>
      </c>
      <c r="B219" s="84" t="s">
        <v>2453</v>
      </c>
      <c r="C219" s="84">
        <v>2</v>
      </c>
      <c r="D219" s="118">
        <v>0.0009725169997431708</v>
      </c>
      <c r="E219" s="118">
        <v>3.3278695687566255</v>
      </c>
      <c r="F219" s="84" t="s">
        <v>2543</v>
      </c>
      <c r="G219" s="84" t="b">
        <v>0</v>
      </c>
      <c r="H219" s="84" t="b">
        <v>0</v>
      </c>
      <c r="I219" s="84" t="b">
        <v>0</v>
      </c>
      <c r="J219" s="84" t="b">
        <v>0</v>
      </c>
      <c r="K219" s="84" t="b">
        <v>0</v>
      </c>
      <c r="L219" s="84" t="b">
        <v>0</v>
      </c>
    </row>
    <row r="220" spans="1:12" ht="15">
      <c r="A220" s="84" t="s">
        <v>2453</v>
      </c>
      <c r="B220" s="84" t="s">
        <v>2380</v>
      </c>
      <c r="C220" s="84">
        <v>2</v>
      </c>
      <c r="D220" s="118">
        <v>0.0009725169997431708</v>
      </c>
      <c r="E220" s="118">
        <v>3.151778309700944</v>
      </c>
      <c r="F220" s="84" t="s">
        <v>2543</v>
      </c>
      <c r="G220" s="84" t="b">
        <v>0</v>
      </c>
      <c r="H220" s="84" t="b">
        <v>0</v>
      </c>
      <c r="I220" s="84" t="b">
        <v>0</v>
      </c>
      <c r="J220" s="84" t="b">
        <v>0</v>
      </c>
      <c r="K220" s="84" t="b">
        <v>0</v>
      </c>
      <c r="L220" s="84" t="b">
        <v>0</v>
      </c>
    </row>
    <row r="221" spans="1:12" ht="15">
      <c r="A221" s="84" t="s">
        <v>2380</v>
      </c>
      <c r="B221" s="84" t="s">
        <v>2289</v>
      </c>
      <c r="C221" s="84">
        <v>2</v>
      </c>
      <c r="D221" s="118">
        <v>0.0009725169997431708</v>
      </c>
      <c r="E221" s="118">
        <v>2.373627059317301</v>
      </c>
      <c r="F221" s="84" t="s">
        <v>2543</v>
      </c>
      <c r="G221" s="84" t="b">
        <v>0</v>
      </c>
      <c r="H221" s="84" t="b">
        <v>0</v>
      </c>
      <c r="I221" s="84" t="b">
        <v>0</v>
      </c>
      <c r="J221" s="84" t="b">
        <v>0</v>
      </c>
      <c r="K221" s="84" t="b">
        <v>0</v>
      </c>
      <c r="L221" s="84" t="b">
        <v>0</v>
      </c>
    </row>
    <row r="222" spans="1:12" ht="15">
      <c r="A222" s="84" t="s">
        <v>2289</v>
      </c>
      <c r="B222" s="84" t="s">
        <v>2454</v>
      </c>
      <c r="C222" s="84">
        <v>2</v>
      </c>
      <c r="D222" s="118">
        <v>0.0009725169997431708</v>
      </c>
      <c r="E222" s="118">
        <v>2.5497183183729817</v>
      </c>
      <c r="F222" s="84" t="s">
        <v>2543</v>
      </c>
      <c r="G222" s="84" t="b">
        <v>0</v>
      </c>
      <c r="H222" s="84" t="b">
        <v>0</v>
      </c>
      <c r="I222" s="84" t="b">
        <v>0</v>
      </c>
      <c r="J222" s="84" t="b">
        <v>0</v>
      </c>
      <c r="K222" s="84" t="b">
        <v>0</v>
      </c>
      <c r="L222" s="84" t="b">
        <v>0</v>
      </c>
    </row>
    <row r="223" spans="1:12" ht="15">
      <c r="A223" s="84" t="s">
        <v>2454</v>
      </c>
      <c r="B223" s="84" t="s">
        <v>2455</v>
      </c>
      <c r="C223" s="84">
        <v>2</v>
      </c>
      <c r="D223" s="118">
        <v>0.0009725169997431708</v>
      </c>
      <c r="E223" s="118">
        <v>3.3278695687566255</v>
      </c>
      <c r="F223" s="84" t="s">
        <v>2543</v>
      </c>
      <c r="G223" s="84" t="b">
        <v>0</v>
      </c>
      <c r="H223" s="84" t="b">
        <v>0</v>
      </c>
      <c r="I223" s="84" t="b">
        <v>0</v>
      </c>
      <c r="J223" s="84" t="b">
        <v>0</v>
      </c>
      <c r="K223" s="84" t="b">
        <v>0</v>
      </c>
      <c r="L223" s="84" t="b">
        <v>0</v>
      </c>
    </row>
    <row r="224" spans="1:12" ht="15">
      <c r="A224" s="84" t="s">
        <v>2455</v>
      </c>
      <c r="B224" s="84" t="s">
        <v>2456</v>
      </c>
      <c r="C224" s="84">
        <v>2</v>
      </c>
      <c r="D224" s="118">
        <v>0.0009725169997431708</v>
      </c>
      <c r="E224" s="118">
        <v>3.3278695687566255</v>
      </c>
      <c r="F224" s="84" t="s">
        <v>2543</v>
      </c>
      <c r="G224" s="84" t="b">
        <v>0</v>
      </c>
      <c r="H224" s="84" t="b">
        <v>0</v>
      </c>
      <c r="I224" s="84" t="b">
        <v>0</v>
      </c>
      <c r="J224" s="84" t="b">
        <v>1</v>
      </c>
      <c r="K224" s="84" t="b">
        <v>0</v>
      </c>
      <c r="L224" s="84" t="b">
        <v>0</v>
      </c>
    </row>
    <row r="225" spans="1:12" ht="15">
      <c r="A225" s="84" t="s">
        <v>2456</v>
      </c>
      <c r="B225" s="84" t="s">
        <v>2041</v>
      </c>
      <c r="C225" s="84">
        <v>2</v>
      </c>
      <c r="D225" s="118">
        <v>0.0009725169997431708</v>
      </c>
      <c r="E225" s="118">
        <v>1.136139175393769</v>
      </c>
      <c r="F225" s="84" t="s">
        <v>2543</v>
      </c>
      <c r="G225" s="84" t="b">
        <v>1</v>
      </c>
      <c r="H225" s="84" t="b">
        <v>0</v>
      </c>
      <c r="I225" s="84" t="b">
        <v>0</v>
      </c>
      <c r="J225" s="84" t="b">
        <v>0</v>
      </c>
      <c r="K225" s="84" t="b">
        <v>0</v>
      </c>
      <c r="L225" s="84" t="b">
        <v>0</v>
      </c>
    </row>
    <row r="226" spans="1:12" ht="15">
      <c r="A226" s="84" t="s">
        <v>2037</v>
      </c>
      <c r="B226" s="84" t="s">
        <v>2457</v>
      </c>
      <c r="C226" s="84">
        <v>2</v>
      </c>
      <c r="D226" s="118">
        <v>0.0009725169997431708</v>
      </c>
      <c r="E226" s="118">
        <v>1.1183545542139945</v>
      </c>
      <c r="F226" s="84" t="s">
        <v>2543</v>
      </c>
      <c r="G226" s="84" t="b">
        <v>0</v>
      </c>
      <c r="H226" s="84" t="b">
        <v>0</v>
      </c>
      <c r="I226" s="84" t="b">
        <v>0</v>
      </c>
      <c r="J226" s="84" t="b">
        <v>0</v>
      </c>
      <c r="K226" s="84" t="b">
        <v>0</v>
      </c>
      <c r="L226" s="84" t="b">
        <v>0</v>
      </c>
    </row>
    <row r="227" spans="1:12" ht="15">
      <c r="A227" s="84" t="s">
        <v>2003</v>
      </c>
      <c r="B227" s="84" t="s">
        <v>2458</v>
      </c>
      <c r="C227" s="84">
        <v>2</v>
      </c>
      <c r="D227" s="118">
        <v>0.0009725169997431708</v>
      </c>
      <c r="E227" s="118">
        <v>1.195930273546201</v>
      </c>
      <c r="F227" s="84" t="s">
        <v>2543</v>
      </c>
      <c r="G227" s="84" t="b">
        <v>0</v>
      </c>
      <c r="H227" s="84" t="b">
        <v>0</v>
      </c>
      <c r="I227" s="84" t="b">
        <v>0</v>
      </c>
      <c r="J227" s="84" t="b">
        <v>0</v>
      </c>
      <c r="K227" s="84" t="b">
        <v>0</v>
      </c>
      <c r="L227" s="84" t="b">
        <v>0</v>
      </c>
    </row>
    <row r="228" spans="1:12" ht="15">
      <c r="A228" s="84" t="s">
        <v>2458</v>
      </c>
      <c r="B228" s="84" t="s">
        <v>2269</v>
      </c>
      <c r="C228" s="84">
        <v>2</v>
      </c>
      <c r="D228" s="118">
        <v>0.0009725169997431708</v>
      </c>
      <c r="E228" s="118">
        <v>1.9299295600845878</v>
      </c>
      <c r="F228" s="84" t="s">
        <v>2543</v>
      </c>
      <c r="G228" s="84" t="b">
        <v>0</v>
      </c>
      <c r="H228" s="84" t="b">
        <v>0</v>
      </c>
      <c r="I228" s="84" t="b">
        <v>0</v>
      </c>
      <c r="J228" s="84" t="b">
        <v>0</v>
      </c>
      <c r="K228" s="84" t="b">
        <v>0</v>
      </c>
      <c r="L228" s="84" t="b">
        <v>0</v>
      </c>
    </row>
    <row r="229" spans="1:12" ht="15">
      <c r="A229" s="84" t="s">
        <v>2269</v>
      </c>
      <c r="B229" s="84" t="s">
        <v>2459</v>
      </c>
      <c r="C229" s="84">
        <v>2</v>
      </c>
      <c r="D229" s="118">
        <v>0.0009725169997431708</v>
      </c>
      <c r="E229" s="118">
        <v>1.9299295600845878</v>
      </c>
      <c r="F229" s="84" t="s">
        <v>2543</v>
      </c>
      <c r="G229" s="84" t="b">
        <v>0</v>
      </c>
      <c r="H229" s="84" t="b">
        <v>0</v>
      </c>
      <c r="I229" s="84" t="b">
        <v>0</v>
      </c>
      <c r="J229" s="84" t="b">
        <v>0</v>
      </c>
      <c r="K229" s="84" t="b">
        <v>1</v>
      </c>
      <c r="L229" s="84" t="b">
        <v>0</v>
      </c>
    </row>
    <row r="230" spans="1:12" ht="15">
      <c r="A230" s="84" t="s">
        <v>2459</v>
      </c>
      <c r="B230" s="84" t="s">
        <v>2460</v>
      </c>
      <c r="C230" s="84">
        <v>2</v>
      </c>
      <c r="D230" s="118">
        <v>0.0009725169997431708</v>
      </c>
      <c r="E230" s="118">
        <v>3.3278695687566255</v>
      </c>
      <c r="F230" s="84" t="s">
        <v>2543</v>
      </c>
      <c r="G230" s="84" t="b">
        <v>0</v>
      </c>
      <c r="H230" s="84" t="b">
        <v>1</v>
      </c>
      <c r="I230" s="84" t="b">
        <v>0</v>
      </c>
      <c r="J230" s="84" t="b">
        <v>0</v>
      </c>
      <c r="K230" s="84" t="b">
        <v>0</v>
      </c>
      <c r="L230" s="84" t="b">
        <v>0</v>
      </c>
    </row>
    <row r="231" spans="1:12" ht="15">
      <c r="A231" s="84" t="s">
        <v>2460</v>
      </c>
      <c r="B231" s="84" t="s">
        <v>2461</v>
      </c>
      <c r="C231" s="84">
        <v>2</v>
      </c>
      <c r="D231" s="118">
        <v>0.0009725169997431708</v>
      </c>
      <c r="E231" s="118">
        <v>3.3278695687566255</v>
      </c>
      <c r="F231" s="84" t="s">
        <v>2543</v>
      </c>
      <c r="G231" s="84" t="b">
        <v>0</v>
      </c>
      <c r="H231" s="84" t="b">
        <v>0</v>
      </c>
      <c r="I231" s="84" t="b">
        <v>0</v>
      </c>
      <c r="J231" s="84" t="b">
        <v>0</v>
      </c>
      <c r="K231" s="84" t="b">
        <v>0</v>
      </c>
      <c r="L231" s="84" t="b">
        <v>0</v>
      </c>
    </row>
    <row r="232" spans="1:12" ht="15">
      <c r="A232" s="84" t="s">
        <v>2461</v>
      </c>
      <c r="B232" s="84" t="s">
        <v>2462</v>
      </c>
      <c r="C232" s="84">
        <v>2</v>
      </c>
      <c r="D232" s="118">
        <v>0.0009725169997431708</v>
      </c>
      <c r="E232" s="118">
        <v>3.3278695687566255</v>
      </c>
      <c r="F232" s="84" t="s">
        <v>2543</v>
      </c>
      <c r="G232" s="84" t="b">
        <v>0</v>
      </c>
      <c r="H232" s="84" t="b">
        <v>0</v>
      </c>
      <c r="I232" s="84" t="b">
        <v>0</v>
      </c>
      <c r="J232" s="84" t="b">
        <v>0</v>
      </c>
      <c r="K232" s="84" t="b">
        <v>0</v>
      </c>
      <c r="L232" s="84" t="b">
        <v>0</v>
      </c>
    </row>
    <row r="233" spans="1:12" ht="15">
      <c r="A233" s="84" t="s">
        <v>2462</v>
      </c>
      <c r="B233" s="84" t="s">
        <v>2041</v>
      </c>
      <c r="C233" s="84">
        <v>2</v>
      </c>
      <c r="D233" s="118">
        <v>0.0009725169997431708</v>
      </c>
      <c r="E233" s="118">
        <v>1.136139175393769</v>
      </c>
      <c r="F233" s="84" t="s">
        <v>2543</v>
      </c>
      <c r="G233" s="84" t="b">
        <v>0</v>
      </c>
      <c r="H233" s="84" t="b">
        <v>0</v>
      </c>
      <c r="I233" s="84" t="b">
        <v>0</v>
      </c>
      <c r="J233" s="84" t="b">
        <v>0</v>
      </c>
      <c r="K233" s="84" t="b">
        <v>0</v>
      </c>
      <c r="L233" s="84" t="b">
        <v>0</v>
      </c>
    </row>
    <row r="234" spans="1:12" ht="15">
      <c r="A234" s="84" t="s">
        <v>2289</v>
      </c>
      <c r="B234" s="84" t="s">
        <v>2463</v>
      </c>
      <c r="C234" s="84">
        <v>2</v>
      </c>
      <c r="D234" s="118">
        <v>0.0009725169997431708</v>
      </c>
      <c r="E234" s="118">
        <v>2.5497183183729817</v>
      </c>
      <c r="F234" s="84" t="s">
        <v>2543</v>
      </c>
      <c r="G234" s="84" t="b">
        <v>0</v>
      </c>
      <c r="H234" s="84" t="b">
        <v>0</v>
      </c>
      <c r="I234" s="84" t="b">
        <v>0</v>
      </c>
      <c r="J234" s="84" t="b">
        <v>0</v>
      </c>
      <c r="K234" s="84" t="b">
        <v>0</v>
      </c>
      <c r="L234" s="84" t="b">
        <v>0</v>
      </c>
    </row>
    <row r="235" spans="1:12" ht="15">
      <c r="A235" s="84" t="s">
        <v>2463</v>
      </c>
      <c r="B235" s="84" t="s">
        <v>2464</v>
      </c>
      <c r="C235" s="84">
        <v>2</v>
      </c>
      <c r="D235" s="118">
        <v>0.0009725169997431708</v>
      </c>
      <c r="E235" s="118">
        <v>3.3278695687566255</v>
      </c>
      <c r="F235" s="84" t="s">
        <v>2543</v>
      </c>
      <c r="G235" s="84" t="b">
        <v>0</v>
      </c>
      <c r="H235" s="84" t="b">
        <v>0</v>
      </c>
      <c r="I235" s="84" t="b">
        <v>0</v>
      </c>
      <c r="J235" s="84" t="b">
        <v>0</v>
      </c>
      <c r="K235" s="84" t="b">
        <v>0</v>
      </c>
      <c r="L235" s="84" t="b">
        <v>0</v>
      </c>
    </row>
    <row r="236" spans="1:12" ht="15">
      <c r="A236" s="84" t="s">
        <v>2464</v>
      </c>
      <c r="B236" s="84" t="s">
        <v>2289</v>
      </c>
      <c r="C236" s="84">
        <v>2</v>
      </c>
      <c r="D236" s="118">
        <v>0.0009725169997431708</v>
      </c>
      <c r="E236" s="118">
        <v>2.5497183183729817</v>
      </c>
      <c r="F236" s="84" t="s">
        <v>2543</v>
      </c>
      <c r="G236" s="84" t="b">
        <v>0</v>
      </c>
      <c r="H236" s="84" t="b">
        <v>0</v>
      </c>
      <c r="I236" s="84" t="b">
        <v>0</v>
      </c>
      <c r="J236" s="84" t="b">
        <v>0</v>
      </c>
      <c r="K236" s="84" t="b">
        <v>0</v>
      </c>
      <c r="L236" s="84" t="b">
        <v>0</v>
      </c>
    </row>
    <row r="237" spans="1:12" ht="15">
      <c r="A237" s="84" t="s">
        <v>2038</v>
      </c>
      <c r="B237" s="84" t="s">
        <v>2465</v>
      </c>
      <c r="C237" s="84">
        <v>2</v>
      </c>
      <c r="D237" s="118">
        <v>0.0009725169997431708</v>
      </c>
      <c r="E237" s="118">
        <v>1.137537870586334</v>
      </c>
      <c r="F237" s="84" t="s">
        <v>2543</v>
      </c>
      <c r="G237" s="84" t="b">
        <v>0</v>
      </c>
      <c r="H237" s="84" t="b">
        <v>0</v>
      </c>
      <c r="I237" s="84" t="b">
        <v>0</v>
      </c>
      <c r="J237" s="84" t="b">
        <v>0</v>
      </c>
      <c r="K237" s="84" t="b">
        <v>0</v>
      </c>
      <c r="L237" s="84" t="b">
        <v>0</v>
      </c>
    </row>
    <row r="238" spans="1:12" ht="15">
      <c r="A238" s="84" t="s">
        <v>2335</v>
      </c>
      <c r="B238" s="84" t="s">
        <v>2269</v>
      </c>
      <c r="C238" s="84">
        <v>2</v>
      </c>
      <c r="D238" s="118">
        <v>0.0009725169997431708</v>
      </c>
      <c r="E238" s="118">
        <v>1.6288995644206066</v>
      </c>
      <c r="F238" s="84" t="s">
        <v>2543</v>
      </c>
      <c r="G238" s="84" t="b">
        <v>0</v>
      </c>
      <c r="H238" s="84" t="b">
        <v>0</v>
      </c>
      <c r="I238" s="84" t="b">
        <v>0</v>
      </c>
      <c r="J238" s="84" t="b">
        <v>0</v>
      </c>
      <c r="K238" s="84" t="b">
        <v>0</v>
      </c>
      <c r="L238" s="84" t="b">
        <v>0</v>
      </c>
    </row>
    <row r="239" spans="1:12" ht="15">
      <c r="A239" s="84" t="s">
        <v>2269</v>
      </c>
      <c r="B239" s="84" t="s">
        <v>2466</v>
      </c>
      <c r="C239" s="84">
        <v>2</v>
      </c>
      <c r="D239" s="118">
        <v>0.0009725169997431708</v>
      </c>
      <c r="E239" s="118">
        <v>1.9299295600845878</v>
      </c>
      <c r="F239" s="84" t="s">
        <v>2543</v>
      </c>
      <c r="G239" s="84" t="b">
        <v>0</v>
      </c>
      <c r="H239" s="84" t="b">
        <v>0</v>
      </c>
      <c r="I239" s="84" t="b">
        <v>0</v>
      </c>
      <c r="J239" s="84" t="b">
        <v>0</v>
      </c>
      <c r="K239" s="84" t="b">
        <v>0</v>
      </c>
      <c r="L239" s="84" t="b">
        <v>0</v>
      </c>
    </row>
    <row r="240" spans="1:12" ht="15">
      <c r="A240" s="84" t="s">
        <v>2466</v>
      </c>
      <c r="B240" s="84" t="s">
        <v>2467</v>
      </c>
      <c r="C240" s="84">
        <v>2</v>
      </c>
      <c r="D240" s="118">
        <v>0.0009725169997431708</v>
      </c>
      <c r="E240" s="118">
        <v>3.3278695687566255</v>
      </c>
      <c r="F240" s="84" t="s">
        <v>2543</v>
      </c>
      <c r="G240" s="84" t="b">
        <v>0</v>
      </c>
      <c r="H240" s="84" t="b">
        <v>0</v>
      </c>
      <c r="I240" s="84" t="b">
        <v>0</v>
      </c>
      <c r="J240" s="84" t="b">
        <v>0</v>
      </c>
      <c r="K240" s="84" t="b">
        <v>0</v>
      </c>
      <c r="L240" s="84" t="b">
        <v>0</v>
      </c>
    </row>
    <row r="241" spans="1:12" ht="15">
      <c r="A241" s="84" t="s">
        <v>2467</v>
      </c>
      <c r="B241" s="84" t="s">
        <v>2309</v>
      </c>
      <c r="C241" s="84">
        <v>2</v>
      </c>
      <c r="D241" s="118">
        <v>0.0009725169997431708</v>
      </c>
      <c r="E241" s="118">
        <v>2.78380152440635</v>
      </c>
      <c r="F241" s="84" t="s">
        <v>2543</v>
      </c>
      <c r="G241" s="84" t="b">
        <v>0</v>
      </c>
      <c r="H241" s="84" t="b">
        <v>0</v>
      </c>
      <c r="I241" s="84" t="b">
        <v>0</v>
      </c>
      <c r="J241" s="84" t="b">
        <v>0</v>
      </c>
      <c r="K241" s="84" t="b">
        <v>0</v>
      </c>
      <c r="L241" s="84" t="b">
        <v>0</v>
      </c>
    </row>
    <row r="242" spans="1:12" ht="15">
      <c r="A242" s="84" t="s">
        <v>2038</v>
      </c>
      <c r="B242" s="84" t="s">
        <v>2468</v>
      </c>
      <c r="C242" s="84">
        <v>2</v>
      </c>
      <c r="D242" s="118">
        <v>0.0009725169997431708</v>
      </c>
      <c r="E242" s="118">
        <v>1.137537870586334</v>
      </c>
      <c r="F242" s="84" t="s">
        <v>2543</v>
      </c>
      <c r="G242" s="84" t="b">
        <v>0</v>
      </c>
      <c r="H242" s="84" t="b">
        <v>0</v>
      </c>
      <c r="I242" s="84" t="b">
        <v>0</v>
      </c>
      <c r="J242" s="84" t="b">
        <v>0</v>
      </c>
      <c r="K242" s="84" t="b">
        <v>0</v>
      </c>
      <c r="L242" s="84" t="b">
        <v>0</v>
      </c>
    </row>
    <row r="243" spans="1:12" ht="15">
      <c r="A243" s="84" t="s">
        <v>2003</v>
      </c>
      <c r="B243" s="84" t="s">
        <v>2469</v>
      </c>
      <c r="C243" s="84">
        <v>2</v>
      </c>
      <c r="D243" s="118">
        <v>0.0009725169997431708</v>
      </c>
      <c r="E243" s="118">
        <v>1.195930273546201</v>
      </c>
      <c r="F243" s="84" t="s">
        <v>2543</v>
      </c>
      <c r="G243" s="84" t="b">
        <v>0</v>
      </c>
      <c r="H243" s="84" t="b">
        <v>0</v>
      </c>
      <c r="I243" s="84" t="b">
        <v>0</v>
      </c>
      <c r="J243" s="84" t="b">
        <v>0</v>
      </c>
      <c r="K243" s="84" t="b">
        <v>0</v>
      </c>
      <c r="L243" s="84" t="b">
        <v>0</v>
      </c>
    </row>
    <row r="244" spans="1:12" ht="15">
      <c r="A244" s="84" t="s">
        <v>2469</v>
      </c>
      <c r="B244" s="84" t="s">
        <v>2470</v>
      </c>
      <c r="C244" s="84">
        <v>2</v>
      </c>
      <c r="D244" s="118">
        <v>0.0009725169997431708</v>
      </c>
      <c r="E244" s="118">
        <v>3.3278695687566255</v>
      </c>
      <c r="F244" s="84" t="s">
        <v>2543</v>
      </c>
      <c r="G244" s="84" t="b">
        <v>0</v>
      </c>
      <c r="H244" s="84" t="b">
        <v>0</v>
      </c>
      <c r="I244" s="84" t="b">
        <v>0</v>
      </c>
      <c r="J244" s="84" t="b">
        <v>0</v>
      </c>
      <c r="K244" s="84" t="b">
        <v>0</v>
      </c>
      <c r="L244" s="84" t="b">
        <v>0</v>
      </c>
    </row>
    <row r="245" spans="1:12" ht="15">
      <c r="A245" s="84" t="s">
        <v>2470</v>
      </c>
      <c r="B245" s="84" t="s">
        <v>2320</v>
      </c>
      <c r="C245" s="84">
        <v>2</v>
      </c>
      <c r="D245" s="118">
        <v>0.0009725169997431708</v>
      </c>
      <c r="E245" s="118">
        <v>2.929929560084588</v>
      </c>
      <c r="F245" s="84" t="s">
        <v>2543</v>
      </c>
      <c r="G245" s="84" t="b">
        <v>0</v>
      </c>
      <c r="H245" s="84" t="b">
        <v>0</v>
      </c>
      <c r="I245" s="84" t="b">
        <v>0</v>
      </c>
      <c r="J245" s="84" t="b">
        <v>0</v>
      </c>
      <c r="K245" s="84" t="b">
        <v>0</v>
      </c>
      <c r="L245" s="84" t="b">
        <v>0</v>
      </c>
    </row>
    <row r="246" spans="1:12" ht="15">
      <c r="A246" s="84" t="s">
        <v>2320</v>
      </c>
      <c r="B246" s="84" t="s">
        <v>2471</v>
      </c>
      <c r="C246" s="84">
        <v>2</v>
      </c>
      <c r="D246" s="118">
        <v>0.0009725169997431708</v>
      </c>
      <c r="E246" s="118">
        <v>2.929929560084588</v>
      </c>
      <c r="F246" s="84" t="s">
        <v>2543</v>
      </c>
      <c r="G246" s="84" t="b">
        <v>0</v>
      </c>
      <c r="H246" s="84" t="b">
        <v>0</v>
      </c>
      <c r="I246" s="84" t="b">
        <v>0</v>
      </c>
      <c r="J246" s="84" t="b">
        <v>0</v>
      </c>
      <c r="K246" s="84" t="b">
        <v>0</v>
      </c>
      <c r="L246" s="84" t="b">
        <v>0</v>
      </c>
    </row>
    <row r="247" spans="1:12" ht="15">
      <c r="A247" s="84" t="s">
        <v>2471</v>
      </c>
      <c r="B247" s="84" t="s">
        <v>2275</v>
      </c>
      <c r="C247" s="84">
        <v>2</v>
      </c>
      <c r="D247" s="118">
        <v>0.0009725169997431708</v>
      </c>
      <c r="E247" s="118">
        <v>2.2671717284030137</v>
      </c>
      <c r="F247" s="84" t="s">
        <v>2543</v>
      </c>
      <c r="G247" s="84" t="b">
        <v>0</v>
      </c>
      <c r="H247" s="84" t="b">
        <v>0</v>
      </c>
      <c r="I247" s="84" t="b">
        <v>0</v>
      </c>
      <c r="J247" s="84" t="b">
        <v>0</v>
      </c>
      <c r="K247" s="84" t="b">
        <v>0</v>
      </c>
      <c r="L247" s="84" t="b">
        <v>0</v>
      </c>
    </row>
    <row r="248" spans="1:12" ht="15">
      <c r="A248" s="84" t="s">
        <v>2275</v>
      </c>
      <c r="B248" s="84" t="s">
        <v>2277</v>
      </c>
      <c r="C248" s="84">
        <v>2</v>
      </c>
      <c r="D248" s="118">
        <v>0.0009725169997431708</v>
      </c>
      <c r="E248" s="118">
        <v>1.2257790432447888</v>
      </c>
      <c r="F248" s="84" t="s">
        <v>2543</v>
      </c>
      <c r="G248" s="84" t="b">
        <v>0</v>
      </c>
      <c r="H248" s="84" t="b">
        <v>0</v>
      </c>
      <c r="I248" s="84" t="b">
        <v>0</v>
      </c>
      <c r="J248" s="84" t="b">
        <v>0</v>
      </c>
      <c r="K248" s="84" t="b">
        <v>0</v>
      </c>
      <c r="L248" s="84" t="b">
        <v>0</v>
      </c>
    </row>
    <row r="249" spans="1:12" ht="15">
      <c r="A249" s="84" t="s">
        <v>2272</v>
      </c>
      <c r="B249" s="84" t="s">
        <v>2472</v>
      </c>
      <c r="C249" s="84">
        <v>2</v>
      </c>
      <c r="D249" s="118">
        <v>0.0009725169997431708</v>
      </c>
      <c r="E249" s="118">
        <v>2.1665015665216507</v>
      </c>
      <c r="F249" s="84" t="s">
        <v>2543</v>
      </c>
      <c r="G249" s="84" t="b">
        <v>0</v>
      </c>
      <c r="H249" s="84" t="b">
        <v>0</v>
      </c>
      <c r="I249" s="84" t="b">
        <v>0</v>
      </c>
      <c r="J249" s="84" t="b">
        <v>0</v>
      </c>
      <c r="K249" s="84" t="b">
        <v>0</v>
      </c>
      <c r="L249" s="84" t="b">
        <v>0</v>
      </c>
    </row>
    <row r="250" spans="1:12" ht="15">
      <c r="A250" s="84" t="s">
        <v>2472</v>
      </c>
      <c r="B250" s="84" t="s">
        <v>2473</v>
      </c>
      <c r="C250" s="84">
        <v>2</v>
      </c>
      <c r="D250" s="118">
        <v>0.0009725169997431708</v>
      </c>
      <c r="E250" s="118">
        <v>3.3278695687566255</v>
      </c>
      <c r="F250" s="84" t="s">
        <v>2543</v>
      </c>
      <c r="G250" s="84" t="b">
        <v>0</v>
      </c>
      <c r="H250" s="84" t="b">
        <v>0</v>
      </c>
      <c r="I250" s="84" t="b">
        <v>0</v>
      </c>
      <c r="J250" s="84" t="b">
        <v>0</v>
      </c>
      <c r="K250" s="84" t="b">
        <v>0</v>
      </c>
      <c r="L250" s="84" t="b">
        <v>0</v>
      </c>
    </row>
    <row r="251" spans="1:12" ht="15">
      <c r="A251" s="84" t="s">
        <v>2473</v>
      </c>
      <c r="B251" s="84" t="s">
        <v>2296</v>
      </c>
      <c r="C251" s="84">
        <v>2</v>
      </c>
      <c r="D251" s="118">
        <v>0.0009725169997431708</v>
      </c>
      <c r="E251" s="118">
        <v>2.628899564420607</v>
      </c>
      <c r="F251" s="84" t="s">
        <v>2543</v>
      </c>
      <c r="G251" s="84" t="b">
        <v>0</v>
      </c>
      <c r="H251" s="84" t="b">
        <v>0</v>
      </c>
      <c r="I251" s="84" t="b">
        <v>0</v>
      </c>
      <c r="J251" s="84" t="b">
        <v>0</v>
      </c>
      <c r="K251" s="84" t="b">
        <v>0</v>
      </c>
      <c r="L251" s="84" t="b">
        <v>0</v>
      </c>
    </row>
    <row r="252" spans="1:12" ht="15">
      <c r="A252" s="84" t="s">
        <v>2003</v>
      </c>
      <c r="B252" s="84" t="s">
        <v>2474</v>
      </c>
      <c r="C252" s="84">
        <v>2</v>
      </c>
      <c r="D252" s="118">
        <v>0.0009725169997431708</v>
      </c>
      <c r="E252" s="118">
        <v>1.195930273546201</v>
      </c>
      <c r="F252" s="84" t="s">
        <v>2543</v>
      </c>
      <c r="G252" s="84" t="b">
        <v>0</v>
      </c>
      <c r="H252" s="84" t="b">
        <v>0</v>
      </c>
      <c r="I252" s="84" t="b">
        <v>0</v>
      </c>
      <c r="J252" s="84" t="b">
        <v>0</v>
      </c>
      <c r="K252" s="84" t="b">
        <v>0</v>
      </c>
      <c r="L252" s="84" t="b">
        <v>0</v>
      </c>
    </row>
    <row r="253" spans="1:12" ht="15">
      <c r="A253" s="84" t="s">
        <v>2474</v>
      </c>
      <c r="B253" s="84" t="s">
        <v>2281</v>
      </c>
      <c r="C253" s="84">
        <v>2</v>
      </c>
      <c r="D253" s="118">
        <v>0.0009725169997431708</v>
      </c>
      <c r="E253" s="118">
        <v>2.373627059317301</v>
      </c>
      <c r="F253" s="84" t="s">
        <v>2543</v>
      </c>
      <c r="G253" s="84" t="b">
        <v>0</v>
      </c>
      <c r="H253" s="84" t="b">
        <v>0</v>
      </c>
      <c r="I253" s="84" t="b">
        <v>0</v>
      </c>
      <c r="J253" s="84" t="b">
        <v>0</v>
      </c>
      <c r="K253" s="84" t="b">
        <v>0</v>
      </c>
      <c r="L253" s="84" t="b">
        <v>0</v>
      </c>
    </row>
    <row r="254" spans="1:12" ht="15">
      <c r="A254" s="84" t="s">
        <v>2281</v>
      </c>
      <c r="B254" s="84" t="s">
        <v>2475</v>
      </c>
      <c r="C254" s="84">
        <v>2</v>
      </c>
      <c r="D254" s="118">
        <v>0.0009725169997431708</v>
      </c>
      <c r="E254" s="118">
        <v>2.373627059317301</v>
      </c>
      <c r="F254" s="84" t="s">
        <v>2543</v>
      </c>
      <c r="G254" s="84" t="b">
        <v>0</v>
      </c>
      <c r="H254" s="84" t="b">
        <v>0</v>
      </c>
      <c r="I254" s="84" t="b">
        <v>0</v>
      </c>
      <c r="J254" s="84" t="b">
        <v>0</v>
      </c>
      <c r="K254" s="84" t="b">
        <v>0</v>
      </c>
      <c r="L254" s="84" t="b">
        <v>0</v>
      </c>
    </row>
    <row r="255" spans="1:12" ht="15">
      <c r="A255" s="84" t="s">
        <v>2475</v>
      </c>
      <c r="B255" s="84" t="s">
        <v>2287</v>
      </c>
      <c r="C255" s="84">
        <v>2</v>
      </c>
      <c r="D255" s="118">
        <v>0.0009725169997431708</v>
      </c>
      <c r="E255" s="118">
        <v>2.51495621211377</v>
      </c>
      <c r="F255" s="84" t="s">
        <v>2543</v>
      </c>
      <c r="G255" s="84" t="b">
        <v>0</v>
      </c>
      <c r="H255" s="84" t="b">
        <v>0</v>
      </c>
      <c r="I255" s="84" t="b">
        <v>0</v>
      </c>
      <c r="J255" s="84" t="b">
        <v>0</v>
      </c>
      <c r="K255" s="84" t="b">
        <v>0</v>
      </c>
      <c r="L255" s="84" t="b">
        <v>0</v>
      </c>
    </row>
    <row r="256" spans="1:12" ht="15">
      <c r="A256" s="84" t="s">
        <v>2287</v>
      </c>
      <c r="B256" s="84" t="s">
        <v>2340</v>
      </c>
      <c r="C256" s="84">
        <v>2</v>
      </c>
      <c r="D256" s="118">
        <v>0.0009725169997431708</v>
      </c>
      <c r="E256" s="118">
        <v>2.2139262164497886</v>
      </c>
      <c r="F256" s="84" t="s">
        <v>2543</v>
      </c>
      <c r="G256" s="84" t="b">
        <v>0</v>
      </c>
      <c r="H256" s="84" t="b">
        <v>0</v>
      </c>
      <c r="I256" s="84" t="b">
        <v>0</v>
      </c>
      <c r="J256" s="84" t="b">
        <v>0</v>
      </c>
      <c r="K256" s="84" t="b">
        <v>0</v>
      </c>
      <c r="L256" s="84" t="b">
        <v>0</v>
      </c>
    </row>
    <row r="257" spans="1:12" ht="15">
      <c r="A257" s="84" t="s">
        <v>2340</v>
      </c>
      <c r="B257" s="84" t="s">
        <v>2274</v>
      </c>
      <c r="C257" s="84">
        <v>2</v>
      </c>
      <c r="D257" s="118">
        <v>0.0009725169997431708</v>
      </c>
      <c r="E257" s="118">
        <v>1.9128962207858076</v>
      </c>
      <c r="F257" s="84" t="s">
        <v>2543</v>
      </c>
      <c r="G257" s="84" t="b">
        <v>0</v>
      </c>
      <c r="H257" s="84" t="b">
        <v>0</v>
      </c>
      <c r="I257" s="84" t="b">
        <v>0</v>
      </c>
      <c r="J257" s="84" t="b">
        <v>0</v>
      </c>
      <c r="K257" s="84" t="b">
        <v>0</v>
      </c>
      <c r="L257" s="84" t="b">
        <v>0</v>
      </c>
    </row>
    <row r="258" spans="1:12" ht="15">
      <c r="A258" s="84" t="s">
        <v>2003</v>
      </c>
      <c r="B258" s="84" t="s">
        <v>2382</v>
      </c>
      <c r="C258" s="84">
        <v>2</v>
      </c>
      <c r="D258" s="118">
        <v>0.0009725169997431708</v>
      </c>
      <c r="E258" s="118">
        <v>1.0198390144905198</v>
      </c>
      <c r="F258" s="84" t="s">
        <v>2543</v>
      </c>
      <c r="G258" s="84" t="b">
        <v>0</v>
      </c>
      <c r="H258" s="84" t="b">
        <v>0</v>
      </c>
      <c r="I258" s="84" t="b">
        <v>0</v>
      </c>
      <c r="J258" s="84" t="b">
        <v>0</v>
      </c>
      <c r="K258" s="84" t="b">
        <v>0</v>
      </c>
      <c r="L258" s="84" t="b">
        <v>0</v>
      </c>
    </row>
    <row r="259" spans="1:12" ht="15">
      <c r="A259" s="84" t="s">
        <v>2382</v>
      </c>
      <c r="B259" s="84" t="s">
        <v>2278</v>
      </c>
      <c r="C259" s="84">
        <v>2</v>
      </c>
      <c r="D259" s="118">
        <v>0.0009725169997431708</v>
      </c>
      <c r="E259" s="118">
        <v>2.1103856245427193</v>
      </c>
      <c r="F259" s="84" t="s">
        <v>2543</v>
      </c>
      <c r="G259" s="84" t="b">
        <v>0</v>
      </c>
      <c r="H259" s="84" t="b">
        <v>0</v>
      </c>
      <c r="I259" s="84" t="b">
        <v>0</v>
      </c>
      <c r="J259" s="84" t="b">
        <v>0</v>
      </c>
      <c r="K259" s="84" t="b">
        <v>0</v>
      </c>
      <c r="L259" s="84" t="b">
        <v>0</v>
      </c>
    </row>
    <row r="260" spans="1:12" ht="15">
      <c r="A260" s="84" t="s">
        <v>2278</v>
      </c>
      <c r="B260" s="84" t="s">
        <v>2383</v>
      </c>
      <c r="C260" s="84">
        <v>2</v>
      </c>
      <c r="D260" s="118">
        <v>0.0009725169997431708</v>
      </c>
      <c r="E260" s="118">
        <v>2.1103856245427193</v>
      </c>
      <c r="F260" s="84" t="s">
        <v>2543</v>
      </c>
      <c r="G260" s="84" t="b">
        <v>0</v>
      </c>
      <c r="H260" s="84" t="b">
        <v>0</v>
      </c>
      <c r="I260" s="84" t="b">
        <v>0</v>
      </c>
      <c r="J260" s="84" t="b">
        <v>0</v>
      </c>
      <c r="K260" s="84" t="b">
        <v>0</v>
      </c>
      <c r="L260" s="84" t="b">
        <v>0</v>
      </c>
    </row>
    <row r="261" spans="1:12" ht="15">
      <c r="A261" s="84" t="s">
        <v>2003</v>
      </c>
      <c r="B261" s="84" t="s">
        <v>2384</v>
      </c>
      <c r="C261" s="84">
        <v>2</v>
      </c>
      <c r="D261" s="118">
        <v>0.0009725169997431708</v>
      </c>
      <c r="E261" s="118">
        <v>1.0198390144905198</v>
      </c>
      <c r="F261" s="84" t="s">
        <v>2543</v>
      </c>
      <c r="G261" s="84" t="b">
        <v>0</v>
      </c>
      <c r="H261" s="84" t="b">
        <v>0</v>
      </c>
      <c r="I261" s="84" t="b">
        <v>0</v>
      </c>
      <c r="J261" s="84" t="b">
        <v>0</v>
      </c>
      <c r="K261" s="84" t="b">
        <v>0</v>
      </c>
      <c r="L261" s="84" t="b">
        <v>0</v>
      </c>
    </row>
    <row r="262" spans="1:12" ht="15">
      <c r="A262" s="84" t="s">
        <v>2384</v>
      </c>
      <c r="B262" s="84" t="s">
        <v>2385</v>
      </c>
      <c r="C262" s="84">
        <v>2</v>
      </c>
      <c r="D262" s="118">
        <v>0.0009725169997431708</v>
      </c>
      <c r="E262" s="118">
        <v>2.975687050645263</v>
      </c>
      <c r="F262" s="84" t="s">
        <v>2543</v>
      </c>
      <c r="G262" s="84" t="b">
        <v>0</v>
      </c>
      <c r="H262" s="84" t="b">
        <v>0</v>
      </c>
      <c r="I262" s="84" t="b">
        <v>0</v>
      </c>
      <c r="J262" s="84" t="b">
        <v>0</v>
      </c>
      <c r="K262" s="84" t="b">
        <v>0</v>
      </c>
      <c r="L262" s="84" t="b">
        <v>0</v>
      </c>
    </row>
    <row r="263" spans="1:12" ht="15">
      <c r="A263" s="84" t="s">
        <v>2385</v>
      </c>
      <c r="B263" s="84" t="s">
        <v>2268</v>
      </c>
      <c r="C263" s="84">
        <v>2</v>
      </c>
      <c r="D263" s="118">
        <v>0.0009725169997431708</v>
      </c>
      <c r="E263" s="118">
        <v>1.720414545541957</v>
      </c>
      <c r="F263" s="84" t="s">
        <v>2543</v>
      </c>
      <c r="G263" s="84" t="b">
        <v>0</v>
      </c>
      <c r="H263" s="84" t="b">
        <v>0</v>
      </c>
      <c r="I263" s="84" t="b">
        <v>0</v>
      </c>
      <c r="J263" s="84" t="b">
        <v>0</v>
      </c>
      <c r="K263" s="84" t="b">
        <v>0</v>
      </c>
      <c r="L263" s="84" t="b">
        <v>0</v>
      </c>
    </row>
    <row r="264" spans="1:12" ht="15">
      <c r="A264" s="84" t="s">
        <v>2068</v>
      </c>
      <c r="B264" s="84" t="s">
        <v>2066</v>
      </c>
      <c r="C264" s="84">
        <v>2</v>
      </c>
      <c r="D264" s="118">
        <v>0.0009725169997431708</v>
      </c>
      <c r="E264" s="118">
        <v>2.850748314036963</v>
      </c>
      <c r="F264" s="84" t="s">
        <v>2543</v>
      </c>
      <c r="G264" s="84" t="b">
        <v>0</v>
      </c>
      <c r="H264" s="84" t="b">
        <v>0</v>
      </c>
      <c r="I264" s="84" t="b">
        <v>0</v>
      </c>
      <c r="J264" s="84" t="b">
        <v>0</v>
      </c>
      <c r="K264" s="84" t="b">
        <v>0</v>
      </c>
      <c r="L264" s="84" t="b">
        <v>0</v>
      </c>
    </row>
    <row r="265" spans="1:12" ht="15">
      <c r="A265" s="84" t="s">
        <v>2066</v>
      </c>
      <c r="B265" s="84" t="s">
        <v>2069</v>
      </c>
      <c r="C265" s="84">
        <v>2</v>
      </c>
      <c r="D265" s="118">
        <v>0.0009725169997431708</v>
      </c>
      <c r="E265" s="118">
        <v>2.850748314036963</v>
      </c>
      <c r="F265" s="84" t="s">
        <v>2543</v>
      </c>
      <c r="G265" s="84" t="b">
        <v>0</v>
      </c>
      <c r="H265" s="84" t="b">
        <v>0</v>
      </c>
      <c r="I265" s="84" t="b">
        <v>0</v>
      </c>
      <c r="J265" s="84" t="b">
        <v>0</v>
      </c>
      <c r="K265" s="84" t="b">
        <v>0</v>
      </c>
      <c r="L265" s="84" t="b">
        <v>0</v>
      </c>
    </row>
    <row r="266" spans="1:12" ht="15">
      <c r="A266" s="84" t="s">
        <v>2069</v>
      </c>
      <c r="B266" s="84" t="s">
        <v>2067</v>
      </c>
      <c r="C266" s="84">
        <v>2</v>
      </c>
      <c r="D266" s="118">
        <v>0.0009725169997431708</v>
      </c>
      <c r="E266" s="118">
        <v>3.151778309700944</v>
      </c>
      <c r="F266" s="84" t="s">
        <v>2543</v>
      </c>
      <c r="G266" s="84" t="b">
        <v>0</v>
      </c>
      <c r="H266" s="84" t="b">
        <v>0</v>
      </c>
      <c r="I266" s="84" t="b">
        <v>0</v>
      </c>
      <c r="J266" s="84" t="b">
        <v>0</v>
      </c>
      <c r="K266" s="84" t="b">
        <v>0</v>
      </c>
      <c r="L266" s="84" t="b">
        <v>0</v>
      </c>
    </row>
    <row r="267" spans="1:12" ht="15">
      <c r="A267" s="84" t="s">
        <v>2067</v>
      </c>
      <c r="B267" s="84" t="s">
        <v>2070</v>
      </c>
      <c r="C267" s="84">
        <v>2</v>
      </c>
      <c r="D267" s="118">
        <v>0.0009725169997431708</v>
      </c>
      <c r="E267" s="118">
        <v>3.151778309700944</v>
      </c>
      <c r="F267" s="84" t="s">
        <v>2543</v>
      </c>
      <c r="G267" s="84" t="b">
        <v>0</v>
      </c>
      <c r="H267" s="84" t="b">
        <v>0</v>
      </c>
      <c r="I267" s="84" t="b">
        <v>0</v>
      </c>
      <c r="J267" s="84" t="b">
        <v>0</v>
      </c>
      <c r="K267" s="84" t="b">
        <v>0</v>
      </c>
      <c r="L267" s="84" t="b">
        <v>0</v>
      </c>
    </row>
    <row r="268" spans="1:12" ht="15">
      <c r="A268" s="84" t="s">
        <v>2070</v>
      </c>
      <c r="B268" s="84" t="s">
        <v>2071</v>
      </c>
      <c r="C268" s="84">
        <v>2</v>
      </c>
      <c r="D268" s="118">
        <v>0.0009725169997431708</v>
      </c>
      <c r="E268" s="118">
        <v>3.3278695687566255</v>
      </c>
      <c r="F268" s="84" t="s">
        <v>2543</v>
      </c>
      <c r="G268" s="84" t="b">
        <v>0</v>
      </c>
      <c r="H268" s="84" t="b">
        <v>0</v>
      </c>
      <c r="I268" s="84" t="b">
        <v>0</v>
      </c>
      <c r="J268" s="84" t="b">
        <v>0</v>
      </c>
      <c r="K268" s="84" t="b">
        <v>0</v>
      </c>
      <c r="L268" s="84" t="b">
        <v>0</v>
      </c>
    </row>
    <row r="269" spans="1:12" ht="15">
      <c r="A269" s="84" t="s">
        <v>2071</v>
      </c>
      <c r="B269" s="84" t="s">
        <v>2066</v>
      </c>
      <c r="C269" s="84">
        <v>2</v>
      </c>
      <c r="D269" s="118">
        <v>0.0009725169997431708</v>
      </c>
      <c r="E269" s="118">
        <v>2.850748314036963</v>
      </c>
      <c r="F269" s="84" t="s">
        <v>2543</v>
      </c>
      <c r="G269" s="84" t="b">
        <v>0</v>
      </c>
      <c r="H269" s="84" t="b">
        <v>0</v>
      </c>
      <c r="I269" s="84" t="b">
        <v>0</v>
      </c>
      <c r="J269" s="84" t="b">
        <v>0</v>
      </c>
      <c r="K269" s="84" t="b">
        <v>0</v>
      </c>
      <c r="L269" s="84" t="b">
        <v>0</v>
      </c>
    </row>
    <row r="270" spans="1:12" ht="15">
      <c r="A270" s="84" t="s">
        <v>2066</v>
      </c>
      <c r="B270" s="84" t="s">
        <v>2072</v>
      </c>
      <c r="C270" s="84">
        <v>2</v>
      </c>
      <c r="D270" s="118">
        <v>0.0009725169997431708</v>
      </c>
      <c r="E270" s="118">
        <v>2.6746570549812816</v>
      </c>
      <c r="F270" s="84" t="s">
        <v>2543</v>
      </c>
      <c r="G270" s="84" t="b">
        <v>0</v>
      </c>
      <c r="H270" s="84" t="b">
        <v>0</v>
      </c>
      <c r="I270" s="84" t="b">
        <v>0</v>
      </c>
      <c r="J270" s="84" t="b">
        <v>0</v>
      </c>
      <c r="K270" s="84" t="b">
        <v>0</v>
      </c>
      <c r="L270" s="84" t="b">
        <v>0</v>
      </c>
    </row>
    <row r="271" spans="1:12" ht="15">
      <c r="A271" s="84" t="s">
        <v>2072</v>
      </c>
      <c r="B271" s="84" t="s">
        <v>2073</v>
      </c>
      <c r="C271" s="84">
        <v>2</v>
      </c>
      <c r="D271" s="118">
        <v>0.0009725169997431708</v>
      </c>
      <c r="E271" s="118">
        <v>3.151778309700944</v>
      </c>
      <c r="F271" s="84" t="s">
        <v>2543</v>
      </c>
      <c r="G271" s="84" t="b">
        <v>0</v>
      </c>
      <c r="H271" s="84" t="b">
        <v>0</v>
      </c>
      <c r="I271" s="84" t="b">
        <v>0</v>
      </c>
      <c r="J271" s="84" t="b">
        <v>0</v>
      </c>
      <c r="K271" s="84" t="b">
        <v>0</v>
      </c>
      <c r="L271" s="84" t="b">
        <v>0</v>
      </c>
    </row>
    <row r="272" spans="1:12" ht="15">
      <c r="A272" s="84" t="s">
        <v>2073</v>
      </c>
      <c r="B272" s="84" t="s">
        <v>2074</v>
      </c>
      <c r="C272" s="84">
        <v>2</v>
      </c>
      <c r="D272" s="118">
        <v>0.0009725169997431708</v>
      </c>
      <c r="E272" s="118">
        <v>3.3278695687566255</v>
      </c>
      <c r="F272" s="84" t="s">
        <v>2543</v>
      </c>
      <c r="G272" s="84" t="b">
        <v>0</v>
      </c>
      <c r="H272" s="84" t="b">
        <v>0</v>
      </c>
      <c r="I272" s="84" t="b">
        <v>0</v>
      </c>
      <c r="J272" s="84" t="b">
        <v>0</v>
      </c>
      <c r="K272" s="84" t="b">
        <v>0</v>
      </c>
      <c r="L272" s="84" t="b">
        <v>0</v>
      </c>
    </row>
    <row r="273" spans="1:12" ht="15">
      <c r="A273" s="84" t="s">
        <v>2074</v>
      </c>
      <c r="B273" s="84" t="s">
        <v>2075</v>
      </c>
      <c r="C273" s="84">
        <v>2</v>
      </c>
      <c r="D273" s="118">
        <v>0.0009725169997431708</v>
      </c>
      <c r="E273" s="118">
        <v>3.3278695687566255</v>
      </c>
      <c r="F273" s="84" t="s">
        <v>2543</v>
      </c>
      <c r="G273" s="84" t="b">
        <v>0</v>
      </c>
      <c r="H273" s="84" t="b">
        <v>0</v>
      </c>
      <c r="I273" s="84" t="b">
        <v>0</v>
      </c>
      <c r="J273" s="84" t="b">
        <v>0</v>
      </c>
      <c r="K273" s="84" t="b">
        <v>0</v>
      </c>
      <c r="L273" s="84" t="b">
        <v>0</v>
      </c>
    </row>
    <row r="274" spans="1:12" ht="15">
      <c r="A274" s="84" t="s">
        <v>2075</v>
      </c>
      <c r="B274" s="84" t="s">
        <v>2476</v>
      </c>
      <c r="C274" s="84">
        <v>2</v>
      </c>
      <c r="D274" s="118">
        <v>0.0009725169997431708</v>
      </c>
      <c r="E274" s="118">
        <v>3.3278695687566255</v>
      </c>
      <c r="F274" s="84" t="s">
        <v>2543</v>
      </c>
      <c r="G274" s="84" t="b">
        <v>0</v>
      </c>
      <c r="H274" s="84" t="b">
        <v>0</v>
      </c>
      <c r="I274" s="84" t="b">
        <v>0</v>
      </c>
      <c r="J274" s="84" t="b">
        <v>0</v>
      </c>
      <c r="K274" s="84" t="b">
        <v>0</v>
      </c>
      <c r="L274" s="84" t="b">
        <v>0</v>
      </c>
    </row>
    <row r="275" spans="1:12" ht="15">
      <c r="A275" s="84" t="s">
        <v>2476</v>
      </c>
      <c r="B275" s="84" t="s">
        <v>2477</v>
      </c>
      <c r="C275" s="84">
        <v>2</v>
      </c>
      <c r="D275" s="118">
        <v>0.0009725169997431708</v>
      </c>
      <c r="E275" s="118">
        <v>3.3278695687566255</v>
      </c>
      <c r="F275" s="84" t="s">
        <v>2543</v>
      </c>
      <c r="G275" s="84" t="b">
        <v>0</v>
      </c>
      <c r="H275" s="84" t="b">
        <v>0</v>
      </c>
      <c r="I275" s="84" t="b">
        <v>0</v>
      </c>
      <c r="J275" s="84" t="b">
        <v>0</v>
      </c>
      <c r="K275" s="84" t="b">
        <v>0</v>
      </c>
      <c r="L275" s="84" t="b">
        <v>0</v>
      </c>
    </row>
    <row r="276" spans="1:12" ht="15">
      <c r="A276" s="84" t="s">
        <v>2477</v>
      </c>
      <c r="B276" s="84" t="s">
        <v>2478</v>
      </c>
      <c r="C276" s="84">
        <v>2</v>
      </c>
      <c r="D276" s="118">
        <v>0.0009725169997431708</v>
      </c>
      <c r="E276" s="118">
        <v>3.3278695687566255</v>
      </c>
      <c r="F276" s="84" t="s">
        <v>2543</v>
      </c>
      <c r="G276" s="84" t="b">
        <v>0</v>
      </c>
      <c r="H276" s="84" t="b">
        <v>0</v>
      </c>
      <c r="I276" s="84" t="b">
        <v>0</v>
      </c>
      <c r="J276" s="84" t="b">
        <v>0</v>
      </c>
      <c r="K276" s="84" t="b">
        <v>0</v>
      </c>
      <c r="L276" s="84" t="b">
        <v>0</v>
      </c>
    </row>
    <row r="277" spans="1:12" ht="15">
      <c r="A277" s="84" t="s">
        <v>2478</v>
      </c>
      <c r="B277" s="84" t="s">
        <v>2063</v>
      </c>
      <c r="C277" s="84">
        <v>2</v>
      </c>
      <c r="D277" s="118">
        <v>0.0009725169997431708</v>
      </c>
      <c r="E277" s="118">
        <v>3.0268395730926443</v>
      </c>
      <c r="F277" s="84" t="s">
        <v>2543</v>
      </c>
      <c r="G277" s="84" t="b">
        <v>0</v>
      </c>
      <c r="H277" s="84" t="b">
        <v>0</v>
      </c>
      <c r="I277" s="84" t="b">
        <v>0</v>
      </c>
      <c r="J277" s="84" t="b">
        <v>0</v>
      </c>
      <c r="K277" s="84" t="b">
        <v>0</v>
      </c>
      <c r="L277" s="84" t="b">
        <v>0</v>
      </c>
    </row>
    <row r="278" spans="1:12" ht="15">
      <c r="A278" s="84" t="s">
        <v>2063</v>
      </c>
      <c r="B278" s="84" t="s">
        <v>2341</v>
      </c>
      <c r="C278" s="84">
        <v>2</v>
      </c>
      <c r="D278" s="118">
        <v>0.0009725169997431708</v>
      </c>
      <c r="E278" s="118">
        <v>2.725809577428663</v>
      </c>
      <c r="F278" s="84" t="s">
        <v>2543</v>
      </c>
      <c r="G278" s="84" t="b">
        <v>0</v>
      </c>
      <c r="H278" s="84" t="b">
        <v>0</v>
      </c>
      <c r="I278" s="84" t="b">
        <v>0</v>
      </c>
      <c r="J278" s="84" t="b">
        <v>0</v>
      </c>
      <c r="K278" s="84" t="b">
        <v>0</v>
      </c>
      <c r="L278" s="84" t="b">
        <v>0</v>
      </c>
    </row>
    <row r="279" spans="1:12" ht="15">
      <c r="A279" s="84" t="s">
        <v>2341</v>
      </c>
      <c r="B279" s="84" t="s">
        <v>2479</v>
      </c>
      <c r="C279" s="84">
        <v>2</v>
      </c>
      <c r="D279" s="118">
        <v>0.0009725169997431708</v>
      </c>
      <c r="E279" s="118">
        <v>3.0268395730926443</v>
      </c>
      <c r="F279" s="84" t="s">
        <v>2543</v>
      </c>
      <c r="G279" s="84" t="b">
        <v>0</v>
      </c>
      <c r="H279" s="84" t="b">
        <v>0</v>
      </c>
      <c r="I279" s="84" t="b">
        <v>0</v>
      </c>
      <c r="J279" s="84" t="b">
        <v>0</v>
      </c>
      <c r="K279" s="84" t="b">
        <v>0</v>
      </c>
      <c r="L279" s="84" t="b">
        <v>0</v>
      </c>
    </row>
    <row r="280" spans="1:12" ht="15">
      <c r="A280" s="84" t="s">
        <v>2479</v>
      </c>
      <c r="B280" s="84" t="s">
        <v>2480</v>
      </c>
      <c r="C280" s="84">
        <v>2</v>
      </c>
      <c r="D280" s="118">
        <v>0.0009725169997431708</v>
      </c>
      <c r="E280" s="118">
        <v>3.3278695687566255</v>
      </c>
      <c r="F280" s="84" t="s">
        <v>2543</v>
      </c>
      <c r="G280" s="84" t="b">
        <v>0</v>
      </c>
      <c r="H280" s="84" t="b">
        <v>0</v>
      </c>
      <c r="I280" s="84" t="b">
        <v>0</v>
      </c>
      <c r="J280" s="84" t="b">
        <v>0</v>
      </c>
      <c r="K280" s="84" t="b">
        <v>0</v>
      </c>
      <c r="L280" s="84" t="b">
        <v>0</v>
      </c>
    </row>
    <row r="281" spans="1:12" ht="15">
      <c r="A281" s="84" t="s">
        <v>2056</v>
      </c>
      <c r="B281" s="84" t="s">
        <v>2057</v>
      </c>
      <c r="C281" s="84">
        <v>2</v>
      </c>
      <c r="D281" s="118">
        <v>0.0009725169997431708</v>
      </c>
      <c r="E281" s="118">
        <v>3.3278695687566255</v>
      </c>
      <c r="F281" s="84" t="s">
        <v>2543</v>
      </c>
      <c r="G281" s="84" t="b">
        <v>0</v>
      </c>
      <c r="H281" s="84" t="b">
        <v>0</v>
      </c>
      <c r="I281" s="84" t="b">
        <v>0</v>
      </c>
      <c r="J281" s="84" t="b">
        <v>0</v>
      </c>
      <c r="K281" s="84" t="b">
        <v>0</v>
      </c>
      <c r="L281" s="84" t="b">
        <v>0</v>
      </c>
    </row>
    <row r="282" spans="1:12" ht="15">
      <c r="A282" s="84" t="s">
        <v>2057</v>
      </c>
      <c r="B282" s="84" t="s">
        <v>2058</v>
      </c>
      <c r="C282" s="84">
        <v>2</v>
      </c>
      <c r="D282" s="118">
        <v>0.0009725169997431708</v>
      </c>
      <c r="E282" s="118">
        <v>3.151778309700944</v>
      </c>
      <c r="F282" s="84" t="s">
        <v>2543</v>
      </c>
      <c r="G282" s="84" t="b">
        <v>0</v>
      </c>
      <c r="H282" s="84" t="b">
        <v>0</v>
      </c>
      <c r="I282" s="84" t="b">
        <v>0</v>
      </c>
      <c r="J282" s="84" t="b">
        <v>0</v>
      </c>
      <c r="K282" s="84" t="b">
        <v>0</v>
      </c>
      <c r="L282" s="84" t="b">
        <v>0</v>
      </c>
    </row>
    <row r="283" spans="1:12" ht="15">
      <c r="A283" s="84" t="s">
        <v>2058</v>
      </c>
      <c r="B283" s="84" t="s">
        <v>2055</v>
      </c>
      <c r="C283" s="84">
        <v>2</v>
      </c>
      <c r="D283" s="118">
        <v>0.0009725169997431708</v>
      </c>
      <c r="E283" s="118">
        <v>2.7538383010289067</v>
      </c>
      <c r="F283" s="84" t="s">
        <v>2543</v>
      </c>
      <c r="G283" s="84" t="b">
        <v>0</v>
      </c>
      <c r="H283" s="84" t="b">
        <v>0</v>
      </c>
      <c r="I283" s="84" t="b">
        <v>0</v>
      </c>
      <c r="J283" s="84" t="b">
        <v>0</v>
      </c>
      <c r="K283" s="84" t="b">
        <v>0</v>
      </c>
      <c r="L283" s="84" t="b">
        <v>0</v>
      </c>
    </row>
    <row r="284" spans="1:12" ht="15">
      <c r="A284" s="84" t="s">
        <v>2055</v>
      </c>
      <c r="B284" s="84" t="s">
        <v>2059</v>
      </c>
      <c r="C284" s="84">
        <v>2</v>
      </c>
      <c r="D284" s="118">
        <v>0.0009725169997431708</v>
      </c>
      <c r="E284" s="118">
        <v>2.929929560084588</v>
      </c>
      <c r="F284" s="84" t="s">
        <v>2543</v>
      </c>
      <c r="G284" s="84" t="b">
        <v>0</v>
      </c>
      <c r="H284" s="84" t="b">
        <v>0</v>
      </c>
      <c r="I284" s="84" t="b">
        <v>0</v>
      </c>
      <c r="J284" s="84" t="b">
        <v>0</v>
      </c>
      <c r="K284" s="84" t="b">
        <v>0</v>
      </c>
      <c r="L284" s="84" t="b">
        <v>0</v>
      </c>
    </row>
    <row r="285" spans="1:12" ht="15">
      <c r="A285" s="84" t="s">
        <v>2059</v>
      </c>
      <c r="B285" s="84" t="s">
        <v>2060</v>
      </c>
      <c r="C285" s="84">
        <v>2</v>
      </c>
      <c r="D285" s="118">
        <v>0.0009725169997431708</v>
      </c>
      <c r="E285" s="118">
        <v>3.3278695687566255</v>
      </c>
      <c r="F285" s="84" t="s">
        <v>2543</v>
      </c>
      <c r="G285" s="84" t="b">
        <v>0</v>
      </c>
      <c r="H285" s="84" t="b">
        <v>0</v>
      </c>
      <c r="I285" s="84" t="b">
        <v>0</v>
      </c>
      <c r="J285" s="84" t="b">
        <v>0</v>
      </c>
      <c r="K285" s="84" t="b">
        <v>0</v>
      </c>
      <c r="L285" s="84" t="b">
        <v>0</v>
      </c>
    </row>
    <row r="286" spans="1:12" ht="15">
      <c r="A286" s="84" t="s">
        <v>2060</v>
      </c>
      <c r="B286" s="84" t="s">
        <v>2061</v>
      </c>
      <c r="C286" s="84">
        <v>2</v>
      </c>
      <c r="D286" s="118">
        <v>0.0009725169997431708</v>
      </c>
      <c r="E286" s="118">
        <v>3.3278695687566255</v>
      </c>
      <c r="F286" s="84" t="s">
        <v>2543</v>
      </c>
      <c r="G286" s="84" t="b">
        <v>0</v>
      </c>
      <c r="H286" s="84" t="b">
        <v>0</v>
      </c>
      <c r="I286" s="84" t="b">
        <v>0</v>
      </c>
      <c r="J286" s="84" t="b">
        <v>0</v>
      </c>
      <c r="K286" s="84" t="b">
        <v>0</v>
      </c>
      <c r="L286" s="84" t="b">
        <v>0</v>
      </c>
    </row>
    <row r="287" spans="1:12" ht="15">
      <c r="A287" s="84" t="s">
        <v>2061</v>
      </c>
      <c r="B287" s="84" t="s">
        <v>2062</v>
      </c>
      <c r="C287" s="84">
        <v>2</v>
      </c>
      <c r="D287" s="118">
        <v>0.0009725169997431708</v>
      </c>
      <c r="E287" s="118">
        <v>3.3278695687566255</v>
      </c>
      <c r="F287" s="84" t="s">
        <v>2543</v>
      </c>
      <c r="G287" s="84" t="b">
        <v>0</v>
      </c>
      <c r="H287" s="84" t="b">
        <v>0</v>
      </c>
      <c r="I287" s="84" t="b">
        <v>0</v>
      </c>
      <c r="J287" s="84" t="b">
        <v>0</v>
      </c>
      <c r="K287" s="84" t="b">
        <v>0</v>
      </c>
      <c r="L287" s="84" t="b">
        <v>0</v>
      </c>
    </row>
    <row r="288" spans="1:12" ht="15">
      <c r="A288" s="84" t="s">
        <v>2062</v>
      </c>
      <c r="B288" s="84" t="s">
        <v>2063</v>
      </c>
      <c r="C288" s="84">
        <v>2</v>
      </c>
      <c r="D288" s="118">
        <v>0.0009725169997431708</v>
      </c>
      <c r="E288" s="118">
        <v>3.0268395730926443</v>
      </c>
      <c r="F288" s="84" t="s">
        <v>2543</v>
      </c>
      <c r="G288" s="84" t="b">
        <v>0</v>
      </c>
      <c r="H288" s="84" t="b">
        <v>0</v>
      </c>
      <c r="I288" s="84" t="b">
        <v>0</v>
      </c>
      <c r="J288" s="84" t="b">
        <v>0</v>
      </c>
      <c r="K288" s="84" t="b">
        <v>0</v>
      </c>
      <c r="L288" s="84" t="b">
        <v>0</v>
      </c>
    </row>
    <row r="289" spans="1:12" ht="15">
      <c r="A289" s="84" t="s">
        <v>2063</v>
      </c>
      <c r="B289" s="84" t="s">
        <v>2064</v>
      </c>
      <c r="C289" s="84">
        <v>2</v>
      </c>
      <c r="D289" s="118">
        <v>0.0009725169997431708</v>
      </c>
      <c r="E289" s="118">
        <v>3.0268395730926443</v>
      </c>
      <c r="F289" s="84" t="s">
        <v>2543</v>
      </c>
      <c r="G289" s="84" t="b">
        <v>0</v>
      </c>
      <c r="H289" s="84" t="b">
        <v>0</v>
      </c>
      <c r="I289" s="84" t="b">
        <v>0</v>
      </c>
      <c r="J289" s="84" t="b">
        <v>0</v>
      </c>
      <c r="K289" s="84" t="b">
        <v>0</v>
      </c>
      <c r="L289" s="84" t="b">
        <v>0</v>
      </c>
    </row>
    <row r="290" spans="1:12" ht="15">
      <c r="A290" s="84" t="s">
        <v>2064</v>
      </c>
      <c r="B290" s="84" t="s">
        <v>2481</v>
      </c>
      <c r="C290" s="84">
        <v>2</v>
      </c>
      <c r="D290" s="118">
        <v>0.0009725169997431708</v>
      </c>
      <c r="E290" s="118">
        <v>3.3278695687566255</v>
      </c>
      <c r="F290" s="84" t="s">
        <v>2543</v>
      </c>
      <c r="G290" s="84" t="b">
        <v>0</v>
      </c>
      <c r="H290" s="84" t="b">
        <v>0</v>
      </c>
      <c r="I290" s="84" t="b">
        <v>0</v>
      </c>
      <c r="J290" s="84" t="b">
        <v>0</v>
      </c>
      <c r="K290" s="84" t="b">
        <v>0</v>
      </c>
      <c r="L290" s="84" t="b">
        <v>0</v>
      </c>
    </row>
    <row r="291" spans="1:12" ht="15">
      <c r="A291" s="84" t="s">
        <v>2481</v>
      </c>
      <c r="B291" s="84" t="s">
        <v>2055</v>
      </c>
      <c r="C291" s="84">
        <v>2</v>
      </c>
      <c r="D291" s="118">
        <v>0.0009725169997431708</v>
      </c>
      <c r="E291" s="118">
        <v>2.929929560084588</v>
      </c>
      <c r="F291" s="84" t="s">
        <v>2543</v>
      </c>
      <c r="G291" s="84" t="b">
        <v>0</v>
      </c>
      <c r="H291" s="84" t="b">
        <v>0</v>
      </c>
      <c r="I291" s="84" t="b">
        <v>0</v>
      </c>
      <c r="J291" s="84" t="b">
        <v>0</v>
      </c>
      <c r="K291" s="84" t="b">
        <v>0</v>
      </c>
      <c r="L291" s="84" t="b">
        <v>0</v>
      </c>
    </row>
    <row r="292" spans="1:12" ht="15">
      <c r="A292" s="84" t="s">
        <v>2055</v>
      </c>
      <c r="B292" s="84" t="s">
        <v>2482</v>
      </c>
      <c r="C292" s="84">
        <v>2</v>
      </c>
      <c r="D292" s="118">
        <v>0.0009725169997431708</v>
      </c>
      <c r="E292" s="118">
        <v>2.929929560084588</v>
      </c>
      <c r="F292" s="84" t="s">
        <v>2543</v>
      </c>
      <c r="G292" s="84" t="b">
        <v>0</v>
      </c>
      <c r="H292" s="84" t="b">
        <v>0</v>
      </c>
      <c r="I292" s="84" t="b">
        <v>0</v>
      </c>
      <c r="J292" s="84" t="b">
        <v>0</v>
      </c>
      <c r="K292" s="84" t="b">
        <v>0</v>
      </c>
      <c r="L292" s="84" t="b">
        <v>0</v>
      </c>
    </row>
    <row r="293" spans="1:12" ht="15">
      <c r="A293" s="84" t="s">
        <v>2482</v>
      </c>
      <c r="B293" s="84" t="s">
        <v>2483</v>
      </c>
      <c r="C293" s="84">
        <v>2</v>
      </c>
      <c r="D293" s="118">
        <v>0.0009725169997431708</v>
      </c>
      <c r="E293" s="118">
        <v>3.3278695687566255</v>
      </c>
      <c r="F293" s="84" t="s">
        <v>2543</v>
      </c>
      <c r="G293" s="84" t="b">
        <v>0</v>
      </c>
      <c r="H293" s="84" t="b">
        <v>0</v>
      </c>
      <c r="I293" s="84" t="b">
        <v>0</v>
      </c>
      <c r="J293" s="84" t="b">
        <v>0</v>
      </c>
      <c r="K293" s="84" t="b">
        <v>0</v>
      </c>
      <c r="L293" s="84" t="b">
        <v>0</v>
      </c>
    </row>
    <row r="294" spans="1:12" ht="15">
      <c r="A294" s="84" t="s">
        <v>2483</v>
      </c>
      <c r="B294" s="84" t="s">
        <v>2037</v>
      </c>
      <c r="C294" s="84">
        <v>2</v>
      </c>
      <c r="D294" s="118">
        <v>0.0009725169997431708</v>
      </c>
      <c r="E294" s="118">
        <v>1.110385624542719</v>
      </c>
      <c r="F294" s="84" t="s">
        <v>2543</v>
      </c>
      <c r="G294" s="84" t="b">
        <v>0</v>
      </c>
      <c r="H294" s="84" t="b">
        <v>0</v>
      </c>
      <c r="I294" s="84" t="b">
        <v>0</v>
      </c>
      <c r="J294" s="84" t="b">
        <v>0</v>
      </c>
      <c r="K294" s="84" t="b">
        <v>0</v>
      </c>
      <c r="L294" s="84" t="b">
        <v>0</v>
      </c>
    </row>
    <row r="295" spans="1:12" ht="15">
      <c r="A295" s="84" t="s">
        <v>2489</v>
      </c>
      <c r="B295" s="84" t="s">
        <v>2490</v>
      </c>
      <c r="C295" s="84">
        <v>2</v>
      </c>
      <c r="D295" s="118">
        <v>0.0009725169997431708</v>
      </c>
      <c r="E295" s="118">
        <v>3.3278695687566255</v>
      </c>
      <c r="F295" s="84" t="s">
        <v>2543</v>
      </c>
      <c r="G295" s="84" t="b">
        <v>0</v>
      </c>
      <c r="H295" s="84" t="b">
        <v>0</v>
      </c>
      <c r="I295" s="84" t="b">
        <v>0</v>
      </c>
      <c r="J295" s="84" t="b">
        <v>0</v>
      </c>
      <c r="K295" s="84" t="b">
        <v>0</v>
      </c>
      <c r="L295" s="84" t="b">
        <v>0</v>
      </c>
    </row>
    <row r="296" spans="1:12" ht="15">
      <c r="A296" s="84" t="s">
        <v>2276</v>
      </c>
      <c r="B296" s="84" t="s">
        <v>2297</v>
      </c>
      <c r="C296" s="84">
        <v>2</v>
      </c>
      <c r="D296" s="118">
        <v>0.0009725169997431708</v>
      </c>
      <c r="E296" s="118">
        <v>1.568201724066995</v>
      </c>
      <c r="F296" s="84" t="s">
        <v>2543</v>
      </c>
      <c r="G296" s="84" t="b">
        <v>0</v>
      </c>
      <c r="H296" s="84" t="b">
        <v>0</v>
      </c>
      <c r="I296" s="84" t="b">
        <v>0</v>
      </c>
      <c r="J296" s="84" t="b">
        <v>0</v>
      </c>
      <c r="K296" s="84" t="b">
        <v>0</v>
      </c>
      <c r="L296" s="84" t="b">
        <v>0</v>
      </c>
    </row>
    <row r="297" spans="1:12" ht="15">
      <c r="A297" s="84" t="s">
        <v>2003</v>
      </c>
      <c r="B297" s="84" t="s">
        <v>2494</v>
      </c>
      <c r="C297" s="84">
        <v>2</v>
      </c>
      <c r="D297" s="118">
        <v>0.0009725169997431708</v>
      </c>
      <c r="E297" s="118">
        <v>1.195930273546201</v>
      </c>
      <c r="F297" s="84" t="s">
        <v>2543</v>
      </c>
      <c r="G297" s="84" t="b">
        <v>0</v>
      </c>
      <c r="H297" s="84" t="b">
        <v>0</v>
      </c>
      <c r="I297" s="84" t="b">
        <v>0</v>
      </c>
      <c r="J297" s="84" t="b">
        <v>0</v>
      </c>
      <c r="K297" s="84" t="b">
        <v>0</v>
      </c>
      <c r="L297" s="84" t="b">
        <v>0</v>
      </c>
    </row>
    <row r="298" spans="1:12" ht="15">
      <c r="A298" s="84" t="s">
        <v>2009</v>
      </c>
      <c r="B298" s="84" t="s">
        <v>2387</v>
      </c>
      <c r="C298" s="84">
        <v>2</v>
      </c>
      <c r="D298" s="118">
        <v>0.0009725169997431708</v>
      </c>
      <c r="E298" s="118">
        <v>2.6746570549812816</v>
      </c>
      <c r="F298" s="84" t="s">
        <v>2543</v>
      </c>
      <c r="G298" s="84" t="b">
        <v>0</v>
      </c>
      <c r="H298" s="84" t="b">
        <v>0</v>
      </c>
      <c r="I298" s="84" t="b">
        <v>0</v>
      </c>
      <c r="J298" s="84" t="b">
        <v>0</v>
      </c>
      <c r="K298" s="84" t="b">
        <v>0</v>
      </c>
      <c r="L298" s="84" t="b">
        <v>0</v>
      </c>
    </row>
    <row r="299" spans="1:12" ht="15">
      <c r="A299" s="84" t="s">
        <v>2387</v>
      </c>
      <c r="B299" s="84" t="s">
        <v>2388</v>
      </c>
      <c r="C299" s="84">
        <v>2</v>
      </c>
      <c r="D299" s="118">
        <v>0.0009725169997431708</v>
      </c>
      <c r="E299" s="118">
        <v>2.975687050645263</v>
      </c>
      <c r="F299" s="84" t="s">
        <v>2543</v>
      </c>
      <c r="G299" s="84" t="b">
        <v>0</v>
      </c>
      <c r="H299" s="84" t="b">
        <v>0</v>
      </c>
      <c r="I299" s="84" t="b">
        <v>0</v>
      </c>
      <c r="J299" s="84" t="b">
        <v>0</v>
      </c>
      <c r="K299" s="84" t="b">
        <v>0</v>
      </c>
      <c r="L299" s="84" t="b">
        <v>0</v>
      </c>
    </row>
    <row r="300" spans="1:12" ht="15">
      <c r="A300" s="84" t="s">
        <v>2318</v>
      </c>
      <c r="B300" s="84" t="s">
        <v>2285</v>
      </c>
      <c r="C300" s="84">
        <v>2</v>
      </c>
      <c r="D300" s="118">
        <v>0.0009725169997431708</v>
      </c>
      <c r="E300" s="118">
        <v>2.005650274022706</v>
      </c>
      <c r="F300" s="84" t="s">
        <v>2543</v>
      </c>
      <c r="G300" s="84" t="b">
        <v>0</v>
      </c>
      <c r="H300" s="84" t="b">
        <v>0</v>
      </c>
      <c r="I300" s="84" t="b">
        <v>0</v>
      </c>
      <c r="J300" s="84" t="b">
        <v>0</v>
      </c>
      <c r="K300" s="84" t="b">
        <v>0</v>
      </c>
      <c r="L300" s="84" t="b">
        <v>0</v>
      </c>
    </row>
    <row r="301" spans="1:12" ht="15">
      <c r="A301" s="84" t="s">
        <v>2275</v>
      </c>
      <c r="B301" s="84" t="s">
        <v>2305</v>
      </c>
      <c r="C301" s="84">
        <v>2</v>
      </c>
      <c r="D301" s="118">
        <v>0.0009725169997431708</v>
      </c>
      <c r="E301" s="118">
        <v>1.6651117370750514</v>
      </c>
      <c r="F301" s="84" t="s">
        <v>2543</v>
      </c>
      <c r="G301" s="84" t="b">
        <v>0</v>
      </c>
      <c r="H301" s="84" t="b">
        <v>0</v>
      </c>
      <c r="I301" s="84" t="b">
        <v>0</v>
      </c>
      <c r="J301" s="84" t="b">
        <v>0</v>
      </c>
      <c r="K301" s="84" t="b">
        <v>0</v>
      </c>
      <c r="L301" s="84" t="b">
        <v>0</v>
      </c>
    </row>
    <row r="302" spans="1:12" ht="15">
      <c r="A302" s="84" t="s">
        <v>2275</v>
      </c>
      <c r="B302" s="84" t="s">
        <v>2389</v>
      </c>
      <c r="C302" s="84">
        <v>2</v>
      </c>
      <c r="D302" s="118">
        <v>0.0009725169997431708</v>
      </c>
      <c r="E302" s="118">
        <v>2.0910804693473324</v>
      </c>
      <c r="F302" s="84" t="s">
        <v>2543</v>
      </c>
      <c r="G302" s="84" t="b">
        <v>0</v>
      </c>
      <c r="H302" s="84" t="b">
        <v>0</v>
      </c>
      <c r="I302" s="84" t="b">
        <v>0</v>
      </c>
      <c r="J302" s="84" t="b">
        <v>0</v>
      </c>
      <c r="K302" s="84" t="b">
        <v>0</v>
      </c>
      <c r="L302" s="84" t="b">
        <v>0</v>
      </c>
    </row>
    <row r="303" spans="1:12" ht="15">
      <c r="A303" s="84" t="s">
        <v>2009</v>
      </c>
      <c r="B303" s="84" t="s">
        <v>2278</v>
      </c>
      <c r="C303" s="84">
        <v>2</v>
      </c>
      <c r="D303" s="118">
        <v>0.0009725169997431708</v>
      </c>
      <c r="E303" s="118">
        <v>1.809355628878738</v>
      </c>
      <c r="F303" s="84" t="s">
        <v>2543</v>
      </c>
      <c r="G303" s="84" t="b">
        <v>0</v>
      </c>
      <c r="H303" s="84" t="b">
        <v>0</v>
      </c>
      <c r="I303" s="84" t="b">
        <v>0</v>
      </c>
      <c r="J303" s="84" t="b">
        <v>0</v>
      </c>
      <c r="K303" s="84" t="b">
        <v>0</v>
      </c>
      <c r="L303" s="84" t="b">
        <v>0</v>
      </c>
    </row>
    <row r="304" spans="1:12" ht="15">
      <c r="A304" s="84" t="s">
        <v>2287</v>
      </c>
      <c r="B304" s="84" t="s">
        <v>2326</v>
      </c>
      <c r="C304" s="84">
        <v>2</v>
      </c>
      <c r="D304" s="118">
        <v>0.0009725169997431708</v>
      </c>
      <c r="E304" s="118">
        <v>2.1170162034417324</v>
      </c>
      <c r="F304" s="84" t="s">
        <v>2543</v>
      </c>
      <c r="G304" s="84" t="b">
        <v>0</v>
      </c>
      <c r="H304" s="84" t="b">
        <v>0</v>
      </c>
      <c r="I304" s="84" t="b">
        <v>0</v>
      </c>
      <c r="J304" s="84" t="b">
        <v>0</v>
      </c>
      <c r="K304" s="84" t="b">
        <v>0</v>
      </c>
      <c r="L304" s="84" t="b">
        <v>0</v>
      </c>
    </row>
    <row r="305" spans="1:12" ht="15">
      <c r="A305" s="84" t="s">
        <v>2280</v>
      </c>
      <c r="B305" s="84" t="s">
        <v>2285</v>
      </c>
      <c r="C305" s="84">
        <v>2</v>
      </c>
      <c r="D305" s="118">
        <v>0.0009725169997431708</v>
      </c>
      <c r="E305" s="118">
        <v>1.5285290193030439</v>
      </c>
      <c r="F305" s="84" t="s">
        <v>2543</v>
      </c>
      <c r="G305" s="84" t="b">
        <v>0</v>
      </c>
      <c r="H305" s="84" t="b">
        <v>0</v>
      </c>
      <c r="I305" s="84" t="b">
        <v>0</v>
      </c>
      <c r="J305" s="84" t="b">
        <v>0</v>
      </c>
      <c r="K305" s="84" t="b">
        <v>0</v>
      </c>
      <c r="L305" s="84" t="b">
        <v>0</v>
      </c>
    </row>
    <row r="306" spans="1:12" ht="15">
      <c r="A306" s="84" t="s">
        <v>2498</v>
      </c>
      <c r="B306" s="84" t="s">
        <v>2041</v>
      </c>
      <c r="C306" s="84">
        <v>2</v>
      </c>
      <c r="D306" s="118">
        <v>0.0009725169997431708</v>
      </c>
      <c r="E306" s="118">
        <v>1.136139175393769</v>
      </c>
      <c r="F306" s="84" t="s">
        <v>2543</v>
      </c>
      <c r="G306" s="84" t="b">
        <v>0</v>
      </c>
      <c r="H306" s="84" t="b">
        <v>0</v>
      </c>
      <c r="I306" s="84" t="b">
        <v>0</v>
      </c>
      <c r="J306" s="84" t="b">
        <v>0</v>
      </c>
      <c r="K306" s="84" t="b">
        <v>0</v>
      </c>
      <c r="L306" s="84" t="b">
        <v>0</v>
      </c>
    </row>
    <row r="307" spans="1:12" ht="15">
      <c r="A307" s="84" t="s">
        <v>2003</v>
      </c>
      <c r="B307" s="84" t="s">
        <v>2343</v>
      </c>
      <c r="C307" s="84">
        <v>2</v>
      </c>
      <c r="D307" s="118">
        <v>0.0009725169997431708</v>
      </c>
      <c r="E307" s="118">
        <v>0.8949002778822198</v>
      </c>
      <c r="F307" s="84" t="s">
        <v>2543</v>
      </c>
      <c r="G307" s="84" t="b">
        <v>0</v>
      </c>
      <c r="H307" s="84" t="b">
        <v>0</v>
      </c>
      <c r="I307" s="84" t="b">
        <v>0</v>
      </c>
      <c r="J307" s="84" t="b">
        <v>0</v>
      </c>
      <c r="K307" s="84" t="b">
        <v>0</v>
      </c>
      <c r="L307" s="84" t="b">
        <v>0</v>
      </c>
    </row>
    <row r="308" spans="1:12" ht="15">
      <c r="A308" s="84" t="s">
        <v>2327</v>
      </c>
      <c r="B308" s="84" t="s">
        <v>2294</v>
      </c>
      <c r="C308" s="84">
        <v>2</v>
      </c>
      <c r="D308" s="118">
        <v>0.0009725169997431708</v>
      </c>
      <c r="E308" s="118">
        <v>2.189566870590344</v>
      </c>
      <c r="F308" s="84" t="s">
        <v>2543</v>
      </c>
      <c r="G308" s="84" t="b">
        <v>0</v>
      </c>
      <c r="H308" s="84" t="b">
        <v>0</v>
      </c>
      <c r="I308" s="84" t="b">
        <v>0</v>
      </c>
      <c r="J308" s="84" t="b">
        <v>0</v>
      </c>
      <c r="K308" s="84" t="b">
        <v>0</v>
      </c>
      <c r="L308" s="84" t="b">
        <v>0</v>
      </c>
    </row>
    <row r="309" spans="1:12" ht="15">
      <c r="A309" s="84" t="s">
        <v>2003</v>
      </c>
      <c r="B309" s="84" t="s">
        <v>2500</v>
      </c>
      <c r="C309" s="84">
        <v>2</v>
      </c>
      <c r="D309" s="118">
        <v>0.0009725169997431708</v>
      </c>
      <c r="E309" s="118">
        <v>1.195930273546201</v>
      </c>
      <c r="F309" s="84" t="s">
        <v>2543</v>
      </c>
      <c r="G309" s="84" t="b">
        <v>0</v>
      </c>
      <c r="H309" s="84" t="b">
        <v>0</v>
      </c>
      <c r="I309" s="84" t="b">
        <v>0</v>
      </c>
      <c r="J309" s="84" t="b">
        <v>0</v>
      </c>
      <c r="K309" s="84" t="b">
        <v>0</v>
      </c>
      <c r="L309" s="84" t="b">
        <v>0</v>
      </c>
    </row>
    <row r="310" spans="1:12" ht="15">
      <c r="A310" s="84" t="s">
        <v>2501</v>
      </c>
      <c r="B310" s="84" t="s">
        <v>2502</v>
      </c>
      <c r="C310" s="84">
        <v>2</v>
      </c>
      <c r="D310" s="118">
        <v>0.0009725169997431708</v>
      </c>
      <c r="E310" s="118">
        <v>3.3278695687566255</v>
      </c>
      <c r="F310" s="84" t="s">
        <v>2543</v>
      </c>
      <c r="G310" s="84" t="b">
        <v>0</v>
      </c>
      <c r="H310" s="84" t="b">
        <v>0</v>
      </c>
      <c r="I310" s="84" t="b">
        <v>0</v>
      </c>
      <c r="J310" s="84" t="b">
        <v>0</v>
      </c>
      <c r="K310" s="84" t="b">
        <v>0</v>
      </c>
      <c r="L310" s="84" t="b">
        <v>0</v>
      </c>
    </row>
    <row r="311" spans="1:12" ht="15">
      <c r="A311" s="84" t="s">
        <v>2502</v>
      </c>
      <c r="B311" s="84" t="s">
        <v>2041</v>
      </c>
      <c r="C311" s="84">
        <v>2</v>
      </c>
      <c r="D311" s="118">
        <v>0.0009725169997431708</v>
      </c>
      <c r="E311" s="118">
        <v>1.136139175393769</v>
      </c>
      <c r="F311" s="84" t="s">
        <v>2543</v>
      </c>
      <c r="G311" s="84" t="b">
        <v>0</v>
      </c>
      <c r="H311" s="84" t="b">
        <v>0</v>
      </c>
      <c r="I311" s="84" t="b">
        <v>0</v>
      </c>
      <c r="J311" s="84" t="b">
        <v>0</v>
      </c>
      <c r="K311" s="84" t="b">
        <v>0</v>
      </c>
      <c r="L311" s="84" t="b">
        <v>0</v>
      </c>
    </row>
    <row r="312" spans="1:12" ht="15">
      <c r="A312" s="84" t="s">
        <v>2268</v>
      </c>
      <c r="B312" s="84" t="s">
        <v>2273</v>
      </c>
      <c r="C312" s="84">
        <v>2</v>
      </c>
      <c r="D312" s="118">
        <v>0.0009725169997431708</v>
      </c>
      <c r="E312" s="118">
        <v>0.7661720361026321</v>
      </c>
      <c r="F312" s="84" t="s">
        <v>2543</v>
      </c>
      <c r="G312" s="84" t="b">
        <v>0</v>
      </c>
      <c r="H312" s="84" t="b">
        <v>0</v>
      </c>
      <c r="I312" s="84" t="b">
        <v>0</v>
      </c>
      <c r="J312" s="84" t="b">
        <v>0</v>
      </c>
      <c r="K312" s="84" t="b">
        <v>0</v>
      </c>
      <c r="L312" s="84" t="b">
        <v>0</v>
      </c>
    </row>
    <row r="313" spans="1:12" ht="15">
      <c r="A313" s="84" t="s">
        <v>2336</v>
      </c>
      <c r="B313" s="84" t="s">
        <v>2508</v>
      </c>
      <c r="C313" s="84">
        <v>2</v>
      </c>
      <c r="D313" s="118">
        <v>0.0009725169997431708</v>
      </c>
      <c r="E313" s="118">
        <v>3.0268395730926443</v>
      </c>
      <c r="F313" s="84" t="s">
        <v>2543</v>
      </c>
      <c r="G313" s="84" t="b">
        <v>0</v>
      </c>
      <c r="H313" s="84" t="b">
        <v>0</v>
      </c>
      <c r="I313" s="84" t="b">
        <v>0</v>
      </c>
      <c r="J313" s="84" t="b">
        <v>0</v>
      </c>
      <c r="K313" s="84" t="b">
        <v>0</v>
      </c>
      <c r="L313" s="84" t="b">
        <v>0</v>
      </c>
    </row>
    <row r="314" spans="1:12" ht="15">
      <c r="A314" s="84" t="s">
        <v>2508</v>
      </c>
      <c r="B314" s="84" t="s">
        <v>2509</v>
      </c>
      <c r="C314" s="84">
        <v>2</v>
      </c>
      <c r="D314" s="118">
        <v>0.0009725169997431708</v>
      </c>
      <c r="E314" s="118">
        <v>3.3278695687566255</v>
      </c>
      <c r="F314" s="84" t="s">
        <v>2543</v>
      </c>
      <c r="G314" s="84" t="b">
        <v>0</v>
      </c>
      <c r="H314" s="84" t="b">
        <v>0</v>
      </c>
      <c r="I314" s="84" t="b">
        <v>0</v>
      </c>
      <c r="J314" s="84" t="b">
        <v>0</v>
      </c>
      <c r="K314" s="84" t="b">
        <v>0</v>
      </c>
      <c r="L314" s="84" t="b">
        <v>0</v>
      </c>
    </row>
    <row r="315" spans="1:12" ht="15">
      <c r="A315" s="84" t="s">
        <v>2509</v>
      </c>
      <c r="B315" s="84" t="s">
        <v>2346</v>
      </c>
      <c r="C315" s="84">
        <v>2</v>
      </c>
      <c r="D315" s="118">
        <v>0.0009725169997431708</v>
      </c>
      <c r="E315" s="118">
        <v>3.0268395730926443</v>
      </c>
      <c r="F315" s="84" t="s">
        <v>2543</v>
      </c>
      <c r="G315" s="84" t="b">
        <v>0</v>
      </c>
      <c r="H315" s="84" t="b">
        <v>0</v>
      </c>
      <c r="I315" s="84" t="b">
        <v>0</v>
      </c>
      <c r="J315" s="84" t="b">
        <v>0</v>
      </c>
      <c r="K315" s="84" t="b">
        <v>0</v>
      </c>
      <c r="L315" s="84" t="b">
        <v>0</v>
      </c>
    </row>
    <row r="316" spans="1:12" ht="15">
      <c r="A316" s="84" t="s">
        <v>2346</v>
      </c>
      <c r="B316" s="84" t="s">
        <v>2041</v>
      </c>
      <c r="C316" s="84">
        <v>2</v>
      </c>
      <c r="D316" s="118">
        <v>0.0009725169997431708</v>
      </c>
      <c r="E316" s="118">
        <v>0.8351091797297879</v>
      </c>
      <c r="F316" s="84" t="s">
        <v>2543</v>
      </c>
      <c r="G316" s="84" t="b">
        <v>0</v>
      </c>
      <c r="H316" s="84" t="b">
        <v>0</v>
      </c>
      <c r="I316" s="84" t="b">
        <v>0</v>
      </c>
      <c r="J316" s="84" t="b">
        <v>0</v>
      </c>
      <c r="K316" s="84" t="b">
        <v>0</v>
      </c>
      <c r="L316" s="84" t="b">
        <v>0</v>
      </c>
    </row>
    <row r="317" spans="1:12" ht="15">
      <c r="A317" s="84" t="s">
        <v>2510</v>
      </c>
      <c r="B317" s="84" t="s">
        <v>2511</v>
      </c>
      <c r="C317" s="84">
        <v>2</v>
      </c>
      <c r="D317" s="118">
        <v>0.0009725169997431708</v>
      </c>
      <c r="E317" s="118">
        <v>3.3278695687566255</v>
      </c>
      <c r="F317" s="84" t="s">
        <v>2543</v>
      </c>
      <c r="G317" s="84" t="b">
        <v>0</v>
      </c>
      <c r="H317" s="84" t="b">
        <v>0</v>
      </c>
      <c r="I317" s="84" t="b">
        <v>0</v>
      </c>
      <c r="J317" s="84" t="b">
        <v>0</v>
      </c>
      <c r="K317" s="84" t="b">
        <v>0</v>
      </c>
      <c r="L317" s="84" t="b">
        <v>0</v>
      </c>
    </row>
    <row r="318" spans="1:12" ht="15">
      <c r="A318" s="84" t="s">
        <v>2511</v>
      </c>
      <c r="B318" s="84" t="s">
        <v>2272</v>
      </c>
      <c r="C318" s="84">
        <v>2</v>
      </c>
      <c r="D318" s="118">
        <v>0.0009725169997431708</v>
      </c>
      <c r="E318" s="118">
        <v>2.628899564420607</v>
      </c>
      <c r="F318" s="84" t="s">
        <v>2543</v>
      </c>
      <c r="G318" s="84" t="b">
        <v>0</v>
      </c>
      <c r="H318" s="84" t="b">
        <v>0</v>
      </c>
      <c r="I318" s="84" t="b">
        <v>0</v>
      </c>
      <c r="J318" s="84" t="b">
        <v>0</v>
      </c>
      <c r="K318" s="84" t="b">
        <v>0</v>
      </c>
      <c r="L318" s="84" t="b">
        <v>0</v>
      </c>
    </row>
    <row r="319" spans="1:12" ht="15">
      <c r="A319" s="84" t="s">
        <v>2277</v>
      </c>
      <c r="B319" s="84" t="s">
        <v>2279</v>
      </c>
      <c r="C319" s="84">
        <v>2</v>
      </c>
      <c r="D319" s="118">
        <v>0.0009725169997431708</v>
      </c>
      <c r="E319" s="118">
        <v>1.3087532783095526</v>
      </c>
      <c r="F319" s="84" t="s">
        <v>2543</v>
      </c>
      <c r="G319" s="84" t="b">
        <v>0</v>
      </c>
      <c r="H319" s="84" t="b">
        <v>0</v>
      </c>
      <c r="I319" s="84" t="b">
        <v>0</v>
      </c>
      <c r="J319" s="84" t="b">
        <v>0</v>
      </c>
      <c r="K319" s="84" t="b">
        <v>0</v>
      </c>
      <c r="L319" s="84" t="b">
        <v>0</v>
      </c>
    </row>
    <row r="320" spans="1:12" ht="15">
      <c r="A320" s="84" t="s">
        <v>2296</v>
      </c>
      <c r="B320" s="84" t="s">
        <v>2513</v>
      </c>
      <c r="C320" s="84">
        <v>2</v>
      </c>
      <c r="D320" s="118">
        <v>0.0009725169997431708</v>
      </c>
      <c r="E320" s="118">
        <v>2.628899564420607</v>
      </c>
      <c r="F320" s="84" t="s">
        <v>2543</v>
      </c>
      <c r="G320" s="84" t="b">
        <v>0</v>
      </c>
      <c r="H320" s="84" t="b">
        <v>0</v>
      </c>
      <c r="I320" s="84" t="b">
        <v>0</v>
      </c>
      <c r="J320" s="84" t="b">
        <v>0</v>
      </c>
      <c r="K320" s="84" t="b">
        <v>0</v>
      </c>
      <c r="L320" s="84" t="b">
        <v>0</v>
      </c>
    </row>
    <row r="321" spans="1:12" ht="15">
      <c r="A321" s="84" t="s">
        <v>2513</v>
      </c>
      <c r="B321" s="84" t="s">
        <v>2344</v>
      </c>
      <c r="C321" s="84">
        <v>2</v>
      </c>
      <c r="D321" s="118">
        <v>0.0009725169997431708</v>
      </c>
      <c r="E321" s="118">
        <v>3.0268395730926443</v>
      </c>
      <c r="F321" s="84" t="s">
        <v>2543</v>
      </c>
      <c r="G321" s="84" t="b">
        <v>0</v>
      </c>
      <c r="H321" s="84" t="b">
        <v>0</v>
      </c>
      <c r="I321" s="84" t="b">
        <v>0</v>
      </c>
      <c r="J321" s="84" t="b">
        <v>0</v>
      </c>
      <c r="K321" s="84" t="b">
        <v>0</v>
      </c>
      <c r="L321" s="84" t="b">
        <v>0</v>
      </c>
    </row>
    <row r="322" spans="1:12" ht="15">
      <c r="A322" s="84" t="s">
        <v>2514</v>
      </c>
      <c r="B322" s="84" t="s">
        <v>2300</v>
      </c>
      <c r="C322" s="84">
        <v>2</v>
      </c>
      <c r="D322" s="118">
        <v>0.0009725169997431708</v>
      </c>
      <c r="E322" s="118">
        <v>2.6746570549812816</v>
      </c>
      <c r="F322" s="84" t="s">
        <v>2543</v>
      </c>
      <c r="G322" s="84" t="b">
        <v>0</v>
      </c>
      <c r="H322" s="84" t="b">
        <v>0</v>
      </c>
      <c r="I322" s="84" t="b">
        <v>0</v>
      </c>
      <c r="J322" s="84" t="b">
        <v>0</v>
      </c>
      <c r="K322" s="84" t="b">
        <v>0</v>
      </c>
      <c r="L322" s="84" t="b">
        <v>0</v>
      </c>
    </row>
    <row r="323" spans="1:12" ht="15">
      <c r="A323" s="84" t="s">
        <v>2003</v>
      </c>
      <c r="B323" s="84" t="s">
        <v>2516</v>
      </c>
      <c r="C323" s="84">
        <v>2</v>
      </c>
      <c r="D323" s="118">
        <v>0.0009725169997431708</v>
      </c>
      <c r="E323" s="118">
        <v>1.195930273546201</v>
      </c>
      <c r="F323" s="84" t="s">
        <v>2543</v>
      </c>
      <c r="G323" s="84" t="b">
        <v>0</v>
      </c>
      <c r="H323" s="84" t="b">
        <v>0</v>
      </c>
      <c r="I323" s="84" t="b">
        <v>0</v>
      </c>
      <c r="J323" s="84" t="b">
        <v>0</v>
      </c>
      <c r="K323" s="84" t="b">
        <v>0</v>
      </c>
      <c r="L323" s="84" t="b">
        <v>0</v>
      </c>
    </row>
    <row r="324" spans="1:12" ht="15">
      <c r="A324" s="84" t="s">
        <v>2517</v>
      </c>
      <c r="B324" s="84" t="s">
        <v>2041</v>
      </c>
      <c r="C324" s="84">
        <v>2</v>
      </c>
      <c r="D324" s="118">
        <v>0.0009725169997431708</v>
      </c>
      <c r="E324" s="118">
        <v>1.136139175393769</v>
      </c>
      <c r="F324" s="84" t="s">
        <v>2543</v>
      </c>
      <c r="G324" s="84" t="b">
        <v>0</v>
      </c>
      <c r="H324" s="84" t="b">
        <v>0</v>
      </c>
      <c r="I324" s="84" t="b">
        <v>0</v>
      </c>
      <c r="J324" s="84" t="b">
        <v>0</v>
      </c>
      <c r="K324" s="84" t="b">
        <v>0</v>
      </c>
      <c r="L324" s="84" t="b">
        <v>0</v>
      </c>
    </row>
    <row r="325" spans="1:12" ht="15">
      <c r="A325" s="84" t="s">
        <v>2281</v>
      </c>
      <c r="B325" s="84" t="s">
        <v>2276</v>
      </c>
      <c r="C325" s="84">
        <v>2</v>
      </c>
      <c r="D325" s="118">
        <v>0.0009725169997431708</v>
      </c>
      <c r="E325" s="118">
        <v>1.312929218963689</v>
      </c>
      <c r="F325" s="84" t="s">
        <v>2543</v>
      </c>
      <c r="G325" s="84" t="b">
        <v>0</v>
      </c>
      <c r="H325" s="84" t="b">
        <v>0</v>
      </c>
      <c r="I325" s="84" t="b">
        <v>0</v>
      </c>
      <c r="J325" s="84" t="b">
        <v>0</v>
      </c>
      <c r="K325" s="84" t="b">
        <v>0</v>
      </c>
      <c r="L325" s="84" t="b">
        <v>0</v>
      </c>
    </row>
    <row r="326" spans="1:12" ht="15">
      <c r="A326" s="84" t="s">
        <v>2276</v>
      </c>
      <c r="B326" s="84" t="s">
        <v>2271</v>
      </c>
      <c r="C326" s="84">
        <v>2</v>
      </c>
      <c r="D326" s="118">
        <v>0.0009725169997431708</v>
      </c>
      <c r="E326" s="118">
        <v>0.9661417327390326</v>
      </c>
      <c r="F326" s="84" t="s">
        <v>2543</v>
      </c>
      <c r="G326" s="84" t="b">
        <v>0</v>
      </c>
      <c r="H326" s="84" t="b">
        <v>0</v>
      </c>
      <c r="I326" s="84" t="b">
        <v>0</v>
      </c>
      <c r="J326" s="84" t="b">
        <v>0</v>
      </c>
      <c r="K326" s="84" t="b">
        <v>0</v>
      </c>
      <c r="L326" s="84" t="b">
        <v>0</v>
      </c>
    </row>
    <row r="327" spans="1:12" ht="15">
      <c r="A327" s="84" t="s">
        <v>2272</v>
      </c>
      <c r="B327" s="84" t="s">
        <v>2400</v>
      </c>
      <c r="C327" s="84">
        <v>2</v>
      </c>
      <c r="D327" s="118">
        <v>0.0009725169997431708</v>
      </c>
      <c r="E327" s="118">
        <v>2.1665015665216507</v>
      </c>
      <c r="F327" s="84" t="s">
        <v>2543</v>
      </c>
      <c r="G327" s="84" t="b">
        <v>0</v>
      </c>
      <c r="H327" s="84" t="b">
        <v>0</v>
      </c>
      <c r="I327" s="84" t="b">
        <v>0</v>
      </c>
      <c r="J327" s="84" t="b">
        <v>0</v>
      </c>
      <c r="K327" s="84" t="b">
        <v>0</v>
      </c>
      <c r="L327" s="84" t="b">
        <v>0</v>
      </c>
    </row>
    <row r="328" spans="1:12" ht="15">
      <c r="A328" s="84" t="s">
        <v>2327</v>
      </c>
      <c r="B328" s="84" t="s">
        <v>2274</v>
      </c>
      <c r="C328" s="84">
        <v>2</v>
      </c>
      <c r="D328" s="118">
        <v>0.0009725169997431708</v>
      </c>
      <c r="E328" s="118">
        <v>1.815986207777751</v>
      </c>
      <c r="F328" s="84" t="s">
        <v>2543</v>
      </c>
      <c r="G328" s="84" t="b">
        <v>0</v>
      </c>
      <c r="H328" s="84" t="b">
        <v>0</v>
      </c>
      <c r="I328" s="84" t="b">
        <v>0</v>
      </c>
      <c r="J328" s="84" t="b">
        <v>0</v>
      </c>
      <c r="K328" s="84" t="b">
        <v>0</v>
      </c>
      <c r="L328" s="84" t="b">
        <v>0</v>
      </c>
    </row>
    <row r="329" spans="1:12" ht="15">
      <c r="A329" s="84" t="s">
        <v>2318</v>
      </c>
      <c r="B329" s="84" t="s">
        <v>2330</v>
      </c>
      <c r="C329" s="84">
        <v>2</v>
      </c>
      <c r="D329" s="118">
        <v>0.0009725169997431708</v>
      </c>
      <c r="E329" s="118">
        <v>2.4528083053649254</v>
      </c>
      <c r="F329" s="84" t="s">
        <v>2543</v>
      </c>
      <c r="G329" s="84" t="b">
        <v>0</v>
      </c>
      <c r="H329" s="84" t="b">
        <v>0</v>
      </c>
      <c r="I329" s="84" t="b">
        <v>0</v>
      </c>
      <c r="J329" s="84" t="b">
        <v>0</v>
      </c>
      <c r="K329" s="84" t="b">
        <v>0</v>
      </c>
      <c r="L329" s="84" t="b">
        <v>0</v>
      </c>
    </row>
    <row r="330" spans="1:12" ht="15">
      <c r="A330" s="84" t="s">
        <v>2269</v>
      </c>
      <c r="B330" s="84" t="s">
        <v>2330</v>
      </c>
      <c r="C330" s="84">
        <v>2</v>
      </c>
      <c r="D330" s="118">
        <v>0.0009725169997431708</v>
      </c>
      <c r="E330" s="118">
        <v>1.5319895514125503</v>
      </c>
      <c r="F330" s="84" t="s">
        <v>2543</v>
      </c>
      <c r="G330" s="84" t="b">
        <v>0</v>
      </c>
      <c r="H330" s="84" t="b">
        <v>0</v>
      </c>
      <c r="I330" s="84" t="b">
        <v>0</v>
      </c>
      <c r="J330" s="84" t="b">
        <v>0</v>
      </c>
      <c r="K330" s="84" t="b">
        <v>0</v>
      </c>
      <c r="L330" s="84" t="b">
        <v>0</v>
      </c>
    </row>
    <row r="331" spans="1:12" ht="15">
      <c r="A331" s="84" t="s">
        <v>2003</v>
      </c>
      <c r="B331" s="84" t="s">
        <v>2347</v>
      </c>
      <c r="C331" s="84">
        <v>2</v>
      </c>
      <c r="D331" s="118">
        <v>0.0009725169997431708</v>
      </c>
      <c r="E331" s="118">
        <v>0.8949002778822198</v>
      </c>
      <c r="F331" s="84" t="s">
        <v>2543</v>
      </c>
      <c r="G331" s="84" t="b">
        <v>0</v>
      </c>
      <c r="H331" s="84" t="b">
        <v>0</v>
      </c>
      <c r="I331" s="84" t="b">
        <v>0</v>
      </c>
      <c r="J331" s="84" t="b">
        <v>0</v>
      </c>
      <c r="K331" s="84" t="b">
        <v>0</v>
      </c>
      <c r="L331" s="84" t="b">
        <v>0</v>
      </c>
    </row>
    <row r="332" spans="1:12" ht="15">
      <c r="A332" s="84" t="s">
        <v>2278</v>
      </c>
      <c r="B332" s="84" t="s">
        <v>2520</v>
      </c>
      <c r="C332" s="84">
        <v>2</v>
      </c>
      <c r="D332" s="118">
        <v>0.0009725169997431708</v>
      </c>
      <c r="E332" s="118">
        <v>2.2864768835984006</v>
      </c>
      <c r="F332" s="84" t="s">
        <v>2543</v>
      </c>
      <c r="G332" s="84" t="b">
        <v>0</v>
      </c>
      <c r="H332" s="84" t="b">
        <v>0</v>
      </c>
      <c r="I332" s="84" t="b">
        <v>0</v>
      </c>
      <c r="J332" s="84" t="b">
        <v>0</v>
      </c>
      <c r="K332" s="84" t="b">
        <v>0</v>
      </c>
      <c r="L332" s="84" t="b">
        <v>0</v>
      </c>
    </row>
    <row r="333" spans="1:12" ht="15">
      <c r="A333" s="84" t="s">
        <v>2520</v>
      </c>
      <c r="B333" s="84" t="s">
        <v>2273</v>
      </c>
      <c r="C333" s="84">
        <v>2</v>
      </c>
      <c r="D333" s="118">
        <v>0.0009725169997431708</v>
      </c>
      <c r="E333" s="118">
        <v>2.1975358002616194</v>
      </c>
      <c r="F333" s="84" t="s">
        <v>2543</v>
      </c>
      <c r="G333" s="84" t="b">
        <v>0</v>
      </c>
      <c r="H333" s="84" t="b">
        <v>0</v>
      </c>
      <c r="I333" s="84" t="b">
        <v>0</v>
      </c>
      <c r="J333" s="84" t="b">
        <v>0</v>
      </c>
      <c r="K333" s="84" t="b">
        <v>0</v>
      </c>
      <c r="L333" s="84" t="b">
        <v>0</v>
      </c>
    </row>
    <row r="334" spans="1:12" ht="15">
      <c r="A334" s="84" t="s">
        <v>2286</v>
      </c>
      <c r="B334" s="84" t="s">
        <v>2003</v>
      </c>
      <c r="C334" s="84">
        <v>2</v>
      </c>
      <c r="D334" s="118">
        <v>0.0009725169997431708</v>
      </c>
      <c r="E334" s="118">
        <v>0.5349528405300237</v>
      </c>
      <c r="F334" s="84" t="s">
        <v>2543</v>
      </c>
      <c r="G334" s="84" t="b">
        <v>0</v>
      </c>
      <c r="H334" s="84" t="b">
        <v>0</v>
      </c>
      <c r="I334" s="84" t="b">
        <v>0</v>
      </c>
      <c r="J334" s="84" t="b">
        <v>0</v>
      </c>
      <c r="K334" s="84" t="b">
        <v>0</v>
      </c>
      <c r="L334" s="84" t="b">
        <v>0</v>
      </c>
    </row>
    <row r="335" spans="1:12" ht="15">
      <c r="A335" s="84" t="s">
        <v>2003</v>
      </c>
      <c r="B335" s="84" t="s">
        <v>2521</v>
      </c>
      <c r="C335" s="84">
        <v>2</v>
      </c>
      <c r="D335" s="118">
        <v>0.0009725169997431708</v>
      </c>
      <c r="E335" s="118">
        <v>1.195930273546201</v>
      </c>
      <c r="F335" s="84" t="s">
        <v>2543</v>
      </c>
      <c r="G335" s="84" t="b">
        <v>0</v>
      </c>
      <c r="H335" s="84" t="b">
        <v>0</v>
      </c>
      <c r="I335" s="84" t="b">
        <v>0</v>
      </c>
      <c r="J335" s="84" t="b">
        <v>0</v>
      </c>
      <c r="K335" s="84" t="b">
        <v>0</v>
      </c>
      <c r="L335" s="84" t="b">
        <v>0</v>
      </c>
    </row>
    <row r="336" spans="1:12" ht="15">
      <c r="A336" s="84" t="s">
        <v>2521</v>
      </c>
      <c r="B336" s="84" t="s">
        <v>2522</v>
      </c>
      <c r="C336" s="84">
        <v>2</v>
      </c>
      <c r="D336" s="118">
        <v>0.0009725169997431708</v>
      </c>
      <c r="E336" s="118">
        <v>3.3278695687566255</v>
      </c>
      <c r="F336" s="84" t="s">
        <v>2543</v>
      </c>
      <c r="G336" s="84" t="b">
        <v>0</v>
      </c>
      <c r="H336" s="84" t="b">
        <v>0</v>
      </c>
      <c r="I336" s="84" t="b">
        <v>0</v>
      </c>
      <c r="J336" s="84" t="b">
        <v>0</v>
      </c>
      <c r="K336" s="84" t="b">
        <v>0</v>
      </c>
      <c r="L336" s="84" t="b">
        <v>0</v>
      </c>
    </row>
    <row r="337" spans="1:12" ht="15">
      <c r="A337" s="84" t="s">
        <v>2391</v>
      </c>
      <c r="B337" s="84" t="s">
        <v>2331</v>
      </c>
      <c r="C337" s="84">
        <v>2</v>
      </c>
      <c r="D337" s="118">
        <v>0.0009725169997431708</v>
      </c>
      <c r="E337" s="118">
        <v>2.7538383010289067</v>
      </c>
      <c r="F337" s="84" t="s">
        <v>2543</v>
      </c>
      <c r="G337" s="84" t="b">
        <v>0</v>
      </c>
      <c r="H337" s="84" t="b">
        <v>0</v>
      </c>
      <c r="I337" s="84" t="b">
        <v>0</v>
      </c>
      <c r="J337" s="84" t="b">
        <v>0</v>
      </c>
      <c r="K337" s="84" t="b">
        <v>0</v>
      </c>
      <c r="L337" s="84" t="b">
        <v>0</v>
      </c>
    </row>
    <row r="338" spans="1:12" ht="15">
      <c r="A338" s="84" t="s">
        <v>2331</v>
      </c>
      <c r="B338" s="84" t="s">
        <v>2041</v>
      </c>
      <c r="C338" s="84">
        <v>2</v>
      </c>
      <c r="D338" s="118">
        <v>0.0009725169997431708</v>
      </c>
      <c r="E338" s="118">
        <v>0.7381991667217316</v>
      </c>
      <c r="F338" s="84" t="s">
        <v>2543</v>
      </c>
      <c r="G338" s="84" t="b">
        <v>0</v>
      </c>
      <c r="H338" s="84" t="b">
        <v>0</v>
      </c>
      <c r="I338" s="84" t="b">
        <v>0</v>
      </c>
      <c r="J338" s="84" t="b">
        <v>0</v>
      </c>
      <c r="K338" s="84" t="b">
        <v>0</v>
      </c>
      <c r="L338" s="84" t="b">
        <v>0</v>
      </c>
    </row>
    <row r="339" spans="1:12" ht="15">
      <c r="A339" s="84" t="s">
        <v>2003</v>
      </c>
      <c r="B339" s="84" t="s">
        <v>2331</v>
      </c>
      <c r="C339" s="84">
        <v>2</v>
      </c>
      <c r="D339" s="118">
        <v>0.0009725169997431708</v>
      </c>
      <c r="E339" s="118">
        <v>0.7979902648741634</v>
      </c>
      <c r="F339" s="84" t="s">
        <v>2543</v>
      </c>
      <c r="G339" s="84" t="b">
        <v>0</v>
      </c>
      <c r="H339" s="84" t="b">
        <v>0</v>
      </c>
      <c r="I339" s="84" t="b">
        <v>0</v>
      </c>
      <c r="J339" s="84" t="b">
        <v>0</v>
      </c>
      <c r="K339" s="84" t="b">
        <v>0</v>
      </c>
      <c r="L339" s="84" t="b">
        <v>0</v>
      </c>
    </row>
    <row r="340" spans="1:12" ht="15">
      <c r="A340" s="84" t="s">
        <v>2331</v>
      </c>
      <c r="B340" s="84" t="s">
        <v>2523</v>
      </c>
      <c r="C340" s="84">
        <v>2</v>
      </c>
      <c r="D340" s="118">
        <v>0.0009725169997431708</v>
      </c>
      <c r="E340" s="118">
        <v>2.929929560084588</v>
      </c>
      <c r="F340" s="84" t="s">
        <v>2543</v>
      </c>
      <c r="G340" s="84" t="b">
        <v>0</v>
      </c>
      <c r="H340" s="84" t="b">
        <v>0</v>
      </c>
      <c r="I340" s="84" t="b">
        <v>0</v>
      </c>
      <c r="J340" s="84" t="b">
        <v>0</v>
      </c>
      <c r="K340" s="84" t="b">
        <v>0</v>
      </c>
      <c r="L340" s="84" t="b">
        <v>0</v>
      </c>
    </row>
    <row r="341" spans="1:12" ht="15">
      <c r="A341" s="84" t="s">
        <v>2523</v>
      </c>
      <c r="B341" s="84" t="s">
        <v>2268</v>
      </c>
      <c r="C341" s="84">
        <v>2</v>
      </c>
      <c r="D341" s="118">
        <v>0.0009725169997431708</v>
      </c>
      <c r="E341" s="118">
        <v>1.8965058045976382</v>
      </c>
      <c r="F341" s="84" t="s">
        <v>2543</v>
      </c>
      <c r="G341" s="84" t="b">
        <v>0</v>
      </c>
      <c r="H341" s="84" t="b">
        <v>0</v>
      </c>
      <c r="I341" s="84" t="b">
        <v>0</v>
      </c>
      <c r="J341" s="84" t="b">
        <v>0</v>
      </c>
      <c r="K341" s="84" t="b">
        <v>0</v>
      </c>
      <c r="L341" s="84" t="b">
        <v>0</v>
      </c>
    </row>
    <row r="342" spans="1:12" ht="15">
      <c r="A342" s="84" t="s">
        <v>2273</v>
      </c>
      <c r="B342" s="84" t="s">
        <v>2404</v>
      </c>
      <c r="C342" s="84">
        <v>2</v>
      </c>
      <c r="D342" s="118">
        <v>0.0009725169997431708</v>
      </c>
      <c r="E342" s="118">
        <v>2.021444541205938</v>
      </c>
      <c r="F342" s="84" t="s">
        <v>2543</v>
      </c>
      <c r="G342" s="84" t="b">
        <v>0</v>
      </c>
      <c r="H342" s="84" t="b">
        <v>0</v>
      </c>
      <c r="I342" s="84" t="b">
        <v>0</v>
      </c>
      <c r="J342" s="84" t="b">
        <v>0</v>
      </c>
      <c r="K342" s="84" t="b">
        <v>0</v>
      </c>
      <c r="L342" s="84" t="b">
        <v>0</v>
      </c>
    </row>
    <row r="343" spans="1:12" ht="15">
      <c r="A343" s="84" t="s">
        <v>2404</v>
      </c>
      <c r="B343" s="84" t="s">
        <v>2268</v>
      </c>
      <c r="C343" s="84">
        <v>2</v>
      </c>
      <c r="D343" s="118">
        <v>0.0009725169997431708</v>
      </c>
      <c r="E343" s="118">
        <v>1.720414545541957</v>
      </c>
      <c r="F343" s="84" t="s">
        <v>2543</v>
      </c>
      <c r="G343" s="84" t="b">
        <v>0</v>
      </c>
      <c r="H343" s="84" t="b">
        <v>0</v>
      </c>
      <c r="I343" s="84" t="b">
        <v>0</v>
      </c>
      <c r="J343" s="84" t="b">
        <v>0</v>
      </c>
      <c r="K343" s="84" t="b">
        <v>0</v>
      </c>
      <c r="L343" s="84" t="b">
        <v>0</v>
      </c>
    </row>
    <row r="344" spans="1:12" ht="15">
      <c r="A344" s="84" t="s">
        <v>2524</v>
      </c>
      <c r="B344" s="84" t="s">
        <v>2041</v>
      </c>
      <c r="C344" s="84">
        <v>2</v>
      </c>
      <c r="D344" s="118">
        <v>0.0009725169997431708</v>
      </c>
      <c r="E344" s="118">
        <v>1.136139175393769</v>
      </c>
      <c r="F344" s="84" t="s">
        <v>2543</v>
      </c>
      <c r="G344" s="84" t="b">
        <v>0</v>
      </c>
      <c r="H344" s="84" t="b">
        <v>0</v>
      </c>
      <c r="I344" s="84" t="b">
        <v>0</v>
      </c>
      <c r="J344" s="84" t="b">
        <v>0</v>
      </c>
      <c r="K344" s="84" t="b">
        <v>0</v>
      </c>
      <c r="L344" s="84" t="b">
        <v>0</v>
      </c>
    </row>
    <row r="345" spans="1:12" ht="15">
      <c r="A345" s="84" t="s">
        <v>2276</v>
      </c>
      <c r="B345" s="84" t="s">
        <v>2403</v>
      </c>
      <c r="C345" s="84">
        <v>2</v>
      </c>
      <c r="D345" s="118">
        <v>0.0009725169997431708</v>
      </c>
      <c r="E345" s="118">
        <v>2.0910804693473324</v>
      </c>
      <c r="F345" s="84" t="s">
        <v>2543</v>
      </c>
      <c r="G345" s="84" t="b">
        <v>0</v>
      </c>
      <c r="H345" s="84" t="b">
        <v>0</v>
      </c>
      <c r="I345" s="84" t="b">
        <v>0</v>
      </c>
      <c r="J345" s="84" t="b">
        <v>0</v>
      </c>
      <c r="K345" s="84" t="b">
        <v>0</v>
      </c>
      <c r="L345" s="84" t="b">
        <v>0</v>
      </c>
    </row>
    <row r="346" spans="1:12" ht="15">
      <c r="A346" s="84" t="s">
        <v>2403</v>
      </c>
      <c r="B346" s="84" t="s">
        <v>2525</v>
      </c>
      <c r="C346" s="84">
        <v>2</v>
      </c>
      <c r="D346" s="118">
        <v>0.0009725169997431708</v>
      </c>
      <c r="E346" s="118">
        <v>3.151778309700944</v>
      </c>
      <c r="F346" s="84" t="s">
        <v>2543</v>
      </c>
      <c r="G346" s="84" t="b">
        <v>0</v>
      </c>
      <c r="H346" s="84" t="b">
        <v>0</v>
      </c>
      <c r="I346" s="84" t="b">
        <v>0</v>
      </c>
      <c r="J346" s="84" t="b">
        <v>0</v>
      </c>
      <c r="K346" s="84" t="b">
        <v>0</v>
      </c>
      <c r="L346" s="84" t="b">
        <v>0</v>
      </c>
    </row>
    <row r="347" spans="1:12" ht="15">
      <c r="A347" s="84" t="s">
        <v>2525</v>
      </c>
      <c r="B347" s="84" t="s">
        <v>2301</v>
      </c>
      <c r="C347" s="84">
        <v>2</v>
      </c>
      <c r="D347" s="118">
        <v>0.0009725169997431708</v>
      </c>
      <c r="E347" s="118">
        <v>2.6746570549812816</v>
      </c>
      <c r="F347" s="84" t="s">
        <v>2543</v>
      </c>
      <c r="G347" s="84" t="b">
        <v>0</v>
      </c>
      <c r="H347" s="84" t="b">
        <v>0</v>
      </c>
      <c r="I347" s="84" t="b">
        <v>0</v>
      </c>
      <c r="J347" s="84" t="b">
        <v>1</v>
      </c>
      <c r="K347" s="84" t="b">
        <v>0</v>
      </c>
      <c r="L347" s="84" t="b">
        <v>0</v>
      </c>
    </row>
    <row r="348" spans="1:12" ht="15">
      <c r="A348" s="84" t="s">
        <v>2292</v>
      </c>
      <c r="B348" s="84" t="s">
        <v>2329</v>
      </c>
      <c r="C348" s="84">
        <v>2</v>
      </c>
      <c r="D348" s="118">
        <v>0.0009725169997431708</v>
      </c>
      <c r="E348" s="118">
        <v>2.151778309700944</v>
      </c>
      <c r="F348" s="84" t="s">
        <v>2543</v>
      </c>
      <c r="G348" s="84" t="b">
        <v>0</v>
      </c>
      <c r="H348" s="84" t="b">
        <v>0</v>
      </c>
      <c r="I348" s="84" t="b">
        <v>0</v>
      </c>
      <c r="J348" s="84" t="b">
        <v>0</v>
      </c>
      <c r="K348" s="84" t="b">
        <v>0</v>
      </c>
      <c r="L348" s="84" t="b">
        <v>0</v>
      </c>
    </row>
    <row r="349" spans="1:12" ht="15">
      <c r="A349" s="84" t="s">
        <v>2526</v>
      </c>
      <c r="B349" s="84" t="s">
        <v>2392</v>
      </c>
      <c r="C349" s="84">
        <v>2</v>
      </c>
      <c r="D349" s="118">
        <v>0.0009725169997431708</v>
      </c>
      <c r="E349" s="118">
        <v>3.151778309700944</v>
      </c>
      <c r="F349" s="84" t="s">
        <v>2543</v>
      </c>
      <c r="G349" s="84" t="b">
        <v>1</v>
      </c>
      <c r="H349" s="84" t="b">
        <v>0</v>
      </c>
      <c r="I349" s="84" t="b">
        <v>0</v>
      </c>
      <c r="J349" s="84" t="b">
        <v>0</v>
      </c>
      <c r="K349" s="84" t="b">
        <v>0</v>
      </c>
      <c r="L349" s="84" t="b">
        <v>0</v>
      </c>
    </row>
    <row r="350" spans="1:12" ht="15">
      <c r="A350" s="84" t="s">
        <v>2392</v>
      </c>
      <c r="B350" s="84" t="s">
        <v>2527</v>
      </c>
      <c r="C350" s="84">
        <v>2</v>
      </c>
      <c r="D350" s="118">
        <v>0.0009725169997431708</v>
      </c>
      <c r="E350" s="118">
        <v>3.151778309700944</v>
      </c>
      <c r="F350" s="84" t="s">
        <v>2543</v>
      </c>
      <c r="G350" s="84" t="b">
        <v>0</v>
      </c>
      <c r="H350" s="84" t="b">
        <v>0</v>
      </c>
      <c r="I350" s="84" t="b">
        <v>0</v>
      </c>
      <c r="J350" s="84" t="b">
        <v>0</v>
      </c>
      <c r="K350" s="84" t="b">
        <v>0</v>
      </c>
      <c r="L350" s="84" t="b">
        <v>0</v>
      </c>
    </row>
    <row r="351" spans="1:12" ht="15">
      <c r="A351" s="84" t="s">
        <v>2527</v>
      </c>
      <c r="B351" s="84" t="s">
        <v>2269</v>
      </c>
      <c r="C351" s="84">
        <v>2</v>
      </c>
      <c r="D351" s="118">
        <v>0.0009725169997431708</v>
      </c>
      <c r="E351" s="118">
        <v>1.9299295600845878</v>
      </c>
      <c r="F351" s="84" t="s">
        <v>2543</v>
      </c>
      <c r="G351" s="84" t="b">
        <v>0</v>
      </c>
      <c r="H351" s="84" t="b">
        <v>0</v>
      </c>
      <c r="I351" s="84" t="b">
        <v>0</v>
      </c>
      <c r="J351" s="84" t="b">
        <v>0</v>
      </c>
      <c r="K351" s="84" t="b">
        <v>0</v>
      </c>
      <c r="L351" s="84" t="b">
        <v>0</v>
      </c>
    </row>
    <row r="352" spans="1:12" ht="15">
      <c r="A352" s="84" t="s">
        <v>2351</v>
      </c>
      <c r="B352" s="84" t="s">
        <v>2528</v>
      </c>
      <c r="C352" s="84">
        <v>2</v>
      </c>
      <c r="D352" s="118">
        <v>0.0009725169997431708</v>
      </c>
      <c r="E352" s="118">
        <v>3.0268395730926443</v>
      </c>
      <c r="F352" s="84" t="s">
        <v>2543</v>
      </c>
      <c r="G352" s="84" t="b">
        <v>0</v>
      </c>
      <c r="H352" s="84" t="b">
        <v>0</v>
      </c>
      <c r="I352" s="84" t="b">
        <v>0</v>
      </c>
      <c r="J352" s="84" t="b">
        <v>0</v>
      </c>
      <c r="K352" s="84" t="b">
        <v>0</v>
      </c>
      <c r="L352" s="84" t="b">
        <v>0</v>
      </c>
    </row>
    <row r="353" spans="1:12" ht="15">
      <c r="A353" s="84" t="s">
        <v>2346</v>
      </c>
      <c r="B353" s="84" t="s">
        <v>2328</v>
      </c>
      <c r="C353" s="84">
        <v>2</v>
      </c>
      <c r="D353" s="118">
        <v>0.0009725169997431708</v>
      </c>
      <c r="E353" s="118">
        <v>2.628899564420607</v>
      </c>
      <c r="F353" s="84" t="s">
        <v>2543</v>
      </c>
      <c r="G353" s="84" t="b">
        <v>0</v>
      </c>
      <c r="H353" s="84" t="b">
        <v>0</v>
      </c>
      <c r="I353" s="84" t="b">
        <v>0</v>
      </c>
      <c r="J353" s="84" t="b">
        <v>0</v>
      </c>
      <c r="K353" s="84" t="b">
        <v>0</v>
      </c>
      <c r="L353" s="84" t="b">
        <v>0</v>
      </c>
    </row>
    <row r="354" spans="1:12" ht="15">
      <c r="A354" s="84" t="s">
        <v>2328</v>
      </c>
      <c r="B354" s="84" t="s">
        <v>2529</v>
      </c>
      <c r="C354" s="84">
        <v>2</v>
      </c>
      <c r="D354" s="118">
        <v>0.0009725169997431708</v>
      </c>
      <c r="E354" s="118">
        <v>2.929929560084588</v>
      </c>
      <c r="F354" s="84" t="s">
        <v>2543</v>
      </c>
      <c r="G354" s="84" t="b">
        <v>0</v>
      </c>
      <c r="H354" s="84" t="b">
        <v>0</v>
      </c>
      <c r="I354" s="84" t="b">
        <v>0</v>
      </c>
      <c r="J354" s="84" t="b">
        <v>0</v>
      </c>
      <c r="K354" s="84" t="b">
        <v>0</v>
      </c>
      <c r="L354" s="84" t="b">
        <v>0</v>
      </c>
    </row>
    <row r="355" spans="1:12" ht="15">
      <c r="A355" s="84" t="s">
        <v>2529</v>
      </c>
      <c r="B355" s="84" t="s">
        <v>2530</v>
      </c>
      <c r="C355" s="84">
        <v>2</v>
      </c>
      <c r="D355" s="118">
        <v>0.0009725169997431708</v>
      </c>
      <c r="E355" s="118">
        <v>3.3278695687566255</v>
      </c>
      <c r="F355" s="84" t="s">
        <v>2543</v>
      </c>
      <c r="G355" s="84" t="b">
        <v>0</v>
      </c>
      <c r="H355" s="84" t="b">
        <v>0</v>
      </c>
      <c r="I355" s="84" t="b">
        <v>0</v>
      </c>
      <c r="J355" s="84" t="b">
        <v>1</v>
      </c>
      <c r="K355" s="84" t="b">
        <v>0</v>
      </c>
      <c r="L355" s="84" t="b">
        <v>0</v>
      </c>
    </row>
    <row r="356" spans="1:12" ht="15">
      <c r="A356" s="84" t="s">
        <v>2530</v>
      </c>
      <c r="B356" s="84" t="s">
        <v>2041</v>
      </c>
      <c r="C356" s="84">
        <v>2</v>
      </c>
      <c r="D356" s="118">
        <v>0.0009725169997431708</v>
      </c>
      <c r="E356" s="118">
        <v>1.136139175393769</v>
      </c>
      <c r="F356" s="84" t="s">
        <v>2543</v>
      </c>
      <c r="G356" s="84" t="b">
        <v>1</v>
      </c>
      <c r="H356" s="84" t="b">
        <v>0</v>
      </c>
      <c r="I356" s="84" t="b">
        <v>0</v>
      </c>
      <c r="J356" s="84" t="b">
        <v>0</v>
      </c>
      <c r="K356" s="84" t="b">
        <v>0</v>
      </c>
      <c r="L356" s="84" t="b">
        <v>0</v>
      </c>
    </row>
    <row r="357" spans="1:12" ht="15">
      <c r="A357" s="84" t="s">
        <v>2531</v>
      </c>
      <c r="B357" s="84" t="s">
        <v>2532</v>
      </c>
      <c r="C357" s="84">
        <v>2</v>
      </c>
      <c r="D357" s="118">
        <v>0.0009725169997431708</v>
      </c>
      <c r="E357" s="118">
        <v>3.3278695687566255</v>
      </c>
      <c r="F357" s="84" t="s">
        <v>2543</v>
      </c>
      <c r="G357" s="84" t="b">
        <v>0</v>
      </c>
      <c r="H357" s="84" t="b">
        <v>0</v>
      </c>
      <c r="I357" s="84" t="b">
        <v>0</v>
      </c>
      <c r="J357" s="84" t="b">
        <v>0</v>
      </c>
      <c r="K357" s="84" t="b">
        <v>0</v>
      </c>
      <c r="L357" s="84" t="b">
        <v>0</v>
      </c>
    </row>
    <row r="358" spans="1:12" ht="15">
      <c r="A358" s="84" t="s">
        <v>2532</v>
      </c>
      <c r="B358" s="84" t="s">
        <v>2293</v>
      </c>
      <c r="C358" s="84">
        <v>2</v>
      </c>
      <c r="D358" s="118">
        <v>0.0009725169997431708</v>
      </c>
      <c r="E358" s="118">
        <v>2.587506879262382</v>
      </c>
      <c r="F358" s="84" t="s">
        <v>2543</v>
      </c>
      <c r="G358" s="84" t="b">
        <v>0</v>
      </c>
      <c r="H358" s="84" t="b">
        <v>0</v>
      </c>
      <c r="I358" s="84" t="b">
        <v>0</v>
      </c>
      <c r="J358" s="84" t="b">
        <v>0</v>
      </c>
      <c r="K358" s="84" t="b">
        <v>0</v>
      </c>
      <c r="L358" s="84" t="b">
        <v>0</v>
      </c>
    </row>
    <row r="359" spans="1:12" ht="15">
      <c r="A359" s="84" t="s">
        <v>2276</v>
      </c>
      <c r="B359" s="84" t="s">
        <v>2405</v>
      </c>
      <c r="C359" s="84">
        <v>2</v>
      </c>
      <c r="D359" s="118">
        <v>0.0009725169997431708</v>
      </c>
      <c r="E359" s="118">
        <v>2.0910804693473324</v>
      </c>
      <c r="F359" s="84" t="s">
        <v>2543</v>
      </c>
      <c r="G359" s="84" t="b">
        <v>0</v>
      </c>
      <c r="H359" s="84" t="b">
        <v>0</v>
      </c>
      <c r="I359" s="84" t="b">
        <v>0</v>
      </c>
      <c r="J359" s="84" t="b">
        <v>0</v>
      </c>
      <c r="K359" s="84" t="b">
        <v>0</v>
      </c>
      <c r="L359" s="84" t="b">
        <v>0</v>
      </c>
    </row>
    <row r="360" spans="1:12" ht="15">
      <c r="A360" s="84" t="s">
        <v>2405</v>
      </c>
      <c r="B360" s="84" t="s">
        <v>2352</v>
      </c>
      <c r="C360" s="84">
        <v>2</v>
      </c>
      <c r="D360" s="118">
        <v>0.0009725169997431708</v>
      </c>
      <c r="E360" s="118">
        <v>2.850748314036963</v>
      </c>
      <c r="F360" s="84" t="s">
        <v>2543</v>
      </c>
      <c r="G360" s="84" t="b">
        <v>0</v>
      </c>
      <c r="H360" s="84" t="b">
        <v>0</v>
      </c>
      <c r="I360" s="84" t="b">
        <v>0</v>
      </c>
      <c r="J360" s="84" t="b">
        <v>0</v>
      </c>
      <c r="K360" s="84" t="b">
        <v>0</v>
      </c>
      <c r="L360" s="84" t="b">
        <v>0</v>
      </c>
    </row>
    <row r="361" spans="1:12" ht="15">
      <c r="A361" s="84" t="s">
        <v>2284</v>
      </c>
      <c r="B361" s="84" t="s">
        <v>2278</v>
      </c>
      <c r="C361" s="84">
        <v>2</v>
      </c>
      <c r="D361" s="118">
        <v>0.0009725169997431708</v>
      </c>
      <c r="E361" s="118">
        <v>1.4114156202067003</v>
      </c>
      <c r="F361" s="84" t="s">
        <v>2543</v>
      </c>
      <c r="G361" s="84" t="b">
        <v>0</v>
      </c>
      <c r="H361" s="84" t="b">
        <v>0</v>
      </c>
      <c r="I361" s="84" t="b">
        <v>0</v>
      </c>
      <c r="J361" s="84" t="b">
        <v>0</v>
      </c>
      <c r="K361" s="84" t="b">
        <v>0</v>
      </c>
      <c r="L361" s="84" t="b">
        <v>0</v>
      </c>
    </row>
    <row r="362" spans="1:12" ht="15">
      <c r="A362" s="84" t="s">
        <v>2283</v>
      </c>
      <c r="B362" s="84" t="s">
        <v>2274</v>
      </c>
      <c r="C362" s="84">
        <v>2</v>
      </c>
      <c r="D362" s="118">
        <v>0.0009725169997431708</v>
      </c>
      <c r="E362" s="118">
        <v>1.310836229457845</v>
      </c>
      <c r="F362" s="84" t="s">
        <v>2543</v>
      </c>
      <c r="G362" s="84" t="b">
        <v>0</v>
      </c>
      <c r="H362" s="84" t="b">
        <v>0</v>
      </c>
      <c r="I362" s="84" t="b">
        <v>0</v>
      </c>
      <c r="J362" s="84" t="b">
        <v>0</v>
      </c>
      <c r="K362" s="84" t="b">
        <v>0</v>
      </c>
      <c r="L362" s="84" t="b">
        <v>0</v>
      </c>
    </row>
    <row r="363" spans="1:12" ht="15">
      <c r="A363" s="84" t="s">
        <v>2311</v>
      </c>
      <c r="B363" s="84" t="s">
        <v>2312</v>
      </c>
      <c r="C363" s="84">
        <v>2</v>
      </c>
      <c r="D363" s="118">
        <v>0.0009725169997431708</v>
      </c>
      <c r="E363" s="118">
        <v>2.239733480056074</v>
      </c>
      <c r="F363" s="84" t="s">
        <v>2543</v>
      </c>
      <c r="G363" s="84" t="b">
        <v>1</v>
      </c>
      <c r="H363" s="84" t="b">
        <v>0</v>
      </c>
      <c r="I363" s="84" t="b">
        <v>0</v>
      </c>
      <c r="J363" s="84" t="b">
        <v>0</v>
      </c>
      <c r="K363" s="84" t="b">
        <v>0</v>
      </c>
      <c r="L363" s="84" t="b">
        <v>0</v>
      </c>
    </row>
    <row r="364" spans="1:12" ht="15">
      <c r="A364" s="84" t="s">
        <v>2280</v>
      </c>
      <c r="B364" s="84" t="s">
        <v>2299</v>
      </c>
      <c r="C364" s="84">
        <v>2</v>
      </c>
      <c r="D364" s="118">
        <v>0.0009725169997431708</v>
      </c>
      <c r="E364" s="118">
        <v>1.720414545541957</v>
      </c>
      <c r="F364" s="84" t="s">
        <v>2543</v>
      </c>
      <c r="G364" s="84" t="b">
        <v>0</v>
      </c>
      <c r="H364" s="84" t="b">
        <v>0</v>
      </c>
      <c r="I364" s="84" t="b">
        <v>0</v>
      </c>
      <c r="J364" s="84" t="b">
        <v>0</v>
      </c>
      <c r="K364" s="84" t="b">
        <v>0</v>
      </c>
      <c r="L364" s="84" t="b">
        <v>0</v>
      </c>
    </row>
    <row r="365" spans="1:12" ht="15">
      <c r="A365" s="84" t="s">
        <v>2310</v>
      </c>
      <c r="B365" s="84" t="s">
        <v>2278</v>
      </c>
      <c r="C365" s="84">
        <v>2</v>
      </c>
      <c r="D365" s="118">
        <v>0.0009725169997431708</v>
      </c>
      <c r="E365" s="118">
        <v>1.742408839248125</v>
      </c>
      <c r="F365" s="84" t="s">
        <v>2543</v>
      </c>
      <c r="G365" s="84" t="b">
        <v>0</v>
      </c>
      <c r="H365" s="84" t="b">
        <v>0</v>
      </c>
      <c r="I365" s="84" t="b">
        <v>0</v>
      </c>
      <c r="J365" s="84" t="b">
        <v>0</v>
      </c>
      <c r="K365" s="84" t="b">
        <v>0</v>
      </c>
      <c r="L365" s="84" t="b">
        <v>0</v>
      </c>
    </row>
    <row r="366" spans="1:12" ht="15">
      <c r="A366" s="84" t="s">
        <v>2003</v>
      </c>
      <c r="B366" s="84" t="s">
        <v>2342</v>
      </c>
      <c r="C366" s="84">
        <v>2</v>
      </c>
      <c r="D366" s="118">
        <v>0.0009725169997431708</v>
      </c>
      <c r="E366" s="118">
        <v>0.8949002778822198</v>
      </c>
      <c r="F366" s="84" t="s">
        <v>2543</v>
      </c>
      <c r="G366" s="84" t="b">
        <v>0</v>
      </c>
      <c r="H366" s="84" t="b">
        <v>0</v>
      </c>
      <c r="I366" s="84" t="b">
        <v>0</v>
      </c>
      <c r="J366" s="84" t="b">
        <v>0</v>
      </c>
      <c r="K366" s="84" t="b">
        <v>0</v>
      </c>
      <c r="L366" s="84" t="b">
        <v>0</v>
      </c>
    </row>
    <row r="367" spans="1:12" ht="15">
      <c r="A367" s="84" t="s">
        <v>2407</v>
      </c>
      <c r="B367" s="84" t="s">
        <v>2322</v>
      </c>
      <c r="C367" s="84">
        <v>2</v>
      </c>
      <c r="D367" s="118">
        <v>0.0009725169997431708</v>
      </c>
      <c r="E367" s="118">
        <v>2.7538383010289067</v>
      </c>
      <c r="F367" s="84" t="s">
        <v>2543</v>
      </c>
      <c r="G367" s="84" t="b">
        <v>0</v>
      </c>
      <c r="H367" s="84" t="b">
        <v>0</v>
      </c>
      <c r="I367" s="84" t="b">
        <v>0</v>
      </c>
      <c r="J367" s="84" t="b">
        <v>0</v>
      </c>
      <c r="K367" s="84" t="b">
        <v>0</v>
      </c>
      <c r="L367" s="84" t="b">
        <v>0</v>
      </c>
    </row>
    <row r="368" spans="1:12" ht="15">
      <c r="A368" s="84" t="s">
        <v>2269</v>
      </c>
      <c r="B368" s="84" t="s">
        <v>2332</v>
      </c>
      <c r="C368" s="84">
        <v>2</v>
      </c>
      <c r="D368" s="118">
        <v>0.0009725169997431708</v>
      </c>
      <c r="E368" s="118">
        <v>1.5319895514125503</v>
      </c>
      <c r="F368" s="84" t="s">
        <v>2543</v>
      </c>
      <c r="G368" s="84" t="b">
        <v>0</v>
      </c>
      <c r="H368" s="84" t="b">
        <v>0</v>
      </c>
      <c r="I368" s="84" t="b">
        <v>0</v>
      </c>
      <c r="J368" s="84" t="b">
        <v>0</v>
      </c>
      <c r="K368" s="84" t="b">
        <v>0</v>
      </c>
      <c r="L368" s="84" t="b">
        <v>0</v>
      </c>
    </row>
    <row r="369" spans="1:12" ht="15">
      <c r="A369" s="84" t="s">
        <v>2003</v>
      </c>
      <c r="B369" s="84" t="s">
        <v>2354</v>
      </c>
      <c r="C369" s="84">
        <v>2</v>
      </c>
      <c r="D369" s="118">
        <v>0.0009725169997431708</v>
      </c>
      <c r="E369" s="118">
        <v>0.8949002778822198</v>
      </c>
      <c r="F369" s="84" t="s">
        <v>2543</v>
      </c>
      <c r="G369" s="84" t="b">
        <v>0</v>
      </c>
      <c r="H369" s="84" t="b">
        <v>0</v>
      </c>
      <c r="I369" s="84" t="b">
        <v>0</v>
      </c>
      <c r="J369" s="84" t="b">
        <v>0</v>
      </c>
      <c r="K369" s="84" t="b">
        <v>0</v>
      </c>
      <c r="L369" s="84" t="b">
        <v>0</v>
      </c>
    </row>
    <row r="370" spans="1:12" ht="15">
      <c r="A370" s="84" t="s">
        <v>2003</v>
      </c>
      <c r="B370" s="84" t="s">
        <v>2534</v>
      </c>
      <c r="C370" s="84">
        <v>2</v>
      </c>
      <c r="D370" s="118">
        <v>0.0009725169997431708</v>
      </c>
      <c r="E370" s="118">
        <v>1.195930273546201</v>
      </c>
      <c r="F370" s="84" t="s">
        <v>2543</v>
      </c>
      <c r="G370" s="84" t="b">
        <v>0</v>
      </c>
      <c r="H370" s="84" t="b">
        <v>0</v>
      </c>
      <c r="I370" s="84" t="b">
        <v>0</v>
      </c>
      <c r="J370" s="84" t="b">
        <v>0</v>
      </c>
      <c r="K370" s="84" t="b">
        <v>0</v>
      </c>
      <c r="L370" s="84" t="b">
        <v>0</v>
      </c>
    </row>
    <row r="371" spans="1:12" ht="15">
      <c r="A371" s="84" t="s">
        <v>2278</v>
      </c>
      <c r="B371" s="84" t="s">
        <v>2319</v>
      </c>
      <c r="C371" s="84">
        <v>2</v>
      </c>
      <c r="D371" s="118">
        <v>0.0009725169997431708</v>
      </c>
      <c r="E371" s="118">
        <v>1.809355628878738</v>
      </c>
      <c r="F371" s="84" t="s">
        <v>2543</v>
      </c>
      <c r="G371" s="84" t="b">
        <v>0</v>
      </c>
      <c r="H371" s="84" t="b">
        <v>0</v>
      </c>
      <c r="I371" s="84" t="b">
        <v>0</v>
      </c>
      <c r="J371" s="84" t="b">
        <v>0</v>
      </c>
      <c r="K371" s="84" t="b">
        <v>0</v>
      </c>
      <c r="L371" s="84" t="b">
        <v>0</v>
      </c>
    </row>
    <row r="372" spans="1:12" ht="15">
      <c r="A372" s="84" t="s">
        <v>2270</v>
      </c>
      <c r="B372" s="84" t="s">
        <v>2002</v>
      </c>
      <c r="C372" s="84">
        <v>2</v>
      </c>
      <c r="D372" s="118">
        <v>0.0009725169997431708</v>
      </c>
      <c r="E372" s="118">
        <v>1.6844168922704381</v>
      </c>
      <c r="F372" s="84" t="s">
        <v>2543</v>
      </c>
      <c r="G372" s="84" t="b">
        <v>0</v>
      </c>
      <c r="H372" s="84" t="b">
        <v>1</v>
      </c>
      <c r="I372" s="84" t="b">
        <v>0</v>
      </c>
      <c r="J372" s="84" t="b">
        <v>0</v>
      </c>
      <c r="K372" s="84" t="b">
        <v>0</v>
      </c>
      <c r="L372" s="84" t="b">
        <v>0</v>
      </c>
    </row>
    <row r="373" spans="1:12" ht="15">
      <c r="A373" s="84" t="s">
        <v>2535</v>
      </c>
      <c r="B373" s="84" t="s">
        <v>2325</v>
      </c>
      <c r="C373" s="84">
        <v>2</v>
      </c>
      <c r="D373" s="118">
        <v>0.0009725169997431708</v>
      </c>
      <c r="E373" s="118">
        <v>2.929929560084588</v>
      </c>
      <c r="F373" s="84" t="s">
        <v>2543</v>
      </c>
      <c r="G373" s="84" t="b">
        <v>0</v>
      </c>
      <c r="H373" s="84" t="b">
        <v>0</v>
      </c>
      <c r="I373" s="84" t="b">
        <v>0</v>
      </c>
      <c r="J373" s="84" t="b">
        <v>0</v>
      </c>
      <c r="K373" s="84" t="b">
        <v>0</v>
      </c>
      <c r="L373" s="84" t="b">
        <v>0</v>
      </c>
    </row>
    <row r="374" spans="1:12" ht="15">
      <c r="A374" s="84" t="s">
        <v>2536</v>
      </c>
      <c r="B374" s="84" t="s">
        <v>2324</v>
      </c>
      <c r="C374" s="84">
        <v>2</v>
      </c>
      <c r="D374" s="118">
        <v>0.0009725169997431708</v>
      </c>
      <c r="E374" s="118">
        <v>2.929929560084588</v>
      </c>
      <c r="F374" s="84" t="s">
        <v>2543</v>
      </c>
      <c r="G374" s="84" t="b">
        <v>0</v>
      </c>
      <c r="H374" s="84" t="b">
        <v>0</v>
      </c>
      <c r="I374" s="84" t="b">
        <v>0</v>
      </c>
      <c r="J374" s="84" t="b">
        <v>0</v>
      </c>
      <c r="K374" s="84" t="b">
        <v>0</v>
      </c>
      <c r="L374" s="84" t="b">
        <v>0</v>
      </c>
    </row>
    <row r="375" spans="1:12" ht="15">
      <c r="A375" s="84" t="s">
        <v>2324</v>
      </c>
      <c r="B375" s="84" t="s">
        <v>2041</v>
      </c>
      <c r="C375" s="84">
        <v>2</v>
      </c>
      <c r="D375" s="118">
        <v>0.0009725169997431708</v>
      </c>
      <c r="E375" s="118">
        <v>0.7381991667217316</v>
      </c>
      <c r="F375" s="84" t="s">
        <v>2543</v>
      </c>
      <c r="G375" s="84" t="b">
        <v>0</v>
      </c>
      <c r="H375" s="84" t="b">
        <v>0</v>
      </c>
      <c r="I375" s="84" t="b">
        <v>0</v>
      </c>
      <c r="J375" s="84" t="b">
        <v>0</v>
      </c>
      <c r="K375" s="84" t="b">
        <v>0</v>
      </c>
      <c r="L375" s="84" t="b">
        <v>0</v>
      </c>
    </row>
    <row r="376" spans="1:12" ht="15">
      <c r="A376" s="84" t="s">
        <v>2537</v>
      </c>
      <c r="B376" s="84" t="s">
        <v>2538</v>
      </c>
      <c r="C376" s="84">
        <v>2</v>
      </c>
      <c r="D376" s="118">
        <v>0.0011033996065535974</v>
      </c>
      <c r="E376" s="118">
        <v>3.3278695687566255</v>
      </c>
      <c r="F376" s="84" t="s">
        <v>2543</v>
      </c>
      <c r="G376" s="84" t="b">
        <v>0</v>
      </c>
      <c r="H376" s="84" t="b">
        <v>0</v>
      </c>
      <c r="I376" s="84" t="b">
        <v>0</v>
      </c>
      <c r="J376" s="84" t="b">
        <v>0</v>
      </c>
      <c r="K376" s="84" t="b">
        <v>0</v>
      </c>
      <c r="L376" s="84" t="b">
        <v>0</v>
      </c>
    </row>
    <row r="377" spans="1:12" ht="15">
      <c r="A377" s="84" t="s">
        <v>2043</v>
      </c>
      <c r="B377" s="84" t="s">
        <v>2037</v>
      </c>
      <c r="C377" s="84">
        <v>6</v>
      </c>
      <c r="D377" s="118">
        <v>0.010004170039439132</v>
      </c>
      <c r="E377" s="118">
        <v>0.9582452518929988</v>
      </c>
      <c r="F377" s="84" t="s">
        <v>1954</v>
      </c>
      <c r="G377" s="84" t="b">
        <v>0</v>
      </c>
      <c r="H377" s="84" t="b">
        <v>0</v>
      </c>
      <c r="I377" s="84" t="b">
        <v>0</v>
      </c>
      <c r="J377" s="84" t="b">
        <v>0</v>
      </c>
      <c r="K377" s="84" t="b">
        <v>0</v>
      </c>
      <c r="L377" s="84" t="b">
        <v>0</v>
      </c>
    </row>
    <row r="378" spans="1:12" ht="15">
      <c r="A378" s="84" t="s">
        <v>2040</v>
      </c>
      <c r="B378" s="84" t="s">
        <v>2044</v>
      </c>
      <c r="C378" s="84">
        <v>5</v>
      </c>
      <c r="D378" s="118">
        <v>0.009467969024022487</v>
      </c>
      <c r="E378" s="118">
        <v>1.7363965022766426</v>
      </c>
      <c r="F378" s="84" t="s">
        <v>1954</v>
      </c>
      <c r="G378" s="84" t="b">
        <v>0</v>
      </c>
      <c r="H378" s="84" t="b">
        <v>0</v>
      </c>
      <c r="I378" s="84" t="b">
        <v>0</v>
      </c>
      <c r="J378" s="84" t="b">
        <v>0</v>
      </c>
      <c r="K378" s="84" t="b">
        <v>0</v>
      </c>
      <c r="L378" s="84" t="b">
        <v>0</v>
      </c>
    </row>
    <row r="379" spans="1:12" ht="15">
      <c r="A379" s="84" t="s">
        <v>2044</v>
      </c>
      <c r="B379" s="84" t="s">
        <v>2043</v>
      </c>
      <c r="C379" s="84">
        <v>5</v>
      </c>
      <c r="D379" s="118">
        <v>0.009467969024022487</v>
      </c>
      <c r="E379" s="118">
        <v>1.5603052432209612</v>
      </c>
      <c r="F379" s="84" t="s">
        <v>1954</v>
      </c>
      <c r="G379" s="84" t="b">
        <v>0</v>
      </c>
      <c r="H379" s="84" t="b">
        <v>0</v>
      </c>
      <c r="I379" s="84" t="b">
        <v>0</v>
      </c>
      <c r="J379" s="84" t="b">
        <v>0</v>
      </c>
      <c r="K379" s="84" t="b">
        <v>0</v>
      </c>
      <c r="L379" s="84" t="b">
        <v>0</v>
      </c>
    </row>
    <row r="380" spans="1:12" ht="15">
      <c r="A380" s="84" t="s">
        <v>2037</v>
      </c>
      <c r="B380" s="84" t="s">
        <v>2047</v>
      </c>
      <c r="C380" s="84">
        <v>3</v>
      </c>
      <c r="D380" s="118">
        <v>0.0075823421254108325</v>
      </c>
      <c r="E380" s="118">
        <v>1.213517756996305</v>
      </c>
      <c r="F380" s="84" t="s">
        <v>1954</v>
      </c>
      <c r="G380" s="84" t="b">
        <v>0</v>
      </c>
      <c r="H380" s="84" t="b">
        <v>0</v>
      </c>
      <c r="I380" s="84" t="b">
        <v>0</v>
      </c>
      <c r="J380" s="84" t="b">
        <v>0</v>
      </c>
      <c r="K380" s="84" t="b">
        <v>0</v>
      </c>
      <c r="L380" s="84" t="b">
        <v>0</v>
      </c>
    </row>
    <row r="381" spans="1:12" ht="15">
      <c r="A381" s="84" t="s">
        <v>2048</v>
      </c>
      <c r="B381" s="84" t="s">
        <v>2039</v>
      </c>
      <c r="C381" s="84">
        <v>3</v>
      </c>
      <c r="D381" s="118">
        <v>0.0075823421254108325</v>
      </c>
      <c r="E381" s="118">
        <v>2.037426497940624</v>
      </c>
      <c r="F381" s="84" t="s">
        <v>1954</v>
      </c>
      <c r="G381" s="84" t="b">
        <v>0</v>
      </c>
      <c r="H381" s="84" t="b">
        <v>0</v>
      </c>
      <c r="I381" s="84" t="b">
        <v>0</v>
      </c>
      <c r="J381" s="84" t="b">
        <v>0</v>
      </c>
      <c r="K381" s="84" t="b">
        <v>0</v>
      </c>
      <c r="L381" s="84" t="b">
        <v>0</v>
      </c>
    </row>
    <row r="382" spans="1:12" ht="15">
      <c r="A382" s="84" t="s">
        <v>2039</v>
      </c>
      <c r="B382" s="84" t="s">
        <v>2379</v>
      </c>
      <c r="C382" s="84">
        <v>3</v>
      </c>
      <c r="D382" s="118">
        <v>0.0075823421254108325</v>
      </c>
      <c r="E382" s="118">
        <v>2.037426497940624</v>
      </c>
      <c r="F382" s="84" t="s">
        <v>1954</v>
      </c>
      <c r="G382" s="84" t="b">
        <v>0</v>
      </c>
      <c r="H382" s="84" t="b">
        <v>0</v>
      </c>
      <c r="I382" s="84" t="b">
        <v>0</v>
      </c>
      <c r="J382" s="84" t="b">
        <v>0</v>
      </c>
      <c r="K382" s="84" t="b">
        <v>0</v>
      </c>
      <c r="L382" s="84" t="b">
        <v>0</v>
      </c>
    </row>
    <row r="383" spans="1:12" ht="15">
      <c r="A383" s="84" t="s">
        <v>2355</v>
      </c>
      <c r="B383" s="84" t="s">
        <v>2356</v>
      </c>
      <c r="C383" s="84">
        <v>3</v>
      </c>
      <c r="D383" s="118">
        <v>0.0075823421254108325</v>
      </c>
      <c r="E383" s="118">
        <v>2.037426497940624</v>
      </c>
      <c r="F383" s="84" t="s">
        <v>1954</v>
      </c>
      <c r="G383" s="84" t="b">
        <v>0</v>
      </c>
      <c r="H383" s="84" t="b">
        <v>0</v>
      </c>
      <c r="I383" s="84" t="b">
        <v>0</v>
      </c>
      <c r="J383" s="84" t="b">
        <v>0</v>
      </c>
      <c r="K383" s="84" t="b">
        <v>0</v>
      </c>
      <c r="L383" s="84" t="b">
        <v>0</v>
      </c>
    </row>
    <row r="384" spans="1:12" ht="15">
      <c r="A384" s="84" t="s">
        <v>2356</v>
      </c>
      <c r="B384" s="84" t="s">
        <v>2357</v>
      </c>
      <c r="C384" s="84">
        <v>3</v>
      </c>
      <c r="D384" s="118">
        <v>0.0075823421254108325</v>
      </c>
      <c r="E384" s="118">
        <v>2.037426497940624</v>
      </c>
      <c r="F384" s="84" t="s">
        <v>1954</v>
      </c>
      <c r="G384" s="84" t="b">
        <v>0</v>
      </c>
      <c r="H384" s="84" t="b">
        <v>0</v>
      </c>
      <c r="I384" s="84" t="b">
        <v>0</v>
      </c>
      <c r="J384" s="84" t="b">
        <v>0</v>
      </c>
      <c r="K384" s="84" t="b">
        <v>0</v>
      </c>
      <c r="L384" s="84" t="b">
        <v>0</v>
      </c>
    </row>
    <row r="385" spans="1:12" ht="15">
      <c r="A385" s="84" t="s">
        <v>2357</v>
      </c>
      <c r="B385" s="84" t="s">
        <v>2358</v>
      </c>
      <c r="C385" s="84">
        <v>3</v>
      </c>
      <c r="D385" s="118">
        <v>0.0075823421254108325</v>
      </c>
      <c r="E385" s="118">
        <v>2.037426497940624</v>
      </c>
      <c r="F385" s="84" t="s">
        <v>1954</v>
      </c>
      <c r="G385" s="84" t="b">
        <v>0</v>
      </c>
      <c r="H385" s="84" t="b">
        <v>0</v>
      </c>
      <c r="I385" s="84" t="b">
        <v>0</v>
      </c>
      <c r="J385" s="84" t="b">
        <v>0</v>
      </c>
      <c r="K385" s="84" t="b">
        <v>0</v>
      </c>
      <c r="L385" s="84" t="b">
        <v>0</v>
      </c>
    </row>
    <row r="386" spans="1:12" ht="15">
      <c r="A386" s="84" t="s">
        <v>2358</v>
      </c>
      <c r="B386" s="84" t="s">
        <v>2333</v>
      </c>
      <c r="C386" s="84">
        <v>3</v>
      </c>
      <c r="D386" s="118">
        <v>0.0075823421254108325</v>
      </c>
      <c r="E386" s="118">
        <v>2.037426497940624</v>
      </c>
      <c r="F386" s="84" t="s">
        <v>1954</v>
      </c>
      <c r="G386" s="84" t="b">
        <v>0</v>
      </c>
      <c r="H386" s="84" t="b">
        <v>0</v>
      </c>
      <c r="I386" s="84" t="b">
        <v>0</v>
      </c>
      <c r="J386" s="84" t="b">
        <v>0</v>
      </c>
      <c r="K386" s="84" t="b">
        <v>0</v>
      </c>
      <c r="L386" s="84" t="b">
        <v>0</v>
      </c>
    </row>
    <row r="387" spans="1:12" ht="15">
      <c r="A387" s="84" t="s">
        <v>2333</v>
      </c>
      <c r="B387" s="84" t="s">
        <v>2359</v>
      </c>
      <c r="C387" s="84">
        <v>3</v>
      </c>
      <c r="D387" s="118">
        <v>0.0075823421254108325</v>
      </c>
      <c r="E387" s="118">
        <v>2.037426497940624</v>
      </c>
      <c r="F387" s="84" t="s">
        <v>1954</v>
      </c>
      <c r="G387" s="84" t="b">
        <v>0</v>
      </c>
      <c r="H387" s="84" t="b">
        <v>0</v>
      </c>
      <c r="I387" s="84" t="b">
        <v>0</v>
      </c>
      <c r="J387" s="84" t="b">
        <v>0</v>
      </c>
      <c r="K387" s="84" t="b">
        <v>0</v>
      </c>
      <c r="L387" s="84" t="b">
        <v>0</v>
      </c>
    </row>
    <row r="388" spans="1:12" ht="15">
      <c r="A388" s="84" t="s">
        <v>2359</v>
      </c>
      <c r="B388" s="84" t="s">
        <v>2360</v>
      </c>
      <c r="C388" s="84">
        <v>3</v>
      </c>
      <c r="D388" s="118">
        <v>0.0075823421254108325</v>
      </c>
      <c r="E388" s="118">
        <v>2.037426497940624</v>
      </c>
      <c r="F388" s="84" t="s">
        <v>1954</v>
      </c>
      <c r="G388" s="84" t="b">
        <v>0</v>
      </c>
      <c r="H388" s="84" t="b">
        <v>0</v>
      </c>
      <c r="I388" s="84" t="b">
        <v>0</v>
      </c>
      <c r="J388" s="84" t="b">
        <v>0</v>
      </c>
      <c r="K388" s="84" t="b">
        <v>0</v>
      </c>
      <c r="L388" s="84" t="b">
        <v>0</v>
      </c>
    </row>
    <row r="389" spans="1:12" ht="15">
      <c r="A389" s="84" t="s">
        <v>2360</v>
      </c>
      <c r="B389" s="84" t="s">
        <v>2043</v>
      </c>
      <c r="C389" s="84">
        <v>3</v>
      </c>
      <c r="D389" s="118">
        <v>0.0075823421254108325</v>
      </c>
      <c r="E389" s="118">
        <v>1.5603052432209612</v>
      </c>
      <c r="F389" s="84" t="s">
        <v>1954</v>
      </c>
      <c r="G389" s="84" t="b">
        <v>0</v>
      </c>
      <c r="H389" s="84" t="b">
        <v>0</v>
      </c>
      <c r="I389" s="84" t="b">
        <v>0</v>
      </c>
      <c r="J389" s="84" t="b">
        <v>0</v>
      </c>
      <c r="K389" s="84" t="b">
        <v>0</v>
      </c>
      <c r="L389" s="84" t="b">
        <v>0</v>
      </c>
    </row>
    <row r="390" spans="1:12" ht="15">
      <c r="A390" s="84" t="s">
        <v>2043</v>
      </c>
      <c r="B390" s="84" t="s">
        <v>2361</v>
      </c>
      <c r="C390" s="84">
        <v>3</v>
      </c>
      <c r="D390" s="118">
        <v>0.0075823421254108325</v>
      </c>
      <c r="E390" s="118">
        <v>1.5603052432209612</v>
      </c>
      <c r="F390" s="84" t="s">
        <v>1954</v>
      </c>
      <c r="G390" s="84" t="b">
        <v>0</v>
      </c>
      <c r="H390" s="84" t="b">
        <v>0</v>
      </c>
      <c r="I390" s="84" t="b">
        <v>0</v>
      </c>
      <c r="J390" s="84" t="b">
        <v>0</v>
      </c>
      <c r="K390" s="84" t="b">
        <v>0</v>
      </c>
      <c r="L390" s="84" t="b">
        <v>0</v>
      </c>
    </row>
    <row r="391" spans="1:12" ht="15">
      <c r="A391" s="84" t="s">
        <v>2361</v>
      </c>
      <c r="B391" s="84" t="s">
        <v>2038</v>
      </c>
      <c r="C391" s="84">
        <v>3</v>
      </c>
      <c r="D391" s="118">
        <v>0.0075823421254108325</v>
      </c>
      <c r="E391" s="118">
        <v>1.6694497126460293</v>
      </c>
      <c r="F391" s="84" t="s">
        <v>1954</v>
      </c>
      <c r="G391" s="84" t="b">
        <v>0</v>
      </c>
      <c r="H391" s="84" t="b">
        <v>0</v>
      </c>
      <c r="I391" s="84" t="b">
        <v>0</v>
      </c>
      <c r="J391" s="84" t="b">
        <v>0</v>
      </c>
      <c r="K391" s="84" t="b">
        <v>0</v>
      </c>
      <c r="L391" s="84" t="b">
        <v>0</v>
      </c>
    </row>
    <row r="392" spans="1:12" ht="15">
      <c r="A392" s="84" t="s">
        <v>2038</v>
      </c>
      <c r="B392" s="84" t="s">
        <v>2037</v>
      </c>
      <c r="C392" s="84">
        <v>3</v>
      </c>
      <c r="D392" s="118">
        <v>0.0075823421254108325</v>
      </c>
      <c r="E392" s="118">
        <v>0.7663597256540856</v>
      </c>
      <c r="F392" s="84" t="s">
        <v>1954</v>
      </c>
      <c r="G392" s="84" t="b">
        <v>0</v>
      </c>
      <c r="H392" s="84" t="b">
        <v>0</v>
      </c>
      <c r="I392" s="84" t="b">
        <v>0</v>
      </c>
      <c r="J392" s="84" t="b">
        <v>0</v>
      </c>
      <c r="K392" s="84" t="b">
        <v>0</v>
      </c>
      <c r="L392" s="84" t="b">
        <v>0</v>
      </c>
    </row>
    <row r="393" spans="1:12" ht="15">
      <c r="A393" s="84" t="s">
        <v>2370</v>
      </c>
      <c r="B393" s="84" t="s">
        <v>2371</v>
      </c>
      <c r="C393" s="84">
        <v>3</v>
      </c>
      <c r="D393" s="118">
        <v>0.0075823421254108325</v>
      </c>
      <c r="E393" s="118">
        <v>2.037426497940624</v>
      </c>
      <c r="F393" s="84" t="s">
        <v>1954</v>
      </c>
      <c r="G393" s="84" t="b">
        <v>0</v>
      </c>
      <c r="H393" s="84" t="b">
        <v>0</v>
      </c>
      <c r="I393" s="84" t="b">
        <v>0</v>
      </c>
      <c r="J393" s="84" t="b">
        <v>1</v>
      </c>
      <c r="K393" s="84" t="b">
        <v>0</v>
      </c>
      <c r="L393" s="84" t="b">
        <v>0</v>
      </c>
    </row>
    <row r="394" spans="1:12" ht="15">
      <c r="A394" s="84" t="s">
        <v>2371</v>
      </c>
      <c r="B394" s="84" t="s">
        <v>2372</v>
      </c>
      <c r="C394" s="84">
        <v>3</v>
      </c>
      <c r="D394" s="118">
        <v>0.0075823421254108325</v>
      </c>
      <c r="E394" s="118">
        <v>2.037426497940624</v>
      </c>
      <c r="F394" s="84" t="s">
        <v>1954</v>
      </c>
      <c r="G394" s="84" t="b">
        <v>1</v>
      </c>
      <c r="H394" s="84" t="b">
        <v>0</v>
      </c>
      <c r="I394" s="84" t="b">
        <v>0</v>
      </c>
      <c r="J394" s="84" t="b">
        <v>0</v>
      </c>
      <c r="K394" s="84" t="b">
        <v>0</v>
      </c>
      <c r="L394" s="84" t="b">
        <v>0</v>
      </c>
    </row>
    <row r="395" spans="1:12" ht="15">
      <c r="A395" s="84" t="s">
        <v>2372</v>
      </c>
      <c r="B395" s="84" t="s">
        <v>2373</v>
      </c>
      <c r="C395" s="84">
        <v>3</v>
      </c>
      <c r="D395" s="118">
        <v>0.0075823421254108325</v>
      </c>
      <c r="E395" s="118">
        <v>2.037426497940624</v>
      </c>
      <c r="F395" s="84" t="s">
        <v>1954</v>
      </c>
      <c r="G395" s="84" t="b">
        <v>0</v>
      </c>
      <c r="H395" s="84" t="b">
        <v>0</v>
      </c>
      <c r="I395" s="84" t="b">
        <v>0</v>
      </c>
      <c r="J395" s="84" t="b">
        <v>0</v>
      </c>
      <c r="K395" s="84" t="b">
        <v>0</v>
      </c>
      <c r="L395" s="84" t="b">
        <v>0</v>
      </c>
    </row>
    <row r="396" spans="1:12" ht="15">
      <c r="A396" s="84" t="s">
        <v>2373</v>
      </c>
      <c r="B396" s="84" t="s">
        <v>2374</v>
      </c>
      <c r="C396" s="84">
        <v>3</v>
      </c>
      <c r="D396" s="118">
        <v>0.0075823421254108325</v>
      </c>
      <c r="E396" s="118">
        <v>2.037426497940624</v>
      </c>
      <c r="F396" s="84" t="s">
        <v>1954</v>
      </c>
      <c r="G396" s="84" t="b">
        <v>0</v>
      </c>
      <c r="H396" s="84" t="b">
        <v>0</v>
      </c>
      <c r="I396" s="84" t="b">
        <v>0</v>
      </c>
      <c r="J396" s="84" t="b">
        <v>0</v>
      </c>
      <c r="K396" s="84" t="b">
        <v>0</v>
      </c>
      <c r="L396" s="84" t="b">
        <v>0</v>
      </c>
    </row>
    <row r="397" spans="1:12" ht="15">
      <c r="A397" s="84" t="s">
        <v>2374</v>
      </c>
      <c r="B397" s="84" t="s">
        <v>2375</v>
      </c>
      <c r="C397" s="84">
        <v>3</v>
      </c>
      <c r="D397" s="118">
        <v>0.0075823421254108325</v>
      </c>
      <c r="E397" s="118">
        <v>2.037426497940624</v>
      </c>
      <c r="F397" s="84" t="s">
        <v>1954</v>
      </c>
      <c r="G397" s="84" t="b">
        <v>0</v>
      </c>
      <c r="H397" s="84" t="b">
        <v>0</v>
      </c>
      <c r="I397" s="84" t="b">
        <v>0</v>
      </c>
      <c r="J397" s="84" t="b">
        <v>0</v>
      </c>
      <c r="K397" s="84" t="b">
        <v>0</v>
      </c>
      <c r="L397" s="84" t="b">
        <v>0</v>
      </c>
    </row>
    <row r="398" spans="1:12" ht="15">
      <c r="A398" s="84" t="s">
        <v>2037</v>
      </c>
      <c r="B398" s="84" t="s">
        <v>2046</v>
      </c>
      <c r="C398" s="84">
        <v>3</v>
      </c>
      <c r="D398" s="118">
        <v>0.0075823421254108325</v>
      </c>
      <c r="E398" s="118">
        <v>0.9916690073799486</v>
      </c>
      <c r="F398" s="84" t="s">
        <v>1954</v>
      </c>
      <c r="G398" s="84" t="b">
        <v>0</v>
      </c>
      <c r="H398" s="84" t="b">
        <v>0</v>
      </c>
      <c r="I398" s="84" t="b">
        <v>0</v>
      </c>
      <c r="J398" s="84" t="b">
        <v>0</v>
      </c>
      <c r="K398" s="84" t="b">
        <v>0</v>
      </c>
      <c r="L398" s="84" t="b">
        <v>0</v>
      </c>
    </row>
    <row r="399" spans="1:12" ht="15">
      <c r="A399" s="84" t="s">
        <v>2046</v>
      </c>
      <c r="B399" s="84" t="s">
        <v>2045</v>
      </c>
      <c r="C399" s="84">
        <v>3</v>
      </c>
      <c r="D399" s="118">
        <v>0.0075823421254108325</v>
      </c>
      <c r="E399" s="118">
        <v>1.5937289987079108</v>
      </c>
      <c r="F399" s="84" t="s">
        <v>1954</v>
      </c>
      <c r="G399" s="84" t="b">
        <v>0</v>
      </c>
      <c r="H399" s="84" t="b">
        <v>0</v>
      </c>
      <c r="I399" s="84" t="b">
        <v>0</v>
      </c>
      <c r="J399" s="84" t="b">
        <v>0</v>
      </c>
      <c r="K399" s="84" t="b">
        <v>0</v>
      </c>
      <c r="L399" s="84" t="b">
        <v>0</v>
      </c>
    </row>
    <row r="400" spans="1:12" ht="15">
      <c r="A400" s="84" t="s">
        <v>2045</v>
      </c>
      <c r="B400" s="84" t="s">
        <v>2377</v>
      </c>
      <c r="C400" s="84">
        <v>3</v>
      </c>
      <c r="D400" s="118">
        <v>0.0075823421254108325</v>
      </c>
      <c r="E400" s="118">
        <v>1.8155777483242672</v>
      </c>
      <c r="F400" s="84" t="s">
        <v>1954</v>
      </c>
      <c r="G400" s="84" t="b">
        <v>0</v>
      </c>
      <c r="H400" s="84" t="b">
        <v>0</v>
      </c>
      <c r="I400" s="84" t="b">
        <v>0</v>
      </c>
      <c r="J400" s="84" t="b">
        <v>0</v>
      </c>
      <c r="K400" s="84" t="b">
        <v>0</v>
      </c>
      <c r="L400" s="84" t="b">
        <v>0</v>
      </c>
    </row>
    <row r="401" spans="1:12" ht="15">
      <c r="A401" s="84" t="s">
        <v>2377</v>
      </c>
      <c r="B401" s="84" t="s">
        <v>2038</v>
      </c>
      <c r="C401" s="84">
        <v>3</v>
      </c>
      <c r="D401" s="118">
        <v>0.0075823421254108325</v>
      </c>
      <c r="E401" s="118">
        <v>1.6694497126460293</v>
      </c>
      <c r="F401" s="84" t="s">
        <v>1954</v>
      </c>
      <c r="G401" s="84" t="b">
        <v>0</v>
      </c>
      <c r="H401" s="84" t="b">
        <v>0</v>
      </c>
      <c r="I401" s="84" t="b">
        <v>0</v>
      </c>
      <c r="J401" s="84" t="b">
        <v>0</v>
      </c>
      <c r="K401" s="84" t="b">
        <v>0</v>
      </c>
      <c r="L401" s="84" t="b">
        <v>0</v>
      </c>
    </row>
    <row r="402" spans="1:12" ht="15">
      <c r="A402" s="84" t="s">
        <v>2038</v>
      </c>
      <c r="B402" s="84" t="s">
        <v>2378</v>
      </c>
      <c r="C402" s="84">
        <v>3</v>
      </c>
      <c r="D402" s="118">
        <v>0.0075823421254108325</v>
      </c>
      <c r="E402" s="118">
        <v>1.6694497126460293</v>
      </c>
      <c r="F402" s="84" t="s">
        <v>1954</v>
      </c>
      <c r="G402" s="84" t="b">
        <v>0</v>
      </c>
      <c r="H402" s="84" t="b">
        <v>0</v>
      </c>
      <c r="I402" s="84" t="b">
        <v>0</v>
      </c>
      <c r="J402" s="84" t="b">
        <v>0</v>
      </c>
      <c r="K402" s="84" t="b">
        <v>0</v>
      </c>
      <c r="L402" s="84" t="b">
        <v>0</v>
      </c>
    </row>
    <row r="403" spans="1:12" ht="15">
      <c r="A403" s="84" t="s">
        <v>2047</v>
      </c>
      <c r="B403" s="84" t="s">
        <v>2045</v>
      </c>
      <c r="C403" s="84">
        <v>2</v>
      </c>
      <c r="D403" s="118">
        <v>0.006061130516306352</v>
      </c>
      <c r="E403" s="118">
        <v>1.639486489268586</v>
      </c>
      <c r="F403" s="84" t="s">
        <v>1954</v>
      </c>
      <c r="G403" s="84" t="b">
        <v>0</v>
      </c>
      <c r="H403" s="84" t="b">
        <v>0</v>
      </c>
      <c r="I403" s="84" t="b">
        <v>0</v>
      </c>
      <c r="J403" s="84" t="b">
        <v>0</v>
      </c>
      <c r="K403" s="84" t="b">
        <v>0</v>
      </c>
      <c r="L403" s="84" t="b">
        <v>0</v>
      </c>
    </row>
    <row r="404" spans="1:12" ht="15">
      <c r="A404" s="84" t="s">
        <v>2045</v>
      </c>
      <c r="B404" s="84" t="s">
        <v>2046</v>
      </c>
      <c r="C404" s="84">
        <v>2</v>
      </c>
      <c r="D404" s="118">
        <v>0.006061130516306352</v>
      </c>
      <c r="E404" s="118">
        <v>1.4176377396522297</v>
      </c>
      <c r="F404" s="84" t="s">
        <v>1954</v>
      </c>
      <c r="G404" s="84" t="b">
        <v>0</v>
      </c>
      <c r="H404" s="84" t="b">
        <v>0</v>
      </c>
      <c r="I404" s="84" t="b">
        <v>0</v>
      </c>
      <c r="J404" s="84" t="b">
        <v>0</v>
      </c>
      <c r="K404" s="84" t="b">
        <v>0</v>
      </c>
      <c r="L404" s="84" t="b">
        <v>0</v>
      </c>
    </row>
    <row r="405" spans="1:12" ht="15">
      <c r="A405" s="84" t="s">
        <v>2046</v>
      </c>
      <c r="B405" s="84" t="s">
        <v>2048</v>
      </c>
      <c r="C405" s="84">
        <v>2</v>
      </c>
      <c r="D405" s="118">
        <v>0.006061130516306352</v>
      </c>
      <c r="E405" s="118">
        <v>1.639486489268586</v>
      </c>
      <c r="F405" s="84" t="s">
        <v>1954</v>
      </c>
      <c r="G405" s="84" t="b">
        <v>0</v>
      </c>
      <c r="H405" s="84" t="b">
        <v>0</v>
      </c>
      <c r="I405" s="84" t="b">
        <v>0</v>
      </c>
      <c r="J405" s="84" t="b">
        <v>0</v>
      </c>
      <c r="K405" s="84" t="b">
        <v>0</v>
      </c>
      <c r="L405" s="84" t="b">
        <v>0</v>
      </c>
    </row>
    <row r="406" spans="1:12" ht="15">
      <c r="A406" s="84" t="s">
        <v>2537</v>
      </c>
      <c r="B406" s="84" t="s">
        <v>2538</v>
      </c>
      <c r="C406" s="84">
        <v>2</v>
      </c>
      <c r="D406" s="118">
        <v>0.0077813019201005305</v>
      </c>
      <c r="E406" s="118">
        <v>2.2135177569963047</v>
      </c>
      <c r="F406" s="84" t="s">
        <v>1954</v>
      </c>
      <c r="G406" s="84" t="b">
        <v>0</v>
      </c>
      <c r="H406" s="84" t="b">
        <v>0</v>
      </c>
      <c r="I406" s="84" t="b">
        <v>0</v>
      </c>
      <c r="J406" s="84" t="b">
        <v>0</v>
      </c>
      <c r="K406" s="84" t="b">
        <v>0</v>
      </c>
      <c r="L406" s="84" t="b">
        <v>0</v>
      </c>
    </row>
    <row r="407" spans="1:12" ht="15">
      <c r="A407" s="84" t="s">
        <v>2489</v>
      </c>
      <c r="B407" s="84" t="s">
        <v>2490</v>
      </c>
      <c r="C407" s="84">
        <v>2</v>
      </c>
      <c r="D407" s="118">
        <v>0.006061130516306352</v>
      </c>
      <c r="E407" s="118">
        <v>2.2135177569963047</v>
      </c>
      <c r="F407" s="84" t="s">
        <v>1954</v>
      </c>
      <c r="G407" s="84" t="b">
        <v>0</v>
      </c>
      <c r="H407" s="84" t="b">
        <v>0</v>
      </c>
      <c r="I407" s="84" t="b">
        <v>0</v>
      </c>
      <c r="J407" s="84" t="b">
        <v>0</v>
      </c>
      <c r="K407" s="84" t="b">
        <v>0</v>
      </c>
      <c r="L407" s="84" t="b">
        <v>0</v>
      </c>
    </row>
    <row r="408" spans="1:12" ht="15">
      <c r="A408" s="84" t="s">
        <v>2437</v>
      </c>
      <c r="B408" s="84" t="s">
        <v>2324</v>
      </c>
      <c r="C408" s="84">
        <v>2</v>
      </c>
      <c r="D408" s="118">
        <v>0.006061130516306352</v>
      </c>
      <c r="E408" s="118">
        <v>2.2135177569963047</v>
      </c>
      <c r="F408" s="84" t="s">
        <v>1954</v>
      </c>
      <c r="G408" s="84" t="b">
        <v>0</v>
      </c>
      <c r="H408" s="84" t="b">
        <v>0</v>
      </c>
      <c r="I408" s="84" t="b">
        <v>0</v>
      </c>
      <c r="J408" s="84" t="b">
        <v>0</v>
      </c>
      <c r="K408" s="84" t="b">
        <v>0</v>
      </c>
      <c r="L408" s="84" t="b">
        <v>0</v>
      </c>
    </row>
    <row r="409" spans="1:12" ht="15">
      <c r="A409" s="84" t="s">
        <v>2324</v>
      </c>
      <c r="B409" s="84" t="s">
        <v>2438</v>
      </c>
      <c r="C409" s="84">
        <v>2</v>
      </c>
      <c r="D409" s="118">
        <v>0.006061130516306352</v>
      </c>
      <c r="E409" s="118">
        <v>2.2135177569963047</v>
      </c>
      <c r="F409" s="84" t="s">
        <v>1954</v>
      </c>
      <c r="G409" s="84" t="b">
        <v>0</v>
      </c>
      <c r="H409" s="84" t="b">
        <v>0</v>
      </c>
      <c r="I409" s="84" t="b">
        <v>0</v>
      </c>
      <c r="J409" s="84" t="b">
        <v>0</v>
      </c>
      <c r="K409" s="84" t="b">
        <v>0</v>
      </c>
      <c r="L409" s="84" t="b">
        <v>0</v>
      </c>
    </row>
    <row r="410" spans="1:12" ht="15">
      <c r="A410" s="84" t="s">
        <v>2438</v>
      </c>
      <c r="B410" s="84" t="s">
        <v>2439</v>
      </c>
      <c r="C410" s="84">
        <v>2</v>
      </c>
      <c r="D410" s="118">
        <v>0.006061130516306352</v>
      </c>
      <c r="E410" s="118">
        <v>2.2135177569963047</v>
      </c>
      <c r="F410" s="84" t="s">
        <v>1954</v>
      </c>
      <c r="G410" s="84" t="b">
        <v>0</v>
      </c>
      <c r="H410" s="84" t="b">
        <v>0</v>
      </c>
      <c r="I410" s="84" t="b">
        <v>0</v>
      </c>
      <c r="J410" s="84" t="b">
        <v>0</v>
      </c>
      <c r="K410" s="84" t="b">
        <v>0</v>
      </c>
      <c r="L410" s="84" t="b">
        <v>0</v>
      </c>
    </row>
    <row r="411" spans="1:12" ht="15">
      <c r="A411" s="84" t="s">
        <v>2439</v>
      </c>
      <c r="B411" s="84" t="s">
        <v>2440</v>
      </c>
      <c r="C411" s="84">
        <v>2</v>
      </c>
      <c r="D411" s="118">
        <v>0.006061130516306352</v>
      </c>
      <c r="E411" s="118">
        <v>2.2135177569963047</v>
      </c>
      <c r="F411" s="84" t="s">
        <v>1954</v>
      </c>
      <c r="G411" s="84" t="b">
        <v>0</v>
      </c>
      <c r="H411" s="84" t="b">
        <v>0</v>
      </c>
      <c r="I411" s="84" t="b">
        <v>0</v>
      </c>
      <c r="J411" s="84" t="b">
        <v>0</v>
      </c>
      <c r="K411" s="84" t="b">
        <v>0</v>
      </c>
      <c r="L411" s="84" t="b">
        <v>0</v>
      </c>
    </row>
    <row r="412" spans="1:12" ht="15">
      <c r="A412" s="84" t="s">
        <v>2440</v>
      </c>
      <c r="B412" s="84" t="s">
        <v>2441</v>
      </c>
      <c r="C412" s="84">
        <v>2</v>
      </c>
      <c r="D412" s="118">
        <v>0.006061130516306352</v>
      </c>
      <c r="E412" s="118">
        <v>2.2135177569963047</v>
      </c>
      <c r="F412" s="84" t="s">
        <v>1954</v>
      </c>
      <c r="G412" s="84" t="b">
        <v>0</v>
      </c>
      <c r="H412" s="84" t="b">
        <v>0</v>
      </c>
      <c r="I412" s="84" t="b">
        <v>0</v>
      </c>
      <c r="J412" s="84" t="b">
        <v>0</v>
      </c>
      <c r="K412" s="84" t="b">
        <v>0</v>
      </c>
      <c r="L412" s="84" t="b">
        <v>0</v>
      </c>
    </row>
    <row r="413" spans="1:12" ht="15">
      <c r="A413" s="84" t="s">
        <v>2441</v>
      </c>
      <c r="B413" s="84" t="s">
        <v>2442</v>
      </c>
      <c r="C413" s="84">
        <v>2</v>
      </c>
      <c r="D413" s="118">
        <v>0.006061130516306352</v>
      </c>
      <c r="E413" s="118">
        <v>2.2135177569963047</v>
      </c>
      <c r="F413" s="84" t="s">
        <v>1954</v>
      </c>
      <c r="G413" s="84" t="b">
        <v>0</v>
      </c>
      <c r="H413" s="84" t="b">
        <v>0</v>
      </c>
      <c r="I413" s="84" t="b">
        <v>0</v>
      </c>
      <c r="J413" s="84" t="b">
        <v>0</v>
      </c>
      <c r="K413" s="84" t="b">
        <v>0</v>
      </c>
      <c r="L413" s="84" t="b">
        <v>0</v>
      </c>
    </row>
    <row r="414" spans="1:12" ht="15">
      <c r="A414" s="84" t="s">
        <v>2442</v>
      </c>
      <c r="B414" s="84" t="s">
        <v>2370</v>
      </c>
      <c r="C414" s="84">
        <v>2</v>
      </c>
      <c r="D414" s="118">
        <v>0.006061130516306352</v>
      </c>
      <c r="E414" s="118">
        <v>2.0374264979406234</v>
      </c>
      <c r="F414" s="84" t="s">
        <v>1954</v>
      </c>
      <c r="G414" s="84" t="b">
        <v>0</v>
      </c>
      <c r="H414" s="84" t="b">
        <v>0</v>
      </c>
      <c r="I414" s="84" t="b">
        <v>0</v>
      </c>
      <c r="J414" s="84" t="b">
        <v>0</v>
      </c>
      <c r="K414" s="84" t="b">
        <v>0</v>
      </c>
      <c r="L414" s="84" t="b">
        <v>0</v>
      </c>
    </row>
    <row r="415" spans="1:12" ht="15">
      <c r="A415" s="84" t="s">
        <v>2375</v>
      </c>
      <c r="B415" s="84" t="s">
        <v>2443</v>
      </c>
      <c r="C415" s="84">
        <v>2</v>
      </c>
      <c r="D415" s="118">
        <v>0.006061130516306352</v>
      </c>
      <c r="E415" s="118">
        <v>2.0374264979406234</v>
      </c>
      <c r="F415" s="84" t="s">
        <v>1954</v>
      </c>
      <c r="G415" s="84" t="b">
        <v>0</v>
      </c>
      <c r="H415" s="84" t="b">
        <v>0</v>
      </c>
      <c r="I415" s="84" t="b">
        <v>0</v>
      </c>
      <c r="J415" s="84" t="b">
        <v>0</v>
      </c>
      <c r="K415" s="84" t="b">
        <v>0</v>
      </c>
      <c r="L415" s="84" t="b">
        <v>0</v>
      </c>
    </row>
    <row r="416" spans="1:12" ht="15">
      <c r="A416" s="84" t="s">
        <v>2443</v>
      </c>
      <c r="B416" s="84" t="s">
        <v>2376</v>
      </c>
      <c r="C416" s="84">
        <v>2</v>
      </c>
      <c r="D416" s="118">
        <v>0.006061130516306352</v>
      </c>
      <c r="E416" s="118">
        <v>2.0374264979406234</v>
      </c>
      <c r="F416" s="84" t="s">
        <v>1954</v>
      </c>
      <c r="G416" s="84" t="b">
        <v>0</v>
      </c>
      <c r="H416" s="84" t="b">
        <v>0</v>
      </c>
      <c r="I416" s="84" t="b">
        <v>0</v>
      </c>
      <c r="J416" s="84" t="b">
        <v>0</v>
      </c>
      <c r="K416" s="84" t="b">
        <v>0</v>
      </c>
      <c r="L416" s="84" t="b">
        <v>0</v>
      </c>
    </row>
    <row r="417" spans="1:12" ht="15">
      <c r="A417" s="84" t="s">
        <v>2376</v>
      </c>
      <c r="B417" s="84" t="s">
        <v>2040</v>
      </c>
      <c r="C417" s="84">
        <v>2</v>
      </c>
      <c r="D417" s="118">
        <v>0.006061130516306352</v>
      </c>
      <c r="E417" s="118">
        <v>1.7363965022766423</v>
      </c>
      <c r="F417" s="84" t="s">
        <v>1954</v>
      </c>
      <c r="G417" s="84" t="b">
        <v>0</v>
      </c>
      <c r="H417" s="84" t="b">
        <v>0</v>
      </c>
      <c r="I417" s="84" t="b">
        <v>0</v>
      </c>
      <c r="J417" s="84" t="b">
        <v>0</v>
      </c>
      <c r="K417" s="84" t="b">
        <v>0</v>
      </c>
      <c r="L417" s="84" t="b">
        <v>0</v>
      </c>
    </row>
    <row r="418" spans="1:12" ht="15">
      <c r="A418" s="84" t="s">
        <v>2363</v>
      </c>
      <c r="B418" s="84" t="s">
        <v>2037</v>
      </c>
      <c r="C418" s="84">
        <v>2</v>
      </c>
      <c r="D418" s="118">
        <v>0.006061130516306352</v>
      </c>
      <c r="E418" s="118">
        <v>0.9582452518929988</v>
      </c>
      <c r="F418" s="84" t="s">
        <v>1954</v>
      </c>
      <c r="G418" s="84" t="b">
        <v>0</v>
      </c>
      <c r="H418" s="84" t="b">
        <v>0</v>
      </c>
      <c r="I418" s="84" t="b">
        <v>0</v>
      </c>
      <c r="J418" s="84" t="b">
        <v>0</v>
      </c>
      <c r="K418" s="84" t="b">
        <v>0</v>
      </c>
      <c r="L418" s="84" t="b">
        <v>0</v>
      </c>
    </row>
    <row r="419" spans="1:12" ht="15">
      <c r="A419" s="84" t="s">
        <v>2037</v>
      </c>
      <c r="B419" s="84" t="s">
        <v>2416</v>
      </c>
      <c r="C419" s="84">
        <v>2</v>
      </c>
      <c r="D419" s="118">
        <v>0.006061130516306352</v>
      </c>
      <c r="E419" s="118">
        <v>1.213517756996305</v>
      </c>
      <c r="F419" s="84" t="s">
        <v>1954</v>
      </c>
      <c r="G419" s="84" t="b">
        <v>0</v>
      </c>
      <c r="H419" s="84" t="b">
        <v>0</v>
      </c>
      <c r="I419" s="84" t="b">
        <v>0</v>
      </c>
      <c r="J419" s="84" t="b">
        <v>0</v>
      </c>
      <c r="K419" s="84" t="b">
        <v>0</v>
      </c>
      <c r="L419" s="84" t="b">
        <v>0</v>
      </c>
    </row>
    <row r="420" spans="1:12" ht="15">
      <c r="A420" s="84" t="s">
        <v>2041</v>
      </c>
      <c r="B420" s="84" t="s">
        <v>2050</v>
      </c>
      <c r="C420" s="84">
        <v>311</v>
      </c>
      <c r="D420" s="118">
        <v>0</v>
      </c>
      <c r="E420" s="118">
        <v>1.0820808060365472</v>
      </c>
      <c r="F420" s="84" t="s">
        <v>1955</v>
      </c>
      <c r="G420" s="84" t="b">
        <v>0</v>
      </c>
      <c r="H420" s="84" t="b">
        <v>0</v>
      </c>
      <c r="I420" s="84" t="b">
        <v>0</v>
      </c>
      <c r="J420" s="84" t="b">
        <v>0</v>
      </c>
      <c r="K420" s="84" t="b">
        <v>0</v>
      </c>
      <c r="L420" s="84" t="b">
        <v>0</v>
      </c>
    </row>
    <row r="421" spans="1:12" ht="15">
      <c r="A421" s="84" t="s">
        <v>2050</v>
      </c>
      <c r="B421" s="84" t="s">
        <v>2039</v>
      </c>
      <c r="C421" s="84">
        <v>310</v>
      </c>
      <c r="D421" s="118">
        <v>0.00010658690012170345</v>
      </c>
      <c r="E421" s="118">
        <v>1.0834795012291119</v>
      </c>
      <c r="F421" s="84" t="s">
        <v>1955</v>
      </c>
      <c r="G421" s="84" t="b">
        <v>0</v>
      </c>
      <c r="H421" s="84" t="b">
        <v>0</v>
      </c>
      <c r="I421" s="84" t="b">
        <v>0</v>
      </c>
      <c r="J421" s="84" t="b">
        <v>0</v>
      </c>
      <c r="K421" s="84" t="b">
        <v>0</v>
      </c>
      <c r="L421" s="84" t="b">
        <v>0</v>
      </c>
    </row>
    <row r="422" spans="1:12" ht="15">
      <c r="A422" s="84" t="s">
        <v>2039</v>
      </c>
      <c r="B422" s="84" t="s">
        <v>2040</v>
      </c>
      <c r="C422" s="84">
        <v>307</v>
      </c>
      <c r="D422" s="118">
        <v>0.00042427683376176597</v>
      </c>
      <c r="E422" s="118">
        <v>1.0848827156385499</v>
      </c>
      <c r="F422" s="84" t="s">
        <v>1955</v>
      </c>
      <c r="G422" s="84" t="b">
        <v>0</v>
      </c>
      <c r="H422" s="84" t="b">
        <v>0</v>
      </c>
      <c r="I422" s="84" t="b">
        <v>0</v>
      </c>
      <c r="J422" s="84" t="b">
        <v>0</v>
      </c>
      <c r="K422" s="84" t="b">
        <v>0</v>
      </c>
      <c r="L422" s="84" t="b">
        <v>0</v>
      </c>
    </row>
    <row r="423" spans="1:12" ht="15">
      <c r="A423" s="84" t="s">
        <v>2040</v>
      </c>
      <c r="B423" s="84" t="s">
        <v>2038</v>
      </c>
      <c r="C423" s="84">
        <v>305</v>
      </c>
      <c r="D423" s="118">
        <v>0.000634333247889812</v>
      </c>
      <c r="E423" s="118">
        <v>1.0891197685818046</v>
      </c>
      <c r="F423" s="84" t="s">
        <v>1955</v>
      </c>
      <c r="G423" s="84" t="b">
        <v>0</v>
      </c>
      <c r="H423" s="84" t="b">
        <v>0</v>
      </c>
      <c r="I423" s="84" t="b">
        <v>0</v>
      </c>
      <c r="J423" s="84" t="b">
        <v>0</v>
      </c>
      <c r="K423" s="84" t="b">
        <v>0</v>
      </c>
      <c r="L423" s="84" t="b">
        <v>0</v>
      </c>
    </row>
    <row r="424" spans="1:12" ht="15">
      <c r="A424" s="84" t="s">
        <v>2038</v>
      </c>
      <c r="B424" s="84" t="s">
        <v>2037</v>
      </c>
      <c r="C424" s="84">
        <v>296</v>
      </c>
      <c r="D424" s="118">
        <v>0.0015621260271627528</v>
      </c>
      <c r="E424" s="118">
        <v>1.094834252106234</v>
      </c>
      <c r="F424" s="84" t="s">
        <v>1955</v>
      </c>
      <c r="G424" s="84" t="b">
        <v>0</v>
      </c>
      <c r="H424" s="84" t="b">
        <v>0</v>
      </c>
      <c r="I424" s="84" t="b">
        <v>0</v>
      </c>
      <c r="J424" s="84" t="b">
        <v>0</v>
      </c>
      <c r="K424" s="84" t="b">
        <v>0</v>
      </c>
      <c r="L424" s="84" t="b">
        <v>0</v>
      </c>
    </row>
    <row r="425" spans="1:12" ht="15">
      <c r="A425" s="84" t="s">
        <v>2037</v>
      </c>
      <c r="B425" s="84" t="s">
        <v>2051</v>
      </c>
      <c r="C425" s="84">
        <v>287</v>
      </c>
      <c r="D425" s="118">
        <v>0.0024606999233152812</v>
      </c>
      <c r="E425" s="118">
        <v>1.103549484004446</v>
      </c>
      <c r="F425" s="84" t="s">
        <v>1955</v>
      </c>
      <c r="G425" s="84" t="b">
        <v>0</v>
      </c>
      <c r="H425" s="84" t="b">
        <v>0</v>
      </c>
      <c r="I425" s="84" t="b">
        <v>0</v>
      </c>
      <c r="J425" s="84" t="b">
        <v>0</v>
      </c>
      <c r="K425" s="84" t="b">
        <v>0</v>
      </c>
      <c r="L425" s="84" t="b">
        <v>0</v>
      </c>
    </row>
    <row r="426" spans="1:12" ht="15">
      <c r="A426" s="84" t="s">
        <v>2053</v>
      </c>
      <c r="B426" s="84" t="s">
        <v>2003</v>
      </c>
      <c r="C426" s="84">
        <v>90</v>
      </c>
      <c r="D426" s="118">
        <v>0.011914112380254704</v>
      </c>
      <c r="E426" s="118">
        <v>1.293807827815657</v>
      </c>
      <c r="F426" s="84" t="s">
        <v>1955</v>
      </c>
      <c r="G426" s="84" t="b">
        <v>0</v>
      </c>
      <c r="H426" s="84" t="b">
        <v>0</v>
      </c>
      <c r="I426" s="84" t="b">
        <v>0</v>
      </c>
      <c r="J426" s="84" t="b">
        <v>0</v>
      </c>
      <c r="K426" s="84" t="b">
        <v>0</v>
      </c>
      <c r="L426" s="84" t="b">
        <v>0</v>
      </c>
    </row>
    <row r="427" spans="1:12" ht="15">
      <c r="A427" s="84" t="s">
        <v>2052</v>
      </c>
      <c r="B427" s="84" t="s">
        <v>2053</v>
      </c>
      <c r="C427" s="84">
        <v>63</v>
      </c>
      <c r="D427" s="118">
        <v>0.010738802825249538</v>
      </c>
      <c r="E427" s="118">
        <v>1.4353119230039797</v>
      </c>
      <c r="F427" s="84" t="s">
        <v>1955</v>
      </c>
      <c r="G427" s="84" t="b">
        <v>0</v>
      </c>
      <c r="H427" s="84" t="b">
        <v>0</v>
      </c>
      <c r="I427" s="84" t="b">
        <v>0</v>
      </c>
      <c r="J427" s="84" t="b">
        <v>0</v>
      </c>
      <c r="K427" s="84" t="b">
        <v>0</v>
      </c>
      <c r="L427" s="84" t="b">
        <v>0</v>
      </c>
    </row>
    <row r="428" spans="1:12" ht="15">
      <c r="A428" s="84" t="s">
        <v>2052</v>
      </c>
      <c r="B428" s="84" t="s">
        <v>2003</v>
      </c>
      <c r="C428" s="84">
        <v>54</v>
      </c>
      <c r="D428" s="118">
        <v>0.010093362334564633</v>
      </c>
      <c r="E428" s="118">
        <v>0.9506546262460949</v>
      </c>
      <c r="F428" s="84" t="s">
        <v>1955</v>
      </c>
      <c r="G428" s="84" t="b">
        <v>0</v>
      </c>
      <c r="H428" s="84" t="b">
        <v>0</v>
      </c>
      <c r="I428" s="84" t="b">
        <v>0</v>
      </c>
      <c r="J428" s="84" t="b">
        <v>0</v>
      </c>
      <c r="K428" s="84" t="b">
        <v>0</v>
      </c>
      <c r="L428" s="84" t="b">
        <v>0</v>
      </c>
    </row>
    <row r="429" spans="1:12" ht="15">
      <c r="A429" s="84" t="s">
        <v>2268</v>
      </c>
      <c r="B429" s="84" t="s">
        <v>2271</v>
      </c>
      <c r="C429" s="84">
        <v>34</v>
      </c>
      <c r="D429" s="118">
        <v>0.00803430925454174</v>
      </c>
      <c r="E429" s="118">
        <v>1.771866360954709</v>
      </c>
      <c r="F429" s="84" t="s">
        <v>1955</v>
      </c>
      <c r="G429" s="84" t="b">
        <v>0</v>
      </c>
      <c r="H429" s="84" t="b">
        <v>0</v>
      </c>
      <c r="I429" s="84" t="b">
        <v>0</v>
      </c>
      <c r="J429" s="84" t="b">
        <v>0</v>
      </c>
      <c r="K429" s="84" t="b">
        <v>0</v>
      </c>
      <c r="L429" s="84" t="b">
        <v>0</v>
      </c>
    </row>
    <row r="430" spans="1:12" ht="15">
      <c r="A430" s="84" t="s">
        <v>2271</v>
      </c>
      <c r="B430" s="84" t="s">
        <v>2041</v>
      </c>
      <c r="C430" s="84">
        <v>34</v>
      </c>
      <c r="D430" s="118">
        <v>0.00803430925454174</v>
      </c>
      <c r="E430" s="118">
        <v>1.0114997317508398</v>
      </c>
      <c r="F430" s="84" t="s">
        <v>1955</v>
      </c>
      <c r="G430" s="84" t="b">
        <v>0</v>
      </c>
      <c r="H430" s="84" t="b">
        <v>0</v>
      </c>
      <c r="I430" s="84" t="b">
        <v>0</v>
      </c>
      <c r="J430" s="84" t="b">
        <v>0</v>
      </c>
      <c r="K430" s="84" t="b">
        <v>0</v>
      </c>
      <c r="L430" s="84" t="b">
        <v>0</v>
      </c>
    </row>
    <row r="431" spans="1:12" ht="15">
      <c r="A431" s="84" t="s">
        <v>2270</v>
      </c>
      <c r="B431" s="84" t="s">
        <v>2003</v>
      </c>
      <c r="C431" s="84">
        <v>33</v>
      </c>
      <c r="D431" s="118">
        <v>0.007903179159762868</v>
      </c>
      <c r="E431" s="118">
        <v>1.1688690912073572</v>
      </c>
      <c r="F431" s="84" t="s">
        <v>1955</v>
      </c>
      <c r="G431" s="84" t="b">
        <v>0</v>
      </c>
      <c r="H431" s="84" t="b">
        <v>1</v>
      </c>
      <c r="I431" s="84" t="b">
        <v>0</v>
      </c>
      <c r="J431" s="84" t="b">
        <v>0</v>
      </c>
      <c r="K431" s="84" t="b">
        <v>0</v>
      </c>
      <c r="L431" s="84" t="b">
        <v>0</v>
      </c>
    </row>
    <row r="432" spans="1:12" ht="15">
      <c r="A432" s="84" t="s">
        <v>2274</v>
      </c>
      <c r="B432" s="84" t="s">
        <v>2041</v>
      </c>
      <c r="C432" s="84">
        <v>24</v>
      </c>
      <c r="D432" s="118">
        <v>0.006563711783570687</v>
      </c>
      <c r="E432" s="118">
        <v>1.0473186997773352</v>
      </c>
      <c r="F432" s="84" t="s">
        <v>1955</v>
      </c>
      <c r="G432" s="84" t="b">
        <v>0</v>
      </c>
      <c r="H432" s="84" t="b">
        <v>0</v>
      </c>
      <c r="I432" s="84" t="b">
        <v>0</v>
      </c>
      <c r="J432" s="84" t="b">
        <v>0</v>
      </c>
      <c r="K432" s="84" t="b">
        <v>0</v>
      </c>
      <c r="L432" s="84" t="b">
        <v>0</v>
      </c>
    </row>
    <row r="433" spans="1:12" ht="15">
      <c r="A433" s="84" t="s">
        <v>2003</v>
      </c>
      <c r="B433" s="84" t="s">
        <v>2269</v>
      </c>
      <c r="C433" s="84">
        <v>19</v>
      </c>
      <c r="D433" s="118">
        <v>0.0056701398656357335</v>
      </c>
      <c r="E433" s="118">
        <v>0.721655500805789</v>
      </c>
      <c r="F433" s="84" t="s">
        <v>1955</v>
      </c>
      <c r="G433" s="84" t="b">
        <v>0</v>
      </c>
      <c r="H433" s="84" t="b">
        <v>0</v>
      </c>
      <c r="I433" s="84" t="b">
        <v>0</v>
      </c>
      <c r="J433" s="84" t="b">
        <v>0</v>
      </c>
      <c r="K433" s="84" t="b">
        <v>0</v>
      </c>
      <c r="L433" s="84" t="b">
        <v>0</v>
      </c>
    </row>
    <row r="434" spans="1:12" ht="15">
      <c r="A434" s="84" t="s">
        <v>2279</v>
      </c>
      <c r="B434" s="84" t="s">
        <v>2041</v>
      </c>
      <c r="C434" s="84">
        <v>19</v>
      </c>
      <c r="D434" s="118">
        <v>0.0056701398656357335</v>
      </c>
      <c r="E434" s="118">
        <v>1.0820808060365472</v>
      </c>
      <c r="F434" s="84" t="s">
        <v>1955</v>
      </c>
      <c r="G434" s="84" t="b">
        <v>0</v>
      </c>
      <c r="H434" s="84" t="b">
        <v>0</v>
      </c>
      <c r="I434" s="84" t="b">
        <v>0</v>
      </c>
      <c r="J434" s="84" t="b">
        <v>0</v>
      </c>
      <c r="K434" s="84" t="b">
        <v>0</v>
      </c>
      <c r="L434" s="84" t="b">
        <v>0</v>
      </c>
    </row>
    <row r="435" spans="1:12" ht="15">
      <c r="A435" s="84" t="s">
        <v>2273</v>
      </c>
      <c r="B435" s="84" t="s">
        <v>2041</v>
      </c>
      <c r="C435" s="84">
        <v>13</v>
      </c>
      <c r="D435" s="118">
        <v>0.0044062491340609656</v>
      </c>
      <c r="E435" s="118">
        <v>0.7646603941843966</v>
      </c>
      <c r="F435" s="84" t="s">
        <v>1955</v>
      </c>
      <c r="G435" s="84" t="b">
        <v>0</v>
      </c>
      <c r="H435" s="84" t="b">
        <v>0</v>
      </c>
      <c r="I435" s="84" t="b">
        <v>0</v>
      </c>
      <c r="J435" s="84" t="b">
        <v>0</v>
      </c>
      <c r="K435" s="84" t="b">
        <v>0</v>
      </c>
      <c r="L435" s="84" t="b">
        <v>0</v>
      </c>
    </row>
    <row r="436" spans="1:12" ht="15">
      <c r="A436" s="84" t="s">
        <v>2003</v>
      </c>
      <c r="B436" s="84" t="s">
        <v>2280</v>
      </c>
      <c r="C436" s="84">
        <v>12</v>
      </c>
      <c r="D436" s="118">
        <v>0.0041698499792897125</v>
      </c>
      <c r="E436" s="118">
        <v>0.9657806451332978</v>
      </c>
      <c r="F436" s="84" t="s">
        <v>1955</v>
      </c>
      <c r="G436" s="84" t="b">
        <v>0</v>
      </c>
      <c r="H436" s="84" t="b">
        <v>0</v>
      </c>
      <c r="I436" s="84" t="b">
        <v>0</v>
      </c>
      <c r="J436" s="84" t="b">
        <v>0</v>
      </c>
      <c r="K436" s="84" t="b">
        <v>0</v>
      </c>
      <c r="L436" s="84" t="b">
        <v>0</v>
      </c>
    </row>
    <row r="437" spans="1:12" ht="15">
      <c r="A437" s="84" t="s">
        <v>2285</v>
      </c>
      <c r="B437" s="84" t="s">
        <v>2275</v>
      </c>
      <c r="C437" s="84">
        <v>12</v>
      </c>
      <c r="D437" s="118">
        <v>0.0041698499792897125</v>
      </c>
      <c r="E437" s="118">
        <v>2.1461665694151786</v>
      </c>
      <c r="F437" s="84" t="s">
        <v>1955</v>
      </c>
      <c r="G437" s="84" t="b">
        <v>0</v>
      </c>
      <c r="H437" s="84" t="b">
        <v>0</v>
      </c>
      <c r="I437" s="84" t="b">
        <v>0</v>
      </c>
      <c r="J437" s="84" t="b">
        <v>0</v>
      </c>
      <c r="K437" s="84" t="b">
        <v>0</v>
      </c>
      <c r="L437" s="84" t="b">
        <v>0</v>
      </c>
    </row>
    <row r="438" spans="1:12" ht="15">
      <c r="A438" s="84" t="s">
        <v>2268</v>
      </c>
      <c r="B438" s="84" t="s">
        <v>2288</v>
      </c>
      <c r="C438" s="84">
        <v>12</v>
      </c>
      <c r="D438" s="118">
        <v>0.004860360911541536</v>
      </c>
      <c r="E438" s="118">
        <v>1.807685328981204</v>
      </c>
      <c r="F438" s="84" t="s">
        <v>1955</v>
      </c>
      <c r="G438" s="84" t="b">
        <v>0</v>
      </c>
      <c r="H438" s="84" t="b">
        <v>0</v>
      </c>
      <c r="I438" s="84" t="b">
        <v>0</v>
      </c>
      <c r="J438" s="84" t="b">
        <v>0</v>
      </c>
      <c r="K438" s="84" t="b">
        <v>0</v>
      </c>
      <c r="L438" s="84" t="b">
        <v>0</v>
      </c>
    </row>
    <row r="439" spans="1:12" ht="15">
      <c r="A439" s="84" t="s">
        <v>2291</v>
      </c>
      <c r="B439" s="84" t="s">
        <v>2282</v>
      </c>
      <c r="C439" s="84">
        <v>12</v>
      </c>
      <c r="D439" s="118">
        <v>0.0041698499792897125</v>
      </c>
      <c r="E439" s="118">
        <v>2.3707212124074597</v>
      </c>
      <c r="F439" s="84" t="s">
        <v>1955</v>
      </c>
      <c r="G439" s="84" t="b">
        <v>0</v>
      </c>
      <c r="H439" s="84" t="b">
        <v>0</v>
      </c>
      <c r="I439" s="84" t="b">
        <v>0</v>
      </c>
      <c r="J439" s="84" t="b">
        <v>0</v>
      </c>
      <c r="K439" s="84" t="b">
        <v>0</v>
      </c>
      <c r="L439" s="84" t="b">
        <v>0</v>
      </c>
    </row>
    <row r="440" spans="1:12" ht="15">
      <c r="A440" s="84" t="s">
        <v>2282</v>
      </c>
      <c r="B440" s="84" t="s">
        <v>2041</v>
      </c>
      <c r="C440" s="84">
        <v>12</v>
      </c>
      <c r="D440" s="118">
        <v>0.0041698499792897125</v>
      </c>
      <c r="E440" s="118">
        <v>0.9059895469808659</v>
      </c>
      <c r="F440" s="84" t="s">
        <v>1955</v>
      </c>
      <c r="G440" s="84" t="b">
        <v>0</v>
      </c>
      <c r="H440" s="84" t="b">
        <v>0</v>
      </c>
      <c r="I440" s="84" t="b">
        <v>0</v>
      </c>
      <c r="J440" s="84" t="b">
        <v>0</v>
      </c>
      <c r="K440" s="84" t="b">
        <v>0</v>
      </c>
      <c r="L440" s="84" t="b">
        <v>0</v>
      </c>
    </row>
    <row r="441" spans="1:12" ht="15">
      <c r="A441" s="84" t="s">
        <v>237</v>
      </c>
      <c r="B441" s="84" t="s">
        <v>2003</v>
      </c>
      <c r="C441" s="84">
        <v>11</v>
      </c>
      <c r="D441" s="118">
        <v>0.003924543938681106</v>
      </c>
      <c r="E441" s="118">
        <v>0.8728025150749261</v>
      </c>
      <c r="F441" s="84" t="s">
        <v>1955</v>
      </c>
      <c r="G441" s="84" t="b">
        <v>0</v>
      </c>
      <c r="H441" s="84" t="b">
        <v>0</v>
      </c>
      <c r="I441" s="84" t="b">
        <v>0</v>
      </c>
      <c r="J441" s="84" t="b">
        <v>0</v>
      </c>
      <c r="K441" s="84" t="b">
        <v>0</v>
      </c>
      <c r="L441" s="84" t="b">
        <v>0</v>
      </c>
    </row>
    <row r="442" spans="1:12" ht="15">
      <c r="A442" s="84" t="s">
        <v>2003</v>
      </c>
      <c r="B442" s="84" t="s">
        <v>2268</v>
      </c>
      <c r="C442" s="84">
        <v>11</v>
      </c>
      <c r="D442" s="118">
        <v>0.003924543938681106</v>
      </c>
      <c r="E442" s="118">
        <v>0.45087082952423546</v>
      </c>
      <c r="F442" s="84" t="s">
        <v>1955</v>
      </c>
      <c r="G442" s="84" t="b">
        <v>0</v>
      </c>
      <c r="H442" s="84" t="b">
        <v>0</v>
      </c>
      <c r="I442" s="84" t="b">
        <v>0</v>
      </c>
      <c r="J442" s="84" t="b">
        <v>0</v>
      </c>
      <c r="K442" s="84" t="b">
        <v>0</v>
      </c>
      <c r="L442" s="84" t="b">
        <v>0</v>
      </c>
    </row>
    <row r="443" spans="1:12" ht="15">
      <c r="A443" s="84" t="s">
        <v>2295</v>
      </c>
      <c r="B443" s="84" t="s">
        <v>2041</v>
      </c>
      <c r="C443" s="84">
        <v>10</v>
      </c>
      <c r="D443" s="118">
        <v>0.0036695191470669554</v>
      </c>
      <c r="E443" s="118">
        <v>1.0820808060365472</v>
      </c>
      <c r="F443" s="84" t="s">
        <v>1955</v>
      </c>
      <c r="G443" s="84" t="b">
        <v>0</v>
      </c>
      <c r="H443" s="84" t="b">
        <v>0</v>
      </c>
      <c r="I443" s="84" t="b">
        <v>0</v>
      </c>
      <c r="J443" s="84" t="b">
        <v>0</v>
      </c>
      <c r="K443" s="84" t="b">
        <v>0</v>
      </c>
      <c r="L443" s="84" t="b">
        <v>0</v>
      </c>
    </row>
    <row r="444" spans="1:12" ht="15">
      <c r="A444" s="84" t="s">
        <v>2003</v>
      </c>
      <c r="B444" s="84" t="s">
        <v>2290</v>
      </c>
      <c r="C444" s="84">
        <v>10</v>
      </c>
      <c r="D444" s="118">
        <v>0.0036695191470669554</v>
      </c>
      <c r="E444" s="118">
        <v>1.062690658141354</v>
      </c>
      <c r="F444" s="84" t="s">
        <v>1955</v>
      </c>
      <c r="G444" s="84" t="b">
        <v>0</v>
      </c>
      <c r="H444" s="84" t="b">
        <v>0</v>
      </c>
      <c r="I444" s="84" t="b">
        <v>0</v>
      </c>
      <c r="J444" s="84" t="b">
        <v>1</v>
      </c>
      <c r="K444" s="84" t="b">
        <v>0</v>
      </c>
      <c r="L444" s="84" t="b">
        <v>0</v>
      </c>
    </row>
    <row r="445" spans="1:12" ht="15">
      <c r="A445" s="84" t="s">
        <v>2293</v>
      </c>
      <c r="B445" s="84" t="s">
        <v>2041</v>
      </c>
      <c r="C445" s="84">
        <v>10</v>
      </c>
      <c r="D445" s="118">
        <v>0.0036695191470669554</v>
      </c>
      <c r="E445" s="118">
        <v>1.040688120878322</v>
      </c>
      <c r="F445" s="84" t="s">
        <v>1955</v>
      </c>
      <c r="G445" s="84" t="b">
        <v>0</v>
      </c>
      <c r="H445" s="84" t="b">
        <v>0</v>
      </c>
      <c r="I445" s="84" t="b">
        <v>0</v>
      </c>
      <c r="J445" s="84" t="b">
        <v>0</v>
      </c>
      <c r="K445" s="84" t="b">
        <v>0</v>
      </c>
      <c r="L445" s="84" t="b">
        <v>0</v>
      </c>
    </row>
    <row r="446" spans="1:12" ht="15">
      <c r="A446" s="84" t="s">
        <v>2297</v>
      </c>
      <c r="B446" s="84" t="s">
        <v>2041</v>
      </c>
      <c r="C446" s="84">
        <v>10</v>
      </c>
      <c r="D446" s="118">
        <v>0.0036695191470669554</v>
      </c>
      <c r="E446" s="118">
        <v>1.0820808060365472</v>
      </c>
      <c r="F446" s="84" t="s">
        <v>1955</v>
      </c>
      <c r="G446" s="84" t="b">
        <v>0</v>
      </c>
      <c r="H446" s="84" t="b">
        <v>0</v>
      </c>
      <c r="I446" s="84" t="b">
        <v>0</v>
      </c>
      <c r="J446" s="84" t="b">
        <v>0</v>
      </c>
      <c r="K446" s="84" t="b">
        <v>0</v>
      </c>
      <c r="L446" s="84" t="b">
        <v>0</v>
      </c>
    </row>
    <row r="447" spans="1:12" ht="15">
      <c r="A447" s="84" t="s">
        <v>2294</v>
      </c>
      <c r="B447" s="84" t="s">
        <v>2041</v>
      </c>
      <c r="C447" s="84">
        <v>10</v>
      </c>
      <c r="D447" s="118">
        <v>0.0036695191470669554</v>
      </c>
      <c r="E447" s="118">
        <v>1.040688120878322</v>
      </c>
      <c r="F447" s="84" t="s">
        <v>1955</v>
      </c>
      <c r="G447" s="84" t="b">
        <v>0</v>
      </c>
      <c r="H447" s="84" t="b">
        <v>0</v>
      </c>
      <c r="I447" s="84" t="b">
        <v>0</v>
      </c>
      <c r="J447" s="84" t="b">
        <v>0</v>
      </c>
      <c r="K447" s="84" t="b">
        <v>0</v>
      </c>
      <c r="L447" s="84" t="b">
        <v>0</v>
      </c>
    </row>
    <row r="448" spans="1:12" ht="15">
      <c r="A448" s="84" t="s">
        <v>2301</v>
      </c>
      <c r="B448" s="84" t="s">
        <v>2041</v>
      </c>
      <c r="C448" s="84">
        <v>9</v>
      </c>
      <c r="D448" s="118">
        <v>0.003403800618556444</v>
      </c>
      <c r="E448" s="118">
        <v>1.0820808060365472</v>
      </c>
      <c r="F448" s="84" t="s">
        <v>1955</v>
      </c>
      <c r="G448" s="84" t="b">
        <v>1</v>
      </c>
      <c r="H448" s="84" t="b">
        <v>0</v>
      </c>
      <c r="I448" s="84" t="b">
        <v>0</v>
      </c>
      <c r="J448" s="84" t="b">
        <v>0</v>
      </c>
      <c r="K448" s="84" t="b">
        <v>0</v>
      </c>
      <c r="L448" s="84" t="b">
        <v>0</v>
      </c>
    </row>
    <row r="449" spans="1:12" ht="15">
      <c r="A449" s="84" t="s">
        <v>237</v>
      </c>
      <c r="B449" s="84" t="s">
        <v>2052</v>
      </c>
      <c r="C449" s="84">
        <v>8</v>
      </c>
      <c r="D449" s="118">
        <v>0.0031261954808945802</v>
      </c>
      <c r="E449" s="118">
        <v>2.061290674717047</v>
      </c>
      <c r="F449" s="84" t="s">
        <v>1955</v>
      </c>
      <c r="G449" s="84" t="b">
        <v>0</v>
      </c>
      <c r="H449" s="84" t="b">
        <v>0</v>
      </c>
      <c r="I449" s="84" t="b">
        <v>0</v>
      </c>
      <c r="J449" s="84" t="b">
        <v>0</v>
      </c>
      <c r="K449" s="84" t="b">
        <v>0</v>
      </c>
      <c r="L449" s="84" t="b">
        <v>0</v>
      </c>
    </row>
    <row r="450" spans="1:12" ht="15">
      <c r="A450" s="84" t="s">
        <v>2003</v>
      </c>
      <c r="B450" s="84" t="s">
        <v>2285</v>
      </c>
      <c r="C450" s="84">
        <v>8</v>
      </c>
      <c r="D450" s="118">
        <v>0.0031261954808945802</v>
      </c>
      <c r="E450" s="118">
        <v>0.8988338555026845</v>
      </c>
      <c r="F450" s="84" t="s">
        <v>1955</v>
      </c>
      <c r="G450" s="84" t="b">
        <v>0</v>
      </c>
      <c r="H450" s="84" t="b">
        <v>0</v>
      </c>
      <c r="I450" s="84" t="b">
        <v>0</v>
      </c>
      <c r="J450" s="84" t="b">
        <v>0</v>
      </c>
      <c r="K450" s="84" t="b">
        <v>0</v>
      </c>
      <c r="L450" s="84" t="b">
        <v>0</v>
      </c>
    </row>
    <row r="451" spans="1:12" ht="15">
      <c r="A451" s="84" t="s">
        <v>2003</v>
      </c>
      <c r="B451" s="84" t="s">
        <v>2284</v>
      </c>
      <c r="C451" s="84">
        <v>8</v>
      </c>
      <c r="D451" s="118">
        <v>0.0031261954808945802</v>
      </c>
      <c r="E451" s="118">
        <v>0.8688706321252413</v>
      </c>
      <c r="F451" s="84" t="s">
        <v>1955</v>
      </c>
      <c r="G451" s="84" t="b">
        <v>0</v>
      </c>
      <c r="H451" s="84" t="b">
        <v>0</v>
      </c>
      <c r="I451" s="84" t="b">
        <v>0</v>
      </c>
      <c r="J451" s="84" t="b">
        <v>0</v>
      </c>
      <c r="K451" s="84" t="b">
        <v>0</v>
      </c>
      <c r="L451" s="84" t="b">
        <v>0</v>
      </c>
    </row>
    <row r="452" spans="1:12" ht="15">
      <c r="A452" s="84" t="s">
        <v>2302</v>
      </c>
      <c r="B452" s="84" t="s">
        <v>2303</v>
      </c>
      <c r="C452" s="84">
        <v>8</v>
      </c>
      <c r="D452" s="118">
        <v>0.0031261954808945802</v>
      </c>
      <c r="E452" s="118">
        <v>2.671751208071441</v>
      </c>
      <c r="F452" s="84" t="s">
        <v>1955</v>
      </c>
      <c r="G452" s="84" t="b">
        <v>0</v>
      </c>
      <c r="H452" s="84" t="b">
        <v>0</v>
      </c>
      <c r="I452" s="84" t="b">
        <v>0</v>
      </c>
      <c r="J452" s="84" t="b">
        <v>0</v>
      </c>
      <c r="K452" s="84" t="b">
        <v>0</v>
      </c>
      <c r="L452" s="84" t="b">
        <v>0</v>
      </c>
    </row>
    <row r="453" spans="1:12" ht="15">
      <c r="A453" s="84" t="s">
        <v>2303</v>
      </c>
      <c r="B453" s="84" t="s">
        <v>2041</v>
      </c>
      <c r="C453" s="84">
        <v>8</v>
      </c>
      <c r="D453" s="118">
        <v>0.0031261954808945802</v>
      </c>
      <c r="E453" s="118">
        <v>1.0820808060365472</v>
      </c>
      <c r="F453" s="84" t="s">
        <v>1955</v>
      </c>
      <c r="G453" s="84" t="b">
        <v>0</v>
      </c>
      <c r="H453" s="84" t="b">
        <v>0</v>
      </c>
      <c r="I453" s="84" t="b">
        <v>0</v>
      </c>
      <c r="J453" s="84" t="b">
        <v>0</v>
      </c>
      <c r="K453" s="84" t="b">
        <v>0</v>
      </c>
      <c r="L453" s="84" t="b">
        <v>0</v>
      </c>
    </row>
    <row r="454" spans="1:12" ht="15">
      <c r="A454" s="84" t="s">
        <v>2298</v>
      </c>
      <c r="B454" s="84" t="s">
        <v>2041</v>
      </c>
      <c r="C454" s="84">
        <v>8</v>
      </c>
      <c r="D454" s="118">
        <v>0.0031261954808945802</v>
      </c>
      <c r="E454" s="118">
        <v>0.9851707930284908</v>
      </c>
      <c r="F454" s="84" t="s">
        <v>1955</v>
      </c>
      <c r="G454" s="84" t="b">
        <v>0</v>
      </c>
      <c r="H454" s="84" t="b">
        <v>0</v>
      </c>
      <c r="I454" s="84" t="b">
        <v>0</v>
      </c>
      <c r="J454" s="84" t="b">
        <v>0</v>
      </c>
      <c r="K454" s="84" t="b">
        <v>0</v>
      </c>
      <c r="L454" s="84" t="b">
        <v>0</v>
      </c>
    </row>
    <row r="455" spans="1:12" ht="15">
      <c r="A455" s="84" t="s">
        <v>2270</v>
      </c>
      <c r="B455" s="84" t="s">
        <v>2053</v>
      </c>
      <c r="C455" s="84">
        <v>8</v>
      </c>
      <c r="D455" s="118">
        <v>0.0031261954808945802</v>
      </c>
      <c r="E455" s="118">
        <v>0.971155645448685</v>
      </c>
      <c r="F455" s="84" t="s">
        <v>1955</v>
      </c>
      <c r="G455" s="84" t="b">
        <v>0</v>
      </c>
      <c r="H455" s="84" t="b">
        <v>1</v>
      </c>
      <c r="I455" s="84" t="b">
        <v>0</v>
      </c>
      <c r="J455" s="84" t="b">
        <v>0</v>
      </c>
      <c r="K455" s="84" t="b">
        <v>0</v>
      </c>
      <c r="L455" s="84" t="b">
        <v>0</v>
      </c>
    </row>
    <row r="456" spans="1:12" ht="15">
      <c r="A456" s="84" t="s">
        <v>2300</v>
      </c>
      <c r="B456" s="84" t="s">
        <v>2041</v>
      </c>
      <c r="C456" s="84">
        <v>8</v>
      </c>
      <c r="D456" s="118">
        <v>0.0031261954808945802</v>
      </c>
      <c r="E456" s="118">
        <v>1.030928283589166</v>
      </c>
      <c r="F456" s="84" t="s">
        <v>1955</v>
      </c>
      <c r="G456" s="84" t="b">
        <v>0</v>
      </c>
      <c r="H456" s="84" t="b">
        <v>0</v>
      </c>
      <c r="I456" s="84" t="b">
        <v>0</v>
      </c>
      <c r="J456" s="84" t="b">
        <v>0</v>
      </c>
      <c r="K456" s="84" t="b">
        <v>0</v>
      </c>
      <c r="L456" s="84" t="b">
        <v>0</v>
      </c>
    </row>
    <row r="457" spans="1:12" ht="15">
      <c r="A457" s="84" t="s">
        <v>2306</v>
      </c>
      <c r="B457" s="84" t="s">
        <v>2041</v>
      </c>
      <c r="C457" s="84">
        <v>8</v>
      </c>
      <c r="D457" s="118">
        <v>0.0031261954808945802</v>
      </c>
      <c r="E457" s="118">
        <v>1.0820808060365472</v>
      </c>
      <c r="F457" s="84" t="s">
        <v>1955</v>
      </c>
      <c r="G457" s="84" t="b">
        <v>0</v>
      </c>
      <c r="H457" s="84" t="b">
        <v>0</v>
      </c>
      <c r="I457" s="84" t="b">
        <v>0</v>
      </c>
      <c r="J457" s="84" t="b">
        <v>0</v>
      </c>
      <c r="K457" s="84" t="b">
        <v>0</v>
      </c>
      <c r="L457" s="84" t="b">
        <v>0</v>
      </c>
    </row>
    <row r="458" spans="1:12" ht="15">
      <c r="A458" s="84" t="s">
        <v>2305</v>
      </c>
      <c r="B458" s="84" t="s">
        <v>2293</v>
      </c>
      <c r="C458" s="84">
        <v>8</v>
      </c>
      <c r="D458" s="118">
        <v>0.0031261954808945802</v>
      </c>
      <c r="E458" s="118">
        <v>2.53344850990516</v>
      </c>
      <c r="F458" s="84" t="s">
        <v>1955</v>
      </c>
      <c r="G458" s="84" t="b">
        <v>0</v>
      </c>
      <c r="H458" s="84" t="b">
        <v>0</v>
      </c>
      <c r="I458" s="84" t="b">
        <v>0</v>
      </c>
      <c r="J458" s="84" t="b">
        <v>0</v>
      </c>
      <c r="K458" s="84" t="b">
        <v>0</v>
      </c>
      <c r="L458" s="84" t="b">
        <v>0</v>
      </c>
    </row>
    <row r="459" spans="1:12" ht="15">
      <c r="A459" s="84" t="s">
        <v>2309</v>
      </c>
      <c r="B459" s="84" t="s">
        <v>2041</v>
      </c>
      <c r="C459" s="84">
        <v>7</v>
      </c>
      <c r="D459" s="118">
        <v>0.002835210531732563</v>
      </c>
      <c r="E459" s="118">
        <v>1.0820808060365472</v>
      </c>
      <c r="F459" s="84" t="s">
        <v>1955</v>
      </c>
      <c r="G459" s="84" t="b">
        <v>0</v>
      </c>
      <c r="H459" s="84" t="b">
        <v>0</v>
      </c>
      <c r="I459" s="84" t="b">
        <v>0</v>
      </c>
      <c r="J459" s="84" t="b">
        <v>0</v>
      </c>
      <c r="K459" s="84" t="b">
        <v>0</v>
      </c>
      <c r="L459" s="84" t="b">
        <v>0</v>
      </c>
    </row>
    <row r="460" spans="1:12" ht="15">
      <c r="A460" s="84" t="s">
        <v>2288</v>
      </c>
      <c r="B460" s="84" t="s">
        <v>2041</v>
      </c>
      <c r="C460" s="84">
        <v>7</v>
      </c>
      <c r="D460" s="118">
        <v>0.002835210531732563</v>
      </c>
      <c r="E460" s="118">
        <v>0.8132354937439672</v>
      </c>
      <c r="F460" s="84" t="s">
        <v>1955</v>
      </c>
      <c r="G460" s="84" t="b">
        <v>0</v>
      </c>
      <c r="H460" s="84" t="b">
        <v>0</v>
      </c>
      <c r="I460" s="84" t="b">
        <v>0</v>
      </c>
      <c r="J460" s="84" t="b">
        <v>0</v>
      </c>
      <c r="K460" s="84" t="b">
        <v>0</v>
      </c>
      <c r="L460" s="84" t="b">
        <v>0</v>
      </c>
    </row>
    <row r="461" spans="1:12" ht="15">
      <c r="A461" s="84" t="s">
        <v>2003</v>
      </c>
      <c r="B461" s="84" t="s">
        <v>2276</v>
      </c>
      <c r="C461" s="84">
        <v>7</v>
      </c>
      <c r="D461" s="118">
        <v>0.002835210531732563</v>
      </c>
      <c r="E461" s="118">
        <v>0.6252421081856429</v>
      </c>
      <c r="F461" s="84" t="s">
        <v>1955</v>
      </c>
      <c r="G461" s="84" t="b">
        <v>0</v>
      </c>
      <c r="H461" s="84" t="b">
        <v>0</v>
      </c>
      <c r="I461" s="84" t="b">
        <v>0</v>
      </c>
      <c r="J461" s="84" t="b">
        <v>0</v>
      </c>
      <c r="K461" s="84" t="b">
        <v>0</v>
      </c>
      <c r="L461" s="84" t="b">
        <v>0</v>
      </c>
    </row>
    <row r="462" spans="1:12" ht="15">
      <c r="A462" s="84" t="s">
        <v>2269</v>
      </c>
      <c r="B462" s="84" t="s">
        <v>2274</v>
      </c>
      <c r="C462" s="84">
        <v>7</v>
      </c>
      <c r="D462" s="118">
        <v>0.002835210531732563</v>
      </c>
      <c r="E462" s="118">
        <v>1.3059958827708047</v>
      </c>
      <c r="F462" s="84" t="s">
        <v>1955</v>
      </c>
      <c r="G462" s="84" t="b">
        <v>0</v>
      </c>
      <c r="H462" s="84" t="b">
        <v>0</v>
      </c>
      <c r="I462" s="84" t="b">
        <v>0</v>
      </c>
      <c r="J462" s="84" t="b">
        <v>0</v>
      </c>
      <c r="K462" s="84" t="b">
        <v>0</v>
      </c>
      <c r="L462" s="84" t="b">
        <v>0</v>
      </c>
    </row>
    <row r="463" spans="1:12" ht="15">
      <c r="A463" s="84" t="s">
        <v>2269</v>
      </c>
      <c r="B463" s="84" t="s">
        <v>2268</v>
      </c>
      <c r="C463" s="84">
        <v>7</v>
      </c>
      <c r="D463" s="118">
        <v>0.002835210531732563</v>
      </c>
      <c r="E463" s="118">
        <v>0.988575470918654</v>
      </c>
      <c r="F463" s="84" t="s">
        <v>1955</v>
      </c>
      <c r="G463" s="84" t="b">
        <v>0</v>
      </c>
      <c r="H463" s="84" t="b">
        <v>0</v>
      </c>
      <c r="I463" s="84" t="b">
        <v>0</v>
      </c>
      <c r="J463" s="84" t="b">
        <v>0</v>
      </c>
      <c r="K463" s="84" t="b">
        <v>0</v>
      </c>
      <c r="L463" s="84" t="b">
        <v>0</v>
      </c>
    </row>
    <row r="464" spans="1:12" ht="15">
      <c r="A464" s="84" t="s">
        <v>2003</v>
      </c>
      <c r="B464" s="84" t="s">
        <v>2313</v>
      </c>
      <c r="C464" s="84">
        <v>7</v>
      </c>
      <c r="D464" s="118">
        <v>0.002835210531732563</v>
      </c>
      <c r="E464" s="118">
        <v>1.1418719041889789</v>
      </c>
      <c r="F464" s="84" t="s">
        <v>1955</v>
      </c>
      <c r="G464" s="84" t="b">
        <v>0</v>
      </c>
      <c r="H464" s="84" t="b">
        <v>0</v>
      </c>
      <c r="I464" s="84" t="b">
        <v>0</v>
      </c>
      <c r="J464" s="84" t="b">
        <v>0</v>
      </c>
      <c r="K464" s="84" t="b">
        <v>0</v>
      </c>
      <c r="L464" s="84" t="b">
        <v>0</v>
      </c>
    </row>
    <row r="465" spans="1:12" ht="15">
      <c r="A465" s="84" t="s">
        <v>2313</v>
      </c>
      <c r="B465" s="84" t="s">
        <v>2273</v>
      </c>
      <c r="C465" s="84">
        <v>7</v>
      </c>
      <c r="D465" s="118">
        <v>0.002835210531732563</v>
      </c>
      <c r="E465" s="118">
        <v>2.1434774309043974</v>
      </c>
      <c r="F465" s="84" t="s">
        <v>1955</v>
      </c>
      <c r="G465" s="84" t="b">
        <v>0</v>
      </c>
      <c r="H465" s="84" t="b">
        <v>0</v>
      </c>
      <c r="I465" s="84" t="b">
        <v>0</v>
      </c>
      <c r="J465" s="84" t="b">
        <v>0</v>
      </c>
      <c r="K465" s="84" t="b">
        <v>0</v>
      </c>
      <c r="L465" s="84" t="b">
        <v>0</v>
      </c>
    </row>
    <row r="466" spans="1:12" ht="15">
      <c r="A466" s="84" t="s">
        <v>2290</v>
      </c>
      <c r="B466" s="84" t="s">
        <v>2289</v>
      </c>
      <c r="C466" s="84">
        <v>7</v>
      </c>
      <c r="D466" s="118">
        <v>0.002950409038963215</v>
      </c>
      <c r="E466" s="118">
        <v>2.261576742982392</v>
      </c>
      <c r="F466" s="84" t="s">
        <v>1955</v>
      </c>
      <c r="G466" s="84" t="b">
        <v>1</v>
      </c>
      <c r="H466" s="84" t="b">
        <v>0</v>
      </c>
      <c r="I466" s="84" t="b">
        <v>0</v>
      </c>
      <c r="J466" s="84" t="b">
        <v>0</v>
      </c>
      <c r="K466" s="84" t="b">
        <v>0</v>
      </c>
      <c r="L466" s="84" t="b">
        <v>0</v>
      </c>
    </row>
    <row r="467" spans="1:12" ht="15">
      <c r="A467" s="84" t="s">
        <v>2316</v>
      </c>
      <c r="B467" s="84" t="s">
        <v>2277</v>
      </c>
      <c r="C467" s="84">
        <v>6</v>
      </c>
      <c r="D467" s="118">
        <v>0.00278864365442312</v>
      </c>
      <c r="E467" s="118">
        <v>2.2324185142411785</v>
      </c>
      <c r="F467" s="84" t="s">
        <v>1955</v>
      </c>
      <c r="G467" s="84" t="b">
        <v>0</v>
      </c>
      <c r="H467" s="84" t="b">
        <v>0</v>
      </c>
      <c r="I467" s="84" t="b">
        <v>0</v>
      </c>
      <c r="J467" s="84" t="b">
        <v>0</v>
      </c>
      <c r="K467" s="84" t="b">
        <v>0</v>
      </c>
      <c r="L467" s="84" t="b">
        <v>0</v>
      </c>
    </row>
    <row r="468" spans="1:12" ht="15">
      <c r="A468" s="84" t="s">
        <v>2277</v>
      </c>
      <c r="B468" s="84" t="s">
        <v>2041</v>
      </c>
      <c r="C468" s="84">
        <v>6</v>
      </c>
      <c r="D468" s="118">
        <v>0.002528922033397041</v>
      </c>
      <c r="E468" s="118">
        <v>0.5178093755979846</v>
      </c>
      <c r="F468" s="84" t="s">
        <v>1955</v>
      </c>
      <c r="G468" s="84" t="b">
        <v>0</v>
      </c>
      <c r="H468" s="84" t="b">
        <v>0</v>
      </c>
      <c r="I468" s="84" t="b">
        <v>0</v>
      </c>
      <c r="J468" s="84" t="b">
        <v>0</v>
      </c>
      <c r="K468" s="84" t="b">
        <v>0</v>
      </c>
      <c r="L468" s="84" t="b">
        <v>0</v>
      </c>
    </row>
    <row r="469" spans="1:12" ht="15">
      <c r="A469" s="84" t="s">
        <v>2287</v>
      </c>
      <c r="B469" s="84" t="s">
        <v>2314</v>
      </c>
      <c r="C469" s="84">
        <v>6</v>
      </c>
      <c r="D469" s="118">
        <v>0.002528922033397041</v>
      </c>
      <c r="E469" s="118">
        <v>2.4608978427565478</v>
      </c>
      <c r="F469" s="84" t="s">
        <v>1955</v>
      </c>
      <c r="G469" s="84" t="b">
        <v>0</v>
      </c>
      <c r="H469" s="84" t="b">
        <v>0</v>
      </c>
      <c r="I469" s="84" t="b">
        <v>0</v>
      </c>
      <c r="J469" s="84" t="b">
        <v>0</v>
      </c>
      <c r="K469" s="84" t="b">
        <v>0</v>
      </c>
      <c r="L469" s="84" t="b">
        <v>0</v>
      </c>
    </row>
    <row r="470" spans="1:12" ht="15">
      <c r="A470" s="84" t="s">
        <v>2314</v>
      </c>
      <c r="B470" s="84" t="s">
        <v>2315</v>
      </c>
      <c r="C470" s="84">
        <v>6</v>
      </c>
      <c r="D470" s="118">
        <v>0.002528922033397041</v>
      </c>
      <c r="E470" s="118">
        <v>2.796689944679741</v>
      </c>
      <c r="F470" s="84" t="s">
        <v>1955</v>
      </c>
      <c r="G470" s="84" t="b">
        <v>0</v>
      </c>
      <c r="H470" s="84" t="b">
        <v>0</v>
      </c>
      <c r="I470" s="84" t="b">
        <v>0</v>
      </c>
      <c r="J470" s="84" t="b">
        <v>0</v>
      </c>
      <c r="K470" s="84" t="b">
        <v>0</v>
      </c>
      <c r="L470" s="84" t="b">
        <v>0</v>
      </c>
    </row>
    <row r="471" spans="1:12" ht="15">
      <c r="A471" s="84" t="s">
        <v>2315</v>
      </c>
      <c r="B471" s="84" t="s">
        <v>2041</v>
      </c>
      <c r="C471" s="84">
        <v>6</v>
      </c>
      <c r="D471" s="118">
        <v>0.002528922033397041</v>
      </c>
      <c r="E471" s="118">
        <v>1.0820808060365472</v>
      </c>
      <c r="F471" s="84" t="s">
        <v>1955</v>
      </c>
      <c r="G471" s="84" t="b">
        <v>0</v>
      </c>
      <c r="H471" s="84" t="b">
        <v>0</v>
      </c>
      <c r="I471" s="84" t="b">
        <v>0</v>
      </c>
      <c r="J471" s="84" t="b">
        <v>0</v>
      </c>
      <c r="K471" s="84" t="b">
        <v>0</v>
      </c>
      <c r="L471" s="84" t="b">
        <v>0</v>
      </c>
    </row>
    <row r="472" spans="1:12" ht="15">
      <c r="A472" s="84" t="s">
        <v>2271</v>
      </c>
      <c r="B472" s="84" t="s">
        <v>2280</v>
      </c>
      <c r="C472" s="84">
        <v>6</v>
      </c>
      <c r="D472" s="118">
        <v>0.002645708531992358</v>
      </c>
      <c r="E472" s="118">
        <v>1.4956599490157598</v>
      </c>
      <c r="F472" s="84" t="s">
        <v>1955</v>
      </c>
      <c r="G472" s="84" t="b">
        <v>0</v>
      </c>
      <c r="H472" s="84" t="b">
        <v>0</v>
      </c>
      <c r="I472" s="84" t="b">
        <v>0</v>
      </c>
      <c r="J472" s="84" t="b">
        <v>0</v>
      </c>
      <c r="K472" s="84" t="b">
        <v>0</v>
      </c>
      <c r="L472" s="84" t="b">
        <v>0</v>
      </c>
    </row>
    <row r="473" spans="1:12" ht="15">
      <c r="A473" s="84" t="s">
        <v>2003</v>
      </c>
      <c r="B473" s="84" t="s">
        <v>2278</v>
      </c>
      <c r="C473" s="84">
        <v>6</v>
      </c>
      <c r="D473" s="118">
        <v>0.002528922033397041</v>
      </c>
      <c r="E473" s="118">
        <v>0.5776004737504163</v>
      </c>
      <c r="F473" s="84" t="s">
        <v>1955</v>
      </c>
      <c r="G473" s="84" t="b">
        <v>0</v>
      </c>
      <c r="H473" s="84" t="b">
        <v>0</v>
      </c>
      <c r="I473" s="84" t="b">
        <v>0</v>
      </c>
      <c r="J473" s="84" t="b">
        <v>0</v>
      </c>
      <c r="K473" s="84" t="b">
        <v>0</v>
      </c>
      <c r="L473" s="84" t="b">
        <v>0</v>
      </c>
    </row>
    <row r="474" spans="1:12" ht="15">
      <c r="A474" s="84" t="s">
        <v>2289</v>
      </c>
      <c r="B474" s="84" t="s">
        <v>2041</v>
      </c>
      <c r="C474" s="84">
        <v>6</v>
      </c>
      <c r="D474" s="118">
        <v>0.002528922033397041</v>
      </c>
      <c r="E474" s="118">
        <v>0.781050810372566</v>
      </c>
      <c r="F474" s="84" t="s">
        <v>1955</v>
      </c>
      <c r="G474" s="84" t="b">
        <v>0</v>
      </c>
      <c r="H474" s="84" t="b">
        <v>0</v>
      </c>
      <c r="I474" s="84" t="b">
        <v>0</v>
      </c>
      <c r="J474" s="84" t="b">
        <v>0</v>
      </c>
      <c r="K474" s="84" t="b">
        <v>0</v>
      </c>
      <c r="L474" s="84" t="b">
        <v>0</v>
      </c>
    </row>
    <row r="475" spans="1:12" ht="15">
      <c r="A475" s="84" t="s">
        <v>2003</v>
      </c>
      <c r="B475" s="84" t="s">
        <v>2318</v>
      </c>
      <c r="C475" s="84">
        <v>6</v>
      </c>
      <c r="D475" s="118">
        <v>0.002528922033397041</v>
      </c>
      <c r="E475" s="118">
        <v>1.1418719041889789</v>
      </c>
      <c r="F475" s="84" t="s">
        <v>1955</v>
      </c>
      <c r="G475" s="84" t="b">
        <v>0</v>
      </c>
      <c r="H475" s="84" t="b">
        <v>0</v>
      </c>
      <c r="I475" s="84" t="b">
        <v>0</v>
      </c>
      <c r="J475" s="84" t="b">
        <v>0</v>
      </c>
      <c r="K475" s="84" t="b">
        <v>0</v>
      </c>
      <c r="L475" s="84" t="b">
        <v>0</v>
      </c>
    </row>
    <row r="476" spans="1:12" ht="15">
      <c r="A476" s="84" t="s">
        <v>2003</v>
      </c>
      <c r="B476" s="84" t="s">
        <v>2281</v>
      </c>
      <c r="C476" s="84">
        <v>6</v>
      </c>
      <c r="D476" s="118">
        <v>0.002528922033397041</v>
      </c>
      <c r="E476" s="118">
        <v>0.6647506494693165</v>
      </c>
      <c r="F476" s="84" t="s">
        <v>1955</v>
      </c>
      <c r="G476" s="84" t="b">
        <v>0</v>
      </c>
      <c r="H476" s="84" t="b">
        <v>0</v>
      </c>
      <c r="I476" s="84" t="b">
        <v>0</v>
      </c>
      <c r="J476" s="84" t="b">
        <v>0</v>
      </c>
      <c r="K476" s="84" t="b">
        <v>0</v>
      </c>
      <c r="L476" s="84" t="b">
        <v>0</v>
      </c>
    </row>
    <row r="477" spans="1:12" ht="15">
      <c r="A477" s="84" t="s">
        <v>237</v>
      </c>
      <c r="B477" s="84" t="s">
        <v>2270</v>
      </c>
      <c r="C477" s="84">
        <v>5</v>
      </c>
      <c r="D477" s="118">
        <v>0.0022047571099936317</v>
      </c>
      <c r="E477" s="118">
        <v>2.1124431971644286</v>
      </c>
      <c r="F477" s="84" t="s">
        <v>1955</v>
      </c>
      <c r="G477" s="84" t="b">
        <v>0</v>
      </c>
      <c r="H477" s="84" t="b">
        <v>0</v>
      </c>
      <c r="I477" s="84" t="b">
        <v>0</v>
      </c>
      <c r="J477" s="84" t="b">
        <v>0</v>
      </c>
      <c r="K477" s="84" t="b">
        <v>1</v>
      </c>
      <c r="L477" s="84" t="b">
        <v>0</v>
      </c>
    </row>
    <row r="478" spans="1:12" ht="15">
      <c r="A478" s="84" t="s">
        <v>2322</v>
      </c>
      <c r="B478" s="84" t="s">
        <v>2041</v>
      </c>
      <c r="C478" s="84">
        <v>5</v>
      </c>
      <c r="D478" s="118">
        <v>0.0022047571099936317</v>
      </c>
      <c r="E478" s="118">
        <v>1.0820808060365472</v>
      </c>
      <c r="F478" s="84" t="s">
        <v>1955</v>
      </c>
      <c r="G478" s="84" t="b">
        <v>0</v>
      </c>
      <c r="H478" s="84" t="b">
        <v>0</v>
      </c>
      <c r="I478" s="84" t="b">
        <v>0</v>
      </c>
      <c r="J478" s="84" t="b">
        <v>0</v>
      </c>
      <c r="K478" s="84" t="b">
        <v>0</v>
      </c>
      <c r="L478" s="84" t="b">
        <v>0</v>
      </c>
    </row>
    <row r="479" spans="1:12" ht="15">
      <c r="A479" s="84" t="s">
        <v>2280</v>
      </c>
      <c r="B479" s="84" t="s">
        <v>2298</v>
      </c>
      <c r="C479" s="84">
        <v>5</v>
      </c>
      <c r="D479" s="118">
        <v>0.0022047571099936317</v>
      </c>
      <c r="E479" s="118">
        <v>2.0185386942960974</v>
      </c>
      <c r="F479" s="84" t="s">
        <v>1955</v>
      </c>
      <c r="G479" s="84" t="b">
        <v>0</v>
      </c>
      <c r="H479" s="84" t="b">
        <v>0</v>
      </c>
      <c r="I479" s="84" t="b">
        <v>0</v>
      </c>
      <c r="J479" s="84" t="b">
        <v>0</v>
      </c>
      <c r="K479" s="84" t="b">
        <v>0</v>
      </c>
      <c r="L479" s="84" t="b">
        <v>0</v>
      </c>
    </row>
    <row r="480" spans="1:12" ht="15">
      <c r="A480" s="84" t="s">
        <v>2003</v>
      </c>
      <c r="B480" s="84" t="s">
        <v>2311</v>
      </c>
      <c r="C480" s="84">
        <v>5</v>
      </c>
      <c r="D480" s="118">
        <v>0.0022047571099936317</v>
      </c>
      <c r="E480" s="118">
        <v>0.9957438685107408</v>
      </c>
      <c r="F480" s="84" t="s">
        <v>1955</v>
      </c>
      <c r="G480" s="84" t="b">
        <v>0</v>
      </c>
      <c r="H480" s="84" t="b">
        <v>0</v>
      </c>
      <c r="I480" s="84" t="b">
        <v>0</v>
      </c>
      <c r="J480" s="84" t="b">
        <v>1</v>
      </c>
      <c r="K480" s="84" t="b">
        <v>0</v>
      </c>
      <c r="L480" s="84" t="b">
        <v>0</v>
      </c>
    </row>
    <row r="481" spans="1:12" ht="15">
      <c r="A481" s="84" t="s">
        <v>2288</v>
      </c>
      <c r="B481" s="84" t="s">
        <v>2268</v>
      </c>
      <c r="C481" s="84">
        <v>5</v>
      </c>
      <c r="D481" s="118">
        <v>0.0022047571099936317</v>
      </c>
      <c r="E481" s="118">
        <v>1.4274740872695981</v>
      </c>
      <c r="F481" s="84" t="s">
        <v>1955</v>
      </c>
      <c r="G481" s="84" t="b">
        <v>0</v>
      </c>
      <c r="H481" s="84" t="b">
        <v>0</v>
      </c>
      <c r="I481" s="84" t="b">
        <v>0</v>
      </c>
      <c r="J481" s="84" t="b">
        <v>0</v>
      </c>
      <c r="K481" s="84" t="b">
        <v>0</v>
      </c>
      <c r="L481" s="84" t="b">
        <v>0</v>
      </c>
    </row>
    <row r="482" spans="1:12" ht="15">
      <c r="A482" s="84" t="s">
        <v>2276</v>
      </c>
      <c r="B482" s="84" t="s">
        <v>2268</v>
      </c>
      <c r="C482" s="84">
        <v>5</v>
      </c>
      <c r="D482" s="118">
        <v>0.0022047571099936317</v>
      </c>
      <c r="E482" s="118">
        <v>1.179689603558842</v>
      </c>
      <c r="F482" s="84" t="s">
        <v>1955</v>
      </c>
      <c r="G482" s="84" t="b">
        <v>0</v>
      </c>
      <c r="H482" s="84" t="b">
        <v>0</v>
      </c>
      <c r="I482" s="84" t="b">
        <v>0</v>
      </c>
      <c r="J482" s="84" t="b">
        <v>0</v>
      </c>
      <c r="K482" s="84" t="b">
        <v>0</v>
      </c>
      <c r="L482" s="84" t="b">
        <v>0</v>
      </c>
    </row>
    <row r="483" spans="1:12" ht="15">
      <c r="A483" s="84" t="s">
        <v>2332</v>
      </c>
      <c r="B483" s="84" t="s">
        <v>2041</v>
      </c>
      <c r="C483" s="84">
        <v>5</v>
      </c>
      <c r="D483" s="118">
        <v>0.0022047571099936317</v>
      </c>
      <c r="E483" s="118">
        <v>1.0820808060365472</v>
      </c>
      <c r="F483" s="84" t="s">
        <v>1955</v>
      </c>
      <c r="G483" s="84" t="b">
        <v>0</v>
      </c>
      <c r="H483" s="84" t="b">
        <v>0</v>
      </c>
      <c r="I483" s="84" t="b">
        <v>0</v>
      </c>
      <c r="J483" s="84" t="b">
        <v>0</v>
      </c>
      <c r="K483" s="84" t="b">
        <v>0</v>
      </c>
      <c r="L483" s="84" t="b">
        <v>0</v>
      </c>
    </row>
    <row r="484" spans="1:12" ht="15">
      <c r="A484" s="84" t="s">
        <v>2282</v>
      </c>
      <c r="B484" s="84" t="s">
        <v>2286</v>
      </c>
      <c r="C484" s="84">
        <v>5</v>
      </c>
      <c r="D484" s="118">
        <v>0.0022047571099936317</v>
      </c>
      <c r="E484" s="118">
        <v>1.9045953419892605</v>
      </c>
      <c r="F484" s="84" t="s">
        <v>1955</v>
      </c>
      <c r="G484" s="84" t="b">
        <v>0</v>
      </c>
      <c r="H484" s="84" t="b">
        <v>0</v>
      </c>
      <c r="I484" s="84" t="b">
        <v>0</v>
      </c>
      <c r="J484" s="84" t="b">
        <v>0</v>
      </c>
      <c r="K484" s="84" t="b">
        <v>0</v>
      </c>
      <c r="L484" s="84" t="b">
        <v>0</v>
      </c>
    </row>
    <row r="485" spans="1:12" ht="15">
      <c r="A485" s="84" t="s">
        <v>2003</v>
      </c>
      <c r="B485" s="84" t="s">
        <v>2009</v>
      </c>
      <c r="C485" s="84">
        <v>5</v>
      </c>
      <c r="D485" s="118">
        <v>0.0022047571099936317</v>
      </c>
      <c r="E485" s="118">
        <v>1.062690658141354</v>
      </c>
      <c r="F485" s="84" t="s">
        <v>1955</v>
      </c>
      <c r="G485" s="84" t="b">
        <v>0</v>
      </c>
      <c r="H485" s="84" t="b">
        <v>0</v>
      </c>
      <c r="I485" s="84" t="b">
        <v>0</v>
      </c>
      <c r="J485" s="84" t="b">
        <v>0</v>
      </c>
      <c r="K485" s="84" t="b">
        <v>0</v>
      </c>
      <c r="L485" s="84" t="b">
        <v>0</v>
      </c>
    </row>
    <row r="486" spans="1:12" ht="15">
      <c r="A486" s="84" t="s">
        <v>2268</v>
      </c>
      <c r="B486" s="84" t="s">
        <v>2080</v>
      </c>
      <c r="C486" s="84">
        <v>5</v>
      </c>
      <c r="D486" s="118">
        <v>0.0022047571099936317</v>
      </c>
      <c r="E486" s="118">
        <v>1.7632661891927912</v>
      </c>
      <c r="F486" s="84" t="s">
        <v>1955</v>
      </c>
      <c r="G486" s="84" t="b">
        <v>0</v>
      </c>
      <c r="H486" s="84" t="b">
        <v>0</v>
      </c>
      <c r="I486" s="84" t="b">
        <v>0</v>
      </c>
      <c r="J486" s="84" t="b">
        <v>0</v>
      </c>
      <c r="K486" s="84" t="b">
        <v>0</v>
      </c>
      <c r="L486" s="84" t="b">
        <v>0</v>
      </c>
    </row>
    <row r="487" spans="1:12" ht="15">
      <c r="A487" s="84" t="s">
        <v>2275</v>
      </c>
      <c r="B487" s="84" t="s">
        <v>2287</v>
      </c>
      <c r="C487" s="84">
        <v>4</v>
      </c>
      <c r="D487" s="118">
        <v>0.0018590957696154133</v>
      </c>
      <c r="E487" s="118">
        <v>1.7012299980669174</v>
      </c>
      <c r="F487" s="84" t="s">
        <v>1955</v>
      </c>
      <c r="G487" s="84" t="b">
        <v>0</v>
      </c>
      <c r="H487" s="84" t="b">
        <v>0</v>
      </c>
      <c r="I487" s="84" t="b">
        <v>0</v>
      </c>
      <c r="J487" s="84" t="b">
        <v>0</v>
      </c>
      <c r="K487" s="84" t="b">
        <v>0</v>
      </c>
      <c r="L487" s="84" t="b">
        <v>0</v>
      </c>
    </row>
    <row r="488" spans="1:12" ht="15">
      <c r="A488" s="84" t="s">
        <v>2003</v>
      </c>
      <c r="B488" s="84" t="s">
        <v>2335</v>
      </c>
      <c r="C488" s="84">
        <v>4</v>
      </c>
      <c r="D488" s="118">
        <v>0.0018590957696154133</v>
      </c>
      <c r="E488" s="118">
        <v>1.1418719041889789</v>
      </c>
      <c r="F488" s="84" t="s">
        <v>1955</v>
      </c>
      <c r="G488" s="84" t="b">
        <v>0</v>
      </c>
      <c r="H488" s="84" t="b">
        <v>0</v>
      </c>
      <c r="I488" s="84" t="b">
        <v>0</v>
      </c>
      <c r="J488" s="84" t="b">
        <v>0</v>
      </c>
      <c r="K488" s="84" t="b">
        <v>0</v>
      </c>
      <c r="L488" s="84" t="b">
        <v>0</v>
      </c>
    </row>
    <row r="489" spans="1:12" ht="15">
      <c r="A489" s="84" t="s">
        <v>2003</v>
      </c>
      <c r="B489" s="84" t="s">
        <v>2321</v>
      </c>
      <c r="C489" s="84">
        <v>4</v>
      </c>
      <c r="D489" s="118">
        <v>0.0018590957696154133</v>
      </c>
      <c r="E489" s="118">
        <v>1.0449618911809226</v>
      </c>
      <c r="F489" s="84" t="s">
        <v>1955</v>
      </c>
      <c r="G489" s="84" t="b">
        <v>0</v>
      </c>
      <c r="H489" s="84" t="b">
        <v>0</v>
      </c>
      <c r="I489" s="84" t="b">
        <v>0</v>
      </c>
      <c r="J489" s="84" t="b">
        <v>0</v>
      </c>
      <c r="K489" s="84" t="b">
        <v>0</v>
      </c>
      <c r="L489" s="84" t="b">
        <v>0</v>
      </c>
    </row>
    <row r="490" spans="1:12" ht="15">
      <c r="A490" s="84" t="s">
        <v>2290</v>
      </c>
      <c r="B490" s="84" t="s">
        <v>2277</v>
      </c>
      <c r="C490" s="84">
        <v>4</v>
      </c>
      <c r="D490" s="118">
        <v>0.0018590957696154133</v>
      </c>
      <c r="E490" s="118">
        <v>1.755297259521516</v>
      </c>
      <c r="F490" s="84" t="s">
        <v>1955</v>
      </c>
      <c r="G490" s="84" t="b">
        <v>1</v>
      </c>
      <c r="H490" s="84" t="b">
        <v>0</v>
      </c>
      <c r="I490" s="84" t="b">
        <v>0</v>
      </c>
      <c r="J490" s="84" t="b">
        <v>0</v>
      </c>
      <c r="K490" s="84" t="b">
        <v>0</v>
      </c>
      <c r="L490" s="84" t="b">
        <v>0</v>
      </c>
    </row>
    <row r="491" spans="1:12" ht="15">
      <c r="A491" s="84" t="s">
        <v>2307</v>
      </c>
      <c r="B491" s="84" t="s">
        <v>2041</v>
      </c>
      <c r="C491" s="84">
        <v>4</v>
      </c>
      <c r="D491" s="118">
        <v>0.0018590957696154133</v>
      </c>
      <c r="E491" s="118">
        <v>0.781050810372566</v>
      </c>
      <c r="F491" s="84" t="s">
        <v>1955</v>
      </c>
      <c r="G491" s="84" t="b">
        <v>0</v>
      </c>
      <c r="H491" s="84" t="b">
        <v>0</v>
      </c>
      <c r="I491" s="84" t="b">
        <v>0</v>
      </c>
      <c r="J491" s="84" t="b">
        <v>0</v>
      </c>
      <c r="K491" s="84" t="b">
        <v>0</v>
      </c>
      <c r="L491" s="84" t="b">
        <v>0</v>
      </c>
    </row>
    <row r="492" spans="1:12" ht="15">
      <c r="A492" s="84" t="s">
        <v>2349</v>
      </c>
      <c r="B492" s="84" t="s">
        <v>2292</v>
      </c>
      <c r="C492" s="84">
        <v>4</v>
      </c>
      <c r="D492" s="118">
        <v>0.0018590957696154133</v>
      </c>
      <c r="E492" s="118">
        <v>2.4956599490157596</v>
      </c>
      <c r="F492" s="84" t="s">
        <v>1955</v>
      </c>
      <c r="G492" s="84" t="b">
        <v>0</v>
      </c>
      <c r="H492" s="84" t="b">
        <v>0</v>
      </c>
      <c r="I492" s="84" t="b">
        <v>0</v>
      </c>
      <c r="J492" s="84" t="b">
        <v>0</v>
      </c>
      <c r="K492" s="84" t="b">
        <v>0</v>
      </c>
      <c r="L492" s="84" t="b">
        <v>0</v>
      </c>
    </row>
    <row r="493" spans="1:12" ht="15">
      <c r="A493" s="84" t="s">
        <v>2292</v>
      </c>
      <c r="B493" s="84" t="s">
        <v>2272</v>
      </c>
      <c r="C493" s="84">
        <v>4</v>
      </c>
      <c r="D493" s="118">
        <v>0.0018590957696154133</v>
      </c>
      <c r="E493" s="118">
        <v>2.097719940343722</v>
      </c>
      <c r="F493" s="84" t="s">
        <v>1955</v>
      </c>
      <c r="G493" s="84" t="b">
        <v>0</v>
      </c>
      <c r="H493" s="84" t="b">
        <v>0</v>
      </c>
      <c r="I493" s="84" t="b">
        <v>0</v>
      </c>
      <c r="J493" s="84" t="b">
        <v>0</v>
      </c>
      <c r="K493" s="84" t="b">
        <v>0</v>
      </c>
      <c r="L493" s="84" t="b">
        <v>0</v>
      </c>
    </row>
    <row r="494" spans="1:12" ht="15">
      <c r="A494" s="84" t="s">
        <v>2272</v>
      </c>
      <c r="B494" s="84" t="s">
        <v>2319</v>
      </c>
      <c r="C494" s="84">
        <v>4</v>
      </c>
      <c r="D494" s="118">
        <v>0.0018590957696154133</v>
      </c>
      <c r="E494" s="118">
        <v>1.9363519381087473</v>
      </c>
      <c r="F494" s="84" t="s">
        <v>1955</v>
      </c>
      <c r="G494" s="84" t="b">
        <v>0</v>
      </c>
      <c r="H494" s="84" t="b">
        <v>0</v>
      </c>
      <c r="I494" s="84" t="b">
        <v>0</v>
      </c>
      <c r="J494" s="84" t="b">
        <v>0</v>
      </c>
      <c r="K494" s="84" t="b">
        <v>0</v>
      </c>
      <c r="L494" s="84" t="b">
        <v>0</v>
      </c>
    </row>
    <row r="495" spans="1:12" ht="15">
      <c r="A495" s="84" t="s">
        <v>2319</v>
      </c>
      <c r="B495" s="84" t="s">
        <v>2350</v>
      </c>
      <c r="C495" s="84">
        <v>4</v>
      </c>
      <c r="D495" s="118">
        <v>0.0018590957696154133</v>
      </c>
      <c r="E495" s="118">
        <v>2.796689944679741</v>
      </c>
      <c r="F495" s="84" t="s">
        <v>1955</v>
      </c>
      <c r="G495" s="84" t="b">
        <v>0</v>
      </c>
      <c r="H495" s="84" t="b">
        <v>0</v>
      </c>
      <c r="I495" s="84" t="b">
        <v>0</v>
      </c>
      <c r="J495" s="84" t="b">
        <v>0</v>
      </c>
      <c r="K495" s="84" t="b">
        <v>0</v>
      </c>
      <c r="L495" s="84" t="b">
        <v>0</v>
      </c>
    </row>
    <row r="496" spans="1:12" ht="15">
      <c r="A496" s="84" t="s">
        <v>2350</v>
      </c>
      <c r="B496" s="84" t="s">
        <v>2301</v>
      </c>
      <c r="C496" s="84">
        <v>4</v>
      </c>
      <c r="D496" s="118">
        <v>0.0018590957696154133</v>
      </c>
      <c r="E496" s="118">
        <v>2.62059868562406</v>
      </c>
      <c r="F496" s="84" t="s">
        <v>1955</v>
      </c>
      <c r="G496" s="84" t="b">
        <v>0</v>
      </c>
      <c r="H496" s="84" t="b">
        <v>0</v>
      </c>
      <c r="I496" s="84" t="b">
        <v>0</v>
      </c>
      <c r="J496" s="84" t="b">
        <v>1</v>
      </c>
      <c r="K496" s="84" t="b">
        <v>0</v>
      </c>
      <c r="L496" s="84" t="b">
        <v>0</v>
      </c>
    </row>
    <row r="497" spans="1:12" ht="15">
      <c r="A497" s="84" t="s">
        <v>2342</v>
      </c>
      <c r="B497" s="84" t="s">
        <v>2317</v>
      </c>
      <c r="C497" s="84">
        <v>4</v>
      </c>
      <c r="D497" s="118">
        <v>0.0018590957696154133</v>
      </c>
      <c r="E497" s="118">
        <v>2.796689944679741</v>
      </c>
      <c r="F497" s="84" t="s">
        <v>1955</v>
      </c>
      <c r="G497" s="84" t="b">
        <v>0</v>
      </c>
      <c r="H497" s="84" t="b">
        <v>0</v>
      </c>
      <c r="I497" s="84" t="b">
        <v>0</v>
      </c>
      <c r="J497" s="84" t="b">
        <v>0</v>
      </c>
      <c r="K497" s="84" t="b">
        <v>0</v>
      </c>
      <c r="L497" s="84" t="b">
        <v>0</v>
      </c>
    </row>
    <row r="498" spans="1:12" ht="15">
      <c r="A498" s="84" t="s">
        <v>2339</v>
      </c>
      <c r="B498" s="84" t="s">
        <v>2041</v>
      </c>
      <c r="C498" s="84">
        <v>4</v>
      </c>
      <c r="D498" s="118">
        <v>0.0018590957696154133</v>
      </c>
      <c r="E498" s="118">
        <v>1.0820808060365472</v>
      </c>
      <c r="F498" s="84" t="s">
        <v>1955</v>
      </c>
      <c r="G498" s="84" t="b">
        <v>0</v>
      </c>
      <c r="H498" s="84" t="b">
        <v>0</v>
      </c>
      <c r="I498" s="84" t="b">
        <v>0</v>
      </c>
      <c r="J498" s="84" t="b">
        <v>0</v>
      </c>
      <c r="K498" s="84" t="b">
        <v>0</v>
      </c>
      <c r="L498" s="84" t="b">
        <v>0</v>
      </c>
    </row>
    <row r="499" spans="1:12" ht="15">
      <c r="A499" s="84" t="s">
        <v>2003</v>
      </c>
      <c r="B499" s="84" t="s">
        <v>2282</v>
      </c>
      <c r="C499" s="84">
        <v>4</v>
      </c>
      <c r="D499" s="118">
        <v>0.0018590957696154133</v>
      </c>
      <c r="E499" s="118">
        <v>0.5398119128610166</v>
      </c>
      <c r="F499" s="84" t="s">
        <v>1955</v>
      </c>
      <c r="G499" s="84" t="b">
        <v>0</v>
      </c>
      <c r="H499" s="84" t="b">
        <v>0</v>
      </c>
      <c r="I499" s="84" t="b">
        <v>0</v>
      </c>
      <c r="J499" s="84" t="b">
        <v>0</v>
      </c>
      <c r="K499" s="84" t="b">
        <v>0</v>
      </c>
      <c r="L499" s="84" t="b">
        <v>0</v>
      </c>
    </row>
    <row r="500" spans="1:12" ht="15">
      <c r="A500" s="84" t="s">
        <v>2003</v>
      </c>
      <c r="B500" s="84" t="s">
        <v>2287</v>
      </c>
      <c r="C500" s="84">
        <v>4</v>
      </c>
      <c r="D500" s="118">
        <v>0.0018590957696154133</v>
      </c>
      <c r="E500" s="118">
        <v>0.6299885432101046</v>
      </c>
      <c r="F500" s="84" t="s">
        <v>1955</v>
      </c>
      <c r="G500" s="84" t="b">
        <v>0</v>
      </c>
      <c r="H500" s="84" t="b">
        <v>0</v>
      </c>
      <c r="I500" s="84" t="b">
        <v>0</v>
      </c>
      <c r="J500" s="84" t="b">
        <v>0</v>
      </c>
      <c r="K500" s="84" t="b">
        <v>0</v>
      </c>
      <c r="L500" s="84" t="b">
        <v>0</v>
      </c>
    </row>
    <row r="501" spans="1:12" ht="15">
      <c r="A501" s="84" t="s">
        <v>2352</v>
      </c>
      <c r="B501" s="84" t="s">
        <v>2353</v>
      </c>
      <c r="C501" s="84">
        <v>4</v>
      </c>
      <c r="D501" s="118">
        <v>0.0018590957696154133</v>
      </c>
      <c r="E501" s="118">
        <v>2.972781203735422</v>
      </c>
      <c r="F501" s="84" t="s">
        <v>1955</v>
      </c>
      <c r="G501" s="84" t="b">
        <v>0</v>
      </c>
      <c r="H501" s="84" t="b">
        <v>0</v>
      </c>
      <c r="I501" s="84" t="b">
        <v>0</v>
      </c>
      <c r="J501" s="84" t="b">
        <v>0</v>
      </c>
      <c r="K501" s="84" t="b">
        <v>0</v>
      </c>
      <c r="L501" s="84" t="b">
        <v>0</v>
      </c>
    </row>
    <row r="502" spans="1:12" ht="15">
      <c r="A502" s="84" t="s">
        <v>2353</v>
      </c>
      <c r="B502" s="84" t="s">
        <v>2041</v>
      </c>
      <c r="C502" s="84">
        <v>4</v>
      </c>
      <c r="D502" s="118">
        <v>0.0018590957696154133</v>
      </c>
      <c r="E502" s="118">
        <v>1.0820808060365472</v>
      </c>
      <c r="F502" s="84" t="s">
        <v>1955</v>
      </c>
      <c r="G502" s="84" t="b">
        <v>0</v>
      </c>
      <c r="H502" s="84" t="b">
        <v>0</v>
      </c>
      <c r="I502" s="84" t="b">
        <v>0</v>
      </c>
      <c r="J502" s="84" t="b">
        <v>0</v>
      </c>
      <c r="K502" s="84" t="b">
        <v>0</v>
      </c>
      <c r="L502" s="84" t="b">
        <v>0</v>
      </c>
    </row>
    <row r="503" spans="1:12" ht="15">
      <c r="A503" s="84" t="s">
        <v>2345</v>
      </c>
      <c r="B503" s="84" t="s">
        <v>2300</v>
      </c>
      <c r="C503" s="84">
        <v>4</v>
      </c>
      <c r="D503" s="118">
        <v>0.0018590957696154133</v>
      </c>
      <c r="E503" s="118">
        <v>2.62059868562406</v>
      </c>
      <c r="F503" s="84" t="s">
        <v>1955</v>
      </c>
      <c r="G503" s="84" t="b">
        <v>0</v>
      </c>
      <c r="H503" s="84" t="b">
        <v>0</v>
      </c>
      <c r="I503" s="84" t="b">
        <v>0</v>
      </c>
      <c r="J503" s="84" t="b">
        <v>0</v>
      </c>
      <c r="K503" s="84" t="b">
        <v>0</v>
      </c>
      <c r="L503" s="84" t="b">
        <v>0</v>
      </c>
    </row>
    <row r="504" spans="1:12" ht="15">
      <c r="A504" s="84" t="s">
        <v>2269</v>
      </c>
      <c r="B504" s="84" t="s">
        <v>2279</v>
      </c>
      <c r="C504" s="84">
        <v>4</v>
      </c>
      <c r="D504" s="118">
        <v>0.0018590957696154133</v>
      </c>
      <c r="E504" s="118">
        <v>1.1991775811024994</v>
      </c>
      <c r="F504" s="84" t="s">
        <v>1955</v>
      </c>
      <c r="G504" s="84" t="b">
        <v>0</v>
      </c>
      <c r="H504" s="84" t="b">
        <v>0</v>
      </c>
      <c r="I504" s="84" t="b">
        <v>0</v>
      </c>
      <c r="J504" s="84" t="b">
        <v>0</v>
      </c>
      <c r="K504" s="84" t="b">
        <v>0</v>
      </c>
      <c r="L504" s="84" t="b">
        <v>0</v>
      </c>
    </row>
    <row r="505" spans="1:12" ht="15">
      <c r="A505" s="84" t="s">
        <v>2003</v>
      </c>
      <c r="B505" s="84" t="s">
        <v>2304</v>
      </c>
      <c r="C505" s="84">
        <v>4</v>
      </c>
      <c r="D505" s="118">
        <v>0.0018590957696154133</v>
      </c>
      <c r="E505" s="118">
        <v>0.8408419085249977</v>
      </c>
      <c r="F505" s="84" t="s">
        <v>1955</v>
      </c>
      <c r="G505" s="84" t="b">
        <v>0</v>
      </c>
      <c r="H505" s="84" t="b">
        <v>0</v>
      </c>
      <c r="I505" s="84" t="b">
        <v>0</v>
      </c>
      <c r="J505" s="84" t="b">
        <v>0</v>
      </c>
      <c r="K505" s="84" t="b">
        <v>0</v>
      </c>
      <c r="L505" s="84" t="b">
        <v>0</v>
      </c>
    </row>
    <row r="506" spans="1:12" ht="15">
      <c r="A506" s="84" t="s">
        <v>2304</v>
      </c>
      <c r="B506" s="84" t="s">
        <v>2041</v>
      </c>
      <c r="C506" s="84">
        <v>4</v>
      </c>
      <c r="D506" s="118">
        <v>0.0018590957696154133</v>
      </c>
      <c r="E506" s="118">
        <v>0.781050810372566</v>
      </c>
      <c r="F506" s="84" t="s">
        <v>1955</v>
      </c>
      <c r="G506" s="84" t="b">
        <v>0</v>
      </c>
      <c r="H506" s="84" t="b">
        <v>0</v>
      </c>
      <c r="I506" s="84" t="b">
        <v>0</v>
      </c>
      <c r="J506" s="84" t="b">
        <v>0</v>
      </c>
      <c r="K506" s="84" t="b">
        <v>0</v>
      </c>
      <c r="L506" s="84" t="b">
        <v>0</v>
      </c>
    </row>
    <row r="507" spans="1:12" ht="15">
      <c r="A507" s="84" t="s">
        <v>2367</v>
      </c>
      <c r="B507" s="84" t="s">
        <v>2368</v>
      </c>
      <c r="C507" s="84">
        <v>3</v>
      </c>
      <c r="D507" s="118">
        <v>0.0014864595385746127</v>
      </c>
      <c r="E507" s="118">
        <v>3.097719940343722</v>
      </c>
      <c r="F507" s="84" t="s">
        <v>1955</v>
      </c>
      <c r="G507" s="84" t="b">
        <v>0</v>
      </c>
      <c r="H507" s="84" t="b">
        <v>0</v>
      </c>
      <c r="I507" s="84" t="b">
        <v>0</v>
      </c>
      <c r="J507" s="84" t="b">
        <v>0</v>
      </c>
      <c r="K507" s="84" t="b">
        <v>0</v>
      </c>
      <c r="L507" s="84" t="b">
        <v>0</v>
      </c>
    </row>
    <row r="508" spans="1:12" ht="15">
      <c r="A508" s="84" t="s">
        <v>237</v>
      </c>
      <c r="B508" s="84" t="s">
        <v>2272</v>
      </c>
      <c r="C508" s="84">
        <v>3</v>
      </c>
      <c r="D508" s="118">
        <v>0.0014864595385746127</v>
      </c>
      <c r="E508" s="118">
        <v>1.589564451884091</v>
      </c>
      <c r="F508" s="84" t="s">
        <v>1955</v>
      </c>
      <c r="G508" s="84" t="b">
        <v>0</v>
      </c>
      <c r="H508" s="84" t="b">
        <v>0</v>
      </c>
      <c r="I508" s="84" t="b">
        <v>0</v>
      </c>
      <c r="J508" s="84" t="b">
        <v>0</v>
      </c>
      <c r="K508" s="84" t="b">
        <v>0</v>
      </c>
      <c r="L508" s="84" t="b">
        <v>0</v>
      </c>
    </row>
    <row r="509" spans="1:12" ht="15">
      <c r="A509" s="84" t="s">
        <v>2272</v>
      </c>
      <c r="B509" s="84" t="s">
        <v>2337</v>
      </c>
      <c r="C509" s="84">
        <v>3</v>
      </c>
      <c r="D509" s="118">
        <v>0.0014864595385746127</v>
      </c>
      <c r="E509" s="118">
        <v>1.9875044605561285</v>
      </c>
      <c r="F509" s="84" t="s">
        <v>1955</v>
      </c>
      <c r="G509" s="84" t="b">
        <v>0</v>
      </c>
      <c r="H509" s="84" t="b">
        <v>0</v>
      </c>
      <c r="I509" s="84" t="b">
        <v>0</v>
      </c>
      <c r="J509" s="84" t="b">
        <v>0</v>
      </c>
      <c r="K509" s="84" t="b">
        <v>0</v>
      </c>
      <c r="L509" s="84" t="b">
        <v>0</v>
      </c>
    </row>
    <row r="510" spans="1:12" ht="15">
      <c r="A510" s="84" t="s">
        <v>2337</v>
      </c>
      <c r="B510" s="84" t="s">
        <v>2323</v>
      </c>
      <c r="C510" s="84">
        <v>3</v>
      </c>
      <c r="D510" s="118">
        <v>0.0014864595385746127</v>
      </c>
      <c r="E510" s="118">
        <v>2.7509324541190656</v>
      </c>
      <c r="F510" s="84" t="s">
        <v>1955</v>
      </c>
      <c r="G510" s="84" t="b">
        <v>0</v>
      </c>
      <c r="H510" s="84" t="b">
        <v>0</v>
      </c>
      <c r="I510" s="84" t="b">
        <v>0</v>
      </c>
      <c r="J510" s="84" t="b">
        <v>0</v>
      </c>
      <c r="K510" s="84" t="b">
        <v>0</v>
      </c>
      <c r="L510" s="84" t="b">
        <v>0</v>
      </c>
    </row>
    <row r="511" spans="1:12" ht="15">
      <c r="A511" s="84" t="s">
        <v>2323</v>
      </c>
      <c r="B511" s="84" t="s">
        <v>2338</v>
      </c>
      <c r="C511" s="84">
        <v>3</v>
      </c>
      <c r="D511" s="118">
        <v>0.0014864595385746127</v>
      </c>
      <c r="E511" s="118">
        <v>2.7509324541190656</v>
      </c>
      <c r="F511" s="84" t="s">
        <v>1955</v>
      </c>
      <c r="G511" s="84" t="b">
        <v>0</v>
      </c>
      <c r="H511" s="84" t="b">
        <v>0</v>
      </c>
      <c r="I511" s="84" t="b">
        <v>0</v>
      </c>
      <c r="J511" s="84" t="b">
        <v>0</v>
      </c>
      <c r="K511" s="84" t="b">
        <v>0</v>
      </c>
      <c r="L511" s="84" t="b">
        <v>0</v>
      </c>
    </row>
    <row r="512" spans="1:12" ht="15">
      <c r="A512" s="84" t="s">
        <v>2338</v>
      </c>
      <c r="B512" s="84" t="s">
        <v>2369</v>
      </c>
      <c r="C512" s="84">
        <v>3</v>
      </c>
      <c r="D512" s="118">
        <v>0.0014864595385746127</v>
      </c>
      <c r="E512" s="118">
        <v>2.972781203735422</v>
      </c>
      <c r="F512" s="84" t="s">
        <v>1955</v>
      </c>
      <c r="G512" s="84" t="b">
        <v>0</v>
      </c>
      <c r="H512" s="84" t="b">
        <v>0</v>
      </c>
      <c r="I512" s="84" t="b">
        <v>0</v>
      </c>
      <c r="J512" s="84" t="b">
        <v>0</v>
      </c>
      <c r="K512" s="84" t="b">
        <v>0</v>
      </c>
      <c r="L512" s="84" t="b">
        <v>0</v>
      </c>
    </row>
    <row r="513" spans="1:12" ht="15">
      <c r="A513" s="84" t="s">
        <v>2369</v>
      </c>
      <c r="B513" s="84" t="s">
        <v>2041</v>
      </c>
      <c r="C513" s="84">
        <v>3</v>
      </c>
      <c r="D513" s="118">
        <v>0.0014864595385746127</v>
      </c>
      <c r="E513" s="118">
        <v>1.0820808060365472</v>
      </c>
      <c r="F513" s="84" t="s">
        <v>1955</v>
      </c>
      <c r="G513" s="84" t="b">
        <v>0</v>
      </c>
      <c r="H513" s="84" t="b">
        <v>0</v>
      </c>
      <c r="I513" s="84" t="b">
        <v>0</v>
      </c>
      <c r="J513" s="84" t="b">
        <v>0</v>
      </c>
      <c r="K513" s="84" t="b">
        <v>0</v>
      </c>
      <c r="L513" s="84" t="b">
        <v>0</v>
      </c>
    </row>
    <row r="514" spans="1:12" ht="15">
      <c r="A514" s="84" t="s">
        <v>2284</v>
      </c>
      <c r="B514" s="84" t="s">
        <v>2336</v>
      </c>
      <c r="C514" s="84">
        <v>3</v>
      </c>
      <c r="D514" s="118">
        <v>0.0014864595385746127</v>
      </c>
      <c r="E514" s="118">
        <v>2.2738111993994035</v>
      </c>
      <c r="F514" s="84" t="s">
        <v>1955</v>
      </c>
      <c r="G514" s="84" t="b">
        <v>0</v>
      </c>
      <c r="H514" s="84" t="b">
        <v>0</v>
      </c>
      <c r="I514" s="84" t="b">
        <v>0</v>
      </c>
      <c r="J514" s="84" t="b">
        <v>0</v>
      </c>
      <c r="K514" s="84" t="b">
        <v>0</v>
      </c>
      <c r="L514" s="84" t="b">
        <v>0</v>
      </c>
    </row>
    <row r="515" spans="1:12" ht="15">
      <c r="A515" s="84" t="s">
        <v>2275</v>
      </c>
      <c r="B515" s="84" t="s">
        <v>2295</v>
      </c>
      <c r="C515" s="84">
        <v>3</v>
      </c>
      <c r="D515" s="118">
        <v>0.0014864595385746127</v>
      </c>
      <c r="E515" s="118">
        <v>1.6902346137654543</v>
      </c>
      <c r="F515" s="84" t="s">
        <v>1955</v>
      </c>
      <c r="G515" s="84" t="b">
        <v>0</v>
      </c>
      <c r="H515" s="84" t="b">
        <v>0</v>
      </c>
      <c r="I515" s="84" t="b">
        <v>0</v>
      </c>
      <c r="J515" s="84" t="b">
        <v>0</v>
      </c>
      <c r="K515" s="84" t="b">
        <v>0</v>
      </c>
      <c r="L515" s="84" t="b">
        <v>0</v>
      </c>
    </row>
    <row r="516" spans="1:12" ht="15">
      <c r="A516" s="84" t="s">
        <v>2269</v>
      </c>
      <c r="B516" s="84" t="s">
        <v>2295</v>
      </c>
      <c r="C516" s="84">
        <v>3</v>
      </c>
      <c r="D516" s="118">
        <v>0.0014864595385746127</v>
      </c>
      <c r="E516" s="118">
        <v>1.3529924454470283</v>
      </c>
      <c r="F516" s="84" t="s">
        <v>1955</v>
      </c>
      <c r="G516" s="84" t="b">
        <v>0</v>
      </c>
      <c r="H516" s="84" t="b">
        <v>0</v>
      </c>
      <c r="I516" s="84" t="b">
        <v>0</v>
      </c>
      <c r="J516" s="84" t="b">
        <v>0</v>
      </c>
      <c r="K516" s="84" t="b">
        <v>0</v>
      </c>
      <c r="L516" s="84" t="b">
        <v>0</v>
      </c>
    </row>
    <row r="517" spans="1:12" ht="15">
      <c r="A517" s="84" t="s">
        <v>2003</v>
      </c>
      <c r="B517" s="84" t="s">
        <v>2351</v>
      </c>
      <c r="C517" s="84">
        <v>3</v>
      </c>
      <c r="D517" s="118">
        <v>0.0014864595385746127</v>
      </c>
      <c r="E517" s="118">
        <v>1.016933167580679</v>
      </c>
      <c r="F517" s="84" t="s">
        <v>1955</v>
      </c>
      <c r="G517" s="84" t="b">
        <v>0</v>
      </c>
      <c r="H517" s="84" t="b">
        <v>0</v>
      </c>
      <c r="I517" s="84" t="b">
        <v>0</v>
      </c>
      <c r="J517" s="84" t="b">
        <v>0</v>
      </c>
      <c r="K517" s="84" t="b">
        <v>0</v>
      </c>
      <c r="L517" s="84" t="b">
        <v>0</v>
      </c>
    </row>
    <row r="518" spans="1:12" ht="15">
      <c r="A518" s="84" t="s">
        <v>2269</v>
      </c>
      <c r="B518" s="84" t="s">
        <v>2348</v>
      </c>
      <c r="C518" s="84">
        <v>3</v>
      </c>
      <c r="D518" s="118">
        <v>0.0014864595385746127</v>
      </c>
      <c r="E518" s="118">
        <v>1.7509324541190658</v>
      </c>
      <c r="F518" s="84" t="s">
        <v>1955</v>
      </c>
      <c r="G518" s="84" t="b">
        <v>0</v>
      </c>
      <c r="H518" s="84" t="b">
        <v>0</v>
      </c>
      <c r="I518" s="84" t="b">
        <v>0</v>
      </c>
      <c r="J518" s="84" t="b">
        <v>0</v>
      </c>
      <c r="K518" s="84" t="b">
        <v>0</v>
      </c>
      <c r="L518" s="84" t="b">
        <v>0</v>
      </c>
    </row>
    <row r="519" spans="1:12" ht="15">
      <c r="A519" s="84" t="s">
        <v>2354</v>
      </c>
      <c r="B519" s="84" t="s">
        <v>2269</v>
      </c>
      <c r="C519" s="84">
        <v>3</v>
      </c>
      <c r="D519" s="118">
        <v>0.0014864595385746127</v>
      </c>
      <c r="E519" s="118">
        <v>1.7509324541190658</v>
      </c>
      <c r="F519" s="84" t="s">
        <v>1955</v>
      </c>
      <c r="G519" s="84" t="b">
        <v>0</v>
      </c>
      <c r="H519" s="84" t="b">
        <v>0</v>
      </c>
      <c r="I519" s="84" t="b">
        <v>0</v>
      </c>
      <c r="J519" s="84" t="b">
        <v>0</v>
      </c>
      <c r="K519" s="84" t="b">
        <v>0</v>
      </c>
      <c r="L519" s="84" t="b">
        <v>0</v>
      </c>
    </row>
    <row r="520" spans="1:12" ht="15">
      <c r="A520" s="84" t="s">
        <v>2383</v>
      </c>
      <c r="B520" s="84" t="s">
        <v>2310</v>
      </c>
      <c r="C520" s="84">
        <v>3</v>
      </c>
      <c r="D520" s="118">
        <v>0.0014864595385746127</v>
      </c>
      <c r="E520" s="118">
        <v>2.729743155049128</v>
      </c>
      <c r="F520" s="84" t="s">
        <v>1955</v>
      </c>
      <c r="G520" s="84" t="b">
        <v>0</v>
      </c>
      <c r="H520" s="84" t="b">
        <v>0</v>
      </c>
      <c r="I520" s="84" t="b">
        <v>0</v>
      </c>
      <c r="J520" s="84" t="b">
        <v>0</v>
      </c>
      <c r="K520" s="84" t="b">
        <v>0</v>
      </c>
      <c r="L520" s="84" t="b">
        <v>0</v>
      </c>
    </row>
    <row r="521" spans="1:12" ht="15">
      <c r="A521" s="84" t="s">
        <v>2310</v>
      </c>
      <c r="B521" s="84" t="s">
        <v>2268</v>
      </c>
      <c r="C521" s="84">
        <v>3</v>
      </c>
      <c r="D521" s="118">
        <v>0.0014864595385746127</v>
      </c>
      <c r="E521" s="118">
        <v>1.4744706499458218</v>
      </c>
      <c r="F521" s="84" t="s">
        <v>1955</v>
      </c>
      <c r="G521" s="84" t="b">
        <v>0</v>
      </c>
      <c r="H521" s="84" t="b">
        <v>0</v>
      </c>
      <c r="I521" s="84" t="b">
        <v>0</v>
      </c>
      <c r="J521" s="84" t="b">
        <v>0</v>
      </c>
      <c r="K521" s="84" t="b">
        <v>0</v>
      </c>
      <c r="L521" s="84" t="b">
        <v>0</v>
      </c>
    </row>
    <row r="522" spans="1:12" ht="15">
      <c r="A522" s="84" t="s">
        <v>2296</v>
      </c>
      <c r="B522" s="84" t="s">
        <v>2339</v>
      </c>
      <c r="C522" s="84">
        <v>3</v>
      </c>
      <c r="D522" s="118">
        <v>0.0014864595385746127</v>
      </c>
      <c r="E522" s="118">
        <v>2.449902458455085</v>
      </c>
      <c r="F522" s="84" t="s">
        <v>1955</v>
      </c>
      <c r="G522" s="84" t="b">
        <v>0</v>
      </c>
      <c r="H522" s="84" t="b">
        <v>0</v>
      </c>
      <c r="I522" s="84" t="b">
        <v>0</v>
      </c>
      <c r="J522" s="84" t="b">
        <v>0</v>
      </c>
      <c r="K522" s="84" t="b">
        <v>0</v>
      </c>
      <c r="L522" s="84" t="b">
        <v>0</v>
      </c>
    </row>
    <row r="523" spans="1:12" ht="15">
      <c r="A523" s="84" t="s">
        <v>2344</v>
      </c>
      <c r="B523" s="84" t="s">
        <v>2041</v>
      </c>
      <c r="C523" s="84">
        <v>3</v>
      </c>
      <c r="D523" s="118">
        <v>0.0014864595385746127</v>
      </c>
      <c r="E523" s="118">
        <v>0.9571420694282472</v>
      </c>
      <c r="F523" s="84" t="s">
        <v>1955</v>
      </c>
      <c r="G523" s="84" t="b">
        <v>0</v>
      </c>
      <c r="H523" s="84" t="b">
        <v>0</v>
      </c>
      <c r="I523" s="84" t="b">
        <v>0</v>
      </c>
      <c r="J523" s="84" t="b">
        <v>0</v>
      </c>
      <c r="K523" s="84" t="b">
        <v>0</v>
      </c>
      <c r="L523" s="84" t="b">
        <v>0</v>
      </c>
    </row>
    <row r="524" spans="1:12" ht="15">
      <c r="A524" s="84" t="s">
        <v>2280</v>
      </c>
      <c r="B524" s="84" t="s">
        <v>2277</v>
      </c>
      <c r="C524" s="84">
        <v>3</v>
      </c>
      <c r="D524" s="118">
        <v>0.0014864595385746127</v>
      </c>
      <c r="E524" s="118">
        <v>1.4542672638575347</v>
      </c>
      <c r="F524" s="84" t="s">
        <v>1955</v>
      </c>
      <c r="G524" s="84" t="b">
        <v>0</v>
      </c>
      <c r="H524" s="84" t="b">
        <v>0</v>
      </c>
      <c r="I524" s="84" t="b">
        <v>0</v>
      </c>
      <c r="J524" s="84" t="b">
        <v>0</v>
      </c>
      <c r="K524" s="84" t="b">
        <v>0</v>
      </c>
      <c r="L524" s="84" t="b">
        <v>0</v>
      </c>
    </row>
    <row r="525" spans="1:12" ht="15">
      <c r="A525" s="84" t="s">
        <v>2281</v>
      </c>
      <c r="B525" s="84" t="s">
        <v>2275</v>
      </c>
      <c r="C525" s="84">
        <v>3</v>
      </c>
      <c r="D525" s="118">
        <v>0.0014864595385746127</v>
      </c>
      <c r="E525" s="118">
        <v>1.4349621086621482</v>
      </c>
      <c r="F525" s="84" t="s">
        <v>1955</v>
      </c>
      <c r="G525" s="84" t="b">
        <v>0</v>
      </c>
      <c r="H525" s="84" t="b">
        <v>0</v>
      </c>
      <c r="I525" s="84" t="b">
        <v>0</v>
      </c>
      <c r="J525" s="84" t="b">
        <v>0</v>
      </c>
      <c r="K525" s="84" t="b">
        <v>0</v>
      </c>
      <c r="L525" s="84" t="b">
        <v>0</v>
      </c>
    </row>
    <row r="526" spans="1:12" ht="15">
      <c r="A526" s="84" t="s">
        <v>2286</v>
      </c>
      <c r="B526" s="84" t="s">
        <v>2291</v>
      </c>
      <c r="C526" s="84">
        <v>3</v>
      </c>
      <c r="D526" s="118">
        <v>0.0014864595385746127</v>
      </c>
      <c r="E526" s="118">
        <v>1.8588378514285855</v>
      </c>
      <c r="F526" s="84" t="s">
        <v>1955</v>
      </c>
      <c r="G526" s="84" t="b">
        <v>0</v>
      </c>
      <c r="H526" s="84" t="b">
        <v>0</v>
      </c>
      <c r="I526" s="84" t="b">
        <v>0</v>
      </c>
      <c r="J526" s="84" t="b">
        <v>0</v>
      </c>
      <c r="K526" s="84" t="b">
        <v>0</v>
      </c>
      <c r="L526" s="84" t="b">
        <v>0</v>
      </c>
    </row>
    <row r="527" spans="1:12" ht="15">
      <c r="A527" s="84" t="s">
        <v>2343</v>
      </c>
      <c r="B527" s="84" t="s">
        <v>2327</v>
      </c>
      <c r="C527" s="84">
        <v>3</v>
      </c>
      <c r="D527" s="118">
        <v>0.0014864595385746127</v>
      </c>
      <c r="E527" s="118">
        <v>2.7509324541190656</v>
      </c>
      <c r="F527" s="84" t="s">
        <v>1955</v>
      </c>
      <c r="G527" s="84" t="b">
        <v>0</v>
      </c>
      <c r="H527" s="84" t="b">
        <v>0</v>
      </c>
      <c r="I527" s="84" t="b">
        <v>0</v>
      </c>
      <c r="J527" s="84" t="b">
        <v>0</v>
      </c>
      <c r="K527" s="84" t="b">
        <v>0</v>
      </c>
      <c r="L527" s="84" t="b">
        <v>0</v>
      </c>
    </row>
    <row r="528" spans="1:12" ht="15">
      <c r="A528" s="84" t="s">
        <v>2003</v>
      </c>
      <c r="B528" s="84" t="s">
        <v>2308</v>
      </c>
      <c r="C528" s="84">
        <v>3</v>
      </c>
      <c r="D528" s="118">
        <v>0.0014864595385746127</v>
      </c>
      <c r="E528" s="118">
        <v>0.8408419085249977</v>
      </c>
      <c r="F528" s="84" t="s">
        <v>1955</v>
      </c>
      <c r="G528" s="84" t="b">
        <v>0</v>
      </c>
      <c r="H528" s="84" t="b">
        <v>0</v>
      </c>
      <c r="I528" s="84" t="b">
        <v>0</v>
      </c>
      <c r="J528" s="84" t="b">
        <v>0</v>
      </c>
      <c r="K528" s="84" t="b">
        <v>0</v>
      </c>
      <c r="L528" s="84" t="b">
        <v>0</v>
      </c>
    </row>
    <row r="529" spans="1:12" ht="15">
      <c r="A529" s="84" t="s">
        <v>2003</v>
      </c>
      <c r="B529" s="84" t="s">
        <v>2381</v>
      </c>
      <c r="C529" s="84">
        <v>3</v>
      </c>
      <c r="D529" s="118">
        <v>0.0014864595385746127</v>
      </c>
      <c r="E529" s="118">
        <v>1.1418719041889789</v>
      </c>
      <c r="F529" s="84" t="s">
        <v>1955</v>
      </c>
      <c r="G529" s="84" t="b">
        <v>0</v>
      </c>
      <c r="H529" s="84" t="b">
        <v>0</v>
      </c>
      <c r="I529" s="84" t="b">
        <v>0</v>
      </c>
      <c r="J529" s="84" t="b">
        <v>0</v>
      </c>
      <c r="K529" s="84" t="b">
        <v>0</v>
      </c>
      <c r="L529" s="84" t="b">
        <v>0</v>
      </c>
    </row>
    <row r="530" spans="1:12" ht="15">
      <c r="A530" s="84" t="s">
        <v>2381</v>
      </c>
      <c r="B530" s="84" t="s">
        <v>2269</v>
      </c>
      <c r="C530" s="84">
        <v>3</v>
      </c>
      <c r="D530" s="118">
        <v>0.0014864595385746127</v>
      </c>
      <c r="E530" s="118">
        <v>1.8758711907273657</v>
      </c>
      <c r="F530" s="84" t="s">
        <v>1955</v>
      </c>
      <c r="G530" s="84" t="b">
        <v>0</v>
      </c>
      <c r="H530" s="84" t="b">
        <v>0</v>
      </c>
      <c r="I530" s="84" t="b">
        <v>0</v>
      </c>
      <c r="J530" s="84" t="b">
        <v>0</v>
      </c>
      <c r="K530" s="84" t="b">
        <v>0</v>
      </c>
      <c r="L530" s="84" t="b">
        <v>0</v>
      </c>
    </row>
    <row r="531" spans="1:12" ht="15">
      <c r="A531" s="84" t="s">
        <v>2272</v>
      </c>
      <c r="B531" s="84" t="s">
        <v>2281</v>
      </c>
      <c r="C531" s="84">
        <v>3</v>
      </c>
      <c r="D531" s="118">
        <v>0.0014864595385746127</v>
      </c>
      <c r="E531" s="118">
        <v>1.334291946780785</v>
      </c>
      <c r="F531" s="84" t="s">
        <v>1955</v>
      </c>
      <c r="G531" s="84" t="b">
        <v>0</v>
      </c>
      <c r="H531" s="84" t="b">
        <v>0</v>
      </c>
      <c r="I531" s="84" t="b">
        <v>0</v>
      </c>
      <c r="J531" s="84" t="b">
        <v>0</v>
      </c>
      <c r="K531" s="84" t="b">
        <v>0</v>
      </c>
      <c r="L531" s="84" t="b">
        <v>0</v>
      </c>
    </row>
    <row r="532" spans="1:12" ht="15">
      <c r="A532" s="84" t="s">
        <v>2401</v>
      </c>
      <c r="B532" s="84" t="s">
        <v>2307</v>
      </c>
      <c r="C532" s="84">
        <v>3</v>
      </c>
      <c r="D532" s="118">
        <v>0.0014864595385746127</v>
      </c>
      <c r="E532" s="118">
        <v>2.671751208071441</v>
      </c>
      <c r="F532" s="84" t="s">
        <v>1955</v>
      </c>
      <c r="G532" s="84" t="b">
        <v>0</v>
      </c>
      <c r="H532" s="84" t="b">
        <v>0</v>
      </c>
      <c r="I532" s="84" t="b">
        <v>0</v>
      </c>
      <c r="J532" s="84" t="b">
        <v>0</v>
      </c>
      <c r="K532" s="84" t="b">
        <v>0</v>
      </c>
      <c r="L532" s="84" t="b">
        <v>0</v>
      </c>
    </row>
    <row r="533" spans="1:12" ht="15">
      <c r="A533" s="84" t="s">
        <v>2400</v>
      </c>
      <c r="B533" s="84" t="s">
        <v>2292</v>
      </c>
      <c r="C533" s="84">
        <v>3</v>
      </c>
      <c r="D533" s="118">
        <v>0.0014864595385746127</v>
      </c>
      <c r="E533" s="118">
        <v>2.4956599490157596</v>
      </c>
      <c r="F533" s="84" t="s">
        <v>1955</v>
      </c>
      <c r="G533" s="84" t="b">
        <v>0</v>
      </c>
      <c r="H533" s="84" t="b">
        <v>0</v>
      </c>
      <c r="I533" s="84" t="b">
        <v>0</v>
      </c>
      <c r="J533" s="84" t="b">
        <v>0</v>
      </c>
      <c r="K533" s="84" t="b">
        <v>0</v>
      </c>
      <c r="L533" s="84" t="b">
        <v>0</v>
      </c>
    </row>
    <row r="534" spans="1:12" ht="15">
      <c r="A534" s="84" t="s">
        <v>2292</v>
      </c>
      <c r="B534" s="84" t="s">
        <v>2276</v>
      </c>
      <c r="C534" s="84">
        <v>3</v>
      </c>
      <c r="D534" s="118">
        <v>0.0014864595385746127</v>
      </c>
      <c r="E534" s="118">
        <v>1.6110533677178294</v>
      </c>
      <c r="F534" s="84" t="s">
        <v>1955</v>
      </c>
      <c r="G534" s="84" t="b">
        <v>0</v>
      </c>
      <c r="H534" s="84" t="b">
        <v>0</v>
      </c>
      <c r="I534" s="84" t="b">
        <v>0</v>
      </c>
      <c r="J534" s="84" t="b">
        <v>0</v>
      </c>
      <c r="K534" s="84" t="b">
        <v>0</v>
      </c>
      <c r="L534" s="84" t="b">
        <v>0</v>
      </c>
    </row>
    <row r="535" spans="1:12" ht="15">
      <c r="A535" s="84" t="s">
        <v>2003</v>
      </c>
      <c r="B535" s="84" t="s">
        <v>2397</v>
      </c>
      <c r="C535" s="84">
        <v>3</v>
      </c>
      <c r="D535" s="118">
        <v>0.0014864595385746127</v>
      </c>
      <c r="E535" s="118">
        <v>1.1418719041889789</v>
      </c>
      <c r="F535" s="84" t="s">
        <v>1955</v>
      </c>
      <c r="G535" s="84" t="b">
        <v>0</v>
      </c>
      <c r="H535" s="84" t="b">
        <v>0</v>
      </c>
      <c r="I535" s="84" t="b">
        <v>0</v>
      </c>
      <c r="J535" s="84" t="b">
        <v>0</v>
      </c>
      <c r="K535" s="84" t="b">
        <v>0</v>
      </c>
      <c r="L535" s="84" t="b">
        <v>0</v>
      </c>
    </row>
    <row r="536" spans="1:12" ht="15">
      <c r="A536" s="84" t="s">
        <v>2397</v>
      </c>
      <c r="B536" s="84" t="s">
        <v>2398</v>
      </c>
      <c r="C536" s="84">
        <v>3</v>
      </c>
      <c r="D536" s="118">
        <v>0.0014864595385746127</v>
      </c>
      <c r="E536" s="118">
        <v>3.097719940343722</v>
      </c>
      <c r="F536" s="84" t="s">
        <v>1955</v>
      </c>
      <c r="G536" s="84" t="b">
        <v>0</v>
      </c>
      <c r="H536" s="84" t="b">
        <v>0</v>
      </c>
      <c r="I536" s="84" t="b">
        <v>0</v>
      </c>
      <c r="J536" s="84" t="b">
        <v>0</v>
      </c>
      <c r="K536" s="84" t="b">
        <v>0</v>
      </c>
      <c r="L536" s="84" t="b">
        <v>0</v>
      </c>
    </row>
    <row r="537" spans="1:12" ht="15">
      <c r="A537" s="84" t="s">
        <v>2003</v>
      </c>
      <c r="B537" s="84" t="s">
        <v>2277</v>
      </c>
      <c r="C537" s="84">
        <v>3</v>
      </c>
      <c r="D537" s="118">
        <v>0.0014864595385746127</v>
      </c>
      <c r="E537" s="118">
        <v>0.2765704780864351</v>
      </c>
      <c r="F537" s="84" t="s">
        <v>1955</v>
      </c>
      <c r="G537" s="84" t="b">
        <v>0</v>
      </c>
      <c r="H537" s="84" t="b">
        <v>0</v>
      </c>
      <c r="I537" s="84" t="b">
        <v>0</v>
      </c>
      <c r="J537" s="84" t="b">
        <v>0</v>
      </c>
      <c r="K537" s="84" t="b">
        <v>0</v>
      </c>
      <c r="L537" s="84" t="b">
        <v>0</v>
      </c>
    </row>
    <row r="538" spans="1:12" ht="15">
      <c r="A538" s="84" t="s">
        <v>2330</v>
      </c>
      <c r="B538" s="84" t="s">
        <v>2306</v>
      </c>
      <c r="C538" s="84">
        <v>3</v>
      </c>
      <c r="D538" s="118">
        <v>0.0014864595385746127</v>
      </c>
      <c r="E538" s="118">
        <v>2.449902458455085</v>
      </c>
      <c r="F538" s="84" t="s">
        <v>1955</v>
      </c>
      <c r="G538" s="84" t="b">
        <v>0</v>
      </c>
      <c r="H538" s="84" t="b">
        <v>0</v>
      </c>
      <c r="I538" s="84" t="b">
        <v>0</v>
      </c>
      <c r="J538" s="84" t="b">
        <v>0</v>
      </c>
      <c r="K538" s="84" t="b">
        <v>0</v>
      </c>
      <c r="L538" s="84" t="b">
        <v>0</v>
      </c>
    </row>
    <row r="539" spans="1:12" ht="15">
      <c r="A539" s="84" t="s">
        <v>2003</v>
      </c>
      <c r="B539" s="84" t="s">
        <v>2283</v>
      </c>
      <c r="C539" s="84">
        <v>3</v>
      </c>
      <c r="D539" s="118">
        <v>0.0014864595385746127</v>
      </c>
      <c r="E539" s="118">
        <v>0.4148731762527165</v>
      </c>
      <c r="F539" s="84" t="s">
        <v>1955</v>
      </c>
      <c r="G539" s="84" t="b">
        <v>0</v>
      </c>
      <c r="H539" s="84" t="b">
        <v>0</v>
      </c>
      <c r="I539" s="84" t="b">
        <v>0</v>
      </c>
      <c r="J539" s="84" t="b">
        <v>0</v>
      </c>
      <c r="K539" s="84" t="b">
        <v>0</v>
      </c>
      <c r="L539" s="84" t="b">
        <v>0</v>
      </c>
    </row>
    <row r="540" spans="1:12" ht="15">
      <c r="A540" s="84" t="s">
        <v>2283</v>
      </c>
      <c r="B540" s="84" t="s">
        <v>2297</v>
      </c>
      <c r="C540" s="84">
        <v>3</v>
      </c>
      <c r="D540" s="118">
        <v>0.0014864595385746127</v>
      </c>
      <c r="E540" s="118">
        <v>1.8478424671271223</v>
      </c>
      <c r="F540" s="84" t="s">
        <v>1955</v>
      </c>
      <c r="G540" s="84" t="b">
        <v>0</v>
      </c>
      <c r="H540" s="84" t="b">
        <v>0</v>
      </c>
      <c r="I540" s="84" t="b">
        <v>0</v>
      </c>
      <c r="J540" s="84" t="b">
        <v>0</v>
      </c>
      <c r="K540" s="84" t="b">
        <v>0</v>
      </c>
      <c r="L540" s="84" t="b">
        <v>0</v>
      </c>
    </row>
    <row r="541" spans="1:12" ht="15">
      <c r="A541" s="84" t="s">
        <v>2393</v>
      </c>
      <c r="B541" s="84" t="s">
        <v>2041</v>
      </c>
      <c r="C541" s="84">
        <v>3</v>
      </c>
      <c r="D541" s="118">
        <v>0.0014864595385746127</v>
      </c>
      <c r="E541" s="118">
        <v>1.0820808060365472</v>
      </c>
      <c r="F541" s="84" t="s">
        <v>1955</v>
      </c>
      <c r="G541" s="84" t="b">
        <v>0</v>
      </c>
      <c r="H541" s="84" t="b">
        <v>0</v>
      </c>
      <c r="I541" s="84" t="b">
        <v>0</v>
      </c>
      <c r="J541" s="84" t="b">
        <v>0</v>
      </c>
      <c r="K541" s="84" t="b">
        <v>0</v>
      </c>
      <c r="L541" s="84" t="b">
        <v>0</v>
      </c>
    </row>
    <row r="542" spans="1:12" ht="15">
      <c r="A542" s="84" t="s">
        <v>2003</v>
      </c>
      <c r="B542" s="84" t="s">
        <v>2275</v>
      </c>
      <c r="C542" s="84">
        <v>3</v>
      </c>
      <c r="D542" s="118">
        <v>0.0014864595385746127</v>
      </c>
      <c r="E542" s="118">
        <v>0.2572653228910485</v>
      </c>
      <c r="F542" s="84" t="s">
        <v>1955</v>
      </c>
      <c r="G542" s="84" t="b">
        <v>0</v>
      </c>
      <c r="H542" s="84" t="b">
        <v>0</v>
      </c>
      <c r="I542" s="84" t="b">
        <v>0</v>
      </c>
      <c r="J542" s="84" t="b">
        <v>0</v>
      </c>
      <c r="K542" s="84" t="b">
        <v>0</v>
      </c>
      <c r="L542" s="84" t="b">
        <v>0</v>
      </c>
    </row>
    <row r="543" spans="1:12" ht="15">
      <c r="A543" s="84" t="s">
        <v>2281</v>
      </c>
      <c r="B543" s="84" t="s">
        <v>2268</v>
      </c>
      <c r="C543" s="84">
        <v>3</v>
      </c>
      <c r="D543" s="118">
        <v>0.0014864595385746127</v>
      </c>
      <c r="E543" s="118">
        <v>1.0642961848567725</v>
      </c>
      <c r="F543" s="84" t="s">
        <v>1955</v>
      </c>
      <c r="G543" s="84" t="b">
        <v>0</v>
      </c>
      <c r="H543" s="84" t="b">
        <v>0</v>
      </c>
      <c r="I543" s="84" t="b">
        <v>0</v>
      </c>
      <c r="J543" s="84" t="b">
        <v>0</v>
      </c>
      <c r="K543" s="84" t="b">
        <v>0</v>
      </c>
      <c r="L543" s="84" t="b">
        <v>0</v>
      </c>
    </row>
    <row r="544" spans="1:12" ht="15">
      <c r="A544" s="84" t="s">
        <v>2272</v>
      </c>
      <c r="B544" s="84" t="s">
        <v>2395</v>
      </c>
      <c r="C544" s="84">
        <v>3</v>
      </c>
      <c r="D544" s="118">
        <v>0.0014864595385746127</v>
      </c>
      <c r="E544" s="118">
        <v>2.1124431971644286</v>
      </c>
      <c r="F544" s="84" t="s">
        <v>1955</v>
      </c>
      <c r="G544" s="84" t="b">
        <v>0</v>
      </c>
      <c r="H544" s="84" t="b">
        <v>0</v>
      </c>
      <c r="I544" s="84" t="b">
        <v>0</v>
      </c>
      <c r="J544" s="84" t="b">
        <v>0</v>
      </c>
      <c r="K544" s="84" t="b">
        <v>0</v>
      </c>
      <c r="L544" s="84" t="b">
        <v>0</v>
      </c>
    </row>
    <row r="545" spans="1:12" ht="15">
      <c r="A545" s="84" t="s">
        <v>2395</v>
      </c>
      <c r="B545" s="84" t="s">
        <v>2296</v>
      </c>
      <c r="C545" s="84">
        <v>3</v>
      </c>
      <c r="D545" s="118">
        <v>0.0014864595385746127</v>
      </c>
      <c r="E545" s="118">
        <v>2.5748411950633847</v>
      </c>
      <c r="F545" s="84" t="s">
        <v>1955</v>
      </c>
      <c r="G545" s="84" t="b">
        <v>0</v>
      </c>
      <c r="H545" s="84" t="b">
        <v>0</v>
      </c>
      <c r="I545" s="84" t="b">
        <v>0</v>
      </c>
      <c r="J545" s="84" t="b">
        <v>0</v>
      </c>
      <c r="K545" s="84" t="b">
        <v>0</v>
      </c>
      <c r="L545" s="84" t="b">
        <v>0</v>
      </c>
    </row>
    <row r="546" spans="1:12" ht="15">
      <c r="A546" s="84" t="s">
        <v>2283</v>
      </c>
      <c r="B546" s="84" t="s">
        <v>2304</v>
      </c>
      <c r="C546" s="84">
        <v>3</v>
      </c>
      <c r="D546" s="118">
        <v>0.0014864595385746127</v>
      </c>
      <c r="E546" s="118">
        <v>1.9447524801351785</v>
      </c>
      <c r="F546" s="84" t="s">
        <v>1955</v>
      </c>
      <c r="G546" s="84" t="b">
        <v>0</v>
      </c>
      <c r="H546" s="84" t="b">
        <v>0</v>
      </c>
      <c r="I546" s="84" t="b">
        <v>0</v>
      </c>
      <c r="J546" s="84" t="b">
        <v>0</v>
      </c>
      <c r="K546" s="84" t="b">
        <v>0</v>
      </c>
      <c r="L546" s="84" t="b">
        <v>0</v>
      </c>
    </row>
    <row r="547" spans="1:12" ht="15">
      <c r="A547" s="84" t="s">
        <v>2080</v>
      </c>
      <c r="B547" s="84" t="s">
        <v>2297</v>
      </c>
      <c r="C547" s="84">
        <v>3</v>
      </c>
      <c r="D547" s="118">
        <v>0.0014864595385746127</v>
      </c>
      <c r="E547" s="118">
        <v>2.2738111993994035</v>
      </c>
      <c r="F547" s="84" t="s">
        <v>1955</v>
      </c>
      <c r="G547" s="84" t="b">
        <v>0</v>
      </c>
      <c r="H547" s="84" t="b">
        <v>0</v>
      </c>
      <c r="I547" s="84" t="b">
        <v>0</v>
      </c>
      <c r="J547" s="84" t="b">
        <v>0</v>
      </c>
      <c r="K547" s="84" t="b">
        <v>0</v>
      </c>
      <c r="L547" s="84" t="b">
        <v>0</v>
      </c>
    </row>
    <row r="548" spans="1:12" ht="15">
      <c r="A548" s="84" t="s">
        <v>2003</v>
      </c>
      <c r="B548" s="84" t="s">
        <v>2334</v>
      </c>
      <c r="C548" s="84">
        <v>2</v>
      </c>
      <c r="D548" s="118">
        <v>0.001077546899391768</v>
      </c>
      <c r="E548" s="118">
        <v>0.8408419085249977</v>
      </c>
      <c r="F548" s="84" t="s">
        <v>1955</v>
      </c>
      <c r="G548" s="84" t="b">
        <v>0</v>
      </c>
      <c r="H548" s="84" t="b">
        <v>0</v>
      </c>
      <c r="I548" s="84" t="b">
        <v>0</v>
      </c>
      <c r="J548" s="84" t="b">
        <v>0</v>
      </c>
      <c r="K548" s="84" t="b">
        <v>0</v>
      </c>
      <c r="L548" s="84" t="b">
        <v>0</v>
      </c>
    </row>
    <row r="549" spans="1:12" ht="15">
      <c r="A549" s="84" t="s">
        <v>2334</v>
      </c>
      <c r="B549" s="84" t="s">
        <v>2275</v>
      </c>
      <c r="C549" s="84">
        <v>2</v>
      </c>
      <c r="D549" s="118">
        <v>0.001077546899391768</v>
      </c>
      <c r="E549" s="118">
        <v>1.9120833633818104</v>
      </c>
      <c r="F549" s="84" t="s">
        <v>1955</v>
      </c>
      <c r="G549" s="84" t="b">
        <v>0</v>
      </c>
      <c r="H549" s="84" t="b">
        <v>0</v>
      </c>
      <c r="I549" s="84" t="b">
        <v>0</v>
      </c>
      <c r="J549" s="84" t="b">
        <v>0</v>
      </c>
      <c r="K549" s="84" t="b">
        <v>0</v>
      </c>
      <c r="L549" s="84" t="b">
        <v>0</v>
      </c>
    </row>
    <row r="550" spans="1:12" ht="15">
      <c r="A550" s="84" t="s">
        <v>2275</v>
      </c>
      <c r="B550" s="84" t="s">
        <v>2366</v>
      </c>
      <c r="C550" s="84">
        <v>2</v>
      </c>
      <c r="D550" s="118">
        <v>0.001077546899391768</v>
      </c>
      <c r="E550" s="118">
        <v>2.0370220999901107</v>
      </c>
      <c r="F550" s="84" t="s">
        <v>1955</v>
      </c>
      <c r="G550" s="84" t="b">
        <v>0</v>
      </c>
      <c r="H550" s="84" t="b">
        <v>0</v>
      </c>
      <c r="I550" s="84" t="b">
        <v>0</v>
      </c>
      <c r="J550" s="84" t="b">
        <v>0</v>
      </c>
      <c r="K550" s="84" t="b">
        <v>0</v>
      </c>
      <c r="L550" s="84" t="b">
        <v>0</v>
      </c>
    </row>
    <row r="551" spans="1:12" ht="15">
      <c r="A551" s="84" t="s">
        <v>2366</v>
      </c>
      <c r="B551" s="84" t="s">
        <v>2299</v>
      </c>
      <c r="C551" s="84">
        <v>2</v>
      </c>
      <c r="D551" s="118">
        <v>0.001077546899391768</v>
      </c>
      <c r="E551" s="118">
        <v>2.4445074265683786</v>
      </c>
      <c r="F551" s="84" t="s">
        <v>1955</v>
      </c>
      <c r="G551" s="84" t="b">
        <v>0</v>
      </c>
      <c r="H551" s="84" t="b">
        <v>0</v>
      </c>
      <c r="I551" s="84" t="b">
        <v>0</v>
      </c>
      <c r="J551" s="84" t="b">
        <v>0</v>
      </c>
      <c r="K551" s="84" t="b">
        <v>0</v>
      </c>
      <c r="L551" s="84" t="b">
        <v>0</v>
      </c>
    </row>
    <row r="552" spans="1:12" ht="15">
      <c r="A552" s="84" t="s">
        <v>2299</v>
      </c>
      <c r="B552" s="84" t="s">
        <v>2367</v>
      </c>
      <c r="C552" s="84">
        <v>2</v>
      </c>
      <c r="D552" s="118">
        <v>0.001077546899391768</v>
      </c>
      <c r="E552" s="118">
        <v>2.4445074265683786</v>
      </c>
      <c r="F552" s="84" t="s">
        <v>1955</v>
      </c>
      <c r="G552" s="84" t="b">
        <v>0</v>
      </c>
      <c r="H552" s="84" t="b">
        <v>0</v>
      </c>
      <c r="I552" s="84" t="b">
        <v>0</v>
      </c>
      <c r="J552" s="84" t="b">
        <v>0</v>
      </c>
      <c r="K552" s="84" t="b">
        <v>0</v>
      </c>
      <c r="L552" s="84" t="b">
        <v>0</v>
      </c>
    </row>
    <row r="553" spans="1:12" ht="15">
      <c r="A553" s="84" t="s">
        <v>2368</v>
      </c>
      <c r="B553" s="84" t="s">
        <v>2320</v>
      </c>
      <c r="C553" s="84">
        <v>2</v>
      </c>
      <c r="D553" s="118">
        <v>0.001077546899391768</v>
      </c>
      <c r="E553" s="118">
        <v>2.6997799316716846</v>
      </c>
      <c r="F553" s="84" t="s">
        <v>1955</v>
      </c>
      <c r="G553" s="84" t="b">
        <v>0</v>
      </c>
      <c r="H553" s="84" t="b">
        <v>0</v>
      </c>
      <c r="I553" s="84" t="b">
        <v>0</v>
      </c>
      <c r="J553" s="84" t="b">
        <v>0</v>
      </c>
      <c r="K553" s="84" t="b">
        <v>0</v>
      </c>
      <c r="L553" s="84" t="b">
        <v>0</v>
      </c>
    </row>
    <row r="554" spans="1:12" ht="15">
      <c r="A554" s="84" t="s">
        <v>2320</v>
      </c>
      <c r="B554" s="84" t="s">
        <v>2041</v>
      </c>
      <c r="C554" s="84">
        <v>2</v>
      </c>
      <c r="D554" s="118">
        <v>0.001077546899391768</v>
      </c>
      <c r="E554" s="118">
        <v>0.6841407973645096</v>
      </c>
      <c r="F554" s="84" t="s">
        <v>1955</v>
      </c>
      <c r="G554" s="84" t="b">
        <v>0</v>
      </c>
      <c r="H554" s="84" t="b">
        <v>0</v>
      </c>
      <c r="I554" s="84" t="b">
        <v>0</v>
      </c>
      <c r="J554" s="84" t="b">
        <v>0</v>
      </c>
      <c r="K554" s="84" t="b">
        <v>0</v>
      </c>
      <c r="L554" s="84" t="b">
        <v>0</v>
      </c>
    </row>
    <row r="555" spans="1:12" ht="15">
      <c r="A555" s="84" t="s">
        <v>2280</v>
      </c>
      <c r="B555" s="84" t="s">
        <v>2316</v>
      </c>
      <c r="C555" s="84">
        <v>2</v>
      </c>
      <c r="D555" s="118">
        <v>0.001077546899391768</v>
      </c>
      <c r="E555" s="118">
        <v>1.8424474352404163</v>
      </c>
      <c r="F555" s="84" t="s">
        <v>1955</v>
      </c>
      <c r="G555" s="84" t="b">
        <v>0</v>
      </c>
      <c r="H555" s="84" t="b">
        <v>0</v>
      </c>
      <c r="I555" s="84" t="b">
        <v>0</v>
      </c>
      <c r="J555" s="84" t="b">
        <v>0</v>
      </c>
      <c r="K555" s="84" t="b">
        <v>0</v>
      </c>
      <c r="L555" s="84" t="b">
        <v>0</v>
      </c>
    </row>
    <row r="556" spans="1:12" ht="15">
      <c r="A556" s="84" t="s">
        <v>2277</v>
      </c>
      <c r="B556" s="84" t="s">
        <v>2436</v>
      </c>
      <c r="C556" s="84">
        <v>2</v>
      </c>
      <c r="D556" s="118">
        <v>0.001077546899391768</v>
      </c>
      <c r="E556" s="118">
        <v>2.2324185142411785</v>
      </c>
      <c r="F556" s="84" t="s">
        <v>1955</v>
      </c>
      <c r="G556" s="84" t="b">
        <v>0</v>
      </c>
      <c r="H556" s="84" t="b">
        <v>0</v>
      </c>
      <c r="I556" s="84" t="b">
        <v>0</v>
      </c>
      <c r="J556" s="84" t="b">
        <v>0</v>
      </c>
      <c r="K556" s="84" t="b">
        <v>0</v>
      </c>
      <c r="L556" s="84" t="b">
        <v>0</v>
      </c>
    </row>
    <row r="557" spans="1:12" ht="15">
      <c r="A557" s="84" t="s">
        <v>2436</v>
      </c>
      <c r="B557" s="84" t="s">
        <v>2316</v>
      </c>
      <c r="C557" s="84">
        <v>2</v>
      </c>
      <c r="D557" s="118">
        <v>0.001077546899391768</v>
      </c>
      <c r="E557" s="118">
        <v>2.796689944679741</v>
      </c>
      <c r="F557" s="84" t="s">
        <v>1955</v>
      </c>
      <c r="G557" s="84" t="b">
        <v>0</v>
      </c>
      <c r="H557" s="84" t="b">
        <v>0</v>
      </c>
      <c r="I557" s="84" t="b">
        <v>0</v>
      </c>
      <c r="J557" s="84" t="b">
        <v>0</v>
      </c>
      <c r="K557" s="84" t="b">
        <v>0</v>
      </c>
      <c r="L557" s="84" t="b">
        <v>0</v>
      </c>
    </row>
    <row r="558" spans="1:12" ht="15">
      <c r="A558" s="84" t="s">
        <v>2336</v>
      </c>
      <c r="B558" s="84" t="s">
        <v>2302</v>
      </c>
      <c r="C558" s="84">
        <v>2</v>
      </c>
      <c r="D558" s="118">
        <v>0.001077546899391768</v>
      </c>
      <c r="E558" s="118">
        <v>2.3707212124074597</v>
      </c>
      <c r="F558" s="84" t="s">
        <v>1955</v>
      </c>
      <c r="G558" s="84" t="b">
        <v>0</v>
      </c>
      <c r="H558" s="84" t="b">
        <v>0</v>
      </c>
      <c r="I558" s="84" t="b">
        <v>0</v>
      </c>
      <c r="J558" s="84" t="b">
        <v>0</v>
      </c>
      <c r="K558" s="84" t="b">
        <v>0</v>
      </c>
      <c r="L558" s="84" t="b">
        <v>0</v>
      </c>
    </row>
    <row r="559" spans="1:12" ht="15">
      <c r="A559" s="84" t="s">
        <v>2037</v>
      </c>
      <c r="B559" s="84" t="s">
        <v>2435</v>
      </c>
      <c r="C559" s="84">
        <v>2</v>
      </c>
      <c r="D559" s="118">
        <v>0.001077546899391768</v>
      </c>
      <c r="E559" s="118">
        <v>1.103549484004446</v>
      </c>
      <c r="F559" s="84" t="s">
        <v>1955</v>
      </c>
      <c r="G559" s="84" t="b">
        <v>0</v>
      </c>
      <c r="H559" s="84" t="b">
        <v>0</v>
      </c>
      <c r="I559" s="84" t="b">
        <v>0</v>
      </c>
      <c r="J559" s="84" t="b">
        <v>0</v>
      </c>
      <c r="K559" s="84" t="b">
        <v>0</v>
      </c>
      <c r="L559" s="84" t="b">
        <v>0</v>
      </c>
    </row>
    <row r="560" spans="1:12" ht="15">
      <c r="A560" s="84" t="s">
        <v>2003</v>
      </c>
      <c r="B560" s="84" t="s">
        <v>2433</v>
      </c>
      <c r="C560" s="84">
        <v>2</v>
      </c>
      <c r="D560" s="118">
        <v>0.001077546899391768</v>
      </c>
      <c r="E560" s="118">
        <v>1.1418719041889789</v>
      </c>
      <c r="F560" s="84" t="s">
        <v>1955</v>
      </c>
      <c r="G560" s="84" t="b">
        <v>0</v>
      </c>
      <c r="H560" s="84" t="b">
        <v>0</v>
      </c>
      <c r="I560" s="84" t="b">
        <v>0</v>
      </c>
      <c r="J560" s="84" t="b">
        <v>0</v>
      </c>
      <c r="K560" s="84" t="b">
        <v>0</v>
      </c>
      <c r="L560" s="84" t="b">
        <v>0</v>
      </c>
    </row>
    <row r="561" spans="1:12" ht="15">
      <c r="A561" s="84" t="s">
        <v>2433</v>
      </c>
      <c r="B561" s="84" t="s">
        <v>2434</v>
      </c>
      <c r="C561" s="84">
        <v>2</v>
      </c>
      <c r="D561" s="118">
        <v>0.001077546899391768</v>
      </c>
      <c r="E561" s="118">
        <v>3.2738111993994035</v>
      </c>
      <c r="F561" s="84" t="s">
        <v>1955</v>
      </c>
      <c r="G561" s="84" t="b">
        <v>0</v>
      </c>
      <c r="H561" s="84" t="b">
        <v>0</v>
      </c>
      <c r="I561" s="84" t="b">
        <v>0</v>
      </c>
      <c r="J561" s="84" t="b">
        <v>0</v>
      </c>
      <c r="K561" s="84" t="b">
        <v>0</v>
      </c>
      <c r="L561" s="84" t="b">
        <v>0</v>
      </c>
    </row>
    <row r="562" spans="1:12" ht="15">
      <c r="A562" s="84" t="s">
        <v>2434</v>
      </c>
      <c r="B562" s="84" t="s">
        <v>2302</v>
      </c>
      <c r="C562" s="84">
        <v>2</v>
      </c>
      <c r="D562" s="118">
        <v>0.001077546899391768</v>
      </c>
      <c r="E562" s="118">
        <v>2.671751208071441</v>
      </c>
      <c r="F562" s="84" t="s">
        <v>1955</v>
      </c>
      <c r="G562" s="84" t="b">
        <v>0</v>
      </c>
      <c r="H562" s="84" t="b">
        <v>0</v>
      </c>
      <c r="I562" s="84" t="b">
        <v>0</v>
      </c>
      <c r="J562" s="84" t="b">
        <v>0</v>
      </c>
      <c r="K562" s="84" t="b">
        <v>0</v>
      </c>
      <c r="L562" s="84" t="b">
        <v>0</v>
      </c>
    </row>
    <row r="563" spans="1:12" ht="15">
      <c r="A563" s="84" t="s">
        <v>2037</v>
      </c>
      <c r="B563" s="84" t="s">
        <v>2432</v>
      </c>
      <c r="C563" s="84">
        <v>2</v>
      </c>
      <c r="D563" s="118">
        <v>0.001077546899391768</v>
      </c>
      <c r="E563" s="118">
        <v>1.103549484004446</v>
      </c>
      <c r="F563" s="84" t="s">
        <v>1955</v>
      </c>
      <c r="G563" s="84" t="b">
        <v>0</v>
      </c>
      <c r="H563" s="84" t="b">
        <v>0</v>
      </c>
      <c r="I563" s="84" t="b">
        <v>0</v>
      </c>
      <c r="J563" s="84" t="b">
        <v>0</v>
      </c>
      <c r="K563" s="84" t="b">
        <v>0</v>
      </c>
      <c r="L563" s="84" t="b">
        <v>0</v>
      </c>
    </row>
    <row r="564" spans="1:12" ht="15">
      <c r="A564" s="84" t="s">
        <v>2003</v>
      </c>
      <c r="B564" s="84" t="s">
        <v>2429</v>
      </c>
      <c r="C564" s="84">
        <v>2</v>
      </c>
      <c r="D564" s="118">
        <v>0.001077546899391768</v>
      </c>
      <c r="E564" s="118">
        <v>1.1418719041889789</v>
      </c>
      <c r="F564" s="84" t="s">
        <v>1955</v>
      </c>
      <c r="G564" s="84" t="b">
        <v>0</v>
      </c>
      <c r="H564" s="84" t="b">
        <v>0</v>
      </c>
      <c r="I564" s="84" t="b">
        <v>0</v>
      </c>
      <c r="J564" s="84" t="b">
        <v>0</v>
      </c>
      <c r="K564" s="84" t="b">
        <v>0</v>
      </c>
      <c r="L564" s="84" t="b">
        <v>0</v>
      </c>
    </row>
    <row r="565" spans="1:12" ht="15">
      <c r="A565" s="84" t="s">
        <v>2429</v>
      </c>
      <c r="B565" s="84" t="s">
        <v>2430</v>
      </c>
      <c r="C565" s="84">
        <v>2</v>
      </c>
      <c r="D565" s="118">
        <v>0.001077546899391768</v>
      </c>
      <c r="E565" s="118">
        <v>3.2738111993994035</v>
      </c>
      <c r="F565" s="84" t="s">
        <v>1955</v>
      </c>
      <c r="G565" s="84" t="b">
        <v>0</v>
      </c>
      <c r="H565" s="84" t="b">
        <v>0</v>
      </c>
      <c r="I565" s="84" t="b">
        <v>0</v>
      </c>
      <c r="J565" s="84" t="b">
        <v>1</v>
      </c>
      <c r="K565" s="84" t="b">
        <v>0</v>
      </c>
      <c r="L565" s="84" t="b">
        <v>0</v>
      </c>
    </row>
    <row r="566" spans="1:12" ht="15">
      <c r="A566" s="84" t="s">
        <v>2430</v>
      </c>
      <c r="B566" s="84" t="s">
        <v>2431</v>
      </c>
      <c r="C566" s="84">
        <v>2</v>
      </c>
      <c r="D566" s="118">
        <v>0.001077546899391768</v>
      </c>
      <c r="E566" s="118">
        <v>3.2738111993994035</v>
      </c>
      <c r="F566" s="84" t="s">
        <v>1955</v>
      </c>
      <c r="G566" s="84" t="b">
        <v>1</v>
      </c>
      <c r="H566" s="84" t="b">
        <v>0</v>
      </c>
      <c r="I566" s="84" t="b">
        <v>0</v>
      </c>
      <c r="J566" s="84" t="b">
        <v>0</v>
      </c>
      <c r="K566" s="84" t="b">
        <v>0</v>
      </c>
      <c r="L566" s="84" t="b">
        <v>0</v>
      </c>
    </row>
    <row r="567" spans="1:12" ht="15">
      <c r="A567" s="84" t="s">
        <v>2431</v>
      </c>
      <c r="B567" s="84" t="s">
        <v>2322</v>
      </c>
      <c r="C567" s="84">
        <v>2</v>
      </c>
      <c r="D567" s="118">
        <v>0.001077546899391768</v>
      </c>
      <c r="E567" s="118">
        <v>2.875871190727366</v>
      </c>
      <c r="F567" s="84" t="s">
        <v>1955</v>
      </c>
      <c r="G567" s="84" t="b">
        <v>0</v>
      </c>
      <c r="H567" s="84" t="b">
        <v>0</v>
      </c>
      <c r="I567" s="84" t="b">
        <v>0</v>
      </c>
      <c r="J567" s="84" t="b">
        <v>0</v>
      </c>
      <c r="K567" s="84" t="b">
        <v>0</v>
      </c>
      <c r="L567" s="84" t="b">
        <v>0</v>
      </c>
    </row>
    <row r="568" spans="1:12" ht="15">
      <c r="A568" s="84" t="s">
        <v>2335</v>
      </c>
      <c r="B568" s="84" t="s">
        <v>2284</v>
      </c>
      <c r="C568" s="84">
        <v>2</v>
      </c>
      <c r="D568" s="118">
        <v>0.001077546899391768</v>
      </c>
      <c r="E568" s="118">
        <v>2.097719940343722</v>
      </c>
      <c r="F568" s="84" t="s">
        <v>1955</v>
      </c>
      <c r="G568" s="84" t="b">
        <v>0</v>
      </c>
      <c r="H568" s="84" t="b">
        <v>0</v>
      </c>
      <c r="I568" s="84" t="b">
        <v>0</v>
      </c>
      <c r="J568" s="84" t="b">
        <v>0</v>
      </c>
      <c r="K568" s="84" t="b">
        <v>0</v>
      </c>
      <c r="L568" s="84" t="b">
        <v>0</v>
      </c>
    </row>
    <row r="569" spans="1:12" ht="15">
      <c r="A569" s="84" t="s">
        <v>2284</v>
      </c>
      <c r="B569" s="84" t="s">
        <v>2427</v>
      </c>
      <c r="C569" s="84">
        <v>2</v>
      </c>
      <c r="D569" s="118">
        <v>0.001077546899391768</v>
      </c>
      <c r="E569" s="118">
        <v>2.3987499360077034</v>
      </c>
      <c r="F569" s="84" t="s">
        <v>1955</v>
      </c>
      <c r="G569" s="84" t="b">
        <v>0</v>
      </c>
      <c r="H569" s="84" t="b">
        <v>0</v>
      </c>
      <c r="I569" s="84" t="b">
        <v>0</v>
      </c>
      <c r="J569" s="84" t="b">
        <v>0</v>
      </c>
      <c r="K569" s="84" t="b">
        <v>0</v>
      </c>
      <c r="L569" s="84" t="b">
        <v>0</v>
      </c>
    </row>
    <row r="570" spans="1:12" ht="15">
      <c r="A570" s="84" t="s">
        <v>2427</v>
      </c>
      <c r="B570" s="84" t="s">
        <v>2428</v>
      </c>
      <c r="C570" s="84">
        <v>2</v>
      </c>
      <c r="D570" s="118">
        <v>0.001077546899391768</v>
      </c>
      <c r="E570" s="118">
        <v>3.2738111993994035</v>
      </c>
      <c r="F570" s="84" t="s">
        <v>1955</v>
      </c>
      <c r="G570" s="84" t="b">
        <v>0</v>
      </c>
      <c r="H570" s="84" t="b">
        <v>0</v>
      </c>
      <c r="I570" s="84" t="b">
        <v>0</v>
      </c>
      <c r="J570" s="84" t="b">
        <v>0</v>
      </c>
      <c r="K570" s="84" t="b">
        <v>0</v>
      </c>
      <c r="L570" s="84" t="b">
        <v>0</v>
      </c>
    </row>
    <row r="571" spans="1:12" ht="15">
      <c r="A571" s="84" t="s">
        <v>2428</v>
      </c>
      <c r="B571" s="84" t="s">
        <v>2041</v>
      </c>
      <c r="C571" s="84">
        <v>2</v>
      </c>
      <c r="D571" s="118">
        <v>0.001077546899391768</v>
      </c>
      <c r="E571" s="118">
        <v>1.0820808060365472</v>
      </c>
      <c r="F571" s="84" t="s">
        <v>1955</v>
      </c>
      <c r="G571" s="84" t="b">
        <v>0</v>
      </c>
      <c r="H571" s="84" t="b">
        <v>0</v>
      </c>
      <c r="I571" s="84" t="b">
        <v>0</v>
      </c>
      <c r="J571" s="84" t="b">
        <v>0</v>
      </c>
      <c r="K571" s="84" t="b">
        <v>0</v>
      </c>
      <c r="L571" s="84" t="b">
        <v>0</v>
      </c>
    </row>
    <row r="572" spans="1:12" ht="15">
      <c r="A572" s="84" t="s">
        <v>2037</v>
      </c>
      <c r="B572" s="84" t="s">
        <v>2426</v>
      </c>
      <c r="C572" s="84">
        <v>2</v>
      </c>
      <c r="D572" s="118">
        <v>0.001077546899391768</v>
      </c>
      <c r="E572" s="118">
        <v>1.103549484004446</v>
      </c>
      <c r="F572" s="84" t="s">
        <v>1955</v>
      </c>
      <c r="G572" s="84" t="b">
        <v>0</v>
      </c>
      <c r="H572" s="84" t="b">
        <v>0</v>
      </c>
      <c r="I572" s="84" t="b">
        <v>0</v>
      </c>
      <c r="J572" s="84" t="b">
        <v>0</v>
      </c>
      <c r="K572" s="84" t="b">
        <v>0</v>
      </c>
      <c r="L572" s="84" t="b">
        <v>0</v>
      </c>
    </row>
    <row r="573" spans="1:12" ht="15">
      <c r="A573" s="84" t="s">
        <v>2003</v>
      </c>
      <c r="B573" s="84" t="s">
        <v>2424</v>
      </c>
      <c r="C573" s="84">
        <v>2</v>
      </c>
      <c r="D573" s="118">
        <v>0.001077546899391768</v>
      </c>
      <c r="E573" s="118">
        <v>1.1418719041889789</v>
      </c>
      <c r="F573" s="84" t="s">
        <v>1955</v>
      </c>
      <c r="G573" s="84" t="b">
        <v>0</v>
      </c>
      <c r="H573" s="84" t="b">
        <v>0</v>
      </c>
      <c r="I573" s="84" t="b">
        <v>0</v>
      </c>
      <c r="J573" s="84" t="b">
        <v>0</v>
      </c>
      <c r="K573" s="84" t="b">
        <v>0</v>
      </c>
      <c r="L573" s="84" t="b">
        <v>0</v>
      </c>
    </row>
    <row r="574" spans="1:12" ht="15">
      <c r="A574" s="84" t="s">
        <v>2424</v>
      </c>
      <c r="B574" s="84" t="s">
        <v>2425</v>
      </c>
      <c r="C574" s="84">
        <v>2</v>
      </c>
      <c r="D574" s="118">
        <v>0.001077546899391768</v>
      </c>
      <c r="E574" s="118">
        <v>3.2738111993994035</v>
      </c>
      <c r="F574" s="84" t="s">
        <v>1955</v>
      </c>
      <c r="G574" s="84" t="b">
        <v>0</v>
      </c>
      <c r="H574" s="84" t="b">
        <v>0</v>
      </c>
      <c r="I574" s="84" t="b">
        <v>0</v>
      </c>
      <c r="J574" s="84" t="b">
        <v>0</v>
      </c>
      <c r="K574" s="84" t="b">
        <v>0</v>
      </c>
      <c r="L574" s="84" t="b">
        <v>0</v>
      </c>
    </row>
    <row r="575" spans="1:12" ht="15">
      <c r="A575" s="84" t="s">
        <v>2425</v>
      </c>
      <c r="B575" s="84" t="s">
        <v>2295</v>
      </c>
      <c r="C575" s="84">
        <v>2</v>
      </c>
      <c r="D575" s="118">
        <v>0.001077546899391768</v>
      </c>
      <c r="E575" s="118">
        <v>2.5748411950633847</v>
      </c>
      <c r="F575" s="84" t="s">
        <v>1955</v>
      </c>
      <c r="G575" s="84" t="b">
        <v>0</v>
      </c>
      <c r="H575" s="84" t="b">
        <v>0</v>
      </c>
      <c r="I575" s="84" t="b">
        <v>0</v>
      </c>
      <c r="J575" s="84" t="b">
        <v>0</v>
      </c>
      <c r="K575" s="84" t="b">
        <v>0</v>
      </c>
      <c r="L575" s="84" t="b">
        <v>0</v>
      </c>
    </row>
    <row r="576" spans="1:12" ht="15">
      <c r="A576" s="84" t="s">
        <v>2321</v>
      </c>
      <c r="B576" s="84" t="s">
        <v>2334</v>
      </c>
      <c r="C576" s="84">
        <v>2</v>
      </c>
      <c r="D576" s="118">
        <v>0.001077546899391768</v>
      </c>
      <c r="E576" s="118">
        <v>2.5748411950633847</v>
      </c>
      <c r="F576" s="84" t="s">
        <v>1955</v>
      </c>
      <c r="G576" s="84" t="b">
        <v>0</v>
      </c>
      <c r="H576" s="84" t="b">
        <v>0</v>
      </c>
      <c r="I576" s="84" t="b">
        <v>0</v>
      </c>
      <c r="J576" s="84" t="b">
        <v>0</v>
      </c>
      <c r="K576" s="84" t="b">
        <v>0</v>
      </c>
      <c r="L576" s="84" t="b">
        <v>0</v>
      </c>
    </row>
    <row r="577" spans="1:12" ht="15">
      <c r="A577" s="84" t="s">
        <v>2334</v>
      </c>
      <c r="B577" s="84" t="s">
        <v>2041</v>
      </c>
      <c r="C577" s="84">
        <v>2</v>
      </c>
      <c r="D577" s="118">
        <v>0.001077546899391768</v>
      </c>
      <c r="E577" s="118">
        <v>0.781050810372566</v>
      </c>
      <c r="F577" s="84" t="s">
        <v>1955</v>
      </c>
      <c r="G577" s="84" t="b">
        <v>0</v>
      </c>
      <c r="H577" s="84" t="b">
        <v>0</v>
      </c>
      <c r="I577" s="84" t="b">
        <v>0</v>
      </c>
      <c r="J577" s="84" t="b">
        <v>0</v>
      </c>
      <c r="K577" s="84" t="b">
        <v>0</v>
      </c>
      <c r="L577" s="84" t="b">
        <v>0</v>
      </c>
    </row>
    <row r="578" spans="1:12" ht="15">
      <c r="A578" s="84" t="s">
        <v>2269</v>
      </c>
      <c r="B578" s="84" t="s">
        <v>2286</v>
      </c>
      <c r="C578" s="84">
        <v>2</v>
      </c>
      <c r="D578" s="118">
        <v>0.001077546899391768</v>
      </c>
      <c r="E578" s="118">
        <v>1.0629578340845103</v>
      </c>
      <c r="F578" s="84" t="s">
        <v>1955</v>
      </c>
      <c r="G578" s="84" t="b">
        <v>0</v>
      </c>
      <c r="H578" s="84" t="b">
        <v>0</v>
      </c>
      <c r="I578" s="84" t="b">
        <v>0</v>
      </c>
      <c r="J578" s="84" t="b">
        <v>0</v>
      </c>
      <c r="K578" s="84" t="b">
        <v>0</v>
      </c>
      <c r="L578" s="84" t="b">
        <v>0</v>
      </c>
    </row>
    <row r="579" spans="1:12" ht="15">
      <c r="A579" s="84" t="s">
        <v>2286</v>
      </c>
      <c r="B579" s="84" t="s">
        <v>2295</v>
      </c>
      <c r="C579" s="84">
        <v>2</v>
      </c>
      <c r="D579" s="118">
        <v>0.001077546899391768</v>
      </c>
      <c r="E579" s="118">
        <v>1.761927838420529</v>
      </c>
      <c r="F579" s="84" t="s">
        <v>1955</v>
      </c>
      <c r="G579" s="84" t="b">
        <v>0</v>
      </c>
      <c r="H579" s="84" t="b">
        <v>0</v>
      </c>
      <c r="I579" s="84" t="b">
        <v>0</v>
      </c>
      <c r="J579" s="84" t="b">
        <v>0</v>
      </c>
      <c r="K579" s="84" t="b">
        <v>0</v>
      </c>
      <c r="L579" s="84" t="b">
        <v>0</v>
      </c>
    </row>
    <row r="580" spans="1:12" ht="15">
      <c r="A580" s="84" t="s">
        <v>2278</v>
      </c>
      <c r="B580" s="84" t="s">
        <v>2319</v>
      </c>
      <c r="C580" s="84">
        <v>2</v>
      </c>
      <c r="D580" s="118">
        <v>0.001077546899391768</v>
      </c>
      <c r="E580" s="118">
        <v>1.755297259521516</v>
      </c>
      <c r="F580" s="84" t="s">
        <v>1955</v>
      </c>
      <c r="G580" s="84" t="b">
        <v>0</v>
      </c>
      <c r="H580" s="84" t="b">
        <v>0</v>
      </c>
      <c r="I580" s="84" t="b">
        <v>0</v>
      </c>
      <c r="J580" s="84" t="b">
        <v>0</v>
      </c>
      <c r="K580" s="84" t="b">
        <v>0</v>
      </c>
      <c r="L580" s="84" t="b">
        <v>0</v>
      </c>
    </row>
    <row r="581" spans="1:12" ht="15">
      <c r="A581" s="84" t="s">
        <v>2003</v>
      </c>
      <c r="B581" s="84" t="s">
        <v>2534</v>
      </c>
      <c r="C581" s="84">
        <v>2</v>
      </c>
      <c r="D581" s="118">
        <v>0.001077546899391768</v>
      </c>
      <c r="E581" s="118">
        <v>1.1418719041889789</v>
      </c>
      <c r="F581" s="84" t="s">
        <v>1955</v>
      </c>
      <c r="G581" s="84" t="b">
        <v>0</v>
      </c>
      <c r="H581" s="84" t="b">
        <v>0</v>
      </c>
      <c r="I581" s="84" t="b">
        <v>0</v>
      </c>
      <c r="J581" s="84" t="b">
        <v>0</v>
      </c>
      <c r="K581" s="84" t="b">
        <v>0</v>
      </c>
      <c r="L581" s="84" t="b">
        <v>0</v>
      </c>
    </row>
    <row r="582" spans="1:12" ht="15">
      <c r="A582" s="84" t="s">
        <v>2536</v>
      </c>
      <c r="B582" s="84" t="s">
        <v>2324</v>
      </c>
      <c r="C582" s="84">
        <v>2</v>
      </c>
      <c r="D582" s="118">
        <v>0.001077546899391768</v>
      </c>
      <c r="E582" s="118">
        <v>3.097719940343722</v>
      </c>
      <c r="F582" s="84" t="s">
        <v>1955</v>
      </c>
      <c r="G582" s="84" t="b">
        <v>0</v>
      </c>
      <c r="H582" s="84" t="b">
        <v>0</v>
      </c>
      <c r="I582" s="84" t="b">
        <v>0</v>
      </c>
      <c r="J582" s="84" t="b">
        <v>0</v>
      </c>
      <c r="K582" s="84" t="b">
        <v>0</v>
      </c>
      <c r="L582" s="84" t="b">
        <v>0</v>
      </c>
    </row>
    <row r="583" spans="1:12" ht="15">
      <c r="A583" s="84" t="s">
        <v>2324</v>
      </c>
      <c r="B583" s="84" t="s">
        <v>2041</v>
      </c>
      <c r="C583" s="84">
        <v>2</v>
      </c>
      <c r="D583" s="118">
        <v>0.001077546899391768</v>
      </c>
      <c r="E583" s="118">
        <v>0.9059895469808659</v>
      </c>
      <c r="F583" s="84" t="s">
        <v>1955</v>
      </c>
      <c r="G583" s="84" t="b">
        <v>0</v>
      </c>
      <c r="H583" s="84" t="b">
        <v>0</v>
      </c>
      <c r="I583" s="84" t="b">
        <v>0</v>
      </c>
      <c r="J583" s="84" t="b">
        <v>0</v>
      </c>
      <c r="K583" s="84" t="b">
        <v>0</v>
      </c>
      <c r="L583" s="84" t="b">
        <v>0</v>
      </c>
    </row>
    <row r="584" spans="1:12" ht="15">
      <c r="A584" s="84" t="s">
        <v>2280</v>
      </c>
      <c r="B584" s="84" t="s">
        <v>2299</v>
      </c>
      <c r="C584" s="84">
        <v>2</v>
      </c>
      <c r="D584" s="118">
        <v>0.001077546899391768</v>
      </c>
      <c r="E584" s="118">
        <v>1.666356176184735</v>
      </c>
      <c r="F584" s="84" t="s">
        <v>1955</v>
      </c>
      <c r="G584" s="84" t="b">
        <v>0</v>
      </c>
      <c r="H584" s="84" t="b">
        <v>0</v>
      </c>
      <c r="I584" s="84" t="b">
        <v>0</v>
      </c>
      <c r="J584" s="84" t="b">
        <v>0</v>
      </c>
      <c r="K584" s="84" t="b">
        <v>0</v>
      </c>
      <c r="L584" s="84" t="b">
        <v>0</v>
      </c>
    </row>
    <row r="585" spans="1:12" ht="15">
      <c r="A585" s="84" t="s">
        <v>2535</v>
      </c>
      <c r="B585" s="84" t="s">
        <v>2325</v>
      </c>
      <c r="C585" s="84">
        <v>2</v>
      </c>
      <c r="D585" s="118">
        <v>0.001077546899391768</v>
      </c>
      <c r="E585" s="118">
        <v>2.875871190727366</v>
      </c>
      <c r="F585" s="84" t="s">
        <v>1955</v>
      </c>
      <c r="G585" s="84" t="b">
        <v>0</v>
      </c>
      <c r="H585" s="84" t="b">
        <v>0</v>
      </c>
      <c r="I585" s="84" t="b">
        <v>0</v>
      </c>
      <c r="J585" s="84" t="b">
        <v>0</v>
      </c>
      <c r="K585" s="84" t="b">
        <v>0</v>
      </c>
      <c r="L585" s="84" t="b">
        <v>0</v>
      </c>
    </row>
    <row r="586" spans="1:12" ht="15">
      <c r="A586" s="84" t="s">
        <v>2524</v>
      </c>
      <c r="B586" s="84" t="s">
        <v>2041</v>
      </c>
      <c r="C586" s="84">
        <v>2</v>
      </c>
      <c r="D586" s="118">
        <v>0.001077546899391768</v>
      </c>
      <c r="E586" s="118">
        <v>1.0820808060365472</v>
      </c>
      <c r="F586" s="84" t="s">
        <v>1955</v>
      </c>
      <c r="G586" s="84" t="b">
        <v>0</v>
      </c>
      <c r="H586" s="84" t="b">
        <v>0</v>
      </c>
      <c r="I586" s="84" t="b">
        <v>0</v>
      </c>
      <c r="J586" s="84" t="b">
        <v>0</v>
      </c>
      <c r="K586" s="84" t="b">
        <v>0</v>
      </c>
      <c r="L586" s="84" t="b">
        <v>0</v>
      </c>
    </row>
    <row r="587" spans="1:12" ht="15">
      <c r="A587" s="84" t="s">
        <v>2270</v>
      </c>
      <c r="B587" s="84" t="s">
        <v>2002</v>
      </c>
      <c r="C587" s="84">
        <v>2</v>
      </c>
      <c r="D587" s="118">
        <v>0.001077546899391768</v>
      </c>
      <c r="E587" s="118">
        <v>1.630358522913216</v>
      </c>
      <c r="F587" s="84" t="s">
        <v>1955</v>
      </c>
      <c r="G587" s="84" t="b">
        <v>0</v>
      </c>
      <c r="H587" s="84" t="b">
        <v>1</v>
      </c>
      <c r="I587" s="84" t="b">
        <v>0</v>
      </c>
      <c r="J587" s="84" t="b">
        <v>0</v>
      </c>
      <c r="K587" s="84" t="b">
        <v>0</v>
      </c>
      <c r="L587" s="84" t="b">
        <v>0</v>
      </c>
    </row>
    <row r="588" spans="1:12" ht="15">
      <c r="A588" s="84" t="s">
        <v>2276</v>
      </c>
      <c r="B588" s="84" t="s">
        <v>2271</v>
      </c>
      <c r="C588" s="84">
        <v>2</v>
      </c>
      <c r="D588" s="118">
        <v>0.001077546899391768</v>
      </c>
      <c r="E588" s="118">
        <v>0.9120833633818106</v>
      </c>
      <c r="F588" s="84" t="s">
        <v>1955</v>
      </c>
      <c r="G588" s="84" t="b">
        <v>0</v>
      </c>
      <c r="H588" s="84" t="b">
        <v>0</v>
      </c>
      <c r="I588" s="84" t="b">
        <v>0</v>
      </c>
      <c r="J588" s="84" t="b">
        <v>0</v>
      </c>
      <c r="K588" s="84" t="b">
        <v>0</v>
      </c>
      <c r="L588" s="84" t="b">
        <v>0</v>
      </c>
    </row>
    <row r="589" spans="1:12" ht="15">
      <c r="A589" s="84" t="s">
        <v>2351</v>
      </c>
      <c r="B589" s="84" t="s">
        <v>2528</v>
      </c>
      <c r="C589" s="84">
        <v>2</v>
      </c>
      <c r="D589" s="118">
        <v>0.001077546899391768</v>
      </c>
      <c r="E589" s="118">
        <v>2.972781203735422</v>
      </c>
      <c r="F589" s="84" t="s">
        <v>1955</v>
      </c>
      <c r="G589" s="84" t="b">
        <v>0</v>
      </c>
      <c r="H589" s="84" t="b">
        <v>0</v>
      </c>
      <c r="I589" s="84" t="b">
        <v>0</v>
      </c>
      <c r="J589" s="84" t="b">
        <v>0</v>
      </c>
      <c r="K589" s="84" t="b">
        <v>0</v>
      </c>
      <c r="L589" s="84" t="b">
        <v>0</v>
      </c>
    </row>
    <row r="590" spans="1:12" ht="15">
      <c r="A590" s="84" t="s">
        <v>2346</v>
      </c>
      <c r="B590" s="84" t="s">
        <v>2328</v>
      </c>
      <c r="C590" s="84">
        <v>2</v>
      </c>
      <c r="D590" s="118">
        <v>0.001077546899391768</v>
      </c>
      <c r="E590" s="118">
        <v>2.5748411950633847</v>
      </c>
      <c r="F590" s="84" t="s">
        <v>1955</v>
      </c>
      <c r="G590" s="84" t="b">
        <v>0</v>
      </c>
      <c r="H590" s="84" t="b">
        <v>0</v>
      </c>
      <c r="I590" s="84" t="b">
        <v>0</v>
      </c>
      <c r="J590" s="84" t="b">
        <v>0</v>
      </c>
      <c r="K590" s="84" t="b">
        <v>0</v>
      </c>
      <c r="L590" s="84" t="b">
        <v>0</v>
      </c>
    </row>
    <row r="591" spans="1:12" ht="15">
      <c r="A591" s="84" t="s">
        <v>2328</v>
      </c>
      <c r="B591" s="84" t="s">
        <v>2529</v>
      </c>
      <c r="C591" s="84">
        <v>2</v>
      </c>
      <c r="D591" s="118">
        <v>0.001077546899391768</v>
      </c>
      <c r="E591" s="118">
        <v>2.875871190727366</v>
      </c>
      <c r="F591" s="84" t="s">
        <v>1955</v>
      </c>
      <c r="G591" s="84" t="b">
        <v>0</v>
      </c>
      <c r="H591" s="84" t="b">
        <v>0</v>
      </c>
      <c r="I591" s="84" t="b">
        <v>0</v>
      </c>
      <c r="J591" s="84" t="b">
        <v>0</v>
      </c>
      <c r="K591" s="84" t="b">
        <v>0</v>
      </c>
      <c r="L591" s="84" t="b">
        <v>0</v>
      </c>
    </row>
    <row r="592" spans="1:12" ht="15">
      <c r="A592" s="84" t="s">
        <v>2529</v>
      </c>
      <c r="B592" s="84" t="s">
        <v>2530</v>
      </c>
      <c r="C592" s="84">
        <v>2</v>
      </c>
      <c r="D592" s="118">
        <v>0.001077546899391768</v>
      </c>
      <c r="E592" s="118">
        <v>3.2738111993994035</v>
      </c>
      <c r="F592" s="84" t="s">
        <v>1955</v>
      </c>
      <c r="G592" s="84" t="b">
        <v>0</v>
      </c>
      <c r="H592" s="84" t="b">
        <v>0</v>
      </c>
      <c r="I592" s="84" t="b">
        <v>0</v>
      </c>
      <c r="J592" s="84" t="b">
        <v>1</v>
      </c>
      <c r="K592" s="84" t="b">
        <v>0</v>
      </c>
      <c r="L592" s="84" t="b">
        <v>0</v>
      </c>
    </row>
    <row r="593" spans="1:12" ht="15">
      <c r="A593" s="84" t="s">
        <v>2530</v>
      </c>
      <c r="B593" s="84" t="s">
        <v>2041</v>
      </c>
      <c r="C593" s="84">
        <v>2</v>
      </c>
      <c r="D593" s="118">
        <v>0.001077546899391768</v>
      </c>
      <c r="E593" s="118">
        <v>1.0820808060365472</v>
      </c>
      <c r="F593" s="84" t="s">
        <v>1955</v>
      </c>
      <c r="G593" s="84" t="b">
        <v>1</v>
      </c>
      <c r="H593" s="84" t="b">
        <v>0</v>
      </c>
      <c r="I593" s="84" t="b">
        <v>0</v>
      </c>
      <c r="J593" s="84" t="b">
        <v>0</v>
      </c>
      <c r="K593" s="84" t="b">
        <v>0</v>
      </c>
      <c r="L593" s="84" t="b">
        <v>0</v>
      </c>
    </row>
    <row r="594" spans="1:12" ht="15">
      <c r="A594" s="84" t="s">
        <v>2003</v>
      </c>
      <c r="B594" s="84" t="s">
        <v>2342</v>
      </c>
      <c r="C594" s="84">
        <v>2</v>
      </c>
      <c r="D594" s="118">
        <v>0.001077546899391768</v>
      </c>
      <c r="E594" s="118">
        <v>0.8408419085249977</v>
      </c>
      <c r="F594" s="84" t="s">
        <v>1955</v>
      </c>
      <c r="G594" s="84" t="b">
        <v>0</v>
      </c>
      <c r="H594" s="84" t="b">
        <v>0</v>
      </c>
      <c r="I594" s="84" t="b">
        <v>0</v>
      </c>
      <c r="J594" s="84" t="b">
        <v>0</v>
      </c>
      <c r="K594" s="84" t="b">
        <v>0</v>
      </c>
      <c r="L594" s="84" t="b">
        <v>0</v>
      </c>
    </row>
    <row r="595" spans="1:12" ht="15">
      <c r="A595" s="84" t="s">
        <v>2292</v>
      </c>
      <c r="B595" s="84" t="s">
        <v>2329</v>
      </c>
      <c r="C595" s="84">
        <v>2</v>
      </c>
      <c r="D595" s="118">
        <v>0.001077546899391768</v>
      </c>
      <c r="E595" s="118">
        <v>2.097719940343722</v>
      </c>
      <c r="F595" s="84" t="s">
        <v>1955</v>
      </c>
      <c r="G595" s="84" t="b">
        <v>0</v>
      </c>
      <c r="H595" s="84" t="b">
        <v>0</v>
      </c>
      <c r="I595" s="84" t="b">
        <v>0</v>
      </c>
      <c r="J595" s="84" t="b">
        <v>0</v>
      </c>
      <c r="K595" s="84" t="b">
        <v>0</v>
      </c>
      <c r="L595" s="84" t="b">
        <v>0</v>
      </c>
    </row>
    <row r="596" spans="1:12" ht="15">
      <c r="A596" s="84" t="s">
        <v>2278</v>
      </c>
      <c r="B596" s="84" t="s">
        <v>2520</v>
      </c>
      <c r="C596" s="84">
        <v>2</v>
      </c>
      <c r="D596" s="118">
        <v>0.001077546899391768</v>
      </c>
      <c r="E596" s="118">
        <v>2.2324185142411785</v>
      </c>
      <c r="F596" s="84" t="s">
        <v>1955</v>
      </c>
      <c r="G596" s="84" t="b">
        <v>0</v>
      </c>
      <c r="H596" s="84" t="b">
        <v>0</v>
      </c>
      <c r="I596" s="84" t="b">
        <v>0</v>
      </c>
      <c r="J596" s="84" t="b">
        <v>0</v>
      </c>
      <c r="K596" s="84" t="b">
        <v>0</v>
      </c>
      <c r="L596" s="84" t="b">
        <v>0</v>
      </c>
    </row>
    <row r="597" spans="1:12" ht="15">
      <c r="A597" s="84" t="s">
        <v>2520</v>
      </c>
      <c r="B597" s="84" t="s">
        <v>2273</v>
      </c>
      <c r="C597" s="84">
        <v>2</v>
      </c>
      <c r="D597" s="118">
        <v>0.001077546899391768</v>
      </c>
      <c r="E597" s="118">
        <v>2.1434774309043974</v>
      </c>
      <c r="F597" s="84" t="s">
        <v>1955</v>
      </c>
      <c r="G597" s="84" t="b">
        <v>0</v>
      </c>
      <c r="H597" s="84" t="b">
        <v>0</v>
      </c>
      <c r="I597" s="84" t="b">
        <v>0</v>
      </c>
      <c r="J597" s="84" t="b">
        <v>0</v>
      </c>
      <c r="K597" s="84" t="b">
        <v>0</v>
      </c>
      <c r="L597" s="84" t="b">
        <v>0</v>
      </c>
    </row>
    <row r="598" spans="1:12" ht="15">
      <c r="A598" s="84" t="s">
        <v>2336</v>
      </c>
      <c r="B598" s="84" t="s">
        <v>2508</v>
      </c>
      <c r="C598" s="84">
        <v>2</v>
      </c>
      <c r="D598" s="118">
        <v>0.001077546899391768</v>
      </c>
      <c r="E598" s="118">
        <v>2.972781203735422</v>
      </c>
      <c r="F598" s="84" t="s">
        <v>1955</v>
      </c>
      <c r="G598" s="84" t="b">
        <v>0</v>
      </c>
      <c r="H598" s="84" t="b">
        <v>0</v>
      </c>
      <c r="I598" s="84" t="b">
        <v>0</v>
      </c>
      <c r="J598" s="84" t="b">
        <v>0</v>
      </c>
      <c r="K598" s="84" t="b">
        <v>0</v>
      </c>
      <c r="L598" s="84" t="b">
        <v>0</v>
      </c>
    </row>
    <row r="599" spans="1:12" ht="15">
      <c r="A599" s="84" t="s">
        <v>2508</v>
      </c>
      <c r="B599" s="84" t="s">
        <v>2509</v>
      </c>
      <c r="C599" s="84">
        <v>2</v>
      </c>
      <c r="D599" s="118">
        <v>0.001077546899391768</v>
      </c>
      <c r="E599" s="118">
        <v>3.2738111993994035</v>
      </c>
      <c r="F599" s="84" t="s">
        <v>1955</v>
      </c>
      <c r="G599" s="84" t="b">
        <v>0</v>
      </c>
      <c r="H599" s="84" t="b">
        <v>0</v>
      </c>
      <c r="I599" s="84" t="b">
        <v>0</v>
      </c>
      <c r="J599" s="84" t="b">
        <v>0</v>
      </c>
      <c r="K599" s="84" t="b">
        <v>0</v>
      </c>
      <c r="L599" s="84" t="b">
        <v>0</v>
      </c>
    </row>
    <row r="600" spans="1:12" ht="15">
      <c r="A600" s="84" t="s">
        <v>2509</v>
      </c>
      <c r="B600" s="84" t="s">
        <v>2346</v>
      </c>
      <c r="C600" s="84">
        <v>2</v>
      </c>
      <c r="D600" s="118">
        <v>0.001077546899391768</v>
      </c>
      <c r="E600" s="118">
        <v>2.972781203735422</v>
      </c>
      <c r="F600" s="84" t="s">
        <v>1955</v>
      </c>
      <c r="G600" s="84" t="b">
        <v>0</v>
      </c>
      <c r="H600" s="84" t="b">
        <v>0</v>
      </c>
      <c r="I600" s="84" t="b">
        <v>0</v>
      </c>
      <c r="J600" s="84" t="b">
        <v>0</v>
      </c>
      <c r="K600" s="84" t="b">
        <v>0</v>
      </c>
      <c r="L600" s="84" t="b">
        <v>0</v>
      </c>
    </row>
    <row r="601" spans="1:12" ht="15">
      <c r="A601" s="84" t="s">
        <v>2346</v>
      </c>
      <c r="B601" s="84" t="s">
        <v>2041</v>
      </c>
      <c r="C601" s="84">
        <v>2</v>
      </c>
      <c r="D601" s="118">
        <v>0.001077546899391768</v>
      </c>
      <c r="E601" s="118">
        <v>0.781050810372566</v>
      </c>
      <c r="F601" s="84" t="s">
        <v>1955</v>
      </c>
      <c r="G601" s="84" t="b">
        <v>0</v>
      </c>
      <c r="H601" s="84" t="b">
        <v>0</v>
      </c>
      <c r="I601" s="84" t="b">
        <v>0</v>
      </c>
      <c r="J601" s="84" t="b">
        <v>0</v>
      </c>
      <c r="K601" s="84" t="b">
        <v>0</v>
      </c>
      <c r="L601" s="84" t="b">
        <v>0</v>
      </c>
    </row>
    <row r="602" spans="1:12" ht="15">
      <c r="A602" s="84" t="s">
        <v>2003</v>
      </c>
      <c r="B602" s="84" t="s">
        <v>2354</v>
      </c>
      <c r="C602" s="84">
        <v>2</v>
      </c>
      <c r="D602" s="118">
        <v>0.001077546899391768</v>
      </c>
      <c r="E602" s="118">
        <v>0.8408419085249977</v>
      </c>
      <c r="F602" s="84" t="s">
        <v>1955</v>
      </c>
      <c r="G602" s="84" t="b">
        <v>0</v>
      </c>
      <c r="H602" s="84" t="b">
        <v>0</v>
      </c>
      <c r="I602" s="84" t="b">
        <v>0</v>
      </c>
      <c r="J602" s="84" t="b">
        <v>0</v>
      </c>
      <c r="K602" s="84" t="b">
        <v>0</v>
      </c>
      <c r="L602" s="84" t="b">
        <v>0</v>
      </c>
    </row>
    <row r="603" spans="1:12" ht="15">
      <c r="A603" s="84" t="s">
        <v>2003</v>
      </c>
      <c r="B603" s="84" t="s">
        <v>2382</v>
      </c>
      <c r="C603" s="84">
        <v>2</v>
      </c>
      <c r="D603" s="118">
        <v>0.001077546899391768</v>
      </c>
      <c r="E603" s="118">
        <v>0.9657806451332978</v>
      </c>
      <c r="F603" s="84" t="s">
        <v>1955</v>
      </c>
      <c r="G603" s="84" t="b">
        <v>0</v>
      </c>
      <c r="H603" s="84" t="b">
        <v>0</v>
      </c>
      <c r="I603" s="84" t="b">
        <v>0</v>
      </c>
      <c r="J603" s="84" t="b">
        <v>0</v>
      </c>
      <c r="K603" s="84" t="b">
        <v>0</v>
      </c>
      <c r="L603" s="84" t="b">
        <v>0</v>
      </c>
    </row>
    <row r="604" spans="1:12" ht="15">
      <c r="A604" s="84" t="s">
        <v>2382</v>
      </c>
      <c r="B604" s="84" t="s">
        <v>2278</v>
      </c>
      <c r="C604" s="84">
        <v>2</v>
      </c>
      <c r="D604" s="118">
        <v>0.001077546899391768</v>
      </c>
      <c r="E604" s="118">
        <v>2.056327255185497</v>
      </c>
      <c r="F604" s="84" t="s">
        <v>1955</v>
      </c>
      <c r="G604" s="84" t="b">
        <v>0</v>
      </c>
      <c r="H604" s="84" t="b">
        <v>0</v>
      </c>
      <c r="I604" s="84" t="b">
        <v>0</v>
      </c>
      <c r="J604" s="84" t="b">
        <v>0</v>
      </c>
      <c r="K604" s="84" t="b">
        <v>0</v>
      </c>
      <c r="L604" s="84" t="b">
        <v>0</v>
      </c>
    </row>
    <row r="605" spans="1:12" ht="15">
      <c r="A605" s="84" t="s">
        <v>2278</v>
      </c>
      <c r="B605" s="84" t="s">
        <v>2383</v>
      </c>
      <c r="C605" s="84">
        <v>2</v>
      </c>
      <c r="D605" s="118">
        <v>0.001077546899391768</v>
      </c>
      <c r="E605" s="118">
        <v>2.056327255185497</v>
      </c>
      <c r="F605" s="84" t="s">
        <v>1955</v>
      </c>
      <c r="G605" s="84" t="b">
        <v>0</v>
      </c>
      <c r="H605" s="84" t="b">
        <v>0</v>
      </c>
      <c r="I605" s="84" t="b">
        <v>0</v>
      </c>
      <c r="J605" s="84" t="b">
        <v>0</v>
      </c>
      <c r="K605" s="84" t="b">
        <v>0</v>
      </c>
      <c r="L605" s="84" t="b">
        <v>0</v>
      </c>
    </row>
    <row r="606" spans="1:12" ht="15">
      <c r="A606" s="84" t="s">
        <v>2003</v>
      </c>
      <c r="B606" s="84" t="s">
        <v>2384</v>
      </c>
      <c r="C606" s="84">
        <v>2</v>
      </c>
      <c r="D606" s="118">
        <v>0.001077546899391768</v>
      </c>
      <c r="E606" s="118">
        <v>0.9657806451332978</v>
      </c>
      <c r="F606" s="84" t="s">
        <v>1955</v>
      </c>
      <c r="G606" s="84" t="b">
        <v>0</v>
      </c>
      <c r="H606" s="84" t="b">
        <v>0</v>
      </c>
      <c r="I606" s="84" t="b">
        <v>0</v>
      </c>
      <c r="J606" s="84" t="b">
        <v>0</v>
      </c>
      <c r="K606" s="84" t="b">
        <v>0</v>
      </c>
      <c r="L606" s="84" t="b">
        <v>0</v>
      </c>
    </row>
    <row r="607" spans="1:12" ht="15">
      <c r="A607" s="84" t="s">
        <v>2384</v>
      </c>
      <c r="B607" s="84" t="s">
        <v>2385</v>
      </c>
      <c r="C607" s="84">
        <v>2</v>
      </c>
      <c r="D607" s="118">
        <v>0.001077546899391768</v>
      </c>
      <c r="E607" s="118">
        <v>2.9216286812880408</v>
      </c>
      <c r="F607" s="84" t="s">
        <v>1955</v>
      </c>
      <c r="G607" s="84" t="b">
        <v>0</v>
      </c>
      <c r="H607" s="84" t="b">
        <v>0</v>
      </c>
      <c r="I607" s="84" t="b">
        <v>0</v>
      </c>
      <c r="J607" s="84" t="b">
        <v>0</v>
      </c>
      <c r="K607" s="84" t="b">
        <v>0</v>
      </c>
      <c r="L607" s="84" t="b">
        <v>0</v>
      </c>
    </row>
    <row r="608" spans="1:12" ht="15">
      <c r="A608" s="84" t="s">
        <v>2385</v>
      </c>
      <c r="B608" s="84" t="s">
        <v>2268</v>
      </c>
      <c r="C608" s="84">
        <v>2</v>
      </c>
      <c r="D608" s="118">
        <v>0.001077546899391768</v>
      </c>
      <c r="E608" s="118">
        <v>1.666356176184735</v>
      </c>
      <c r="F608" s="84" t="s">
        <v>1955</v>
      </c>
      <c r="G608" s="84" t="b">
        <v>0</v>
      </c>
      <c r="H608" s="84" t="b">
        <v>0</v>
      </c>
      <c r="I608" s="84" t="b">
        <v>0</v>
      </c>
      <c r="J608" s="84" t="b">
        <v>0</v>
      </c>
      <c r="K608" s="84" t="b">
        <v>0</v>
      </c>
      <c r="L608" s="84" t="b">
        <v>0</v>
      </c>
    </row>
    <row r="609" spans="1:12" ht="15">
      <c r="A609" s="84" t="s">
        <v>2003</v>
      </c>
      <c r="B609" s="84" t="s">
        <v>2474</v>
      </c>
      <c r="C609" s="84">
        <v>2</v>
      </c>
      <c r="D609" s="118">
        <v>0.001077546899391768</v>
      </c>
      <c r="E609" s="118">
        <v>1.1418719041889789</v>
      </c>
      <c r="F609" s="84" t="s">
        <v>1955</v>
      </c>
      <c r="G609" s="84" t="b">
        <v>0</v>
      </c>
      <c r="H609" s="84" t="b">
        <v>0</v>
      </c>
      <c r="I609" s="84" t="b">
        <v>0</v>
      </c>
      <c r="J609" s="84" t="b">
        <v>0</v>
      </c>
      <c r="K609" s="84" t="b">
        <v>0</v>
      </c>
      <c r="L609" s="84" t="b">
        <v>0</v>
      </c>
    </row>
    <row r="610" spans="1:12" ht="15">
      <c r="A610" s="84" t="s">
        <v>2474</v>
      </c>
      <c r="B610" s="84" t="s">
        <v>2281</v>
      </c>
      <c r="C610" s="84">
        <v>2</v>
      </c>
      <c r="D610" s="118">
        <v>0.001077546899391768</v>
      </c>
      <c r="E610" s="118">
        <v>2.3195686899600787</v>
      </c>
      <c r="F610" s="84" t="s">
        <v>1955</v>
      </c>
      <c r="G610" s="84" t="b">
        <v>0</v>
      </c>
      <c r="H610" s="84" t="b">
        <v>0</v>
      </c>
      <c r="I610" s="84" t="b">
        <v>0</v>
      </c>
      <c r="J610" s="84" t="b">
        <v>0</v>
      </c>
      <c r="K610" s="84" t="b">
        <v>0</v>
      </c>
      <c r="L610" s="84" t="b">
        <v>0</v>
      </c>
    </row>
    <row r="611" spans="1:12" ht="15">
      <c r="A611" s="84" t="s">
        <v>2281</v>
      </c>
      <c r="B611" s="84" t="s">
        <v>2475</v>
      </c>
      <c r="C611" s="84">
        <v>2</v>
      </c>
      <c r="D611" s="118">
        <v>0.001077546899391768</v>
      </c>
      <c r="E611" s="118">
        <v>2.3195686899600787</v>
      </c>
      <c r="F611" s="84" t="s">
        <v>1955</v>
      </c>
      <c r="G611" s="84" t="b">
        <v>0</v>
      </c>
      <c r="H611" s="84" t="b">
        <v>0</v>
      </c>
      <c r="I611" s="84" t="b">
        <v>0</v>
      </c>
      <c r="J611" s="84" t="b">
        <v>0</v>
      </c>
      <c r="K611" s="84" t="b">
        <v>0</v>
      </c>
      <c r="L611" s="84" t="b">
        <v>0</v>
      </c>
    </row>
    <row r="612" spans="1:12" ht="15">
      <c r="A612" s="84" t="s">
        <v>2475</v>
      </c>
      <c r="B612" s="84" t="s">
        <v>2287</v>
      </c>
      <c r="C612" s="84">
        <v>2</v>
      </c>
      <c r="D612" s="118">
        <v>0.001077546899391768</v>
      </c>
      <c r="E612" s="118">
        <v>2.4608978427565478</v>
      </c>
      <c r="F612" s="84" t="s">
        <v>1955</v>
      </c>
      <c r="G612" s="84" t="b">
        <v>0</v>
      </c>
      <c r="H612" s="84" t="b">
        <v>0</v>
      </c>
      <c r="I612" s="84" t="b">
        <v>0</v>
      </c>
      <c r="J612" s="84" t="b">
        <v>0</v>
      </c>
      <c r="K612" s="84" t="b">
        <v>0</v>
      </c>
      <c r="L612" s="84" t="b">
        <v>0</v>
      </c>
    </row>
    <row r="613" spans="1:12" ht="15">
      <c r="A613" s="84" t="s">
        <v>2287</v>
      </c>
      <c r="B613" s="84" t="s">
        <v>2340</v>
      </c>
      <c r="C613" s="84">
        <v>2</v>
      </c>
      <c r="D613" s="118">
        <v>0.001077546899391768</v>
      </c>
      <c r="E613" s="118">
        <v>2.1598678470925665</v>
      </c>
      <c r="F613" s="84" t="s">
        <v>1955</v>
      </c>
      <c r="G613" s="84" t="b">
        <v>0</v>
      </c>
      <c r="H613" s="84" t="b">
        <v>0</v>
      </c>
      <c r="I613" s="84" t="b">
        <v>0</v>
      </c>
      <c r="J613" s="84" t="b">
        <v>0</v>
      </c>
      <c r="K613" s="84" t="b">
        <v>0</v>
      </c>
      <c r="L613" s="84" t="b">
        <v>0</v>
      </c>
    </row>
    <row r="614" spans="1:12" ht="15">
      <c r="A614" s="84" t="s">
        <v>2340</v>
      </c>
      <c r="B614" s="84" t="s">
        <v>2274</v>
      </c>
      <c r="C614" s="84">
        <v>2</v>
      </c>
      <c r="D614" s="118">
        <v>0.001077546899391768</v>
      </c>
      <c r="E614" s="118">
        <v>1.8588378514285855</v>
      </c>
      <c r="F614" s="84" t="s">
        <v>1955</v>
      </c>
      <c r="G614" s="84" t="b">
        <v>0</v>
      </c>
      <c r="H614" s="84" t="b">
        <v>0</v>
      </c>
      <c r="I614" s="84" t="b">
        <v>0</v>
      </c>
      <c r="J614" s="84" t="b">
        <v>0</v>
      </c>
      <c r="K614" s="84" t="b">
        <v>0</v>
      </c>
      <c r="L614" s="84" t="b">
        <v>0</v>
      </c>
    </row>
    <row r="615" spans="1:12" ht="15">
      <c r="A615" s="84" t="s">
        <v>2272</v>
      </c>
      <c r="B615" s="84" t="s">
        <v>2472</v>
      </c>
      <c r="C615" s="84">
        <v>2</v>
      </c>
      <c r="D615" s="118">
        <v>0.001077546899391768</v>
      </c>
      <c r="E615" s="118">
        <v>2.1124431971644286</v>
      </c>
      <c r="F615" s="84" t="s">
        <v>1955</v>
      </c>
      <c r="G615" s="84" t="b">
        <v>0</v>
      </c>
      <c r="H615" s="84" t="b">
        <v>0</v>
      </c>
      <c r="I615" s="84" t="b">
        <v>0</v>
      </c>
      <c r="J615" s="84" t="b">
        <v>0</v>
      </c>
      <c r="K615" s="84" t="b">
        <v>0</v>
      </c>
      <c r="L615" s="84" t="b">
        <v>0</v>
      </c>
    </row>
    <row r="616" spans="1:12" ht="15">
      <c r="A616" s="84" t="s">
        <v>2472</v>
      </c>
      <c r="B616" s="84" t="s">
        <v>2473</v>
      </c>
      <c r="C616" s="84">
        <v>2</v>
      </c>
      <c r="D616" s="118">
        <v>0.001077546899391768</v>
      </c>
      <c r="E616" s="118">
        <v>3.2738111993994035</v>
      </c>
      <c r="F616" s="84" t="s">
        <v>1955</v>
      </c>
      <c r="G616" s="84" t="b">
        <v>0</v>
      </c>
      <c r="H616" s="84" t="b">
        <v>0</v>
      </c>
      <c r="I616" s="84" t="b">
        <v>0</v>
      </c>
      <c r="J616" s="84" t="b">
        <v>0</v>
      </c>
      <c r="K616" s="84" t="b">
        <v>0</v>
      </c>
      <c r="L616" s="84" t="b">
        <v>0</v>
      </c>
    </row>
    <row r="617" spans="1:12" ht="15">
      <c r="A617" s="84" t="s">
        <v>2473</v>
      </c>
      <c r="B617" s="84" t="s">
        <v>2296</v>
      </c>
      <c r="C617" s="84">
        <v>2</v>
      </c>
      <c r="D617" s="118">
        <v>0.001077546899391768</v>
      </c>
      <c r="E617" s="118">
        <v>2.5748411950633847</v>
      </c>
      <c r="F617" s="84" t="s">
        <v>1955</v>
      </c>
      <c r="G617" s="84" t="b">
        <v>0</v>
      </c>
      <c r="H617" s="84" t="b">
        <v>0</v>
      </c>
      <c r="I617" s="84" t="b">
        <v>0</v>
      </c>
      <c r="J617" s="84" t="b">
        <v>0</v>
      </c>
      <c r="K617" s="84" t="b">
        <v>0</v>
      </c>
      <c r="L617" s="84" t="b">
        <v>0</v>
      </c>
    </row>
    <row r="618" spans="1:12" ht="15">
      <c r="A618" s="84" t="s">
        <v>2280</v>
      </c>
      <c r="B618" s="84" t="s">
        <v>2285</v>
      </c>
      <c r="C618" s="84">
        <v>2</v>
      </c>
      <c r="D618" s="118">
        <v>0.001077546899391768</v>
      </c>
      <c r="E618" s="118">
        <v>1.4744706499458218</v>
      </c>
      <c r="F618" s="84" t="s">
        <v>1955</v>
      </c>
      <c r="G618" s="84" t="b">
        <v>0</v>
      </c>
      <c r="H618" s="84" t="b">
        <v>0</v>
      </c>
      <c r="I618" s="84" t="b">
        <v>0</v>
      </c>
      <c r="J618" s="84" t="b">
        <v>0</v>
      </c>
      <c r="K618" s="84" t="b">
        <v>0</v>
      </c>
      <c r="L618" s="84" t="b">
        <v>0</v>
      </c>
    </row>
    <row r="619" spans="1:12" ht="15">
      <c r="A619" s="84" t="s">
        <v>2517</v>
      </c>
      <c r="B619" s="84" t="s">
        <v>2041</v>
      </c>
      <c r="C619" s="84">
        <v>2</v>
      </c>
      <c r="D619" s="118">
        <v>0.001077546899391768</v>
      </c>
      <c r="E619" s="118">
        <v>1.0820808060365472</v>
      </c>
      <c r="F619" s="84" t="s">
        <v>1955</v>
      </c>
      <c r="G619" s="84" t="b">
        <v>0</v>
      </c>
      <c r="H619" s="84" t="b">
        <v>0</v>
      </c>
      <c r="I619" s="84" t="b">
        <v>0</v>
      </c>
      <c r="J619" s="84" t="b">
        <v>0</v>
      </c>
      <c r="K619" s="84" t="b">
        <v>0</v>
      </c>
      <c r="L619" s="84" t="b">
        <v>0</v>
      </c>
    </row>
    <row r="620" spans="1:12" ht="15">
      <c r="A620" s="84" t="s">
        <v>2498</v>
      </c>
      <c r="B620" s="84" t="s">
        <v>2041</v>
      </c>
      <c r="C620" s="84">
        <v>2</v>
      </c>
      <c r="D620" s="118">
        <v>0.001077546899391768</v>
      </c>
      <c r="E620" s="118">
        <v>1.0820808060365472</v>
      </c>
      <c r="F620" s="84" t="s">
        <v>1955</v>
      </c>
      <c r="G620" s="84" t="b">
        <v>0</v>
      </c>
      <c r="H620" s="84" t="b">
        <v>0</v>
      </c>
      <c r="I620" s="84" t="b">
        <v>0</v>
      </c>
      <c r="J620" s="84" t="b">
        <v>0</v>
      </c>
      <c r="K620" s="84" t="b">
        <v>0</v>
      </c>
      <c r="L620" s="84" t="b">
        <v>0</v>
      </c>
    </row>
    <row r="621" spans="1:12" ht="15">
      <c r="A621" s="84" t="s">
        <v>2310</v>
      </c>
      <c r="B621" s="84" t="s">
        <v>2278</v>
      </c>
      <c r="C621" s="84">
        <v>2</v>
      </c>
      <c r="D621" s="118">
        <v>0.001077546899391768</v>
      </c>
      <c r="E621" s="118">
        <v>1.6883504698909029</v>
      </c>
      <c r="F621" s="84" t="s">
        <v>1955</v>
      </c>
      <c r="G621" s="84" t="b">
        <v>0</v>
      </c>
      <c r="H621" s="84" t="b">
        <v>0</v>
      </c>
      <c r="I621" s="84" t="b">
        <v>0</v>
      </c>
      <c r="J621" s="84" t="b">
        <v>0</v>
      </c>
      <c r="K621" s="84" t="b">
        <v>0</v>
      </c>
      <c r="L621" s="84" t="b">
        <v>0</v>
      </c>
    </row>
    <row r="622" spans="1:12" ht="15">
      <c r="A622" s="84" t="s">
        <v>2269</v>
      </c>
      <c r="B622" s="84" t="s">
        <v>2332</v>
      </c>
      <c r="C622" s="84">
        <v>2</v>
      </c>
      <c r="D622" s="118">
        <v>0.001077546899391768</v>
      </c>
      <c r="E622" s="118">
        <v>1.4779311820553283</v>
      </c>
      <c r="F622" s="84" t="s">
        <v>1955</v>
      </c>
      <c r="G622" s="84" t="b">
        <v>0</v>
      </c>
      <c r="H622" s="84" t="b">
        <v>0</v>
      </c>
      <c r="I622" s="84" t="b">
        <v>0</v>
      </c>
      <c r="J622" s="84" t="b">
        <v>0</v>
      </c>
      <c r="K622" s="84" t="b">
        <v>0</v>
      </c>
      <c r="L622" s="84" t="b">
        <v>0</v>
      </c>
    </row>
    <row r="623" spans="1:12" ht="15">
      <c r="A623" s="84" t="s">
        <v>2407</v>
      </c>
      <c r="B623" s="84" t="s">
        <v>2322</v>
      </c>
      <c r="C623" s="84">
        <v>2</v>
      </c>
      <c r="D623" s="118">
        <v>0.001077546899391768</v>
      </c>
      <c r="E623" s="118">
        <v>2.6997799316716846</v>
      </c>
      <c r="F623" s="84" t="s">
        <v>1955</v>
      </c>
      <c r="G623" s="84" t="b">
        <v>0</v>
      </c>
      <c r="H623" s="84" t="b">
        <v>0</v>
      </c>
      <c r="I623" s="84" t="b">
        <v>0</v>
      </c>
      <c r="J623" s="84" t="b">
        <v>0</v>
      </c>
      <c r="K623" s="84" t="b">
        <v>0</v>
      </c>
      <c r="L623" s="84" t="b">
        <v>0</v>
      </c>
    </row>
    <row r="624" spans="1:12" ht="15">
      <c r="A624" s="84" t="s">
        <v>2003</v>
      </c>
      <c r="B624" s="84" t="s">
        <v>2521</v>
      </c>
      <c r="C624" s="84">
        <v>2</v>
      </c>
      <c r="D624" s="118">
        <v>0.001077546899391768</v>
      </c>
      <c r="E624" s="118">
        <v>1.1418719041889789</v>
      </c>
      <c r="F624" s="84" t="s">
        <v>1955</v>
      </c>
      <c r="G624" s="84" t="b">
        <v>0</v>
      </c>
      <c r="H624" s="84" t="b">
        <v>0</v>
      </c>
      <c r="I624" s="84" t="b">
        <v>0</v>
      </c>
      <c r="J624" s="84" t="b">
        <v>0</v>
      </c>
      <c r="K624" s="84" t="b">
        <v>0</v>
      </c>
      <c r="L624" s="84" t="b">
        <v>0</v>
      </c>
    </row>
    <row r="625" spans="1:12" ht="15">
      <c r="A625" s="84" t="s">
        <v>2521</v>
      </c>
      <c r="B625" s="84" t="s">
        <v>2522</v>
      </c>
      <c r="C625" s="84">
        <v>2</v>
      </c>
      <c r="D625" s="118">
        <v>0.001077546899391768</v>
      </c>
      <c r="E625" s="118">
        <v>3.2738111993994035</v>
      </c>
      <c r="F625" s="84" t="s">
        <v>1955</v>
      </c>
      <c r="G625" s="84" t="b">
        <v>0</v>
      </c>
      <c r="H625" s="84" t="b">
        <v>0</v>
      </c>
      <c r="I625" s="84" t="b">
        <v>0</v>
      </c>
      <c r="J625" s="84" t="b">
        <v>0</v>
      </c>
      <c r="K625" s="84" t="b">
        <v>0</v>
      </c>
      <c r="L625" s="84" t="b">
        <v>0</v>
      </c>
    </row>
    <row r="626" spans="1:12" ht="15">
      <c r="A626" s="84" t="s">
        <v>2391</v>
      </c>
      <c r="B626" s="84" t="s">
        <v>2331</v>
      </c>
      <c r="C626" s="84">
        <v>2</v>
      </c>
      <c r="D626" s="118">
        <v>0.001077546899391768</v>
      </c>
      <c r="E626" s="118">
        <v>2.6997799316716846</v>
      </c>
      <c r="F626" s="84" t="s">
        <v>1955</v>
      </c>
      <c r="G626" s="84" t="b">
        <v>0</v>
      </c>
      <c r="H626" s="84" t="b">
        <v>0</v>
      </c>
      <c r="I626" s="84" t="b">
        <v>0</v>
      </c>
      <c r="J626" s="84" t="b">
        <v>0</v>
      </c>
      <c r="K626" s="84" t="b">
        <v>0</v>
      </c>
      <c r="L626" s="84" t="b">
        <v>0</v>
      </c>
    </row>
    <row r="627" spans="1:12" ht="15">
      <c r="A627" s="84" t="s">
        <v>2331</v>
      </c>
      <c r="B627" s="84" t="s">
        <v>2041</v>
      </c>
      <c r="C627" s="84">
        <v>2</v>
      </c>
      <c r="D627" s="118">
        <v>0.001077546899391768</v>
      </c>
      <c r="E627" s="118">
        <v>0.6841407973645096</v>
      </c>
      <c r="F627" s="84" t="s">
        <v>1955</v>
      </c>
      <c r="G627" s="84" t="b">
        <v>0</v>
      </c>
      <c r="H627" s="84" t="b">
        <v>0</v>
      </c>
      <c r="I627" s="84" t="b">
        <v>0</v>
      </c>
      <c r="J627" s="84" t="b">
        <v>0</v>
      </c>
      <c r="K627" s="84" t="b">
        <v>0</v>
      </c>
      <c r="L627" s="84" t="b">
        <v>0</v>
      </c>
    </row>
    <row r="628" spans="1:12" ht="15">
      <c r="A628" s="84" t="s">
        <v>2003</v>
      </c>
      <c r="B628" s="84" t="s">
        <v>2347</v>
      </c>
      <c r="C628" s="84">
        <v>2</v>
      </c>
      <c r="D628" s="118">
        <v>0.001077546899391768</v>
      </c>
      <c r="E628" s="118">
        <v>0.8408419085249977</v>
      </c>
      <c r="F628" s="84" t="s">
        <v>1955</v>
      </c>
      <c r="G628" s="84" t="b">
        <v>0</v>
      </c>
      <c r="H628" s="84" t="b">
        <v>0</v>
      </c>
      <c r="I628" s="84" t="b">
        <v>0</v>
      </c>
      <c r="J628" s="84" t="b">
        <v>0</v>
      </c>
      <c r="K628" s="84" t="b">
        <v>0</v>
      </c>
      <c r="L628" s="84" t="b">
        <v>0</v>
      </c>
    </row>
    <row r="629" spans="1:12" ht="15">
      <c r="A629" s="84" t="s">
        <v>2284</v>
      </c>
      <c r="B629" s="84" t="s">
        <v>2278</v>
      </c>
      <c r="C629" s="84">
        <v>2</v>
      </c>
      <c r="D629" s="118">
        <v>0.001077546899391768</v>
      </c>
      <c r="E629" s="118">
        <v>1.3573572508494784</v>
      </c>
      <c r="F629" s="84" t="s">
        <v>1955</v>
      </c>
      <c r="G629" s="84" t="b">
        <v>0</v>
      </c>
      <c r="H629" s="84" t="b">
        <v>0</v>
      </c>
      <c r="I629" s="84" t="b">
        <v>0</v>
      </c>
      <c r="J629" s="84" t="b">
        <v>0</v>
      </c>
      <c r="K629" s="84" t="b">
        <v>0</v>
      </c>
      <c r="L629" s="84" t="b">
        <v>0</v>
      </c>
    </row>
    <row r="630" spans="1:12" ht="15">
      <c r="A630" s="84" t="s">
        <v>2286</v>
      </c>
      <c r="B630" s="84" t="s">
        <v>2003</v>
      </c>
      <c r="C630" s="84">
        <v>2</v>
      </c>
      <c r="D630" s="118">
        <v>0.001077546899391768</v>
      </c>
      <c r="E630" s="118">
        <v>0.4808944711728015</v>
      </c>
      <c r="F630" s="84" t="s">
        <v>1955</v>
      </c>
      <c r="G630" s="84" t="b">
        <v>0</v>
      </c>
      <c r="H630" s="84" t="b">
        <v>0</v>
      </c>
      <c r="I630" s="84" t="b">
        <v>0</v>
      </c>
      <c r="J630" s="84" t="b">
        <v>0</v>
      </c>
      <c r="K630" s="84" t="b">
        <v>0</v>
      </c>
      <c r="L630" s="84" t="b">
        <v>0</v>
      </c>
    </row>
    <row r="631" spans="1:12" ht="15">
      <c r="A631" s="84" t="s">
        <v>2003</v>
      </c>
      <c r="B631" s="84" t="s">
        <v>2343</v>
      </c>
      <c r="C631" s="84">
        <v>2</v>
      </c>
      <c r="D631" s="118">
        <v>0.001077546899391768</v>
      </c>
      <c r="E631" s="118">
        <v>0.8408419085249977</v>
      </c>
      <c r="F631" s="84" t="s">
        <v>1955</v>
      </c>
      <c r="G631" s="84" t="b">
        <v>0</v>
      </c>
      <c r="H631" s="84" t="b">
        <v>0</v>
      </c>
      <c r="I631" s="84" t="b">
        <v>0</v>
      </c>
      <c r="J631" s="84" t="b">
        <v>0</v>
      </c>
      <c r="K631" s="84" t="b">
        <v>0</v>
      </c>
      <c r="L631" s="84" t="b">
        <v>0</v>
      </c>
    </row>
    <row r="632" spans="1:12" ht="15">
      <c r="A632" s="84" t="s">
        <v>2311</v>
      </c>
      <c r="B632" s="84" t="s">
        <v>2312</v>
      </c>
      <c r="C632" s="84">
        <v>2</v>
      </c>
      <c r="D632" s="118">
        <v>0.001077546899391768</v>
      </c>
      <c r="E632" s="118">
        <v>2.185675110698852</v>
      </c>
      <c r="F632" s="84" t="s">
        <v>1955</v>
      </c>
      <c r="G632" s="84" t="b">
        <v>1</v>
      </c>
      <c r="H632" s="84" t="b">
        <v>0</v>
      </c>
      <c r="I632" s="84" t="b">
        <v>0</v>
      </c>
      <c r="J632" s="84" t="b">
        <v>0</v>
      </c>
      <c r="K632" s="84" t="b">
        <v>0</v>
      </c>
      <c r="L632" s="84" t="b">
        <v>0</v>
      </c>
    </row>
    <row r="633" spans="1:12" ht="15">
      <c r="A633" s="84" t="s">
        <v>2327</v>
      </c>
      <c r="B633" s="84" t="s">
        <v>2274</v>
      </c>
      <c r="C633" s="84">
        <v>2</v>
      </c>
      <c r="D633" s="118">
        <v>0.001077546899391768</v>
      </c>
      <c r="E633" s="118">
        <v>1.761927838420529</v>
      </c>
      <c r="F633" s="84" t="s">
        <v>1955</v>
      </c>
      <c r="G633" s="84" t="b">
        <v>0</v>
      </c>
      <c r="H633" s="84" t="b">
        <v>0</v>
      </c>
      <c r="I633" s="84" t="b">
        <v>0</v>
      </c>
      <c r="J633" s="84" t="b">
        <v>0</v>
      </c>
      <c r="K633" s="84" t="b">
        <v>0</v>
      </c>
      <c r="L633" s="84" t="b">
        <v>0</v>
      </c>
    </row>
    <row r="634" spans="1:12" ht="15">
      <c r="A634" s="84" t="s">
        <v>2283</v>
      </c>
      <c r="B634" s="84" t="s">
        <v>2274</v>
      </c>
      <c r="C634" s="84">
        <v>2</v>
      </c>
      <c r="D634" s="118">
        <v>0.001077546899391768</v>
      </c>
      <c r="E634" s="118">
        <v>1.256777860100623</v>
      </c>
      <c r="F634" s="84" t="s">
        <v>1955</v>
      </c>
      <c r="G634" s="84" t="b">
        <v>0</v>
      </c>
      <c r="H634" s="84" t="b">
        <v>0</v>
      </c>
      <c r="I634" s="84" t="b">
        <v>0</v>
      </c>
      <c r="J634" s="84" t="b">
        <v>0</v>
      </c>
      <c r="K634" s="84" t="b">
        <v>0</v>
      </c>
      <c r="L634" s="84" t="b">
        <v>0</v>
      </c>
    </row>
    <row r="635" spans="1:12" ht="15">
      <c r="A635" s="84" t="s">
        <v>2526</v>
      </c>
      <c r="B635" s="84" t="s">
        <v>2392</v>
      </c>
      <c r="C635" s="84">
        <v>2</v>
      </c>
      <c r="D635" s="118">
        <v>0.001077546899391768</v>
      </c>
      <c r="E635" s="118">
        <v>3.097719940343722</v>
      </c>
      <c r="F635" s="84" t="s">
        <v>1955</v>
      </c>
      <c r="G635" s="84" t="b">
        <v>1</v>
      </c>
      <c r="H635" s="84" t="b">
        <v>0</v>
      </c>
      <c r="I635" s="84" t="b">
        <v>0</v>
      </c>
      <c r="J635" s="84" t="b">
        <v>0</v>
      </c>
      <c r="K635" s="84" t="b">
        <v>0</v>
      </c>
      <c r="L635" s="84" t="b">
        <v>0</v>
      </c>
    </row>
    <row r="636" spans="1:12" ht="15">
      <c r="A636" s="84" t="s">
        <v>2392</v>
      </c>
      <c r="B636" s="84" t="s">
        <v>2527</v>
      </c>
      <c r="C636" s="84">
        <v>2</v>
      </c>
      <c r="D636" s="118">
        <v>0.001077546899391768</v>
      </c>
      <c r="E636" s="118">
        <v>3.097719940343722</v>
      </c>
      <c r="F636" s="84" t="s">
        <v>1955</v>
      </c>
      <c r="G636" s="84" t="b">
        <v>0</v>
      </c>
      <c r="H636" s="84" t="b">
        <v>0</v>
      </c>
      <c r="I636" s="84" t="b">
        <v>0</v>
      </c>
      <c r="J636" s="84" t="b">
        <v>0</v>
      </c>
      <c r="K636" s="84" t="b">
        <v>0</v>
      </c>
      <c r="L636" s="84" t="b">
        <v>0</v>
      </c>
    </row>
    <row r="637" spans="1:12" ht="15">
      <c r="A637" s="84" t="s">
        <v>2527</v>
      </c>
      <c r="B637" s="84" t="s">
        <v>2269</v>
      </c>
      <c r="C637" s="84">
        <v>2</v>
      </c>
      <c r="D637" s="118">
        <v>0.001077546899391768</v>
      </c>
      <c r="E637" s="118">
        <v>1.8758711907273657</v>
      </c>
      <c r="F637" s="84" t="s">
        <v>1955</v>
      </c>
      <c r="G637" s="84" t="b">
        <v>0</v>
      </c>
      <c r="H637" s="84" t="b">
        <v>0</v>
      </c>
      <c r="I637" s="84" t="b">
        <v>0</v>
      </c>
      <c r="J637" s="84" t="b">
        <v>0</v>
      </c>
      <c r="K637" s="84" t="b">
        <v>0</v>
      </c>
      <c r="L637" s="84" t="b">
        <v>0</v>
      </c>
    </row>
    <row r="638" spans="1:12" ht="15">
      <c r="A638" s="84" t="s">
        <v>2003</v>
      </c>
      <c r="B638" s="84" t="s">
        <v>2500</v>
      </c>
      <c r="C638" s="84">
        <v>2</v>
      </c>
      <c r="D638" s="118">
        <v>0.001077546899391768</v>
      </c>
      <c r="E638" s="118">
        <v>1.1418719041889789</v>
      </c>
      <c r="F638" s="84" t="s">
        <v>1955</v>
      </c>
      <c r="G638" s="84" t="b">
        <v>0</v>
      </c>
      <c r="H638" s="84" t="b">
        <v>0</v>
      </c>
      <c r="I638" s="84" t="b">
        <v>0</v>
      </c>
      <c r="J638" s="84" t="b">
        <v>0</v>
      </c>
      <c r="K638" s="84" t="b">
        <v>0</v>
      </c>
      <c r="L638" s="84" t="b">
        <v>0</v>
      </c>
    </row>
    <row r="639" spans="1:12" ht="15">
      <c r="A639" s="84" t="s">
        <v>2269</v>
      </c>
      <c r="B639" s="84" t="s">
        <v>2330</v>
      </c>
      <c r="C639" s="84">
        <v>2</v>
      </c>
      <c r="D639" s="118">
        <v>0.001077546899391768</v>
      </c>
      <c r="E639" s="118">
        <v>1.4779311820553283</v>
      </c>
      <c r="F639" s="84" t="s">
        <v>1955</v>
      </c>
      <c r="G639" s="84" t="b">
        <v>0</v>
      </c>
      <c r="H639" s="84" t="b">
        <v>0</v>
      </c>
      <c r="I639" s="84" t="b">
        <v>0</v>
      </c>
      <c r="J639" s="84" t="b">
        <v>0</v>
      </c>
      <c r="K639" s="84" t="b">
        <v>0</v>
      </c>
      <c r="L639" s="84" t="b">
        <v>0</v>
      </c>
    </row>
    <row r="640" spans="1:12" ht="15">
      <c r="A640" s="84" t="s">
        <v>2276</v>
      </c>
      <c r="B640" s="84" t="s">
        <v>2405</v>
      </c>
      <c r="C640" s="84">
        <v>2</v>
      </c>
      <c r="D640" s="118">
        <v>0.001077546899391768</v>
      </c>
      <c r="E640" s="118">
        <v>2.0370220999901107</v>
      </c>
      <c r="F640" s="84" t="s">
        <v>1955</v>
      </c>
      <c r="G640" s="84" t="b">
        <v>0</v>
      </c>
      <c r="H640" s="84" t="b">
        <v>0</v>
      </c>
      <c r="I640" s="84" t="b">
        <v>0</v>
      </c>
      <c r="J640" s="84" t="b">
        <v>0</v>
      </c>
      <c r="K640" s="84" t="b">
        <v>0</v>
      </c>
      <c r="L640" s="84" t="b">
        <v>0</v>
      </c>
    </row>
    <row r="641" spans="1:12" ht="15">
      <c r="A641" s="84" t="s">
        <v>2405</v>
      </c>
      <c r="B641" s="84" t="s">
        <v>2352</v>
      </c>
      <c r="C641" s="84">
        <v>2</v>
      </c>
      <c r="D641" s="118">
        <v>0.001077546899391768</v>
      </c>
      <c r="E641" s="118">
        <v>2.796689944679741</v>
      </c>
      <c r="F641" s="84" t="s">
        <v>1955</v>
      </c>
      <c r="G641" s="84" t="b">
        <v>0</v>
      </c>
      <c r="H641" s="84" t="b">
        <v>0</v>
      </c>
      <c r="I641" s="84" t="b">
        <v>0</v>
      </c>
      <c r="J641" s="84" t="b">
        <v>0</v>
      </c>
      <c r="K641" s="84" t="b">
        <v>0</v>
      </c>
      <c r="L641" s="84" t="b">
        <v>0</v>
      </c>
    </row>
    <row r="642" spans="1:12" ht="15">
      <c r="A642" s="84" t="s">
        <v>2335</v>
      </c>
      <c r="B642" s="84" t="s">
        <v>2269</v>
      </c>
      <c r="C642" s="84">
        <v>2</v>
      </c>
      <c r="D642" s="118">
        <v>0.001077546899391768</v>
      </c>
      <c r="E642" s="118">
        <v>1.5748411950633847</v>
      </c>
      <c r="F642" s="84" t="s">
        <v>1955</v>
      </c>
      <c r="G642" s="84" t="b">
        <v>0</v>
      </c>
      <c r="H642" s="84" t="b">
        <v>0</v>
      </c>
      <c r="I642" s="84" t="b">
        <v>0</v>
      </c>
      <c r="J642" s="84" t="b">
        <v>0</v>
      </c>
      <c r="K642" s="84" t="b">
        <v>0</v>
      </c>
      <c r="L642" s="84" t="b">
        <v>0</v>
      </c>
    </row>
    <row r="643" spans="1:12" ht="15">
      <c r="A643" s="84" t="s">
        <v>2269</v>
      </c>
      <c r="B643" s="84" t="s">
        <v>2466</v>
      </c>
      <c r="C643" s="84">
        <v>2</v>
      </c>
      <c r="D643" s="118">
        <v>0.001077546899391768</v>
      </c>
      <c r="E643" s="118">
        <v>1.8758711907273657</v>
      </c>
      <c r="F643" s="84" t="s">
        <v>1955</v>
      </c>
      <c r="G643" s="84" t="b">
        <v>0</v>
      </c>
      <c r="H643" s="84" t="b">
        <v>0</v>
      </c>
      <c r="I643" s="84" t="b">
        <v>0</v>
      </c>
      <c r="J643" s="84" t="b">
        <v>0</v>
      </c>
      <c r="K643" s="84" t="b">
        <v>0</v>
      </c>
      <c r="L643" s="84" t="b">
        <v>0</v>
      </c>
    </row>
    <row r="644" spans="1:12" ht="15">
      <c r="A644" s="84" t="s">
        <v>2466</v>
      </c>
      <c r="B644" s="84" t="s">
        <v>2467</v>
      </c>
      <c r="C644" s="84">
        <v>2</v>
      </c>
      <c r="D644" s="118">
        <v>0.001077546899391768</v>
      </c>
      <c r="E644" s="118">
        <v>3.2738111993994035</v>
      </c>
      <c r="F644" s="84" t="s">
        <v>1955</v>
      </c>
      <c r="G644" s="84" t="b">
        <v>0</v>
      </c>
      <c r="H644" s="84" t="b">
        <v>0</v>
      </c>
      <c r="I644" s="84" t="b">
        <v>0</v>
      </c>
      <c r="J644" s="84" t="b">
        <v>0</v>
      </c>
      <c r="K644" s="84" t="b">
        <v>0</v>
      </c>
      <c r="L644" s="84" t="b">
        <v>0</v>
      </c>
    </row>
    <row r="645" spans="1:12" ht="15">
      <c r="A645" s="84" t="s">
        <v>2467</v>
      </c>
      <c r="B645" s="84" t="s">
        <v>2309</v>
      </c>
      <c r="C645" s="84">
        <v>2</v>
      </c>
      <c r="D645" s="118">
        <v>0.001077546899391768</v>
      </c>
      <c r="E645" s="118">
        <v>2.729743155049128</v>
      </c>
      <c r="F645" s="84" t="s">
        <v>1955</v>
      </c>
      <c r="G645" s="84" t="b">
        <v>0</v>
      </c>
      <c r="H645" s="84" t="b">
        <v>0</v>
      </c>
      <c r="I645" s="84" t="b">
        <v>0</v>
      </c>
      <c r="J645" s="84" t="b">
        <v>0</v>
      </c>
      <c r="K645" s="84" t="b">
        <v>0</v>
      </c>
      <c r="L645" s="84" t="b">
        <v>0</v>
      </c>
    </row>
    <row r="646" spans="1:12" ht="15">
      <c r="A646" s="84" t="s">
        <v>2003</v>
      </c>
      <c r="B646" s="84" t="s">
        <v>2469</v>
      </c>
      <c r="C646" s="84">
        <v>2</v>
      </c>
      <c r="D646" s="118">
        <v>0.001077546899391768</v>
      </c>
      <c r="E646" s="118">
        <v>1.1418719041889789</v>
      </c>
      <c r="F646" s="84" t="s">
        <v>1955</v>
      </c>
      <c r="G646" s="84" t="b">
        <v>0</v>
      </c>
      <c r="H646" s="84" t="b">
        <v>0</v>
      </c>
      <c r="I646" s="84" t="b">
        <v>0</v>
      </c>
      <c r="J646" s="84" t="b">
        <v>0</v>
      </c>
      <c r="K646" s="84" t="b">
        <v>0</v>
      </c>
      <c r="L646" s="84" t="b">
        <v>0</v>
      </c>
    </row>
    <row r="647" spans="1:12" ht="15">
      <c r="A647" s="84" t="s">
        <v>2469</v>
      </c>
      <c r="B647" s="84" t="s">
        <v>2470</v>
      </c>
      <c r="C647" s="84">
        <v>2</v>
      </c>
      <c r="D647" s="118">
        <v>0.001077546899391768</v>
      </c>
      <c r="E647" s="118">
        <v>3.2738111993994035</v>
      </c>
      <c r="F647" s="84" t="s">
        <v>1955</v>
      </c>
      <c r="G647" s="84" t="b">
        <v>0</v>
      </c>
      <c r="H647" s="84" t="b">
        <v>0</v>
      </c>
      <c r="I647" s="84" t="b">
        <v>0</v>
      </c>
      <c r="J647" s="84" t="b">
        <v>0</v>
      </c>
      <c r="K647" s="84" t="b">
        <v>0</v>
      </c>
      <c r="L647" s="84" t="b">
        <v>0</v>
      </c>
    </row>
    <row r="648" spans="1:12" ht="15">
      <c r="A648" s="84" t="s">
        <v>2470</v>
      </c>
      <c r="B648" s="84" t="s">
        <v>2320</v>
      </c>
      <c r="C648" s="84">
        <v>2</v>
      </c>
      <c r="D648" s="118">
        <v>0.001077546899391768</v>
      </c>
      <c r="E648" s="118">
        <v>2.875871190727366</v>
      </c>
      <c r="F648" s="84" t="s">
        <v>1955</v>
      </c>
      <c r="G648" s="84" t="b">
        <v>0</v>
      </c>
      <c r="H648" s="84" t="b">
        <v>0</v>
      </c>
      <c r="I648" s="84" t="b">
        <v>0</v>
      </c>
      <c r="J648" s="84" t="b">
        <v>0</v>
      </c>
      <c r="K648" s="84" t="b">
        <v>0</v>
      </c>
      <c r="L648" s="84" t="b">
        <v>0</v>
      </c>
    </row>
    <row r="649" spans="1:12" ht="15">
      <c r="A649" s="84" t="s">
        <v>2320</v>
      </c>
      <c r="B649" s="84" t="s">
        <v>2471</v>
      </c>
      <c r="C649" s="84">
        <v>2</v>
      </c>
      <c r="D649" s="118">
        <v>0.001077546899391768</v>
      </c>
      <c r="E649" s="118">
        <v>2.875871190727366</v>
      </c>
      <c r="F649" s="84" t="s">
        <v>1955</v>
      </c>
      <c r="G649" s="84" t="b">
        <v>0</v>
      </c>
      <c r="H649" s="84" t="b">
        <v>0</v>
      </c>
      <c r="I649" s="84" t="b">
        <v>0</v>
      </c>
      <c r="J649" s="84" t="b">
        <v>0</v>
      </c>
      <c r="K649" s="84" t="b">
        <v>0</v>
      </c>
      <c r="L649" s="84" t="b">
        <v>0</v>
      </c>
    </row>
    <row r="650" spans="1:12" ht="15">
      <c r="A650" s="84" t="s">
        <v>2471</v>
      </c>
      <c r="B650" s="84" t="s">
        <v>2275</v>
      </c>
      <c r="C650" s="84">
        <v>2</v>
      </c>
      <c r="D650" s="118">
        <v>0.001077546899391768</v>
      </c>
      <c r="E650" s="118">
        <v>2.2131133590457917</v>
      </c>
      <c r="F650" s="84" t="s">
        <v>1955</v>
      </c>
      <c r="G650" s="84" t="b">
        <v>0</v>
      </c>
      <c r="H650" s="84" t="b">
        <v>0</v>
      </c>
      <c r="I650" s="84" t="b">
        <v>0</v>
      </c>
      <c r="J650" s="84" t="b">
        <v>0</v>
      </c>
      <c r="K650" s="84" t="b">
        <v>0</v>
      </c>
      <c r="L650" s="84" t="b">
        <v>0</v>
      </c>
    </row>
    <row r="651" spans="1:12" ht="15">
      <c r="A651" s="84" t="s">
        <v>2275</v>
      </c>
      <c r="B651" s="84" t="s">
        <v>2277</v>
      </c>
      <c r="C651" s="84">
        <v>2</v>
      </c>
      <c r="D651" s="118">
        <v>0.001077546899391768</v>
      </c>
      <c r="E651" s="118">
        <v>1.1717206738875667</v>
      </c>
      <c r="F651" s="84" t="s">
        <v>1955</v>
      </c>
      <c r="G651" s="84" t="b">
        <v>0</v>
      </c>
      <c r="H651" s="84" t="b">
        <v>0</v>
      </c>
      <c r="I651" s="84" t="b">
        <v>0</v>
      </c>
      <c r="J651" s="84" t="b">
        <v>0</v>
      </c>
      <c r="K651" s="84" t="b">
        <v>0</v>
      </c>
      <c r="L651" s="84" t="b">
        <v>0</v>
      </c>
    </row>
    <row r="652" spans="1:12" ht="15">
      <c r="A652" s="84" t="s">
        <v>2531</v>
      </c>
      <c r="B652" s="84" t="s">
        <v>2532</v>
      </c>
      <c r="C652" s="84">
        <v>2</v>
      </c>
      <c r="D652" s="118">
        <v>0.001077546899391768</v>
      </c>
      <c r="E652" s="118">
        <v>3.2738111993994035</v>
      </c>
      <c r="F652" s="84" t="s">
        <v>1955</v>
      </c>
      <c r="G652" s="84" t="b">
        <v>0</v>
      </c>
      <c r="H652" s="84" t="b">
        <v>0</v>
      </c>
      <c r="I652" s="84" t="b">
        <v>0</v>
      </c>
      <c r="J652" s="84" t="b">
        <v>0</v>
      </c>
      <c r="K652" s="84" t="b">
        <v>0</v>
      </c>
      <c r="L652" s="84" t="b">
        <v>0</v>
      </c>
    </row>
    <row r="653" spans="1:12" ht="15">
      <c r="A653" s="84" t="s">
        <v>2532</v>
      </c>
      <c r="B653" s="84" t="s">
        <v>2293</v>
      </c>
      <c r="C653" s="84">
        <v>2</v>
      </c>
      <c r="D653" s="118">
        <v>0.001077546899391768</v>
      </c>
      <c r="E653" s="118">
        <v>2.53344850990516</v>
      </c>
      <c r="F653" s="84" t="s">
        <v>1955</v>
      </c>
      <c r="G653" s="84" t="b">
        <v>0</v>
      </c>
      <c r="H653" s="84" t="b">
        <v>0</v>
      </c>
      <c r="I653" s="84" t="b">
        <v>0</v>
      </c>
      <c r="J653" s="84" t="b">
        <v>0</v>
      </c>
      <c r="K653" s="84" t="b">
        <v>0</v>
      </c>
      <c r="L653" s="84" t="b">
        <v>0</v>
      </c>
    </row>
    <row r="654" spans="1:12" ht="15">
      <c r="A654" s="84" t="s">
        <v>2268</v>
      </c>
      <c r="B654" s="84" t="s">
        <v>2273</v>
      </c>
      <c r="C654" s="84">
        <v>2</v>
      </c>
      <c r="D654" s="118">
        <v>0.001077546899391768</v>
      </c>
      <c r="E654" s="118">
        <v>0.71211366674541</v>
      </c>
      <c r="F654" s="84" t="s">
        <v>1955</v>
      </c>
      <c r="G654" s="84" t="b">
        <v>0</v>
      </c>
      <c r="H654" s="84" t="b">
        <v>0</v>
      </c>
      <c r="I654" s="84" t="b">
        <v>0</v>
      </c>
      <c r="J654" s="84" t="b">
        <v>0</v>
      </c>
      <c r="K654" s="84" t="b">
        <v>0</v>
      </c>
      <c r="L654" s="84" t="b">
        <v>0</v>
      </c>
    </row>
    <row r="655" spans="1:12" ht="15">
      <c r="A655" s="84" t="s">
        <v>2003</v>
      </c>
      <c r="B655" s="84" t="s">
        <v>2331</v>
      </c>
      <c r="C655" s="84">
        <v>2</v>
      </c>
      <c r="D655" s="118">
        <v>0.001077546899391768</v>
      </c>
      <c r="E655" s="118">
        <v>0.7439318955169414</v>
      </c>
      <c r="F655" s="84" t="s">
        <v>1955</v>
      </c>
      <c r="G655" s="84" t="b">
        <v>0</v>
      </c>
      <c r="H655" s="84" t="b">
        <v>0</v>
      </c>
      <c r="I655" s="84" t="b">
        <v>0</v>
      </c>
      <c r="J655" s="84" t="b">
        <v>0</v>
      </c>
      <c r="K655" s="84" t="b">
        <v>0</v>
      </c>
      <c r="L655" s="84" t="b">
        <v>0</v>
      </c>
    </row>
    <row r="656" spans="1:12" ht="15">
      <c r="A656" s="84" t="s">
        <v>2331</v>
      </c>
      <c r="B656" s="84" t="s">
        <v>2523</v>
      </c>
      <c r="C656" s="84">
        <v>2</v>
      </c>
      <c r="D656" s="118">
        <v>0.001077546899391768</v>
      </c>
      <c r="E656" s="118">
        <v>2.875871190727366</v>
      </c>
      <c r="F656" s="84" t="s">
        <v>1955</v>
      </c>
      <c r="G656" s="84" t="b">
        <v>0</v>
      </c>
      <c r="H656" s="84" t="b">
        <v>0</v>
      </c>
      <c r="I656" s="84" t="b">
        <v>0</v>
      </c>
      <c r="J656" s="84" t="b">
        <v>0</v>
      </c>
      <c r="K656" s="84" t="b">
        <v>0</v>
      </c>
      <c r="L656" s="84" t="b">
        <v>0</v>
      </c>
    </row>
    <row r="657" spans="1:12" ht="15">
      <c r="A657" s="84" t="s">
        <v>2523</v>
      </c>
      <c r="B657" s="84" t="s">
        <v>2268</v>
      </c>
      <c r="C657" s="84">
        <v>2</v>
      </c>
      <c r="D657" s="118">
        <v>0.001077546899391768</v>
      </c>
      <c r="E657" s="118">
        <v>1.842447435240416</v>
      </c>
      <c r="F657" s="84" t="s">
        <v>1955</v>
      </c>
      <c r="G657" s="84" t="b">
        <v>0</v>
      </c>
      <c r="H657" s="84" t="b">
        <v>0</v>
      </c>
      <c r="I657" s="84" t="b">
        <v>0</v>
      </c>
      <c r="J657" s="84" t="b">
        <v>0</v>
      </c>
      <c r="K657" s="84" t="b">
        <v>0</v>
      </c>
      <c r="L657" s="84" t="b">
        <v>0</v>
      </c>
    </row>
    <row r="658" spans="1:12" ht="15">
      <c r="A658" s="84" t="s">
        <v>2281</v>
      </c>
      <c r="B658" s="84" t="s">
        <v>2276</v>
      </c>
      <c r="C658" s="84">
        <v>2</v>
      </c>
      <c r="D658" s="118">
        <v>0.001077546899391768</v>
      </c>
      <c r="E658" s="118">
        <v>1.258870849606467</v>
      </c>
      <c r="F658" s="84" t="s">
        <v>1955</v>
      </c>
      <c r="G658" s="84" t="b">
        <v>0</v>
      </c>
      <c r="H658" s="84" t="b">
        <v>0</v>
      </c>
      <c r="I658" s="84" t="b">
        <v>0</v>
      </c>
      <c r="J658" s="84" t="b">
        <v>0</v>
      </c>
      <c r="K658" s="84" t="b">
        <v>0</v>
      </c>
      <c r="L658" s="84" t="b">
        <v>0</v>
      </c>
    </row>
    <row r="659" spans="1:12" ht="15">
      <c r="A659" s="84" t="s">
        <v>2276</v>
      </c>
      <c r="B659" s="84" t="s">
        <v>2403</v>
      </c>
      <c r="C659" s="84">
        <v>2</v>
      </c>
      <c r="D659" s="118">
        <v>0.001077546899391768</v>
      </c>
      <c r="E659" s="118">
        <v>2.0370220999901107</v>
      </c>
      <c r="F659" s="84" t="s">
        <v>1955</v>
      </c>
      <c r="G659" s="84" t="b">
        <v>0</v>
      </c>
      <c r="H659" s="84" t="b">
        <v>0</v>
      </c>
      <c r="I659" s="84" t="b">
        <v>0</v>
      </c>
      <c r="J659" s="84" t="b">
        <v>0</v>
      </c>
      <c r="K659" s="84" t="b">
        <v>0</v>
      </c>
      <c r="L659" s="84" t="b">
        <v>0</v>
      </c>
    </row>
    <row r="660" spans="1:12" ht="15">
      <c r="A660" s="84" t="s">
        <v>2403</v>
      </c>
      <c r="B660" s="84" t="s">
        <v>2525</v>
      </c>
      <c r="C660" s="84">
        <v>2</v>
      </c>
      <c r="D660" s="118">
        <v>0.001077546899391768</v>
      </c>
      <c r="E660" s="118">
        <v>3.097719940343722</v>
      </c>
      <c r="F660" s="84" t="s">
        <v>1955</v>
      </c>
      <c r="G660" s="84" t="b">
        <v>0</v>
      </c>
      <c r="H660" s="84" t="b">
        <v>0</v>
      </c>
      <c r="I660" s="84" t="b">
        <v>0</v>
      </c>
      <c r="J660" s="84" t="b">
        <v>0</v>
      </c>
      <c r="K660" s="84" t="b">
        <v>0</v>
      </c>
      <c r="L660" s="84" t="b">
        <v>0</v>
      </c>
    </row>
    <row r="661" spans="1:12" ht="15">
      <c r="A661" s="84" t="s">
        <v>2525</v>
      </c>
      <c r="B661" s="84" t="s">
        <v>2301</v>
      </c>
      <c r="C661" s="84">
        <v>2</v>
      </c>
      <c r="D661" s="118">
        <v>0.001077546899391768</v>
      </c>
      <c r="E661" s="118">
        <v>2.62059868562406</v>
      </c>
      <c r="F661" s="84" t="s">
        <v>1955</v>
      </c>
      <c r="G661" s="84" t="b">
        <v>0</v>
      </c>
      <c r="H661" s="84" t="b">
        <v>0</v>
      </c>
      <c r="I661" s="84" t="b">
        <v>0</v>
      </c>
      <c r="J661" s="84" t="b">
        <v>1</v>
      </c>
      <c r="K661" s="84" t="b">
        <v>0</v>
      </c>
      <c r="L661" s="84" t="b">
        <v>0</v>
      </c>
    </row>
    <row r="662" spans="1:12" ht="15">
      <c r="A662" s="84" t="s">
        <v>2272</v>
      </c>
      <c r="B662" s="84" t="s">
        <v>2400</v>
      </c>
      <c r="C662" s="84">
        <v>2</v>
      </c>
      <c r="D662" s="118">
        <v>0.001077546899391768</v>
      </c>
      <c r="E662" s="118">
        <v>2.1124431971644286</v>
      </c>
      <c r="F662" s="84" t="s">
        <v>1955</v>
      </c>
      <c r="G662" s="84" t="b">
        <v>0</v>
      </c>
      <c r="H662" s="84" t="b">
        <v>0</v>
      </c>
      <c r="I662" s="84" t="b">
        <v>0</v>
      </c>
      <c r="J662" s="84" t="b">
        <v>0</v>
      </c>
      <c r="K662" s="84" t="b">
        <v>0</v>
      </c>
      <c r="L662" s="84" t="b">
        <v>0</v>
      </c>
    </row>
    <row r="663" spans="1:12" ht="15">
      <c r="A663" s="84" t="s">
        <v>2273</v>
      </c>
      <c r="B663" s="84" t="s">
        <v>2404</v>
      </c>
      <c r="C663" s="84">
        <v>2</v>
      </c>
      <c r="D663" s="118">
        <v>0.001077546899391768</v>
      </c>
      <c r="E663" s="118">
        <v>1.967386171848716</v>
      </c>
      <c r="F663" s="84" t="s">
        <v>1955</v>
      </c>
      <c r="G663" s="84" t="b">
        <v>0</v>
      </c>
      <c r="H663" s="84" t="b">
        <v>0</v>
      </c>
      <c r="I663" s="84" t="b">
        <v>0</v>
      </c>
      <c r="J663" s="84" t="b">
        <v>0</v>
      </c>
      <c r="K663" s="84" t="b">
        <v>0</v>
      </c>
      <c r="L663" s="84" t="b">
        <v>0</v>
      </c>
    </row>
    <row r="664" spans="1:12" ht="15">
      <c r="A664" s="84" t="s">
        <v>2404</v>
      </c>
      <c r="B664" s="84" t="s">
        <v>2268</v>
      </c>
      <c r="C664" s="84">
        <v>2</v>
      </c>
      <c r="D664" s="118">
        <v>0.001077546899391768</v>
      </c>
      <c r="E664" s="118">
        <v>1.666356176184735</v>
      </c>
      <c r="F664" s="84" t="s">
        <v>1955</v>
      </c>
      <c r="G664" s="84" t="b">
        <v>0</v>
      </c>
      <c r="H664" s="84" t="b">
        <v>0</v>
      </c>
      <c r="I664" s="84" t="b">
        <v>0</v>
      </c>
      <c r="J664" s="84" t="b">
        <v>0</v>
      </c>
      <c r="K664" s="84" t="b">
        <v>0</v>
      </c>
      <c r="L664" s="84" t="b">
        <v>0</v>
      </c>
    </row>
    <row r="665" spans="1:12" ht="15">
      <c r="A665" s="84" t="s">
        <v>2289</v>
      </c>
      <c r="B665" s="84" t="s">
        <v>2463</v>
      </c>
      <c r="C665" s="84">
        <v>2</v>
      </c>
      <c r="D665" s="118">
        <v>0.001077546899391768</v>
      </c>
      <c r="E665" s="118">
        <v>2.4956599490157596</v>
      </c>
      <c r="F665" s="84" t="s">
        <v>1955</v>
      </c>
      <c r="G665" s="84" t="b">
        <v>0</v>
      </c>
      <c r="H665" s="84" t="b">
        <v>0</v>
      </c>
      <c r="I665" s="84" t="b">
        <v>0</v>
      </c>
      <c r="J665" s="84" t="b">
        <v>0</v>
      </c>
      <c r="K665" s="84" t="b">
        <v>0</v>
      </c>
      <c r="L665" s="84" t="b">
        <v>0</v>
      </c>
    </row>
    <row r="666" spans="1:12" ht="15">
      <c r="A666" s="84" t="s">
        <v>2463</v>
      </c>
      <c r="B666" s="84" t="s">
        <v>2464</v>
      </c>
      <c r="C666" s="84">
        <v>2</v>
      </c>
      <c r="D666" s="118">
        <v>0.001077546899391768</v>
      </c>
      <c r="E666" s="118">
        <v>3.2738111993994035</v>
      </c>
      <c r="F666" s="84" t="s">
        <v>1955</v>
      </c>
      <c r="G666" s="84" t="b">
        <v>0</v>
      </c>
      <c r="H666" s="84" t="b">
        <v>0</v>
      </c>
      <c r="I666" s="84" t="b">
        <v>0</v>
      </c>
      <c r="J666" s="84" t="b">
        <v>0</v>
      </c>
      <c r="K666" s="84" t="b">
        <v>0</v>
      </c>
      <c r="L666" s="84" t="b">
        <v>0</v>
      </c>
    </row>
    <row r="667" spans="1:12" ht="15">
      <c r="A667" s="84" t="s">
        <v>2464</v>
      </c>
      <c r="B667" s="84" t="s">
        <v>2289</v>
      </c>
      <c r="C667" s="84">
        <v>2</v>
      </c>
      <c r="D667" s="118">
        <v>0.001077546899391768</v>
      </c>
      <c r="E667" s="118">
        <v>2.4956599490157596</v>
      </c>
      <c r="F667" s="84" t="s">
        <v>1955</v>
      </c>
      <c r="G667" s="84" t="b">
        <v>0</v>
      </c>
      <c r="H667" s="84" t="b">
        <v>0</v>
      </c>
      <c r="I667" s="84" t="b">
        <v>0</v>
      </c>
      <c r="J667" s="84" t="b">
        <v>0</v>
      </c>
      <c r="K667" s="84" t="b">
        <v>0</v>
      </c>
      <c r="L667" s="84" t="b">
        <v>0</v>
      </c>
    </row>
    <row r="668" spans="1:12" ht="15">
      <c r="A668" s="84" t="s">
        <v>2289</v>
      </c>
      <c r="B668" s="84" t="s">
        <v>2454</v>
      </c>
      <c r="C668" s="84">
        <v>2</v>
      </c>
      <c r="D668" s="118">
        <v>0.001077546899391768</v>
      </c>
      <c r="E668" s="118">
        <v>2.4956599490157596</v>
      </c>
      <c r="F668" s="84" t="s">
        <v>1955</v>
      </c>
      <c r="G668" s="84" t="b">
        <v>0</v>
      </c>
      <c r="H668" s="84" t="b">
        <v>0</v>
      </c>
      <c r="I668" s="84" t="b">
        <v>0</v>
      </c>
      <c r="J668" s="84" t="b">
        <v>0</v>
      </c>
      <c r="K668" s="84" t="b">
        <v>0</v>
      </c>
      <c r="L668" s="84" t="b">
        <v>0</v>
      </c>
    </row>
    <row r="669" spans="1:12" ht="15">
      <c r="A669" s="84" t="s">
        <v>2454</v>
      </c>
      <c r="B669" s="84" t="s">
        <v>2455</v>
      </c>
      <c r="C669" s="84">
        <v>2</v>
      </c>
      <c r="D669" s="118">
        <v>0.001077546899391768</v>
      </c>
      <c r="E669" s="118">
        <v>3.2738111993994035</v>
      </c>
      <c r="F669" s="84" t="s">
        <v>1955</v>
      </c>
      <c r="G669" s="84" t="b">
        <v>0</v>
      </c>
      <c r="H669" s="84" t="b">
        <v>0</v>
      </c>
      <c r="I669" s="84" t="b">
        <v>0</v>
      </c>
      <c r="J669" s="84" t="b">
        <v>0</v>
      </c>
      <c r="K669" s="84" t="b">
        <v>0</v>
      </c>
      <c r="L669" s="84" t="b">
        <v>0</v>
      </c>
    </row>
    <row r="670" spans="1:12" ht="15">
      <c r="A670" s="84" t="s">
        <v>2455</v>
      </c>
      <c r="B670" s="84" t="s">
        <v>2456</v>
      </c>
      <c r="C670" s="84">
        <v>2</v>
      </c>
      <c r="D670" s="118">
        <v>0.001077546899391768</v>
      </c>
      <c r="E670" s="118">
        <v>3.2738111993994035</v>
      </c>
      <c r="F670" s="84" t="s">
        <v>1955</v>
      </c>
      <c r="G670" s="84" t="b">
        <v>0</v>
      </c>
      <c r="H670" s="84" t="b">
        <v>0</v>
      </c>
      <c r="I670" s="84" t="b">
        <v>0</v>
      </c>
      <c r="J670" s="84" t="b">
        <v>1</v>
      </c>
      <c r="K670" s="84" t="b">
        <v>0</v>
      </c>
      <c r="L670" s="84" t="b">
        <v>0</v>
      </c>
    </row>
    <row r="671" spans="1:12" ht="15">
      <c r="A671" s="84" t="s">
        <v>2456</v>
      </c>
      <c r="B671" s="84" t="s">
        <v>2041</v>
      </c>
      <c r="C671" s="84">
        <v>2</v>
      </c>
      <c r="D671" s="118">
        <v>0.001077546899391768</v>
      </c>
      <c r="E671" s="118">
        <v>1.0820808060365472</v>
      </c>
      <c r="F671" s="84" t="s">
        <v>1955</v>
      </c>
      <c r="G671" s="84" t="b">
        <v>1</v>
      </c>
      <c r="H671" s="84" t="b">
        <v>0</v>
      </c>
      <c r="I671" s="84" t="b">
        <v>0</v>
      </c>
      <c r="J671" s="84" t="b">
        <v>0</v>
      </c>
      <c r="K671" s="84" t="b">
        <v>0</v>
      </c>
      <c r="L671" s="84" t="b">
        <v>0</v>
      </c>
    </row>
    <row r="672" spans="1:12" ht="15">
      <c r="A672" s="84" t="s">
        <v>2003</v>
      </c>
      <c r="B672" s="84" t="s">
        <v>2458</v>
      </c>
      <c r="C672" s="84">
        <v>2</v>
      </c>
      <c r="D672" s="118">
        <v>0.001077546899391768</v>
      </c>
      <c r="E672" s="118">
        <v>1.1418719041889789</v>
      </c>
      <c r="F672" s="84" t="s">
        <v>1955</v>
      </c>
      <c r="G672" s="84" t="b">
        <v>0</v>
      </c>
      <c r="H672" s="84" t="b">
        <v>0</v>
      </c>
      <c r="I672" s="84" t="b">
        <v>0</v>
      </c>
      <c r="J672" s="84" t="b">
        <v>0</v>
      </c>
      <c r="K672" s="84" t="b">
        <v>0</v>
      </c>
      <c r="L672" s="84" t="b">
        <v>0</v>
      </c>
    </row>
    <row r="673" spans="1:12" ht="15">
      <c r="A673" s="84" t="s">
        <v>2458</v>
      </c>
      <c r="B673" s="84" t="s">
        <v>2269</v>
      </c>
      <c r="C673" s="84">
        <v>2</v>
      </c>
      <c r="D673" s="118">
        <v>0.001077546899391768</v>
      </c>
      <c r="E673" s="118">
        <v>1.8758711907273657</v>
      </c>
      <c r="F673" s="84" t="s">
        <v>1955</v>
      </c>
      <c r="G673" s="84" t="b">
        <v>0</v>
      </c>
      <c r="H673" s="84" t="b">
        <v>0</v>
      </c>
      <c r="I673" s="84" t="b">
        <v>0</v>
      </c>
      <c r="J673" s="84" t="b">
        <v>0</v>
      </c>
      <c r="K673" s="84" t="b">
        <v>0</v>
      </c>
      <c r="L673" s="84" t="b">
        <v>0</v>
      </c>
    </row>
    <row r="674" spans="1:12" ht="15">
      <c r="A674" s="84" t="s">
        <v>2269</v>
      </c>
      <c r="B674" s="84" t="s">
        <v>2459</v>
      </c>
      <c r="C674" s="84">
        <v>2</v>
      </c>
      <c r="D674" s="118">
        <v>0.001077546899391768</v>
      </c>
      <c r="E674" s="118">
        <v>1.8758711907273657</v>
      </c>
      <c r="F674" s="84" t="s">
        <v>1955</v>
      </c>
      <c r="G674" s="84" t="b">
        <v>0</v>
      </c>
      <c r="H674" s="84" t="b">
        <v>0</v>
      </c>
      <c r="I674" s="84" t="b">
        <v>0</v>
      </c>
      <c r="J674" s="84" t="b">
        <v>0</v>
      </c>
      <c r="K674" s="84" t="b">
        <v>1</v>
      </c>
      <c r="L674" s="84" t="b">
        <v>0</v>
      </c>
    </row>
    <row r="675" spans="1:12" ht="15">
      <c r="A675" s="84" t="s">
        <v>2459</v>
      </c>
      <c r="B675" s="84" t="s">
        <v>2460</v>
      </c>
      <c r="C675" s="84">
        <v>2</v>
      </c>
      <c r="D675" s="118">
        <v>0.001077546899391768</v>
      </c>
      <c r="E675" s="118">
        <v>3.2738111993994035</v>
      </c>
      <c r="F675" s="84" t="s">
        <v>1955</v>
      </c>
      <c r="G675" s="84" t="b">
        <v>0</v>
      </c>
      <c r="H675" s="84" t="b">
        <v>1</v>
      </c>
      <c r="I675" s="84" t="b">
        <v>0</v>
      </c>
      <c r="J675" s="84" t="b">
        <v>0</v>
      </c>
      <c r="K675" s="84" t="b">
        <v>0</v>
      </c>
      <c r="L675" s="84" t="b">
        <v>0</v>
      </c>
    </row>
    <row r="676" spans="1:12" ht="15">
      <c r="A676" s="84" t="s">
        <v>2460</v>
      </c>
      <c r="B676" s="84" t="s">
        <v>2461</v>
      </c>
      <c r="C676" s="84">
        <v>2</v>
      </c>
      <c r="D676" s="118">
        <v>0.001077546899391768</v>
      </c>
      <c r="E676" s="118">
        <v>3.2738111993994035</v>
      </c>
      <c r="F676" s="84" t="s">
        <v>1955</v>
      </c>
      <c r="G676" s="84" t="b">
        <v>0</v>
      </c>
      <c r="H676" s="84" t="b">
        <v>0</v>
      </c>
      <c r="I676" s="84" t="b">
        <v>0</v>
      </c>
      <c r="J676" s="84" t="b">
        <v>0</v>
      </c>
      <c r="K676" s="84" t="b">
        <v>0</v>
      </c>
      <c r="L676" s="84" t="b">
        <v>0</v>
      </c>
    </row>
    <row r="677" spans="1:12" ht="15">
      <c r="A677" s="84" t="s">
        <v>2461</v>
      </c>
      <c r="B677" s="84" t="s">
        <v>2462</v>
      </c>
      <c r="C677" s="84">
        <v>2</v>
      </c>
      <c r="D677" s="118">
        <v>0.001077546899391768</v>
      </c>
      <c r="E677" s="118">
        <v>3.2738111993994035</v>
      </c>
      <c r="F677" s="84" t="s">
        <v>1955</v>
      </c>
      <c r="G677" s="84" t="b">
        <v>0</v>
      </c>
      <c r="H677" s="84" t="b">
        <v>0</v>
      </c>
      <c r="I677" s="84" t="b">
        <v>0</v>
      </c>
      <c r="J677" s="84" t="b">
        <v>0</v>
      </c>
      <c r="K677" s="84" t="b">
        <v>0</v>
      </c>
      <c r="L677" s="84" t="b">
        <v>0</v>
      </c>
    </row>
    <row r="678" spans="1:12" ht="15">
      <c r="A678" s="84" t="s">
        <v>2462</v>
      </c>
      <c r="B678" s="84" t="s">
        <v>2041</v>
      </c>
      <c r="C678" s="84">
        <v>2</v>
      </c>
      <c r="D678" s="118">
        <v>0.001077546899391768</v>
      </c>
      <c r="E678" s="118">
        <v>1.0820808060365472</v>
      </c>
      <c r="F678" s="84" t="s">
        <v>1955</v>
      </c>
      <c r="G678" s="84" t="b">
        <v>0</v>
      </c>
      <c r="H678" s="84" t="b">
        <v>0</v>
      </c>
      <c r="I678" s="84" t="b">
        <v>0</v>
      </c>
      <c r="J678" s="84" t="b">
        <v>0</v>
      </c>
      <c r="K678" s="84" t="b">
        <v>0</v>
      </c>
      <c r="L678" s="84" t="b">
        <v>0</v>
      </c>
    </row>
    <row r="679" spans="1:12" ht="15">
      <c r="A679" s="84" t="s">
        <v>2318</v>
      </c>
      <c r="B679" s="84" t="s">
        <v>2330</v>
      </c>
      <c r="C679" s="84">
        <v>2</v>
      </c>
      <c r="D679" s="118">
        <v>0.001077546899391768</v>
      </c>
      <c r="E679" s="118">
        <v>2.3987499360077034</v>
      </c>
      <c r="F679" s="84" t="s">
        <v>1955</v>
      </c>
      <c r="G679" s="84" t="b">
        <v>0</v>
      </c>
      <c r="H679" s="84" t="b">
        <v>0</v>
      </c>
      <c r="I679" s="84" t="b">
        <v>0</v>
      </c>
      <c r="J679" s="84" t="b">
        <v>0</v>
      </c>
      <c r="K679" s="84" t="b">
        <v>0</v>
      </c>
      <c r="L679" s="84" t="b">
        <v>0</v>
      </c>
    </row>
    <row r="680" spans="1:12" ht="15">
      <c r="A680" s="84" t="s">
        <v>2514</v>
      </c>
      <c r="B680" s="84" t="s">
        <v>2300</v>
      </c>
      <c r="C680" s="84">
        <v>2</v>
      </c>
      <c r="D680" s="118">
        <v>0.001077546899391768</v>
      </c>
      <c r="E680" s="118">
        <v>2.62059868562406</v>
      </c>
      <c r="F680" s="84" t="s">
        <v>1955</v>
      </c>
      <c r="G680" s="84" t="b">
        <v>0</v>
      </c>
      <c r="H680" s="84" t="b">
        <v>0</v>
      </c>
      <c r="I680" s="84" t="b">
        <v>0</v>
      </c>
      <c r="J680" s="84" t="b">
        <v>0</v>
      </c>
      <c r="K680" s="84" t="b">
        <v>0</v>
      </c>
      <c r="L680" s="84" t="b">
        <v>0</v>
      </c>
    </row>
    <row r="681" spans="1:12" ht="15">
      <c r="A681" s="84" t="s">
        <v>2003</v>
      </c>
      <c r="B681" s="84" t="s">
        <v>2448</v>
      </c>
      <c r="C681" s="84">
        <v>2</v>
      </c>
      <c r="D681" s="118">
        <v>0.001077546899391768</v>
      </c>
      <c r="E681" s="118">
        <v>1.1418719041889789</v>
      </c>
      <c r="F681" s="84" t="s">
        <v>1955</v>
      </c>
      <c r="G681" s="84" t="b">
        <v>0</v>
      </c>
      <c r="H681" s="84" t="b">
        <v>0</v>
      </c>
      <c r="I681" s="84" t="b">
        <v>0</v>
      </c>
      <c r="J681" s="84" t="b">
        <v>0</v>
      </c>
      <c r="K681" s="84" t="b">
        <v>0</v>
      </c>
      <c r="L681" s="84" t="b">
        <v>0</v>
      </c>
    </row>
    <row r="682" spans="1:12" ht="15">
      <c r="A682" s="84" t="s">
        <v>2448</v>
      </c>
      <c r="B682" s="84" t="s">
        <v>2449</v>
      </c>
      <c r="C682" s="84">
        <v>2</v>
      </c>
      <c r="D682" s="118">
        <v>0.001077546899391768</v>
      </c>
      <c r="E682" s="118">
        <v>3.2738111993994035</v>
      </c>
      <c r="F682" s="84" t="s">
        <v>1955</v>
      </c>
      <c r="G682" s="84" t="b">
        <v>0</v>
      </c>
      <c r="H682" s="84" t="b">
        <v>0</v>
      </c>
      <c r="I682" s="84" t="b">
        <v>0</v>
      </c>
      <c r="J682" s="84" t="b">
        <v>0</v>
      </c>
      <c r="K682" s="84" t="b">
        <v>0</v>
      </c>
      <c r="L682" s="84" t="b">
        <v>0</v>
      </c>
    </row>
    <row r="683" spans="1:12" ht="15">
      <c r="A683" s="84" t="s">
        <v>2449</v>
      </c>
      <c r="B683" s="84" t="s">
        <v>2450</v>
      </c>
      <c r="C683" s="84">
        <v>2</v>
      </c>
      <c r="D683" s="118">
        <v>0.001077546899391768</v>
      </c>
      <c r="E683" s="118">
        <v>3.2738111993994035</v>
      </c>
      <c r="F683" s="84" t="s">
        <v>1955</v>
      </c>
      <c r="G683" s="84" t="b">
        <v>0</v>
      </c>
      <c r="H683" s="84" t="b">
        <v>0</v>
      </c>
      <c r="I683" s="84" t="b">
        <v>0</v>
      </c>
      <c r="J683" s="84" t="b">
        <v>0</v>
      </c>
      <c r="K683" s="84" t="b">
        <v>0</v>
      </c>
      <c r="L683" s="84" t="b">
        <v>0</v>
      </c>
    </row>
    <row r="684" spans="1:12" ht="15">
      <c r="A684" s="84" t="s">
        <v>2450</v>
      </c>
      <c r="B684" s="84" t="s">
        <v>2451</v>
      </c>
      <c r="C684" s="84">
        <v>2</v>
      </c>
      <c r="D684" s="118">
        <v>0.001077546899391768</v>
      </c>
      <c r="E684" s="118">
        <v>3.2738111993994035</v>
      </c>
      <c r="F684" s="84" t="s">
        <v>1955</v>
      </c>
      <c r="G684" s="84" t="b">
        <v>0</v>
      </c>
      <c r="H684" s="84" t="b">
        <v>0</v>
      </c>
      <c r="I684" s="84" t="b">
        <v>0</v>
      </c>
      <c r="J684" s="84" t="b">
        <v>0</v>
      </c>
      <c r="K684" s="84" t="b">
        <v>0</v>
      </c>
      <c r="L684" s="84" t="b">
        <v>0</v>
      </c>
    </row>
    <row r="685" spans="1:12" ht="15">
      <c r="A685" s="84" t="s">
        <v>2451</v>
      </c>
      <c r="B685" s="84" t="s">
        <v>2452</v>
      </c>
      <c r="C685" s="84">
        <v>2</v>
      </c>
      <c r="D685" s="118">
        <v>0.001077546899391768</v>
      </c>
      <c r="E685" s="118">
        <v>3.2738111993994035</v>
      </c>
      <c r="F685" s="84" t="s">
        <v>1955</v>
      </c>
      <c r="G685" s="84" t="b">
        <v>0</v>
      </c>
      <c r="H685" s="84" t="b">
        <v>0</v>
      </c>
      <c r="I685" s="84" t="b">
        <v>0</v>
      </c>
      <c r="J685" s="84" t="b">
        <v>0</v>
      </c>
      <c r="K685" s="84" t="b">
        <v>0</v>
      </c>
      <c r="L685" s="84" t="b">
        <v>0</v>
      </c>
    </row>
    <row r="686" spans="1:12" ht="15">
      <c r="A686" s="84" t="s">
        <v>2452</v>
      </c>
      <c r="B686" s="84" t="s">
        <v>2453</v>
      </c>
      <c r="C686" s="84">
        <v>2</v>
      </c>
      <c r="D686" s="118">
        <v>0.001077546899391768</v>
      </c>
      <c r="E686" s="118">
        <v>3.2738111993994035</v>
      </c>
      <c r="F686" s="84" t="s">
        <v>1955</v>
      </c>
      <c r="G686" s="84" t="b">
        <v>0</v>
      </c>
      <c r="H686" s="84" t="b">
        <v>0</v>
      </c>
      <c r="I686" s="84" t="b">
        <v>0</v>
      </c>
      <c r="J686" s="84" t="b">
        <v>0</v>
      </c>
      <c r="K686" s="84" t="b">
        <v>0</v>
      </c>
      <c r="L686" s="84" t="b">
        <v>0</v>
      </c>
    </row>
    <row r="687" spans="1:12" ht="15">
      <c r="A687" s="84" t="s">
        <v>2453</v>
      </c>
      <c r="B687" s="84" t="s">
        <v>2380</v>
      </c>
      <c r="C687" s="84">
        <v>2</v>
      </c>
      <c r="D687" s="118">
        <v>0.001077546899391768</v>
      </c>
      <c r="E687" s="118">
        <v>3.097719940343722</v>
      </c>
      <c r="F687" s="84" t="s">
        <v>1955</v>
      </c>
      <c r="G687" s="84" t="b">
        <v>0</v>
      </c>
      <c r="H687" s="84" t="b">
        <v>0</v>
      </c>
      <c r="I687" s="84" t="b">
        <v>0</v>
      </c>
      <c r="J687" s="84" t="b">
        <v>0</v>
      </c>
      <c r="K687" s="84" t="b">
        <v>0</v>
      </c>
      <c r="L687" s="84" t="b">
        <v>0</v>
      </c>
    </row>
    <row r="688" spans="1:12" ht="15">
      <c r="A688" s="84" t="s">
        <v>2380</v>
      </c>
      <c r="B688" s="84" t="s">
        <v>2289</v>
      </c>
      <c r="C688" s="84">
        <v>2</v>
      </c>
      <c r="D688" s="118">
        <v>0.001077546899391768</v>
      </c>
      <c r="E688" s="118">
        <v>2.3195686899600787</v>
      </c>
      <c r="F688" s="84" t="s">
        <v>1955</v>
      </c>
      <c r="G688" s="84" t="b">
        <v>0</v>
      </c>
      <c r="H688" s="84" t="b">
        <v>0</v>
      </c>
      <c r="I688" s="84" t="b">
        <v>0</v>
      </c>
      <c r="J688" s="84" t="b">
        <v>0</v>
      </c>
      <c r="K688" s="84" t="b">
        <v>0</v>
      </c>
      <c r="L688" s="84" t="b">
        <v>0</v>
      </c>
    </row>
    <row r="689" spans="1:12" ht="15">
      <c r="A689" s="84" t="s">
        <v>2269</v>
      </c>
      <c r="B689" s="84" t="s">
        <v>2285</v>
      </c>
      <c r="C689" s="84">
        <v>2</v>
      </c>
      <c r="D689" s="118">
        <v>0.001077546899391768</v>
      </c>
      <c r="E689" s="118">
        <v>1.030773150713109</v>
      </c>
      <c r="F689" s="84" t="s">
        <v>1955</v>
      </c>
      <c r="G689" s="84" t="b">
        <v>0</v>
      </c>
      <c r="H689" s="84" t="b">
        <v>0</v>
      </c>
      <c r="I689" s="84" t="b">
        <v>0</v>
      </c>
      <c r="J689" s="84" t="b">
        <v>0</v>
      </c>
      <c r="K689" s="84" t="b">
        <v>0</v>
      </c>
      <c r="L689" s="84" t="b">
        <v>0</v>
      </c>
    </row>
    <row r="690" spans="1:12" ht="15">
      <c r="A690" s="84" t="s">
        <v>2285</v>
      </c>
      <c r="B690" s="84" t="s">
        <v>2287</v>
      </c>
      <c r="C690" s="84">
        <v>2</v>
      </c>
      <c r="D690" s="118">
        <v>0.001077546899391768</v>
      </c>
      <c r="E690" s="118">
        <v>1.615799802742291</v>
      </c>
      <c r="F690" s="84" t="s">
        <v>1955</v>
      </c>
      <c r="G690" s="84" t="b">
        <v>0</v>
      </c>
      <c r="H690" s="84" t="b">
        <v>0</v>
      </c>
      <c r="I690" s="84" t="b">
        <v>0</v>
      </c>
      <c r="J690" s="84" t="b">
        <v>0</v>
      </c>
      <c r="K690" s="84" t="b">
        <v>0</v>
      </c>
      <c r="L690" s="84" t="b">
        <v>0</v>
      </c>
    </row>
    <row r="691" spans="1:12" ht="15">
      <c r="A691" s="84" t="s">
        <v>2009</v>
      </c>
      <c r="B691" s="84" t="s">
        <v>2278</v>
      </c>
      <c r="C691" s="84">
        <v>2</v>
      </c>
      <c r="D691" s="118">
        <v>0.001077546899391768</v>
      </c>
      <c r="E691" s="118">
        <v>1.755297259521516</v>
      </c>
      <c r="F691" s="84" t="s">
        <v>1955</v>
      </c>
      <c r="G691" s="84" t="b">
        <v>0</v>
      </c>
      <c r="H691" s="84" t="b">
        <v>0</v>
      </c>
      <c r="I691" s="84" t="b">
        <v>0</v>
      </c>
      <c r="J691" s="84" t="b">
        <v>0</v>
      </c>
      <c r="K691" s="84" t="b">
        <v>0</v>
      </c>
      <c r="L691" s="84" t="b">
        <v>0</v>
      </c>
    </row>
    <row r="692" spans="1:12" ht="15">
      <c r="A692" s="84" t="s">
        <v>2003</v>
      </c>
      <c r="B692" s="84" t="s">
        <v>2516</v>
      </c>
      <c r="C692" s="84">
        <v>2</v>
      </c>
      <c r="D692" s="118">
        <v>0.001077546899391768</v>
      </c>
      <c r="E692" s="118">
        <v>1.1418719041889789</v>
      </c>
      <c r="F692" s="84" t="s">
        <v>1955</v>
      </c>
      <c r="G692" s="84" t="b">
        <v>0</v>
      </c>
      <c r="H692" s="84" t="b">
        <v>0</v>
      </c>
      <c r="I692" s="84" t="b">
        <v>0</v>
      </c>
      <c r="J692" s="84" t="b">
        <v>0</v>
      </c>
      <c r="K692" s="84" t="b">
        <v>0</v>
      </c>
      <c r="L692" s="84" t="b">
        <v>0</v>
      </c>
    </row>
    <row r="693" spans="1:12" ht="15">
      <c r="A693" s="84" t="s">
        <v>2003</v>
      </c>
      <c r="B693" s="84" t="s">
        <v>2494</v>
      </c>
      <c r="C693" s="84">
        <v>2</v>
      </c>
      <c r="D693" s="118">
        <v>0.001077546899391768</v>
      </c>
      <c r="E693" s="118">
        <v>1.1418719041889789</v>
      </c>
      <c r="F693" s="84" t="s">
        <v>1955</v>
      </c>
      <c r="G693" s="84" t="b">
        <v>0</v>
      </c>
      <c r="H693" s="84" t="b">
        <v>0</v>
      </c>
      <c r="I693" s="84" t="b">
        <v>0</v>
      </c>
      <c r="J693" s="84" t="b">
        <v>0</v>
      </c>
      <c r="K693" s="84" t="b">
        <v>0</v>
      </c>
      <c r="L693" s="84" t="b">
        <v>0</v>
      </c>
    </row>
    <row r="694" spans="1:12" ht="15">
      <c r="A694" s="84" t="s">
        <v>2277</v>
      </c>
      <c r="B694" s="84" t="s">
        <v>2279</v>
      </c>
      <c r="C694" s="84">
        <v>2</v>
      </c>
      <c r="D694" s="118">
        <v>0.001077546899391768</v>
      </c>
      <c r="E694" s="118">
        <v>1.2546949089523307</v>
      </c>
      <c r="F694" s="84" t="s">
        <v>1955</v>
      </c>
      <c r="G694" s="84" t="b">
        <v>0</v>
      </c>
      <c r="H694" s="84" t="b">
        <v>0</v>
      </c>
      <c r="I694" s="84" t="b">
        <v>0</v>
      </c>
      <c r="J694" s="84" t="b">
        <v>0</v>
      </c>
      <c r="K694" s="84" t="b">
        <v>0</v>
      </c>
      <c r="L694" s="84" t="b">
        <v>0</v>
      </c>
    </row>
    <row r="695" spans="1:12" ht="15">
      <c r="A695" s="84" t="s">
        <v>2296</v>
      </c>
      <c r="B695" s="84" t="s">
        <v>2513</v>
      </c>
      <c r="C695" s="84">
        <v>2</v>
      </c>
      <c r="D695" s="118">
        <v>0.001077546899391768</v>
      </c>
      <c r="E695" s="118">
        <v>2.5748411950633847</v>
      </c>
      <c r="F695" s="84" t="s">
        <v>1955</v>
      </c>
      <c r="G695" s="84" t="b">
        <v>0</v>
      </c>
      <c r="H695" s="84" t="b">
        <v>0</v>
      </c>
      <c r="I695" s="84" t="b">
        <v>0</v>
      </c>
      <c r="J695" s="84" t="b">
        <v>0</v>
      </c>
      <c r="K695" s="84" t="b">
        <v>0</v>
      </c>
      <c r="L695" s="84" t="b">
        <v>0</v>
      </c>
    </row>
    <row r="696" spans="1:12" ht="15">
      <c r="A696" s="84" t="s">
        <v>2513</v>
      </c>
      <c r="B696" s="84" t="s">
        <v>2344</v>
      </c>
      <c r="C696" s="84">
        <v>2</v>
      </c>
      <c r="D696" s="118">
        <v>0.001077546899391768</v>
      </c>
      <c r="E696" s="118">
        <v>2.972781203735422</v>
      </c>
      <c r="F696" s="84" t="s">
        <v>1955</v>
      </c>
      <c r="G696" s="84" t="b">
        <v>0</v>
      </c>
      <c r="H696" s="84" t="b">
        <v>0</v>
      </c>
      <c r="I696" s="84" t="b">
        <v>0</v>
      </c>
      <c r="J696" s="84" t="b">
        <v>0</v>
      </c>
      <c r="K696" s="84" t="b">
        <v>0</v>
      </c>
      <c r="L696" s="84" t="b">
        <v>0</v>
      </c>
    </row>
    <row r="697" spans="1:12" ht="15">
      <c r="A697" s="84" t="s">
        <v>2510</v>
      </c>
      <c r="B697" s="84" t="s">
        <v>2511</v>
      </c>
      <c r="C697" s="84">
        <v>2</v>
      </c>
      <c r="D697" s="118">
        <v>0.001077546899391768</v>
      </c>
      <c r="E697" s="118">
        <v>3.2738111993994035</v>
      </c>
      <c r="F697" s="84" t="s">
        <v>1955</v>
      </c>
      <c r="G697" s="84" t="b">
        <v>0</v>
      </c>
      <c r="H697" s="84" t="b">
        <v>0</v>
      </c>
      <c r="I697" s="84" t="b">
        <v>0</v>
      </c>
      <c r="J697" s="84" t="b">
        <v>0</v>
      </c>
      <c r="K697" s="84" t="b">
        <v>0</v>
      </c>
      <c r="L697" s="84" t="b">
        <v>0</v>
      </c>
    </row>
    <row r="698" spans="1:12" ht="15">
      <c r="A698" s="84" t="s">
        <v>2511</v>
      </c>
      <c r="B698" s="84" t="s">
        <v>2272</v>
      </c>
      <c r="C698" s="84">
        <v>2</v>
      </c>
      <c r="D698" s="118">
        <v>0.001077546899391768</v>
      </c>
      <c r="E698" s="118">
        <v>2.5748411950633847</v>
      </c>
      <c r="F698" s="84" t="s">
        <v>1955</v>
      </c>
      <c r="G698" s="84" t="b">
        <v>0</v>
      </c>
      <c r="H698" s="84" t="b">
        <v>0</v>
      </c>
      <c r="I698" s="84" t="b">
        <v>0</v>
      </c>
      <c r="J698" s="84" t="b">
        <v>0</v>
      </c>
      <c r="K698" s="84" t="b">
        <v>0</v>
      </c>
      <c r="L698" s="84" t="b">
        <v>0</v>
      </c>
    </row>
    <row r="699" spans="1:12" ht="15">
      <c r="A699" s="84" t="s">
        <v>2275</v>
      </c>
      <c r="B699" s="84" t="s">
        <v>2389</v>
      </c>
      <c r="C699" s="84">
        <v>2</v>
      </c>
      <c r="D699" s="118">
        <v>0.001077546899391768</v>
      </c>
      <c r="E699" s="118">
        <v>2.0370220999901107</v>
      </c>
      <c r="F699" s="84" t="s">
        <v>1955</v>
      </c>
      <c r="G699" s="84" t="b">
        <v>0</v>
      </c>
      <c r="H699" s="84" t="b">
        <v>0</v>
      </c>
      <c r="I699" s="84" t="b">
        <v>0</v>
      </c>
      <c r="J699" s="84" t="b">
        <v>0</v>
      </c>
      <c r="K699" s="84" t="b">
        <v>0</v>
      </c>
      <c r="L699" s="84" t="b">
        <v>0</v>
      </c>
    </row>
    <row r="700" spans="1:12" ht="15">
      <c r="A700" s="84" t="s">
        <v>2501</v>
      </c>
      <c r="B700" s="84" t="s">
        <v>2502</v>
      </c>
      <c r="C700" s="84">
        <v>2</v>
      </c>
      <c r="D700" s="118">
        <v>0.001077546899391768</v>
      </c>
      <c r="E700" s="118">
        <v>3.2738111993994035</v>
      </c>
      <c r="F700" s="84" t="s">
        <v>1955</v>
      </c>
      <c r="G700" s="84" t="b">
        <v>0</v>
      </c>
      <c r="H700" s="84" t="b">
        <v>0</v>
      </c>
      <c r="I700" s="84" t="b">
        <v>0</v>
      </c>
      <c r="J700" s="84" t="b">
        <v>0</v>
      </c>
      <c r="K700" s="84" t="b">
        <v>0</v>
      </c>
      <c r="L700" s="84" t="b">
        <v>0</v>
      </c>
    </row>
    <row r="701" spans="1:12" ht="15">
      <c r="A701" s="84" t="s">
        <v>2502</v>
      </c>
      <c r="B701" s="84" t="s">
        <v>2041</v>
      </c>
      <c r="C701" s="84">
        <v>2</v>
      </c>
      <c r="D701" s="118">
        <v>0.001077546899391768</v>
      </c>
      <c r="E701" s="118">
        <v>1.0820808060365472</v>
      </c>
      <c r="F701" s="84" t="s">
        <v>1955</v>
      </c>
      <c r="G701" s="84" t="b">
        <v>0</v>
      </c>
      <c r="H701" s="84" t="b">
        <v>0</v>
      </c>
      <c r="I701" s="84" t="b">
        <v>0</v>
      </c>
      <c r="J701" s="84" t="b">
        <v>0</v>
      </c>
      <c r="K701" s="84" t="b">
        <v>0</v>
      </c>
      <c r="L701" s="84" t="b">
        <v>0</v>
      </c>
    </row>
    <row r="702" spans="1:12" ht="15">
      <c r="A702" s="84" t="s">
        <v>2327</v>
      </c>
      <c r="B702" s="84" t="s">
        <v>2294</v>
      </c>
      <c r="C702" s="84">
        <v>2</v>
      </c>
      <c r="D702" s="118">
        <v>0.001077546899391768</v>
      </c>
      <c r="E702" s="118">
        <v>2.1355085012331223</v>
      </c>
      <c r="F702" s="84" t="s">
        <v>1955</v>
      </c>
      <c r="G702" s="84" t="b">
        <v>0</v>
      </c>
      <c r="H702" s="84" t="b">
        <v>0</v>
      </c>
      <c r="I702" s="84" t="b">
        <v>0</v>
      </c>
      <c r="J702" s="84" t="b">
        <v>0</v>
      </c>
      <c r="K702" s="84" t="b">
        <v>0</v>
      </c>
      <c r="L702" s="84" t="b">
        <v>0</v>
      </c>
    </row>
    <row r="703" spans="1:12" ht="15">
      <c r="A703" s="84" t="s">
        <v>2287</v>
      </c>
      <c r="B703" s="84" t="s">
        <v>2326</v>
      </c>
      <c r="C703" s="84">
        <v>2</v>
      </c>
      <c r="D703" s="118">
        <v>0.001077546899391768</v>
      </c>
      <c r="E703" s="118">
        <v>2.0629578340845103</v>
      </c>
      <c r="F703" s="84" t="s">
        <v>1955</v>
      </c>
      <c r="G703" s="84" t="b">
        <v>0</v>
      </c>
      <c r="H703" s="84" t="b">
        <v>0</v>
      </c>
      <c r="I703" s="84" t="b">
        <v>0</v>
      </c>
      <c r="J703" s="84" t="b">
        <v>0</v>
      </c>
      <c r="K703" s="84" t="b">
        <v>0</v>
      </c>
      <c r="L703" s="84" t="b">
        <v>0</v>
      </c>
    </row>
    <row r="704" spans="1:12" ht="15">
      <c r="A704" s="84" t="s">
        <v>2009</v>
      </c>
      <c r="B704" s="84" t="s">
        <v>2387</v>
      </c>
      <c r="C704" s="84">
        <v>2</v>
      </c>
      <c r="D704" s="118">
        <v>0.001077546899391768</v>
      </c>
      <c r="E704" s="118">
        <v>2.62059868562406</v>
      </c>
      <c r="F704" s="84" t="s">
        <v>1955</v>
      </c>
      <c r="G704" s="84" t="b">
        <v>0</v>
      </c>
      <c r="H704" s="84" t="b">
        <v>0</v>
      </c>
      <c r="I704" s="84" t="b">
        <v>0</v>
      </c>
      <c r="J704" s="84" t="b">
        <v>0</v>
      </c>
      <c r="K704" s="84" t="b">
        <v>0</v>
      </c>
      <c r="L704" s="84" t="b">
        <v>0</v>
      </c>
    </row>
    <row r="705" spans="1:12" ht="15">
      <c r="A705" s="84" t="s">
        <v>2387</v>
      </c>
      <c r="B705" s="84" t="s">
        <v>2388</v>
      </c>
      <c r="C705" s="84">
        <v>2</v>
      </c>
      <c r="D705" s="118">
        <v>0.001077546899391768</v>
      </c>
      <c r="E705" s="118">
        <v>2.9216286812880408</v>
      </c>
      <c r="F705" s="84" t="s">
        <v>1955</v>
      </c>
      <c r="G705" s="84" t="b">
        <v>0</v>
      </c>
      <c r="H705" s="84" t="b">
        <v>0</v>
      </c>
      <c r="I705" s="84" t="b">
        <v>0</v>
      </c>
      <c r="J705" s="84" t="b">
        <v>0</v>
      </c>
      <c r="K705" s="84" t="b">
        <v>0</v>
      </c>
      <c r="L705" s="84" t="b">
        <v>0</v>
      </c>
    </row>
    <row r="706" spans="1:12" ht="15">
      <c r="A706" s="84" t="s">
        <v>2318</v>
      </c>
      <c r="B706" s="84" t="s">
        <v>2285</v>
      </c>
      <c r="C706" s="84">
        <v>2</v>
      </c>
      <c r="D706" s="118">
        <v>0.001077546899391768</v>
      </c>
      <c r="E706" s="118">
        <v>1.9515919046654842</v>
      </c>
      <c r="F706" s="84" t="s">
        <v>1955</v>
      </c>
      <c r="G706" s="84" t="b">
        <v>0</v>
      </c>
      <c r="H706" s="84" t="b">
        <v>0</v>
      </c>
      <c r="I706" s="84" t="b">
        <v>0</v>
      </c>
      <c r="J706" s="84" t="b">
        <v>0</v>
      </c>
      <c r="K706" s="84" t="b">
        <v>0</v>
      </c>
      <c r="L706" s="84" t="b">
        <v>0</v>
      </c>
    </row>
    <row r="707" spans="1:12" ht="15">
      <c r="A707" s="84" t="s">
        <v>2275</v>
      </c>
      <c r="B707" s="84" t="s">
        <v>2305</v>
      </c>
      <c r="C707" s="84">
        <v>2</v>
      </c>
      <c r="D707" s="118">
        <v>0.001077546899391768</v>
      </c>
      <c r="E707" s="118">
        <v>1.6110533677178294</v>
      </c>
      <c r="F707" s="84" t="s">
        <v>1955</v>
      </c>
      <c r="G707" s="84" t="b">
        <v>0</v>
      </c>
      <c r="H707" s="84" t="b">
        <v>0</v>
      </c>
      <c r="I707" s="84" t="b">
        <v>0</v>
      </c>
      <c r="J707" s="84" t="b">
        <v>0</v>
      </c>
      <c r="K707" s="84" t="b">
        <v>0</v>
      </c>
      <c r="L707" s="84" t="b">
        <v>0</v>
      </c>
    </row>
    <row r="708" spans="1:12" ht="15">
      <c r="A708" s="84" t="s">
        <v>2276</v>
      </c>
      <c r="B708" s="84" t="s">
        <v>2297</v>
      </c>
      <c r="C708" s="84">
        <v>2</v>
      </c>
      <c r="D708" s="118">
        <v>0.001077546899391768</v>
      </c>
      <c r="E708" s="118">
        <v>1.514143354709773</v>
      </c>
      <c r="F708" s="84" t="s">
        <v>1955</v>
      </c>
      <c r="G708" s="84" t="b">
        <v>0</v>
      </c>
      <c r="H708" s="84" t="b">
        <v>0</v>
      </c>
      <c r="I708" s="84" t="b">
        <v>0</v>
      </c>
      <c r="J708" s="84" t="b">
        <v>0</v>
      </c>
      <c r="K708" s="84" t="b">
        <v>0</v>
      </c>
      <c r="L708" s="84" t="b">
        <v>0</v>
      </c>
    </row>
    <row r="709" spans="1:12" ht="15">
      <c r="A709" s="84" t="s">
        <v>237</v>
      </c>
      <c r="B709" s="84" t="s">
        <v>2053</v>
      </c>
      <c r="C709" s="84">
        <v>2</v>
      </c>
      <c r="D709" s="118">
        <v>0.001077546899391768</v>
      </c>
      <c r="E709" s="118">
        <v>0.550150332707954</v>
      </c>
      <c r="F709" s="84" t="s">
        <v>1955</v>
      </c>
      <c r="G709" s="84" t="b">
        <v>0</v>
      </c>
      <c r="H709" s="84" t="b">
        <v>0</v>
      </c>
      <c r="I709" s="84" t="b">
        <v>0</v>
      </c>
      <c r="J709" s="84" t="b">
        <v>0</v>
      </c>
      <c r="K709" s="84" t="b">
        <v>0</v>
      </c>
      <c r="L709" s="84" t="b">
        <v>0</v>
      </c>
    </row>
    <row r="710" spans="1:12" ht="15">
      <c r="A710" s="84" t="s">
        <v>2038</v>
      </c>
      <c r="B710" s="84" t="s">
        <v>2468</v>
      </c>
      <c r="C710" s="84">
        <v>2</v>
      </c>
      <c r="D710" s="118">
        <v>0.001077546899391768</v>
      </c>
      <c r="E710" s="118">
        <v>1.094834252106234</v>
      </c>
      <c r="F710" s="84" t="s">
        <v>1955</v>
      </c>
      <c r="G710" s="84" t="b">
        <v>0</v>
      </c>
      <c r="H710" s="84" t="b">
        <v>0</v>
      </c>
      <c r="I710" s="84" t="b">
        <v>0</v>
      </c>
      <c r="J710" s="84" t="b">
        <v>0</v>
      </c>
      <c r="K710" s="84" t="b">
        <v>0</v>
      </c>
      <c r="L710" s="84" t="b">
        <v>0</v>
      </c>
    </row>
    <row r="711" spans="1:12" ht="15">
      <c r="A711" s="84" t="s">
        <v>2037</v>
      </c>
      <c r="B711" s="84" t="s">
        <v>2457</v>
      </c>
      <c r="C711" s="84">
        <v>2</v>
      </c>
      <c r="D711" s="118">
        <v>0.001077546899391768</v>
      </c>
      <c r="E711" s="118">
        <v>1.103549484004446</v>
      </c>
      <c r="F711" s="84" t="s">
        <v>1955</v>
      </c>
      <c r="G711" s="84" t="b">
        <v>0</v>
      </c>
      <c r="H711" s="84" t="b">
        <v>0</v>
      </c>
      <c r="I711" s="84" t="b">
        <v>0</v>
      </c>
      <c r="J711" s="84" t="b">
        <v>0</v>
      </c>
      <c r="K711" s="84" t="b">
        <v>0</v>
      </c>
      <c r="L711" s="84" t="b">
        <v>0</v>
      </c>
    </row>
    <row r="712" spans="1:12" ht="15">
      <c r="A712" s="84" t="s">
        <v>2038</v>
      </c>
      <c r="B712" s="84" t="s">
        <v>2465</v>
      </c>
      <c r="C712" s="84">
        <v>2</v>
      </c>
      <c r="D712" s="118">
        <v>0.001077546899391768</v>
      </c>
      <c r="E712" s="118">
        <v>1.094834252106234</v>
      </c>
      <c r="F712" s="84" t="s">
        <v>1955</v>
      </c>
      <c r="G712" s="84" t="b">
        <v>0</v>
      </c>
      <c r="H712" s="84" t="b">
        <v>0</v>
      </c>
      <c r="I712" s="84" t="b">
        <v>0</v>
      </c>
      <c r="J712" s="84" t="b">
        <v>0</v>
      </c>
      <c r="K712" s="84" t="b">
        <v>0</v>
      </c>
      <c r="L712" s="84" t="b">
        <v>0</v>
      </c>
    </row>
    <row r="713" spans="1:12" ht="15">
      <c r="A713" s="84" t="s">
        <v>2056</v>
      </c>
      <c r="B713" s="84" t="s">
        <v>2057</v>
      </c>
      <c r="C713" s="84">
        <v>2</v>
      </c>
      <c r="D713" s="118">
        <v>0</v>
      </c>
      <c r="E713" s="118">
        <v>1.2430380486862944</v>
      </c>
      <c r="F713" s="84" t="s">
        <v>1956</v>
      </c>
      <c r="G713" s="84" t="b">
        <v>0</v>
      </c>
      <c r="H713" s="84" t="b">
        <v>0</v>
      </c>
      <c r="I713" s="84" t="b">
        <v>0</v>
      </c>
      <c r="J713" s="84" t="b">
        <v>0</v>
      </c>
      <c r="K713" s="84" t="b">
        <v>0</v>
      </c>
      <c r="L713" s="84" t="b">
        <v>0</v>
      </c>
    </row>
    <row r="714" spans="1:12" ht="15">
      <c r="A714" s="84" t="s">
        <v>2057</v>
      </c>
      <c r="B714" s="84" t="s">
        <v>2058</v>
      </c>
      <c r="C714" s="84">
        <v>2</v>
      </c>
      <c r="D714" s="118">
        <v>0</v>
      </c>
      <c r="E714" s="118">
        <v>1.2430380486862944</v>
      </c>
      <c r="F714" s="84" t="s">
        <v>1956</v>
      </c>
      <c r="G714" s="84" t="b">
        <v>0</v>
      </c>
      <c r="H714" s="84" t="b">
        <v>0</v>
      </c>
      <c r="I714" s="84" t="b">
        <v>0</v>
      </c>
      <c r="J714" s="84" t="b">
        <v>0</v>
      </c>
      <c r="K714" s="84" t="b">
        <v>0</v>
      </c>
      <c r="L714" s="84" t="b">
        <v>0</v>
      </c>
    </row>
    <row r="715" spans="1:12" ht="15">
      <c r="A715" s="84" t="s">
        <v>2058</v>
      </c>
      <c r="B715" s="84" t="s">
        <v>2055</v>
      </c>
      <c r="C715" s="84">
        <v>2</v>
      </c>
      <c r="D715" s="118">
        <v>0</v>
      </c>
      <c r="E715" s="118">
        <v>0.9420080530223133</v>
      </c>
      <c r="F715" s="84" t="s">
        <v>1956</v>
      </c>
      <c r="G715" s="84" t="b">
        <v>0</v>
      </c>
      <c r="H715" s="84" t="b">
        <v>0</v>
      </c>
      <c r="I715" s="84" t="b">
        <v>0</v>
      </c>
      <c r="J715" s="84" t="b">
        <v>0</v>
      </c>
      <c r="K715" s="84" t="b">
        <v>0</v>
      </c>
      <c r="L715" s="84" t="b">
        <v>0</v>
      </c>
    </row>
    <row r="716" spans="1:12" ht="15">
      <c r="A716" s="84" t="s">
        <v>2055</v>
      </c>
      <c r="B716" s="84" t="s">
        <v>2059</v>
      </c>
      <c r="C716" s="84">
        <v>2</v>
      </c>
      <c r="D716" s="118">
        <v>0</v>
      </c>
      <c r="E716" s="118">
        <v>0.9420080530223133</v>
      </c>
      <c r="F716" s="84" t="s">
        <v>1956</v>
      </c>
      <c r="G716" s="84" t="b">
        <v>0</v>
      </c>
      <c r="H716" s="84" t="b">
        <v>0</v>
      </c>
      <c r="I716" s="84" t="b">
        <v>0</v>
      </c>
      <c r="J716" s="84" t="b">
        <v>0</v>
      </c>
      <c r="K716" s="84" t="b">
        <v>0</v>
      </c>
      <c r="L716" s="84" t="b">
        <v>0</v>
      </c>
    </row>
    <row r="717" spans="1:12" ht="15">
      <c r="A717" s="84" t="s">
        <v>2059</v>
      </c>
      <c r="B717" s="84" t="s">
        <v>2060</v>
      </c>
      <c r="C717" s="84">
        <v>2</v>
      </c>
      <c r="D717" s="118">
        <v>0</v>
      </c>
      <c r="E717" s="118">
        <v>1.2430380486862944</v>
      </c>
      <c r="F717" s="84" t="s">
        <v>1956</v>
      </c>
      <c r="G717" s="84" t="b">
        <v>0</v>
      </c>
      <c r="H717" s="84" t="b">
        <v>0</v>
      </c>
      <c r="I717" s="84" t="b">
        <v>0</v>
      </c>
      <c r="J717" s="84" t="b">
        <v>0</v>
      </c>
      <c r="K717" s="84" t="b">
        <v>0</v>
      </c>
      <c r="L717" s="84" t="b">
        <v>0</v>
      </c>
    </row>
    <row r="718" spans="1:12" ht="15">
      <c r="A718" s="84" t="s">
        <v>2060</v>
      </c>
      <c r="B718" s="84" t="s">
        <v>2061</v>
      </c>
      <c r="C718" s="84">
        <v>2</v>
      </c>
      <c r="D718" s="118">
        <v>0</v>
      </c>
      <c r="E718" s="118">
        <v>1.2430380486862944</v>
      </c>
      <c r="F718" s="84" t="s">
        <v>1956</v>
      </c>
      <c r="G718" s="84" t="b">
        <v>0</v>
      </c>
      <c r="H718" s="84" t="b">
        <v>0</v>
      </c>
      <c r="I718" s="84" t="b">
        <v>0</v>
      </c>
      <c r="J718" s="84" t="b">
        <v>0</v>
      </c>
      <c r="K718" s="84" t="b">
        <v>0</v>
      </c>
      <c r="L718" s="84" t="b">
        <v>0</v>
      </c>
    </row>
    <row r="719" spans="1:12" ht="15">
      <c r="A719" s="84" t="s">
        <v>2061</v>
      </c>
      <c r="B719" s="84" t="s">
        <v>2062</v>
      </c>
      <c r="C719" s="84">
        <v>2</v>
      </c>
      <c r="D719" s="118">
        <v>0</v>
      </c>
      <c r="E719" s="118">
        <v>1.2430380486862944</v>
      </c>
      <c r="F719" s="84" t="s">
        <v>1956</v>
      </c>
      <c r="G719" s="84" t="b">
        <v>0</v>
      </c>
      <c r="H719" s="84" t="b">
        <v>0</v>
      </c>
      <c r="I719" s="84" t="b">
        <v>0</v>
      </c>
      <c r="J719" s="84" t="b">
        <v>0</v>
      </c>
      <c r="K719" s="84" t="b">
        <v>0</v>
      </c>
      <c r="L719" s="84" t="b">
        <v>0</v>
      </c>
    </row>
    <row r="720" spans="1:12" ht="15">
      <c r="A720" s="84" t="s">
        <v>2062</v>
      </c>
      <c r="B720" s="84" t="s">
        <v>2063</v>
      </c>
      <c r="C720" s="84">
        <v>2</v>
      </c>
      <c r="D720" s="118">
        <v>0</v>
      </c>
      <c r="E720" s="118">
        <v>1.2430380486862944</v>
      </c>
      <c r="F720" s="84" t="s">
        <v>1956</v>
      </c>
      <c r="G720" s="84" t="b">
        <v>0</v>
      </c>
      <c r="H720" s="84" t="b">
        <v>0</v>
      </c>
      <c r="I720" s="84" t="b">
        <v>0</v>
      </c>
      <c r="J720" s="84" t="b">
        <v>0</v>
      </c>
      <c r="K720" s="84" t="b">
        <v>0</v>
      </c>
      <c r="L720" s="84" t="b">
        <v>0</v>
      </c>
    </row>
    <row r="721" spans="1:12" ht="15">
      <c r="A721" s="84" t="s">
        <v>2063</v>
      </c>
      <c r="B721" s="84" t="s">
        <v>2064</v>
      </c>
      <c r="C721" s="84">
        <v>2</v>
      </c>
      <c r="D721" s="118">
        <v>0</v>
      </c>
      <c r="E721" s="118">
        <v>1.2430380486862944</v>
      </c>
      <c r="F721" s="84" t="s">
        <v>1956</v>
      </c>
      <c r="G721" s="84" t="b">
        <v>0</v>
      </c>
      <c r="H721" s="84" t="b">
        <v>0</v>
      </c>
      <c r="I721" s="84" t="b">
        <v>0</v>
      </c>
      <c r="J721" s="84" t="b">
        <v>0</v>
      </c>
      <c r="K721" s="84" t="b">
        <v>0</v>
      </c>
      <c r="L721" s="84" t="b">
        <v>0</v>
      </c>
    </row>
    <row r="722" spans="1:12" ht="15">
      <c r="A722" s="84" t="s">
        <v>2064</v>
      </c>
      <c r="B722" s="84" t="s">
        <v>2481</v>
      </c>
      <c r="C722" s="84">
        <v>2</v>
      </c>
      <c r="D722" s="118">
        <v>0</v>
      </c>
      <c r="E722" s="118">
        <v>1.2430380486862944</v>
      </c>
      <c r="F722" s="84" t="s">
        <v>1956</v>
      </c>
      <c r="G722" s="84" t="b">
        <v>0</v>
      </c>
      <c r="H722" s="84" t="b">
        <v>0</v>
      </c>
      <c r="I722" s="84" t="b">
        <v>0</v>
      </c>
      <c r="J722" s="84" t="b">
        <v>0</v>
      </c>
      <c r="K722" s="84" t="b">
        <v>0</v>
      </c>
      <c r="L722" s="84" t="b">
        <v>0</v>
      </c>
    </row>
    <row r="723" spans="1:12" ht="15">
      <c r="A723" s="84" t="s">
        <v>2481</v>
      </c>
      <c r="B723" s="84" t="s">
        <v>2055</v>
      </c>
      <c r="C723" s="84">
        <v>2</v>
      </c>
      <c r="D723" s="118">
        <v>0</v>
      </c>
      <c r="E723" s="118">
        <v>0.9420080530223133</v>
      </c>
      <c r="F723" s="84" t="s">
        <v>1956</v>
      </c>
      <c r="G723" s="84" t="b">
        <v>0</v>
      </c>
      <c r="H723" s="84" t="b">
        <v>0</v>
      </c>
      <c r="I723" s="84" t="b">
        <v>0</v>
      </c>
      <c r="J723" s="84" t="b">
        <v>0</v>
      </c>
      <c r="K723" s="84" t="b">
        <v>0</v>
      </c>
      <c r="L723" s="84" t="b">
        <v>0</v>
      </c>
    </row>
    <row r="724" spans="1:12" ht="15">
      <c r="A724" s="84" t="s">
        <v>2055</v>
      </c>
      <c r="B724" s="84" t="s">
        <v>2482</v>
      </c>
      <c r="C724" s="84">
        <v>2</v>
      </c>
      <c r="D724" s="118">
        <v>0</v>
      </c>
      <c r="E724" s="118">
        <v>0.9420080530223133</v>
      </c>
      <c r="F724" s="84" t="s">
        <v>1956</v>
      </c>
      <c r="G724" s="84" t="b">
        <v>0</v>
      </c>
      <c r="H724" s="84" t="b">
        <v>0</v>
      </c>
      <c r="I724" s="84" t="b">
        <v>0</v>
      </c>
      <c r="J724" s="84" t="b">
        <v>0</v>
      </c>
      <c r="K724" s="84" t="b">
        <v>0</v>
      </c>
      <c r="L724" s="84" t="b">
        <v>0</v>
      </c>
    </row>
    <row r="725" spans="1:12" ht="15">
      <c r="A725" s="84" t="s">
        <v>2482</v>
      </c>
      <c r="B725" s="84" t="s">
        <v>2483</v>
      </c>
      <c r="C725" s="84">
        <v>2</v>
      </c>
      <c r="D725" s="118">
        <v>0</v>
      </c>
      <c r="E725" s="118">
        <v>1.2430380486862944</v>
      </c>
      <c r="F725" s="84" t="s">
        <v>1956</v>
      </c>
      <c r="G725" s="84" t="b">
        <v>0</v>
      </c>
      <c r="H725" s="84" t="b">
        <v>0</v>
      </c>
      <c r="I725" s="84" t="b">
        <v>0</v>
      </c>
      <c r="J725" s="84" t="b">
        <v>0</v>
      </c>
      <c r="K725" s="84" t="b">
        <v>0</v>
      </c>
      <c r="L725" s="84" t="b">
        <v>0</v>
      </c>
    </row>
    <row r="726" spans="1:12" ht="15">
      <c r="A726" s="84" t="s">
        <v>2483</v>
      </c>
      <c r="B726" s="84" t="s">
        <v>2037</v>
      </c>
      <c r="C726" s="84">
        <v>2</v>
      </c>
      <c r="D726" s="118">
        <v>0</v>
      </c>
      <c r="E726" s="118">
        <v>1.2430380486862944</v>
      </c>
      <c r="F726" s="84" t="s">
        <v>1956</v>
      </c>
      <c r="G726" s="84" t="b">
        <v>0</v>
      </c>
      <c r="H726" s="84" t="b">
        <v>0</v>
      </c>
      <c r="I726" s="84" t="b">
        <v>0</v>
      </c>
      <c r="J726" s="84" t="b">
        <v>0</v>
      </c>
      <c r="K726" s="84" t="b">
        <v>0</v>
      </c>
      <c r="L726" s="84" t="b">
        <v>0</v>
      </c>
    </row>
    <row r="727" spans="1:12" ht="15">
      <c r="A727" s="84" t="s">
        <v>2068</v>
      </c>
      <c r="B727" s="84" t="s">
        <v>2066</v>
      </c>
      <c r="C727" s="84">
        <v>2</v>
      </c>
      <c r="D727" s="118">
        <v>0</v>
      </c>
      <c r="E727" s="118">
        <v>1.0511525224473812</v>
      </c>
      <c r="F727" s="84" t="s">
        <v>1957</v>
      </c>
      <c r="G727" s="84" t="b">
        <v>0</v>
      </c>
      <c r="H727" s="84" t="b">
        <v>0</v>
      </c>
      <c r="I727" s="84" t="b">
        <v>0</v>
      </c>
      <c r="J727" s="84" t="b">
        <v>0</v>
      </c>
      <c r="K727" s="84" t="b">
        <v>0</v>
      </c>
      <c r="L727" s="84" t="b">
        <v>0</v>
      </c>
    </row>
    <row r="728" spans="1:12" ht="15">
      <c r="A728" s="84" t="s">
        <v>2066</v>
      </c>
      <c r="B728" s="84" t="s">
        <v>2069</v>
      </c>
      <c r="C728" s="84">
        <v>2</v>
      </c>
      <c r="D728" s="118">
        <v>0</v>
      </c>
      <c r="E728" s="118">
        <v>1.0511525224473812</v>
      </c>
      <c r="F728" s="84" t="s">
        <v>1957</v>
      </c>
      <c r="G728" s="84" t="b">
        <v>0</v>
      </c>
      <c r="H728" s="84" t="b">
        <v>0</v>
      </c>
      <c r="I728" s="84" t="b">
        <v>0</v>
      </c>
      <c r="J728" s="84" t="b">
        <v>0</v>
      </c>
      <c r="K728" s="84" t="b">
        <v>0</v>
      </c>
      <c r="L728" s="84" t="b">
        <v>0</v>
      </c>
    </row>
    <row r="729" spans="1:12" ht="15">
      <c r="A729" s="84" t="s">
        <v>2069</v>
      </c>
      <c r="B729" s="84" t="s">
        <v>2067</v>
      </c>
      <c r="C729" s="84">
        <v>2</v>
      </c>
      <c r="D729" s="118">
        <v>0</v>
      </c>
      <c r="E729" s="118">
        <v>1.1760912590556813</v>
      </c>
      <c r="F729" s="84" t="s">
        <v>1957</v>
      </c>
      <c r="G729" s="84" t="b">
        <v>0</v>
      </c>
      <c r="H729" s="84" t="b">
        <v>0</v>
      </c>
      <c r="I729" s="84" t="b">
        <v>0</v>
      </c>
      <c r="J729" s="84" t="b">
        <v>0</v>
      </c>
      <c r="K729" s="84" t="b">
        <v>0</v>
      </c>
      <c r="L729" s="84" t="b">
        <v>0</v>
      </c>
    </row>
    <row r="730" spans="1:12" ht="15">
      <c r="A730" s="84" t="s">
        <v>2067</v>
      </c>
      <c r="B730" s="84" t="s">
        <v>2070</v>
      </c>
      <c r="C730" s="84">
        <v>2</v>
      </c>
      <c r="D730" s="118">
        <v>0</v>
      </c>
      <c r="E730" s="118">
        <v>1.1760912590556813</v>
      </c>
      <c r="F730" s="84" t="s">
        <v>1957</v>
      </c>
      <c r="G730" s="84" t="b">
        <v>0</v>
      </c>
      <c r="H730" s="84" t="b">
        <v>0</v>
      </c>
      <c r="I730" s="84" t="b">
        <v>0</v>
      </c>
      <c r="J730" s="84" t="b">
        <v>0</v>
      </c>
      <c r="K730" s="84" t="b">
        <v>0</v>
      </c>
      <c r="L730" s="84" t="b">
        <v>0</v>
      </c>
    </row>
    <row r="731" spans="1:12" ht="15">
      <c r="A731" s="84" t="s">
        <v>2070</v>
      </c>
      <c r="B731" s="84" t="s">
        <v>2071</v>
      </c>
      <c r="C731" s="84">
        <v>2</v>
      </c>
      <c r="D731" s="118">
        <v>0</v>
      </c>
      <c r="E731" s="118">
        <v>1.3521825181113625</v>
      </c>
      <c r="F731" s="84" t="s">
        <v>1957</v>
      </c>
      <c r="G731" s="84" t="b">
        <v>0</v>
      </c>
      <c r="H731" s="84" t="b">
        <v>0</v>
      </c>
      <c r="I731" s="84" t="b">
        <v>0</v>
      </c>
      <c r="J731" s="84" t="b">
        <v>0</v>
      </c>
      <c r="K731" s="84" t="b">
        <v>0</v>
      </c>
      <c r="L731" s="84" t="b">
        <v>0</v>
      </c>
    </row>
    <row r="732" spans="1:12" ht="15">
      <c r="A732" s="84" t="s">
        <v>2071</v>
      </c>
      <c r="B732" s="84" t="s">
        <v>2066</v>
      </c>
      <c r="C732" s="84">
        <v>2</v>
      </c>
      <c r="D732" s="118">
        <v>0</v>
      </c>
      <c r="E732" s="118">
        <v>1.0511525224473812</v>
      </c>
      <c r="F732" s="84" t="s">
        <v>1957</v>
      </c>
      <c r="G732" s="84" t="b">
        <v>0</v>
      </c>
      <c r="H732" s="84" t="b">
        <v>0</v>
      </c>
      <c r="I732" s="84" t="b">
        <v>0</v>
      </c>
      <c r="J732" s="84" t="b">
        <v>0</v>
      </c>
      <c r="K732" s="84" t="b">
        <v>0</v>
      </c>
      <c r="L732" s="84" t="b">
        <v>0</v>
      </c>
    </row>
    <row r="733" spans="1:12" ht="15">
      <c r="A733" s="84" t="s">
        <v>2066</v>
      </c>
      <c r="B733" s="84" t="s">
        <v>2072</v>
      </c>
      <c r="C733" s="84">
        <v>2</v>
      </c>
      <c r="D733" s="118">
        <v>0</v>
      </c>
      <c r="E733" s="118">
        <v>1.0511525224473812</v>
      </c>
      <c r="F733" s="84" t="s">
        <v>1957</v>
      </c>
      <c r="G733" s="84" t="b">
        <v>0</v>
      </c>
      <c r="H733" s="84" t="b">
        <v>0</v>
      </c>
      <c r="I733" s="84" t="b">
        <v>0</v>
      </c>
      <c r="J733" s="84" t="b">
        <v>0</v>
      </c>
      <c r="K733" s="84" t="b">
        <v>0</v>
      </c>
      <c r="L733" s="84" t="b">
        <v>0</v>
      </c>
    </row>
    <row r="734" spans="1:12" ht="15">
      <c r="A734" s="84" t="s">
        <v>2072</v>
      </c>
      <c r="B734" s="84" t="s">
        <v>2073</v>
      </c>
      <c r="C734" s="84">
        <v>2</v>
      </c>
      <c r="D734" s="118">
        <v>0</v>
      </c>
      <c r="E734" s="118">
        <v>1.3521825181113625</v>
      </c>
      <c r="F734" s="84" t="s">
        <v>1957</v>
      </c>
      <c r="G734" s="84" t="b">
        <v>0</v>
      </c>
      <c r="H734" s="84" t="b">
        <v>0</v>
      </c>
      <c r="I734" s="84" t="b">
        <v>0</v>
      </c>
      <c r="J734" s="84" t="b">
        <v>0</v>
      </c>
      <c r="K734" s="84" t="b">
        <v>0</v>
      </c>
      <c r="L734" s="84" t="b">
        <v>0</v>
      </c>
    </row>
    <row r="735" spans="1:12" ht="15">
      <c r="A735" s="84" t="s">
        <v>2073</v>
      </c>
      <c r="B735" s="84" t="s">
        <v>2074</v>
      </c>
      <c r="C735" s="84">
        <v>2</v>
      </c>
      <c r="D735" s="118">
        <v>0</v>
      </c>
      <c r="E735" s="118">
        <v>1.3521825181113625</v>
      </c>
      <c r="F735" s="84" t="s">
        <v>1957</v>
      </c>
      <c r="G735" s="84" t="b">
        <v>0</v>
      </c>
      <c r="H735" s="84" t="b">
        <v>0</v>
      </c>
      <c r="I735" s="84" t="b">
        <v>0</v>
      </c>
      <c r="J735" s="84" t="b">
        <v>0</v>
      </c>
      <c r="K735" s="84" t="b">
        <v>0</v>
      </c>
      <c r="L735" s="84" t="b">
        <v>0</v>
      </c>
    </row>
    <row r="736" spans="1:12" ht="15">
      <c r="A736" s="84" t="s">
        <v>2074</v>
      </c>
      <c r="B736" s="84" t="s">
        <v>2075</v>
      </c>
      <c r="C736" s="84">
        <v>2</v>
      </c>
      <c r="D736" s="118">
        <v>0</v>
      </c>
      <c r="E736" s="118">
        <v>1.3521825181113625</v>
      </c>
      <c r="F736" s="84" t="s">
        <v>1957</v>
      </c>
      <c r="G736" s="84" t="b">
        <v>0</v>
      </c>
      <c r="H736" s="84" t="b">
        <v>0</v>
      </c>
      <c r="I736" s="84" t="b">
        <v>0</v>
      </c>
      <c r="J736" s="84" t="b">
        <v>0</v>
      </c>
      <c r="K736" s="84" t="b">
        <v>0</v>
      </c>
      <c r="L736" s="84" t="b">
        <v>0</v>
      </c>
    </row>
    <row r="737" spans="1:12" ht="15">
      <c r="A737" s="84" t="s">
        <v>2075</v>
      </c>
      <c r="B737" s="84" t="s">
        <v>2476</v>
      </c>
      <c r="C737" s="84">
        <v>2</v>
      </c>
      <c r="D737" s="118">
        <v>0</v>
      </c>
      <c r="E737" s="118">
        <v>1.3521825181113625</v>
      </c>
      <c r="F737" s="84" t="s">
        <v>1957</v>
      </c>
      <c r="G737" s="84" t="b">
        <v>0</v>
      </c>
      <c r="H737" s="84" t="b">
        <v>0</v>
      </c>
      <c r="I737" s="84" t="b">
        <v>0</v>
      </c>
      <c r="J737" s="84" t="b">
        <v>0</v>
      </c>
      <c r="K737" s="84" t="b">
        <v>0</v>
      </c>
      <c r="L737" s="84" t="b">
        <v>0</v>
      </c>
    </row>
    <row r="738" spans="1:12" ht="15">
      <c r="A738" s="84" t="s">
        <v>2476</v>
      </c>
      <c r="B738" s="84" t="s">
        <v>2477</v>
      </c>
      <c r="C738" s="84">
        <v>2</v>
      </c>
      <c r="D738" s="118">
        <v>0</v>
      </c>
      <c r="E738" s="118">
        <v>1.3521825181113625</v>
      </c>
      <c r="F738" s="84" t="s">
        <v>1957</v>
      </c>
      <c r="G738" s="84" t="b">
        <v>0</v>
      </c>
      <c r="H738" s="84" t="b">
        <v>0</v>
      </c>
      <c r="I738" s="84" t="b">
        <v>0</v>
      </c>
      <c r="J738" s="84" t="b">
        <v>0</v>
      </c>
      <c r="K738" s="84" t="b">
        <v>0</v>
      </c>
      <c r="L738" s="84" t="b">
        <v>0</v>
      </c>
    </row>
    <row r="739" spans="1:12" ht="15">
      <c r="A739" s="84" t="s">
        <v>2477</v>
      </c>
      <c r="B739" s="84" t="s">
        <v>2478</v>
      </c>
      <c r="C739" s="84">
        <v>2</v>
      </c>
      <c r="D739" s="118">
        <v>0</v>
      </c>
      <c r="E739" s="118">
        <v>1.3521825181113625</v>
      </c>
      <c r="F739" s="84" t="s">
        <v>1957</v>
      </c>
      <c r="G739" s="84" t="b">
        <v>0</v>
      </c>
      <c r="H739" s="84" t="b">
        <v>0</v>
      </c>
      <c r="I739" s="84" t="b">
        <v>0</v>
      </c>
      <c r="J739" s="84" t="b">
        <v>0</v>
      </c>
      <c r="K739" s="84" t="b">
        <v>0</v>
      </c>
      <c r="L739" s="84" t="b">
        <v>0</v>
      </c>
    </row>
    <row r="740" spans="1:12" ht="15">
      <c r="A740" s="84" t="s">
        <v>2478</v>
      </c>
      <c r="B740" s="84" t="s">
        <v>2063</v>
      </c>
      <c r="C740" s="84">
        <v>2</v>
      </c>
      <c r="D740" s="118">
        <v>0</v>
      </c>
      <c r="E740" s="118">
        <v>1.3521825181113625</v>
      </c>
      <c r="F740" s="84" t="s">
        <v>1957</v>
      </c>
      <c r="G740" s="84" t="b">
        <v>0</v>
      </c>
      <c r="H740" s="84" t="b">
        <v>0</v>
      </c>
      <c r="I740" s="84" t="b">
        <v>0</v>
      </c>
      <c r="J740" s="84" t="b">
        <v>0</v>
      </c>
      <c r="K740" s="84" t="b">
        <v>0</v>
      </c>
      <c r="L740" s="84" t="b">
        <v>0</v>
      </c>
    </row>
    <row r="741" spans="1:12" ht="15">
      <c r="A741" s="84" t="s">
        <v>2063</v>
      </c>
      <c r="B741" s="84" t="s">
        <v>2341</v>
      </c>
      <c r="C741" s="84">
        <v>2</v>
      </c>
      <c r="D741" s="118">
        <v>0</v>
      </c>
      <c r="E741" s="118">
        <v>1.3521825181113625</v>
      </c>
      <c r="F741" s="84" t="s">
        <v>1957</v>
      </c>
      <c r="G741" s="84" t="b">
        <v>0</v>
      </c>
      <c r="H741" s="84" t="b">
        <v>0</v>
      </c>
      <c r="I741" s="84" t="b">
        <v>0</v>
      </c>
      <c r="J741" s="84" t="b">
        <v>0</v>
      </c>
      <c r="K741" s="84" t="b">
        <v>0</v>
      </c>
      <c r="L741" s="84" t="b">
        <v>0</v>
      </c>
    </row>
    <row r="742" spans="1:12" ht="15">
      <c r="A742" s="84" t="s">
        <v>2341</v>
      </c>
      <c r="B742" s="84" t="s">
        <v>2479</v>
      </c>
      <c r="C742" s="84">
        <v>2</v>
      </c>
      <c r="D742" s="118">
        <v>0</v>
      </c>
      <c r="E742" s="118">
        <v>1.3521825181113625</v>
      </c>
      <c r="F742" s="84" t="s">
        <v>1957</v>
      </c>
      <c r="G742" s="84" t="b">
        <v>0</v>
      </c>
      <c r="H742" s="84" t="b">
        <v>0</v>
      </c>
      <c r="I742" s="84" t="b">
        <v>0</v>
      </c>
      <c r="J742" s="84" t="b">
        <v>0</v>
      </c>
      <c r="K742" s="84" t="b">
        <v>0</v>
      </c>
      <c r="L742" s="84" t="b">
        <v>0</v>
      </c>
    </row>
    <row r="743" spans="1:12" ht="15">
      <c r="A743" s="84" t="s">
        <v>2479</v>
      </c>
      <c r="B743" s="84" t="s">
        <v>2480</v>
      </c>
      <c r="C743" s="84">
        <v>2</v>
      </c>
      <c r="D743" s="118">
        <v>0</v>
      </c>
      <c r="E743" s="118">
        <v>1.3521825181113625</v>
      </c>
      <c r="F743" s="84" t="s">
        <v>1957</v>
      </c>
      <c r="G743" s="84" t="b">
        <v>0</v>
      </c>
      <c r="H743" s="84" t="b">
        <v>0</v>
      </c>
      <c r="I743" s="84" t="b">
        <v>0</v>
      </c>
      <c r="J743" s="84" t="b">
        <v>0</v>
      </c>
      <c r="K743" s="84" t="b">
        <v>0</v>
      </c>
      <c r="L743" s="84" t="b">
        <v>0</v>
      </c>
    </row>
    <row r="744" spans="1:12" ht="15">
      <c r="A744" s="84" t="s">
        <v>2079</v>
      </c>
      <c r="B744" s="84" t="s">
        <v>2037</v>
      </c>
      <c r="C744" s="84">
        <v>3</v>
      </c>
      <c r="D744" s="118">
        <v>0.01062458808225816</v>
      </c>
      <c r="E744" s="118">
        <v>1.1194758409067977</v>
      </c>
      <c r="F744" s="84" t="s">
        <v>1958</v>
      </c>
      <c r="G744" s="84" t="b">
        <v>0</v>
      </c>
      <c r="H744" s="84" t="b">
        <v>0</v>
      </c>
      <c r="I744" s="84" t="b">
        <v>0</v>
      </c>
      <c r="J744" s="84" t="b">
        <v>0</v>
      </c>
      <c r="K744" s="84" t="b">
        <v>0</v>
      </c>
      <c r="L744" s="84" t="b">
        <v>0</v>
      </c>
    </row>
    <row r="745" spans="1:12" ht="15">
      <c r="A745" s="84" t="s">
        <v>2080</v>
      </c>
      <c r="B745" s="84" t="s">
        <v>2081</v>
      </c>
      <c r="C745" s="84">
        <v>2</v>
      </c>
      <c r="D745" s="118">
        <v>0.011226382463992057</v>
      </c>
      <c r="E745" s="118">
        <v>1.5965970956264601</v>
      </c>
      <c r="F745" s="84" t="s">
        <v>1958</v>
      </c>
      <c r="G745" s="84" t="b">
        <v>0</v>
      </c>
      <c r="H745" s="84" t="b">
        <v>0</v>
      </c>
      <c r="I745" s="84" t="b">
        <v>0</v>
      </c>
      <c r="J745" s="84" t="b">
        <v>0</v>
      </c>
      <c r="K745" s="84" t="b">
        <v>0</v>
      </c>
      <c r="L745" s="84" t="b">
        <v>0</v>
      </c>
    </row>
    <row r="746" spans="1:12" ht="15">
      <c r="A746" s="84" t="s">
        <v>2081</v>
      </c>
      <c r="B746" s="84" t="s">
        <v>2078</v>
      </c>
      <c r="C746" s="84">
        <v>2</v>
      </c>
      <c r="D746" s="118">
        <v>0.011226382463992057</v>
      </c>
      <c r="E746" s="118">
        <v>1.420505836570779</v>
      </c>
      <c r="F746" s="84" t="s">
        <v>1958</v>
      </c>
      <c r="G746" s="84" t="b">
        <v>0</v>
      </c>
      <c r="H746" s="84" t="b">
        <v>0</v>
      </c>
      <c r="I746" s="84" t="b">
        <v>0</v>
      </c>
      <c r="J746" s="84" t="b">
        <v>0</v>
      </c>
      <c r="K746" s="84" t="b">
        <v>0</v>
      </c>
      <c r="L746" s="84" t="b">
        <v>0</v>
      </c>
    </row>
    <row r="747" spans="1:12" ht="15">
      <c r="A747" s="84" t="s">
        <v>2078</v>
      </c>
      <c r="B747" s="84" t="s">
        <v>2082</v>
      </c>
      <c r="C747" s="84">
        <v>2</v>
      </c>
      <c r="D747" s="118">
        <v>0.011226382463992057</v>
      </c>
      <c r="E747" s="118">
        <v>1.420505836570779</v>
      </c>
      <c r="F747" s="84" t="s">
        <v>1958</v>
      </c>
      <c r="G747" s="84" t="b">
        <v>0</v>
      </c>
      <c r="H747" s="84" t="b">
        <v>0</v>
      </c>
      <c r="I747" s="84" t="b">
        <v>0</v>
      </c>
      <c r="J747" s="84" t="b">
        <v>0</v>
      </c>
      <c r="K747" s="84" t="b">
        <v>1</v>
      </c>
      <c r="L747" s="84" t="b">
        <v>0</v>
      </c>
    </row>
    <row r="748" spans="1:12" ht="15">
      <c r="A748" s="84" t="s">
        <v>2082</v>
      </c>
      <c r="B748" s="84" t="s">
        <v>2010</v>
      </c>
      <c r="C748" s="84">
        <v>2</v>
      </c>
      <c r="D748" s="118">
        <v>0.011226382463992057</v>
      </c>
      <c r="E748" s="118">
        <v>1.5965970956264601</v>
      </c>
      <c r="F748" s="84" t="s">
        <v>1958</v>
      </c>
      <c r="G748" s="84" t="b">
        <v>0</v>
      </c>
      <c r="H748" s="84" t="b">
        <v>1</v>
      </c>
      <c r="I748" s="84" t="b">
        <v>0</v>
      </c>
      <c r="J748" s="84" t="b">
        <v>0</v>
      </c>
      <c r="K748" s="84" t="b">
        <v>0</v>
      </c>
      <c r="L748" s="84" t="b">
        <v>0</v>
      </c>
    </row>
    <row r="749" spans="1:12" ht="15">
      <c r="A749" s="84" t="s">
        <v>2010</v>
      </c>
      <c r="B749" s="84" t="s">
        <v>2083</v>
      </c>
      <c r="C749" s="84">
        <v>2</v>
      </c>
      <c r="D749" s="118">
        <v>0.011226382463992057</v>
      </c>
      <c r="E749" s="118">
        <v>1.5965970956264601</v>
      </c>
      <c r="F749" s="84" t="s">
        <v>1958</v>
      </c>
      <c r="G749" s="84" t="b">
        <v>0</v>
      </c>
      <c r="H749" s="84" t="b">
        <v>0</v>
      </c>
      <c r="I749" s="84" t="b">
        <v>0</v>
      </c>
      <c r="J749" s="84" t="b">
        <v>0</v>
      </c>
      <c r="K749" s="84" t="b">
        <v>0</v>
      </c>
      <c r="L749" s="84" t="b">
        <v>0</v>
      </c>
    </row>
    <row r="750" spans="1:12" ht="15">
      <c r="A750" s="84" t="s">
        <v>2083</v>
      </c>
      <c r="B750" s="84" t="s">
        <v>2079</v>
      </c>
      <c r="C750" s="84">
        <v>2</v>
      </c>
      <c r="D750" s="118">
        <v>0.011226382463992057</v>
      </c>
      <c r="E750" s="118">
        <v>1.420505836570779</v>
      </c>
      <c r="F750" s="84" t="s">
        <v>1958</v>
      </c>
      <c r="G750" s="84" t="b">
        <v>0</v>
      </c>
      <c r="H750" s="84" t="b">
        <v>0</v>
      </c>
      <c r="I750" s="84" t="b">
        <v>0</v>
      </c>
      <c r="J750" s="84" t="b">
        <v>0</v>
      </c>
      <c r="K750" s="84" t="b">
        <v>0</v>
      </c>
      <c r="L750" s="84" t="b">
        <v>0</v>
      </c>
    </row>
    <row r="751" spans="1:12" ht="15">
      <c r="A751" s="84" t="s">
        <v>2037</v>
      </c>
      <c r="B751" s="84" t="s">
        <v>2408</v>
      </c>
      <c r="C751" s="84">
        <v>2</v>
      </c>
      <c r="D751" s="118">
        <v>0.011226382463992057</v>
      </c>
      <c r="E751" s="118">
        <v>1.295567099962479</v>
      </c>
      <c r="F751" s="84" t="s">
        <v>1958</v>
      </c>
      <c r="G751" s="84" t="b">
        <v>0</v>
      </c>
      <c r="H751" s="84" t="b">
        <v>0</v>
      </c>
      <c r="I751" s="84" t="b">
        <v>0</v>
      </c>
      <c r="J751" s="84" t="b">
        <v>0</v>
      </c>
      <c r="K751" s="84" t="b">
        <v>0</v>
      </c>
      <c r="L751" s="84" t="b">
        <v>0</v>
      </c>
    </row>
    <row r="752" spans="1:12" ht="15">
      <c r="A752" s="84" t="s">
        <v>2411</v>
      </c>
      <c r="B752" s="84" t="s">
        <v>2077</v>
      </c>
      <c r="C752" s="84">
        <v>2</v>
      </c>
      <c r="D752" s="118">
        <v>0.0183094411854975</v>
      </c>
      <c r="E752" s="118">
        <v>1.295567099962479</v>
      </c>
      <c r="F752" s="84" t="s">
        <v>1958</v>
      </c>
      <c r="G752" s="84" t="b">
        <v>0</v>
      </c>
      <c r="H752" s="84" t="b">
        <v>0</v>
      </c>
      <c r="I752" s="84" t="b">
        <v>0</v>
      </c>
      <c r="J752" s="84" t="b">
        <v>0</v>
      </c>
      <c r="K752" s="84" t="b">
        <v>0</v>
      </c>
      <c r="L75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2567</v>
      </c>
      <c r="B2" s="122" t="s">
        <v>2568</v>
      </c>
      <c r="C2" s="119" t="s">
        <v>2569</v>
      </c>
    </row>
    <row r="3" spans="1:3" ht="15">
      <c r="A3" s="121" t="s">
        <v>1954</v>
      </c>
      <c r="B3" s="121" t="s">
        <v>1954</v>
      </c>
      <c r="C3" s="34">
        <v>23</v>
      </c>
    </row>
    <row r="4" spans="1:3" ht="15">
      <c r="A4" s="121" t="s">
        <v>1955</v>
      </c>
      <c r="B4" s="121" t="s">
        <v>1955</v>
      </c>
      <c r="C4" s="34">
        <v>311</v>
      </c>
    </row>
    <row r="5" spans="1:3" ht="15">
      <c r="A5" s="121" t="s">
        <v>1956</v>
      </c>
      <c r="B5" s="121" t="s">
        <v>1956</v>
      </c>
      <c r="C5" s="34">
        <v>4</v>
      </c>
    </row>
    <row r="6" spans="1:3" ht="15">
      <c r="A6" s="121" t="s">
        <v>1957</v>
      </c>
      <c r="B6" s="121" t="s">
        <v>1957</v>
      </c>
      <c r="C6" s="34">
        <v>2</v>
      </c>
    </row>
    <row r="7" spans="1:3" ht="15">
      <c r="A7" s="121" t="s">
        <v>1958</v>
      </c>
      <c r="B7" s="121" t="s">
        <v>1958</v>
      </c>
      <c r="C7" s="34">
        <v>6</v>
      </c>
    </row>
    <row r="8" spans="1:3" ht="15">
      <c r="A8" s="121" t="s">
        <v>1959</v>
      </c>
      <c r="B8" s="121" t="s">
        <v>1959</v>
      </c>
      <c r="C8"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2575</v>
      </c>
      <c r="B1" s="13" t="s">
        <v>17</v>
      </c>
    </row>
    <row r="2" spans="1:2" ht="15">
      <c r="A2" s="78" t="s">
        <v>2576</v>
      </c>
      <c r="B2" s="78" t="s">
        <v>2582</v>
      </c>
    </row>
    <row r="3" spans="1:2" ht="15">
      <c r="A3" s="78" t="s">
        <v>2577</v>
      </c>
      <c r="B3" s="78" t="s">
        <v>2583</v>
      </c>
    </row>
    <row r="4" spans="1:2" ht="15">
      <c r="A4" s="78" t="s">
        <v>2578</v>
      </c>
      <c r="B4" s="78" t="s">
        <v>2584</v>
      </c>
    </row>
    <row r="5" spans="1:2" ht="15">
      <c r="A5" s="78" t="s">
        <v>2579</v>
      </c>
      <c r="B5" s="78" t="s">
        <v>2585</v>
      </c>
    </row>
    <row r="6" spans="1:2" ht="15">
      <c r="A6" s="78" t="s">
        <v>2580</v>
      </c>
      <c r="B6" s="78" t="s">
        <v>2586</v>
      </c>
    </row>
    <row r="7" spans="1:2" ht="15">
      <c r="A7" s="78" t="s">
        <v>2581</v>
      </c>
      <c r="B7" s="78" t="s">
        <v>2583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1953</v>
      </c>
      <c r="BB2" s="13" t="s">
        <v>1967</v>
      </c>
      <c r="BC2" s="13" t="s">
        <v>1968</v>
      </c>
      <c r="BD2" s="119" t="s">
        <v>2556</v>
      </c>
      <c r="BE2" s="119" t="s">
        <v>2557</v>
      </c>
      <c r="BF2" s="119" t="s">
        <v>2558</v>
      </c>
      <c r="BG2" s="119" t="s">
        <v>2559</v>
      </c>
      <c r="BH2" s="119" t="s">
        <v>2560</v>
      </c>
      <c r="BI2" s="119" t="s">
        <v>2561</v>
      </c>
      <c r="BJ2" s="119" t="s">
        <v>2562</v>
      </c>
      <c r="BK2" s="119" t="s">
        <v>2563</v>
      </c>
      <c r="BL2" s="119" t="s">
        <v>2564</v>
      </c>
    </row>
    <row r="3" spans="1:64" ht="15" customHeight="1">
      <c r="A3" s="64" t="s">
        <v>212</v>
      </c>
      <c r="B3" s="64" t="s">
        <v>212</v>
      </c>
      <c r="C3" s="65"/>
      <c r="D3" s="66"/>
      <c r="E3" s="67"/>
      <c r="F3" s="68"/>
      <c r="G3" s="65"/>
      <c r="H3" s="69"/>
      <c r="I3" s="70"/>
      <c r="J3" s="70"/>
      <c r="K3" s="34" t="s">
        <v>65</v>
      </c>
      <c r="L3" s="71">
        <v>3</v>
      </c>
      <c r="M3" s="71"/>
      <c r="N3" s="72"/>
      <c r="O3" s="78" t="s">
        <v>176</v>
      </c>
      <c r="P3" s="80">
        <v>43710.52699074074</v>
      </c>
      <c r="Q3" s="78" t="s">
        <v>243</v>
      </c>
      <c r="R3" s="82" t="s">
        <v>584</v>
      </c>
      <c r="S3" s="78" t="s">
        <v>889</v>
      </c>
      <c r="T3" s="78" t="s">
        <v>903</v>
      </c>
      <c r="U3" s="82" t="s">
        <v>938</v>
      </c>
      <c r="V3" s="82" t="s">
        <v>938</v>
      </c>
      <c r="W3" s="80">
        <v>43710.52699074074</v>
      </c>
      <c r="X3" s="82" t="s">
        <v>969</v>
      </c>
      <c r="Y3" s="78"/>
      <c r="Z3" s="78"/>
      <c r="AA3" s="84" t="s">
        <v>1314</v>
      </c>
      <c r="AB3" s="78"/>
      <c r="AC3" s="78" t="b">
        <v>0</v>
      </c>
      <c r="AD3" s="78">
        <v>1</v>
      </c>
      <c r="AE3" s="84" t="s">
        <v>1659</v>
      </c>
      <c r="AF3" s="78" t="b">
        <v>0</v>
      </c>
      <c r="AG3" s="78" t="s">
        <v>1660</v>
      </c>
      <c r="AH3" s="78"/>
      <c r="AI3" s="84" t="s">
        <v>1659</v>
      </c>
      <c r="AJ3" s="78" t="b">
        <v>0</v>
      </c>
      <c r="AK3" s="78">
        <v>0</v>
      </c>
      <c r="AL3" s="84" t="s">
        <v>1659</v>
      </c>
      <c r="AM3" s="78" t="s">
        <v>1672</v>
      </c>
      <c r="AN3" s="78" t="b">
        <v>0</v>
      </c>
      <c r="AO3" s="84" t="s">
        <v>1314</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28</v>
      </c>
      <c r="BK3" s="49">
        <v>100</v>
      </c>
      <c r="BL3" s="48">
        <v>28</v>
      </c>
    </row>
    <row r="4" spans="1:64" ht="15" customHeight="1">
      <c r="A4" s="64" t="s">
        <v>213</v>
      </c>
      <c r="B4" s="64" t="s">
        <v>213</v>
      </c>
      <c r="C4" s="65"/>
      <c r="D4" s="66"/>
      <c r="E4" s="67"/>
      <c r="F4" s="68"/>
      <c r="G4" s="65"/>
      <c r="H4" s="69"/>
      <c r="I4" s="70"/>
      <c r="J4" s="70"/>
      <c r="K4" s="34" t="s">
        <v>65</v>
      </c>
      <c r="L4" s="77">
        <v>4</v>
      </c>
      <c r="M4" s="77"/>
      <c r="N4" s="72"/>
      <c r="O4" s="79" t="s">
        <v>176</v>
      </c>
      <c r="P4" s="81">
        <v>43712.28134259259</v>
      </c>
      <c r="Q4" s="79" t="s">
        <v>244</v>
      </c>
      <c r="R4" s="79"/>
      <c r="S4" s="79"/>
      <c r="T4" s="79" t="s">
        <v>904</v>
      </c>
      <c r="U4" s="83" t="s">
        <v>939</v>
      </c>
      <c r="V4" s="83" t="s">
        <v>939</v>
      </c>
      <c r="W4" s="81">
        <v>43712.28134259259</v>
      </c>
      <c r="X4" s="83" t="s">
        <v>970</v>
      </c>
      <c r="Y4" s="79"/>
      <c r="Z4" s="79"/>
      <c r="AA4" s="85" t="s">
        <v>1315</v>
      </c>
      <c r="AB4" s="79"/>
      <c r="AC4" s="79" t="b">
        <v>0</v>
      </c>
      <c r="AD4" s="79">
        <v>1</v>
      </c>
      <c r="AE4" s="85" t="s">
        <v>1659</v>
      </c>
      <c r="AF4" s="79" t="b">
        <v>0</v>
      </c>
      <c r="AG4" s="79" t="s">
        <v>1660</v>
      </c>
      <c r="AH4" s="79"/>
      <c r="AI4" s="85" t="s">
        <v>1659</v>
      </c>
      <c r="AJ4" s="79" t="b">
        <v>0</v>
      </c>
      <c r="AK4" s="79">
        <v>0</v>
      </c>
      <c r="AL4" s="85" t="s">
        <v>1659</v>
      </c>
      <c r="AM4" s="79" t="s">
        <v>1672</v>
      </c>
      <c r="AN4" s="79" t="b">
        <v>0</v>
      </c>
      <c r="AO4" s="85" t="s">
        <v>1315</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2</v>
      </c>
      <c r="BE4" s="49">
        <v>9.523809523809524</v>
      </c>
      <c r="BF4" s="48">
        <v>0</v>
      </c>
      <c r="BG4" s="49">
        <v>0</v>
      </c>
      <c r="BH4" s="48">
        <v>0</v>
      </c>
      <c r="BI4" s="49">
        <v>0</v>
      </c>
      <c r="BJ4" s="48">
        <v>19</v>
      </c>
      <c r="BK4" s="49">
        <v>90.47619047619048</v>
      </c>
      <c r="BL4" s="48">
        <v>21</v>
      </c>
    </row>
    <row r="5" spans="1:64" ht="15">
      <c r="A5" s="64" t="s">
        <v>214</v>
      </c>
      <c r="B5" s="64" t="s">
        <v>238</v>
      </c>
      <c r="C5" s="65"/>
      <c r="D5" s="66"/>
      <c r="E5" s="67"/>
      <c r="F5" s="68"/>
      <c r="G5" s="65"/>
      <c r="H5" s="69"/>
      <c r="I5" s="70"/>
      <c r="J5" s="70"/>
      <c r="K5" s="34" t="s">
        <v>65</v>
      </c>
      <c r="L5" s="77">
        <v>5</v>
      </c>
      <c r="M5" s="77"/>
      <c r="N5" s="72"/>
      <c r="O5" s="79" t="s">
        <v>242</v>
      </c>
      <c r="P5" s="81">
        <v>43712.64717592593</v>
      </c>
      <c r="Q5" s="79" t="s">
        <v>245</v>
      </c>
      <c r="R5" s="83" t="s">
        <v>585</v>
      </c>
      <c r="S5" s="79" t="s">
        <v>890</v>
      </c>
      <c r="T5" s="79" t="s">
        <v>905</v>
      </c>
      <c r="U5" s="79"/>
      <c r="V5" s="83" t="s">
        <v>955</v>
      </c>
      <c r="W5" s="81">
        <v>43712.64717592593</v>
      </c>
      <c r="X5" s="83" t="s">
        <v>971</v>
      </c>
      <c r="Y5" s="79"/>
      <c r="Z5" s="79"/>
      <c r="AA5" s="85" t="s">
        <v>1316</v>
      </c>
      <c r="AB5" s="79"/>
      <c r="AC5" s="79" t="b">
        <v>0</v>
      </c>
      <c r="AD5" s="79">
        <v>0</v>
      </c>
      <c r="AE5" s="85" t="s">
        <v>1659</v>
      </c>
      <c r="AF5" s="79" t="b">
        <v>0</v>
      </c>
      <c r="AG5" s="79" t="s">
        <v>1660</v>
      </c>
      <c r="AH5" s="79"/>
      <c r="AI5" s="85" t="s">
        <v>1659</v>
      </c>
      <c r="AJ5" s="79" t="b">
        <v>0</v>
      </c>
      <c r="AK5" s="79">
        <v>0</v>
      </c>
      <c r="AL5" s="85" t="s">
        <v>1659</v>
      </c>
      <c r="AM5" s="79" t="s">
        <v>1673</v>
      </c>
      <c r="AN5" s="79" t="b">
        <v>0</v>
      </c>
      <c r="AO5" s="85" t="s">
        <v>1316</v>
      </c>
      <c r="AP5" s="79" t="s">
        <v>176</v>
      </c>
      <c r="AQ5" s="79">
        <v>0</v>
      </c>
      <c r="AR5" s="79">
        <v>0</v>
      </c>
      <c r="AS5" s="79"/>
      <c r="AT5" s="79"/>
      <c r="AU5" s="79"/>
      <c r="AV5" s="79"/>
      <c r="AW5" s="79"/>
      <c r="AX5" s="79"/>
      <c r="AY5" s="79"/>
      <c r="AZ5" s="79"/>
      <c r="BA5">
        <v>1</v>
      </c>
      <c r="BB5" s="78" t="str">
        <f>REPLACE(INDEX(GroupVertices[Group],MATCH(Edges25[[#This Row],[Vertex 1]],GroupVertices[Vertex],0)),1,1,"")</f>
        <v>6</v>
      </c>
      <c r="BC5" s="78" t="str">
        <f>REPLACE(INDEX(GroupVertices[Group],MATCH(Edges25[[#This Row],[Vertex 2]],GroupVertices[Vertex],0)),1,1,"")</f>
        <v>6</v>
      </c>
      <c r="BD5" s="48">
        <v>1</v>
      </c>
      <c r="BE5" s="49">
        <v>6.25</v>
      </c>
      <c r="BF5" s="48">
        <v>0</v>
      </c>
      <c r="BG5" s="49">
        <v>0</v>
      </c>
      <c r="BH5" s="48">
        <v>0</v>
      </c>
      <c r="BI5" s="49">
        <v>0</v>
      </c>
      <c r="BJ5" s="48">
        <v>15</v>
      </c>
      <c r="BK5" s="49">
        <v>93.75</v>
      </c>
      <c r="BL5" s="48">
        <v>16</v>
      </c>
    </row>
    <row r="6" spans="1:64" ht="15">
      <c r="A6" s="64" t="s">
        <v>215</v>
      </c>
      <c r="B6" s="64" t="s">
        <v>215</v>
      </c>
      <c r="C6" s="65"/>
      <c r="D6" s="66"/>
      <c r="E6" s="67"/>
      <c r="F6" s="68"/>
      <c r="G6" s="65"/>
      <c r="H6" s="69"/>
      <c r="I6" s="70"/>
      <c r="J6" s="70"/>
      <c r="K6" s="34" t="s">
        <v>65</v>
      </c>
      <c r="L6" s="77">
        <v>6</v>
      </c>
      <c r="M6" s="77"/>
      <c r="N6" s="72"/>
      <c r="O6" s="79" t="s">
        <v>176</v>
      </c>
      <c r="P6" s="81">
        <v>43713.59384259259</v>
      </c>
      <c r="Q6" s="79" t="s">
        <v>246</v>
      </c>
      <c r="R6" s="83" t="s">
        <v>586</v>
      </c>
      <c r="S6" s="79" t="s">
        <v>891</v>
      </c>
      <c r="T6" s="79" t="s">
        <v>906</v>
      </c>
      <c r="U6" s="79"/>
      <c r="V6" s="83" t="s">
        <v>956</v>
      </c>
      <c r="W6" s="81">
        <v>43713.59384259259</v>
      </c>
      <c r="X6" s="83" t="s">
        <v>972</v>
      </c>
      <c r="Y6" s="79"/>
      <c r="Z6" s="79"/>
      <c r="AA6" s="85" t="s">
        <v>1317</v>
      </c>
      <c r="AB6" s="79"/>
      <c r="AC6" s="79" t="b">
        <v>0</v>
      </c>
      <c r="AD6" s="79">
        <v>0</v>
      </c>
      <c r="AE6" s="85" t="s">
        <v>1659</v>
      </c>
      <c r="AF6" s="79" t="b">
        <v>1</v>
      </c>
      <c r="AG6" s="79" t="s">
        <v>1661</v>
      </c>
      <c r="AH6" s="79"/>
      <c r="AI6" s="85" t="s">
        <v>1671</v>
      </c>
      <c r="AJ6" s="79" t="b">
        <v>0</v>
      </c>
      <c r="AK6" s="79">
        <v>0</v>
      </c>
      <c r="AL6" s="85" t="s">
        <v>1659</v>
      </c>
      <c r="AM6" s="79" t="s">
        <v>1673</v>
      </c>
      <c r="AN6" s="79" t="b">
        <v>0</v>
      </c>
      <c r="AO6" s="85" t="s">
        <v>1317</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2.7027027027027026</v>
      </c>
      <c r="BF6" s="48">
        <v>0</v>
      </c>
      <c r="BG6" s="49">
        <v>0</v>
      </c>
      <c r="BH6" s="48">
        <v>0</v>
      </c>
      <c r="BI6" s="49">
        <v>0</v>
      </c>
      <c r="BJ6" s="48">
        <v>36</v>
      </c>
      <c r="BK6" s="49">
        <v>97.29729729729729</v>
      </c>
      <c r="BL6" s="48">
        <v>37</v>
      </c>
    </row>
    <row r="7" spans="1:64" ht="15">
      <c r="A7" s="64" t="s">
        <v>216</v>
      </c>
      <c r="B7" s="64" t="s">
        <v>216</v>
      </c>
      <c r="C7" s="65"/>
      <c r="D7" s="66"/>
      <c r="E7" s="67"/>
      <c r="F7" s="68"/>
      <c r="G7" s="65"/>
      <c r="H7" s="69"/>
      <c r="I7" s="70"/>
      <c r="J7" s="70"/>
      <c r="K7" s="34" t="s">
        <v>65</v>
      </c>
      <c r="L7" s="77">
        <v>7</v>
      </c>
      <c r="M7" s="77"/>
      <c r="N7" s="72"/>
      <c r="O7" s="79" t="s">
        <v>176</v>
      </c>
      <c r="P7" s="81">
        <v>43713.875069444446</v>
      </c>
      <c r="Q7" s="79" t="s">
        <v>247</v>
      </c>
      <c r="R7" s="83" t="s">
        <v>587</v>
      </c>
      <c r="S7" s="79" t="s">
        <v>892</v>
      </c>
      <c r="T7" s="79" t="s">
        <v>907</v>
      </c>
      <c r="U7" s="83" t="s">
        <v>940</v>
      </c>
      <c r="V7" s="83" t="s">
        <v>940</v>
      </c>
      <c r="W7" s="81">
        <v>43713.875069444446</v>
      </c>
      <c r="X7" s="83" t="s">
        <v>973</v>
      </c>
      <c r="Y7" s="79"/>
      <c r="Z7" s="79"/>
      <c r="AA7" s="85" t="s">
        <v>1318</v>
      </c>
      <c r="AB7" s="79"/>
      <c r="AC7" s="79" t="b">
        <v>0</v>
      </c>
      <c r="AD7" s="79">
        <v>0</v>
      </c>
      <c r="AE7" s="85" t="s">
        <v>1659</v>
      </c>
      <c r="AF7" s="79" t="b">
        <v>0</v>
      </c>
      <c r="AG7" s="79" t="s">
        <v>1660</v>
      </c>
      <c r="AH7" s="79"/>
      <c r="AI7" s="85" t="s">
        <v>1659</v>
      </c>
      <c r="AJ7" s="79" t="b">
        <v>0</v>
      </c>
      <c r="AK7" s="79">
        <v>0</v>
      </c>
      <c r="AL7" s="85" t="s">
        <v>1659</v>
      </c>
      <c r="AM7" s="79" t="s">
        <v>1674</v>
      </c>
      <c r="AN7" s="79" t="b">
        <v>0</v>
      </c>
      <c r="AO7" s="85" t="s">
        <v>1318</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7.142857142857143</v>
      </c>
      <c r="BF7" s="48">
        <v>0</v>
      </c>
      <c r="BG7" s="49">
        <v>0</v>
      </c>
      <c r="BH7" s="48">
        <v>0</v>
      </c>
      <c r="BI7" s="49">
        <v>0</v>
      </c>
      <c r="BJ7" s="48">
        <v>13</v>
      </c>
      <c r="BK7" s="49">
        <v>92.85714285714286</v>
      </c>
      <c r="BL7" s="48">
        <v>14</v>
      </c>
    </row>
    <row r="8" spans="1:64" ht="15">
      <c r="A8" s="64" t="s">
        <v>217</v>
      </c>
      <c r="B8" s="64" t="s">
        <v>217</v>
      </c>
      <c r="C8" s="65"/>
      <c r="D8" s="66"/>
      <c r="E8" s="67"/>
      <c r="F8" s="68"/>
      <c r="G8" s="65"/>
      <c r="H8" s="69"/>
      <c r="I8" s="70"/>
      <c r="J8" s="70"/>
      <c r="K8" s="34" t="s">
        <v>65</v>
      </c>
      <c r="L8" s="77">
        <v>8</v>
      </c>
      <c r="M8" s="77"/>
      <c r="N8" s="72"/>
      <c r="O8" s="79" t="s">
        <v>176</v>
      </c>
      <c r="P8" s="81">
        <v>43714.54172453703</v>
      </c>
      <c r="Q8" s="79" t="s">
        <v>248</v>
      </c>
      <c r="R8" s="83" t="s">
        <v>587</v>
      </c>
      <c r="S8" s="79" t="s">
        <v>892</v>
      </c>
      <c r="T8" s="79" t="s">
        <v>907</v>
      </c>
      <c r="U8" s="83" t="s">
        <v>941</v>
      </c>
      <c r="V8" s="83" t="s">
        <v>941</v>
      </c>
      <c r="W8" s="81">
        <v>43714.54172453703</v>
      </c>
      <c r="X8" s="83" t="s">
        <v>974</v>
      </c>
      <c r="Y8" s="79"/>
      <c r="Z8" s="79"/>
      <c r="AA8" s="85" t="s">
        <v>1319</v>
      </c>
      <c r="AB8" s="79"/>
      <c r="AC8" s="79" t="b">
        <v>0</v>
      </c>
      <c r="AD8" s="79">
        <v>0</v>
      </c>
      <c r="AE8" s="85" t="s">
        <v>1659</v>
      </c>
      <c r="AF8" s="79" t="b">
        <v>0</v>
      </c>
      <c r="AG8" s="79" t="s">
        <v>1660</v>
      </c>
      <c r="AH8" s="79"/>
      <c r="AI8" s="85" t="s">
        <v>1659</v>
      </c>
      <c r="AJ8" s="79" t="b">
        <v>0</v>
      </c>
      <c r="AK8" s="79">
        <v>0</v>
      </c>
      <c r="AL8" s="85" t="s">
        <v>1659</v>
      </c>
      <c r="AM8" s="79" t="s">
        <v>1674</v>
      </c>
      <c r="AN8" s="79" t="b">
        <v>0</v>
      </c>
      <c r="AO8" s="85" t="s">
        <v>1319</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7.142857142857143</v>
      </c>
      <c r="BF8" s="48">
        <v>0</v>
      </c>
      <c r="BG8" s="49">
        <v>0</v>
      </c>
      <c r="BH8" s="48">
        <v>0</v>
      </c>
      <c r="BI8" s="49">
        <v>0</v>
      </c>
      <c r="BJ8" s="48">
        <v>13</v>
      </c>
      <c r="BK8" s="49">
        <v>92.85714285714286</v>
      </c>
      <c r="BL8" s="48">
        <v>14</v>
      </c>
    </row>
    <row r="9" spans="1:64" ht="15">
      <c r="A9" s="64" t="s">
        <v>218</v>
      </c>
      <c r="B9" s="64" t="s">
        <v>237</v>
      </c>
      <c r="C9" s="65"/>
      <c r="D9" s="66"/>
      <c r="E9" s="67"/>
      <c r="F9" s="68"/>
      <c r="G9" s="65"/>
      <c r="H9" s="69"/>
      <c r="I9" s="70"/>
      <c r="J9" s="70"/>
      <c r="K9" s="34" t="s">
        <v>65</v>
      </c>
      <c r="L9" s="77">
        <v>9</v>
      </c>
      <c r="M9" s="77"/>
      <c r="N9" s="72"/>
      <c r="O9" s="79" t="s">
        <v>242</v>
      </c>
      <c r="P9" s="81">
        <v>43716.09150462963</v>
      </c>
      <c r="Q9" s="79" t="s">
        <v>249</v>
      </c>
      <c r="R9" s="83" t="s">
        <v>588</v>
      </c>
      <c r="S9" s="79" t="s">
        <v>893</v>
      </c>
      <c r="T9" s="79" t="s">
        <v>908</v>
      </c>
      <c r="U9" s="79"/>
      <c r="V9" s="83" t="s">
        <v>957</v>
      </c>
      <c r="W9" s="81">
        <v>43716.09150462963</v>
      </c>
      <c r="X9" s="83" t="s">
        <v>975</v>
      </c>
      <c r="Y9" s="79"/>
      <c r="Z9" s="79"/>
      <c r="AA9" s="85" t="s">
        <v>1320</v>
      </c>
      <c r="AB9" s="79"/>
      <c r="AC9" s="79" t="b">
        <v>0</v>
      </c>
      <c r="AD9" s="79">
        <v>0</v>
      </c>
      <c r="AE9" s="85" t="s">
        <v>1659</v>
      </c>
      <c r="AF9" s="79" t="b">
        <v>0</v>
      </c>
      <c r="AG9" s="79" t="s">
        <v>1660</v>
      </c>
      <c r="AH9" s="79"/>
      <c r="AI9" s="85" t="s">
        <v>1659</v>
      </c>
      <c r="AJ9" s="79" t="b">
        <v>0</v>
      </c>
      <c r="AK9" s="79">
        <v>2</v>
      </c>
      <c r="AL9" s="85" t="s">
        <v>1480</v>
      </c>
      <c r="AM9" s="79" t="s">
        <v>1675</v>
      </c>
      <c r="AN9" s="79" t="b">
        <v>0</v>
      </c>
      <c r="AO9" s="85" t="s">
        <v>1480</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v>0</v>
      </c>
      <c r="BE9" s="49">
        <v>0</v>
      </c>
      <c r="BF9" s="48">
        <v>0</v>
      </c>
      <c r="BG9" s="49">
        <v>0</v>
      </c>
      <c r="BH9" s="48">
        <v>0</v>
      </c>
      <c r="BI9" s="49">
        <v>0</v>
      </c>
      <c r="BJ9" s="48">
        <v>15</v>
      </c>
      <c r="BK9" s="49">
        <v>100</v>
      </c>
      <c r="BL9" s="48">
        <v>15</v>
      </c>
    </row>
    <row r="10" spans="1:64" ht="15">
      <c r="A10" s="64" t="s">
        <v>219</v>
      </c>
      <c r="B10" s="64" t="s">
        <v>219</v>
      </c>
      <c r="C10" s="65"/>
      <c r="D10" s="66"/>
      <c r="E10" s="67"/>
      <c r="F10" s="68"/>
      <c r="G10" s="65"/>
      <c r="H10" s="69"/>
      <c r="I10" s="70"/>
      <c r="J10" s="70"/>
      <c r="K10" s="34" t="s">
        <v>65</v>
      </c>
      <c r="L10" s="77">
        <v>10</v>
      </c>
      <c r="M10" s="77"/>
      <c r="N10" s="72"/>
      <c r="O10" s="79" t="s">
        <v>176</v>
      </c>
      <c r="P10" s="81">
        <v>43713.57318287037</v>
      </c>
      <c r="Q10" s="79" t="s">
        <v>250</v>
      </c>
      <c r="R10" s="79"/>
      <c r="S10" s="79"/>
      <c r="T10" s="79" t="s">
        <v>909</v>
      </c>
      <c r="U10" s="83" t="s">
        <v>942</v>
      </c>
      <c r="V10" s="83" t="s">
        <v>942</v>
      </c>
      <c r="W10" s="81">
        <v>43713.57318287037</v>
      </c>
      <c r="X10" s="83" t="s">
        <v>976</v>
      </c>
      <c r="Y10" s="79"/>
      <c r="Z10" s="79"/>
      <c r="AA10" s="85" t="s">
        <v>1321</v>
      </c>
      <c r="AB10" s="79"/>
      <c r="AC10" s="79" t="b">
        <v>0</v>
      </c>
      <c r="AD10" s="79">
        <v>0</v>
      </c>
      <c r="AE10" s="85" t="s">
        <v>1659</v>
      </c>
      <c r="AF10" s="79" t="b">
        <v>0</v>
      </c>
      <c r="AG10" s="79" t="s">
        <v>1661</v>
      </c>
      <c r="AH10" s="79"/>
      <c r="AI10" s="85" t="s">
        <v>1659</v>
      </c>
      <c r="AJ10" s="79" t="b">
        <v>0</v>
      </c>
      <c r="AK10" s="79">
        <v>0</v>
      </c>
      <c r="AL10" s="85" t="s">
        <v>1659</v>
      </c>
      <c r="AM10" s="79" t="s">
        <v>1676</v>
      </c>
      <c r="AN10" s="79" t="b">
        <v>0</v>
      </c>
      <c r="AO10" s="85" t="s">
        <v>1321</v>
      </c>
      <c r="AP10" s="79" t="s">
        <v>176</v>
      </c>
      <c r="AQ10" s="79">
        <v>0</v>
      </c>
      <c r="AR10" s="79">
        <v>0</v>
      </c>
      <c r="AS10" s="79"/>
      <c r="AT10" s="79"/>
      <c r="AU10" s="79"/>
      <c r="AV10" s="79"/>
      <c r="AW10" s="79"/>
      <c r="AX10" s="79"/>
      <c r="AY10" s="79"/>
      <c r="AZ10" s="79"/>
      <c r="BA10">
        <v>2</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23</v>
      </c>
      <c r="BK10" s="49">
        <v>100</v>
      </c>
      <c r="BL10" s="48">
        <v>23</v>
      </c>
    </row>
    <row r="11" spans="1:64" ht="15">
      <c r="A11" s="64" t="s">
        <v>219</v>
      </c>
      <c r="B11" s="64" t="s">
        <v>219</v>
      </c>
      <c r="C11" s="65"/>
      <c r="D11" s="66"/>
      <c r="E11" s="67"/>
      <c r="F11" s="68"/>
      <c r="G11" s="65"/>
      <c r="H11" s="69"/>
      <c r="I11" s="70"/>
      <c r="J11" s="70"/>
      <c r="K11" s="34" t="s">
        <v>65</v>
      </c>
      <c r="L11" s="77">
        <v>11</v>
      </c>
      <c r="M11" s="77"/>
      <c r="N11" s="72"/>
      <c r="O11" s="79" t="s">
        <v>176</v>
      </c>
      <c r="P11" s="81">
        <v>43716.4384375</v>
      </c>
      <c r="Q11" s="79" t="s">
        <v>251</v>
      </c>
      <c r="R11" s="79"/>
      <c r="S11" s="79"/>
      <c r="T11" s="79" t="s">
        <v>910</v>
      </c>
      <c r="U11" s="83" t="s">
        <v>943</v>
      </c>
      <c r="V11" s="83" t="s">
        <v>943</v>
      </c>
      <c r="W11" s="81">
        <v>43716.4384375</v>
      </c>
      <c r="X11" s="83" t="s">
        <v>977</v>
      </c>
      <c r="Y11" s="79"/>
      <c r="Z11" s="79"/>
      <c r="AA11" s="85" t="s">
        <v>1322</v>
      </c>
      <c r="AB11" s="79"/>
      <c r="AC11" s="79" t="b">
        <v>0</v>
      </c>
      <c r="AD11" s="79">
        <v>0</v>
      </c>
      <c r="AE11" s="85" t="s">
        <v>1659</v>
      </c>
      <c r="AF11" s="79" t="b">
        <v>0</v>
      </c>
      <c r="AG11" s="79" t="s">
        <v>1661</v>
      </c>
      <c r="AH11" s="79"/>
      <c r="AI11" s="85" t="s">
        <v>1659</v>
      </c>
      <c r="AJ11" s="79" t="b">
        <v>0</v>
      </c>
      <c r="AK11" s="79">
        <v>0</v>
      </c>
      <c r="AL11" s="85" t="s">
        <v>1659</v>
      </c>
      <c r="AM11" s="79" t="s">
        <v>1676</v>
      </c>
      <c r="AN11" s="79" t="b">
        <v>0</v>
      </c>
      <c r="AO11" s="85" t="s">
        <v>1322</v>
      </c>
      <c r="AP11" s="79" t="s">
        <v>176</v>
      </c>
      <c r="AQ11" s="79">
        <v>0</v>
      </c>
      <c r="AR11" s="79">
        <v>0</v>
      </c>
      <c r="AS11" s="79"/>
      <c r="AT11" s="79"/>
      <c r="AU11" s="79"/>
      <c r="AV11" s="79"/>
      <c r="AW11" s="79"/>
      <c r="AX11" s="79"/>
      <c r="AY11" s="79"/>
      <c r="AZ11" s="79"/>
      <c r="BA11">
        <v>2</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30</v>
      </c>
      <c r="BK11" s="49">
        <v>100</v>
      </c>
      <c r="BL11" s="48">
        <v>30</v>
      </c>
    </row>
    <row r="12" spans="1:64" ht="15">
      <c r="A12" s="64" t="s">
        <v>220</v>
      </c>
      <c r="B12" s="64" t="s">
        <v>239</v>
      </c>
      <c r="C12" s="65"/>
      <c r="D12" s="66"/>
      <c r="E12" s="67"/>
      <c r="F12" s="68"/>
      <c r="G12" s="65"/>
      <c r="H12" s="69"/>
      <c r="I12" s="70"/>
      <c r="J12" s="70"/>
      <c r="K12" s="34" t="s">
        <v>65</v>
      </c>
      <c r="L12" s="77">
        <v>12</v>
      </c>
      <c r="M12" s="77"/>
      <c r="N12" s="72"/>
      <c r="O12" s="79" t="s">
        <v>242</v>
      </c>
      <c r="P12" s="81">
        <v>43716.55211805556</v>
      </c>
      <c r="Q12" s="79" t="s">
        <v>252</v>
      </c>
      <c r="R12" s="83" t="s">
        <v>589</v>
      </c>
      <c r="S12" s="79" t="s">
        <v>894</v>
      </c>
      <c r="T12" s="79" t="s">
        <v>911</v>
      </c>
      <c r="U12" s="79"/>
      <c r="V12" s="83" t="s">
        <v>958</v>
      </c>
      <c r="W12" s="81">
        <v>43716.55211805556</v>
      </c>
      <c r="X12" s="83" t="s">
        <v>978</v>
      </c>
      <c r="Y12" s="79"/>
      <c r="Z12" s="79"/>
      <c r="AA12" s="85" t="s">
        <v>1323</v>
      </c>
      <c r="AB12" s="79"/>
      <c r="AC12" s="79" t="b">
        <v>0</v>
      </c>
      <c r="AD12" s="79">
        <v>2</v>
      </c>
      <c r="AE12" s="85" t="s">
        <v>1659</v>
      </c>
      <c r="AF12" s="79" t="b">
        <v>0</v>
      </c>
      <c r="AG12" s="79" t="s">
        <v>1661</v>
      </c>
      <c r="AH12" s="79"/>
      <c r="AI12" s="85" t="s">
        <v>1659</v>
      </c>
      <c r="AJ12" s="79" t="b">
        <v>0</v>
      </c>
      <c r="AK12" s="79">
        <v>0</v>
      </c>
      <c r="AL12" s="85" t="s">
        <v>1659</v>
      </c>
      <c r="AM12" s="79" t="s">
        <v>1677</v>
      </c>
      <c r="AN12" s="79" t="b">
        <v>0</v>
      </c>
      <c r="AO12" s="85" t="s">
        <v>1323</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c r="BE12" s="49"/>
      <c r="BF12" s="48"/>
      <c r="BG12" s="49"/>
      <c r="BH12" s="48"/>
      <c r="BI12" s="49"/>
      <c r="BJ12" s="48"/>
      <c r="BK12" s="49"/>
      <c r="BL12" s="48"/>
    </row>
    <row r="13" spans="1:64" ht="15">
      <c r="A13" s="64" t="s">
        <v>221</v>
      </c>
      <c r="B13" s="64" t="s">
        <v>221</v>
      </c>
      <c r="C13" s="65"/>
      <c r="D13" s="66"/>
      <c r="E13" s="67"/>
      <c r="F13" s="68"/>
      <c r="G13" s="65"/>
      <c r="H13" s="69"/>
      <c r="I13" s="70"/>
      <c r="J13" s="70"/>
      <c r="K13" s="34" t="s">
        <v>65</v>
      </c>
      <c r="L13" s="77">
        <v>13</v>
      </c>
      <c r="M13" s="77"/>
      <c r="N13" s="72"/>
      <c r="O13" s="79" t="s">
        <v>176</v>
      </c>
      <c r="P13" s="81">
        <v>43717.28230324074</v>
      </c>
      <c r="Q13" s="79" t="s">
        <v>253</v>
      </c>
      <c r="R13" s="83" t="s">
        <v>590</v>
      </c>
      <c r="S13" s="79" t="s">
        <v>895</v>
      </c>
      <c r="T13" s="79" t="s">
        <v>912</v>
      </c>
      <c r="U13" s="79"/>
      <c r="V13" s="83" t="s">
        <v>959</v>
      </c>
      <c r="W13" s="81">
        <v>43717.28230324074</v>
      </c>
      <c r="X13" s="83" t="s">
        <v>979</v>
      </c>
      <c r="Y13" s="79"/>
      <c r="Z13" s="79"/>
      <c r="AA13" s="85" t="s">
        <v>1324</v>
      </c>
      <c r="AB13" s="79"/>
      <c r="AC13" s="79" t="b">
        <v>0</v>
      </c>
      <c r="AD13" s="79">
        <v>1</v>
      </c>
      <c r="AE13" s="85" t="s">
        <v>1659</v>
      </c>
      <c r="AF13" s="79" t="b">
        <v>0</v>
      </c>
      <c r="AG13" s="79" t="s">
        <v>1660</v>
      </c>
      <c r="AH13" s="79"/>
      <c r="AI13" s="85" t="s">
        <v>1659</v>
      </c>
      <c r="AJ13" s="79" t="b">
        <v>0</v>
      </c>
      <c r="AK13" s="79">
        <v>0</v>
      </c>
      <c r="AL13" s="85" t="s">
        <v>1659</v>
      </c>
      <c r="AM13" s="79" t="s">
        <v>1672</v>
      </c>
      <c r="AN13" s="79" t="b">
        <v>0</v>
      </c>
      <c r="AO13" s="85" t="s">
        <v>1324</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1</v>
      </c>
      <c r="BE13" s="49">
        <v>6.25</v>
      </c>
      <c r="BF13" s="48">
        <v>0</v>
      </c>
      <c r="BG13" s="49">
        <v>0</v>
      </c>
      <c r="BH13" s="48">
        <v>0</v>
      </c>
      <c r="BI13" s="49">
        <v>0</v>
      </c>
      <c r="BJ13" s="48">
        <v>15</v>
      </c>
      <c r="BK13" s="49">
        <v>93.75</v>
      </c>
      <c r="BL13" s="48">
        <v>16</v>
      </c>
    </row>
    <row r="14" spans="1:64" ht="15">
      <c r="A14" s="64" t="s">
        <v>222</v>
      </c>
      <c r="B14" s="64" t="s">
        <v>240</v>
      </c>
      <c r="C14" s="65"/>
      <c r="D14" s="66"/>
      <c r="E14" s="67"/>
      <c r="F14" s="68"/>
      <c r="G14" s="65"/>
      <c r="H14" s="69"/>
      <c r="I14" s="70"/>
      <c r="J14" s="70"/>
      <c r="K14" s="34" t="s">
        <v>65</v>
      </c>
      <c r="L14" s="77">
        <v>14</v>
      </c>
      <c r="M14" s="77"/>
      <c r="N14" s="72"/>
      <c r="O14" s="79" t="s">
        <v>242</v>
      </c>
      <c r="P14" s="81">
        <v>43717.62847222222</v>
      </c>
      <c r="Q14" s="79" t="s">
        <v>254</v>
      </c>
      <c r="R14" s="83" t="s">
        <v>591</v>
      </c>
      <c r="S14" s="79" t="s">
        <v>896</v>
      </c>
      <c r="T14" s="79" t="s">
        <v>913</v>
      </c>
      <c r="U14" s="83" t="s">
        <v>944</v>
      </c>
      <c r="V14" s="83" t="s">
        <v>944</v>
      </c>
      <c r="W14" s="81">
        <v>43717.62847222222</v>
      </c>
      <c r="X14" s="83" t="s">
        <v>980</v>
      </c>
      <c r="Y14" s="79"/>
      <c r="Z14" s="79"/>
      <c r="AA14" s="85" t="s">
        <v>1325</v>
      </c>
      <c r="AB14" s="79"/>
      <c r="AC14" s="79" t="b">
        <v>0</v>
      </c>
      <c r="AD14" s="79">
        <v>2</v>
      </c>
      <c r="AE14" s="85" t="s">
        <v>1659</v>
      </c>
      <c r="AF14" s="79" t="b">
        <v>0</v>
      </c>
      <c r="AG14" s="79" t="s">
        <v>1661</v>
      </c>
      <c r="AH14" s="79"/>
      <c r="AI14" s="85" t="s">
        <v>1659</v>
      </c>
      <c r="AJ14" s="79" t="b">
        <v>0</v>
      </c>
      <c r="AK14" s="79">
        <v>0</v>
      </c>
      <c r="AL14" s="85" t="s">
        <v>1659</v>
      </c>
      <c r="AM14" s="79" t="s">
        <v>1678</v>
      </c>
      <c r="AN14" s="79" t="b">
        <v>0</v>
      </c>
      <c r="AO14" s="85" t="s">
        <v>1325</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v>0</v>
      </c>
      <c r="BE14" s="49">
        <v>0</v>
      </c>
      <c r="BF14" s="48">
        <v>0</v>
      </c>
      <c r="BG14" s="49">
        <v>0</v>
      </c>
      <c r="BH14" s="48">
        <v>0</v>
      </c>
      <c r="BI14" s="49">
        <v>0</v>
      </c>
      <c r="BJ14" s="48">
        <v>33</v>
      </c>
      <c r="BK14" s="49">
        <v>100</v>
      </c>
      <c r="BL14" s="48">
        <v>33</v>
      </c>
    </row>
    <row r="15" spans="1:64" ht="15">
      <c r="A15" s="64" t="s">
        <v>223</v>
      </c>
      <c r="B15" s="64" t="s">
        <v>241</v>
      </c>
      <c r="C15" s="65"/>
      <c r="D15" s="66"/>
      <c r="E15" s="67"/>
      <c r="F15" s="68"/>
      <c r="G15" s="65"/>
      <c r="H15" s="69"/>
      <c r="I15" s="70"/>
      <c r="J15" s="70"/>
      <c r="K15" s="34" t="s">
        <v>65</v>
      </c>
      <c r="L15" s="77">
        <v>15</v>
      </c>
      <c r="M15" s="77"/>
      <c r="N15" s="72"/>
      <c r="O15" s="79" t="s">
        <v>242</v>
      </c>
      <c r="P15" s="81">
        <v>43717.84457175926</v>
      </c>
      <c r="Q15" s="79" t="s">
        <v>255</v>
      </c>
      <c r="R15" s="79"/>
      <c r="S15" s="79"/>
      <c r="T15" s="79" t="s">
        <v>914</v>
      </c>
      <c r="U15" s="79"/>
      <c r="V15" s="83" t="s">
        <v>960</v>
      </c>
      <c r="W15" s="81">
        <v>43717.84457175926</v>
      </c>
      <c r="X15" s="83" t="s">
        <v>981</v>
      </c>
      <c r="Y15" s="79"/>
      <c r="Z15" s="79"/>
      <c r="AA15" s="85" t="s">
        <v>1326</v>
      </c>
      <c r="AB15" s="79"/>
      <c r="AC15" s="79" t="b">
        <v>0</v>
      </c>
      <c r="AD15" s="79">
        <v>0</v>
      </c>
      <c r="AE15" s="85" t="s">
        <v>1659</v>
      </c>
      <c r="AF15" s="79" t="b">
        <v>0</v>
      </c>
      <c r="AG15" s="79" t="s">
        <v>1661</v>
      </c>
      <c r="AH15" s="79"/>
      <c r="AI15" s="85" t="s">
        <v>1659</v>
      </c>
      <c r="AJ15" s="79" t="b">
        <v>0</v>
      </c>
      <c r="AK15" s="79">
        <v>1</v>
      </c>
      <c r="AL15" s="85" t="s">
        <v>1323</v>
      </c>
      <c r="AM15" s="79" t="s">
        <v>1676</v>
      </c>
      <c r="AN15" s="79" t="b">
        <v>0</v>
      </c>
      <c r="AO15" s="85" t="s">
        <v>1323</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v>0</v>
      </c>
      <c r="BE15" s="49">
        <v>0</v>
      </c>
      <c r="BF15" s="48">
        <v>0</v>
      </c>
      <c r="BG15" s="49">
        <v>0</v>
      </c>
      <c r="BH15" s="48">
        <v>0</v>
      </c>
      <c r="BI15" s="49">
        <v>0</v>
      </c>
      <c r="BJ15" s="48">
        <v>20</v>
      </c>
      <c r="BK15" s="49">
        <v>100</v>
      </c>
      <c r="BL15" s="48">
        <v>20</v>
      </c>
    </row>
    <row r="16" spans="1:64" ht="15">
      <c r="A16" s="64" t="s">
        <v>224</v>
      </c>
      <c r="B16" s="64" t="s">
        <v>222</v>
      </c>
      <c r="C16" s="65"/>
      <c r="D16" s="66"/>
      <c r="E16" s="67"/>
      <c r="F16" s="68"/>
      <c r="G16" s="65"/>
      <c r="H16" s="69"/>
      <c r="I16" s="70"/>
      <c r="J16" s="70"/>
      <c r="K16" s="34" t="s">
        <v>65</v>
      </c>
      <c r="L16" s="77">
        <v>18</v>
      </c>
      <c r="M16" s="77"/>
      <c r="N16" s="72"/>
      <c r="O16" s="79" t="s">
        <v>242</v>
      </c>
      <c r="P16" s="81">
        <v>43719.31512731482</v>
      </c>
      <c r="Q16" s="79" t="s">
        <v>256</v>
      </c>
      <c r="R16" s="79"/>
      <c r="S16" s="79"/>
      <c r="T16" s="79"/>
      <c r="U16" s="79"/>
      <c r="V16" s="83" t="s">
        <v>961</v>
      </c>
      <c r="W16" s="81">
        <v>43719.31512731482</v>
      </c>
      <c r="X16" s="83" t="s">
        <v>982</v>
      </c>
      <c r="Y16" s="79"/>
      <c r="Z16" s="79"/>
      <c r="AA16" s="85" t="s">
        <v>1327</v>
      </c>
      <c r="AB16" s="79"/>
      <c r="AC16" s="79" t="b">
        <v>0</v>
      </c>
      <c r="AD16" s="79">
        <v>0</v>
      </c>
      <c r="AE16" s="85" t="s">
        <v>1659</v>
      </c>
      <c r="AF16" s="79" t="b">
        <v>0</v>
      </c>
      <c r="AG16" s="79" t="s">
        <v>1661</v>
      </c>
      <c r="AH16" s="79"/>
      <c r="AI16" s="85" t="s">
        <v>1659</v>
      </c>
      <c r="AJ16" s="79" t="b">
        <v>0</v>
      </c>
      <c r="AK16" s="79">
        <v>1</v>
      </c>
      <c r="AL16" s="85" t="s">
        <v>1325</v>
      </c>
      <c r="AM16" s="79" t="s">
        <v>1672</v>
      </c>
      <c r="AN16" s="79" t="b">
        <v>0</v>
      </c>
      <c r="AO16" s="85" t="s">
        <v>1325</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0</v>
      </c>
      <c r="BE16" s="49">
        <v>0</v>
      </c>
      <c r="BF16" s="48">
        <v>0</v>
      </c>
      <c r="BG16" s="49">
        <v>0</v>
      </c>
      <c r="BH16" s="48">
        <v>0</v>
      </c>
      <c r="BI16" s="49">
        <v>0</v>
      </c>
      <c r="BJ16" s="48">
        <v>23</v>
      </c>
      <c r="BK16" s="49">
        <v>100</v>
      </c>
      <c r="BL16" s="48">
        <v>23</v>
      </c>
    </row>
    <row r="17" spans="1:64" ht="15">
      <c r="A17" s="64" t="s">
        <v>225</v>
      </c>
      <c r="B17" s="64" t="s">
        <v>237</v>
      </c>
      <c r="C17" s="65"/>
      <c r="D17" s="66"/>
      <c r="E17" s="67"/>
      <c r="F17" s="68"/>
      <c r="G17" s="65"/>
      <c r="H17" s="69"/>
      <c r="I17" s="70"/>
      <c r="J17" s="70"/>
      <c r="K17" s="34" t="s">
        <v>65</v>
      </c>
      <c r="L17" s="77">
        <v>19</v>
      </c>
      <c r="M17" s="77"/>
      <c r="N17" s="72"/>
      <c r="O17" s="79" t="s">
        <v>242</v>
      </c>
      <c r="P17" s="81">
        <v>43713.33577546296</v>
      </c>
      <c r="Q17" s="79" t="s">
        <v>257</v>
      </c>
      <c r="R17" s="83" t="s">
        <v>592</v>
      </c>
      <c r="S17" s="79" t="s">
        <v>893</v>
      </c>
      <c r="T17" s="79" t="s">
        <v>908</v>
      </c>
      <c r="U17" s="79"/>
      <c r="V17" s="83" t="s">
        <v>962</v>
      </c>
      <c r="W17" s="81">
        <v>43713.33577546296</v>
      </c>
      <c r="X17" s="83" t="s">
        <v>983</v>
      </c>
      <c r="Y17" s="79"/>
      <c r="Z17" s="79"/>
      <c r="AA17" s="85" t="s">
        <v>1328</v>
      </c>
      <c r="AB17" s="79"/>
      <c r="AC17" s="79" t="b">
        <v>0</v>
      </c>
      <c r="AD17" s="79">
        <v>0</v>
      </c>
      <c r="AE17" s="85" t="s">
        <v>1659</v>
      </c>
      <c r="AF17" s="79" t="b">
        <v>0</v>
      </c>
      <c r="AG17" s="79" t="s">
        <v>1660</v>
      </c>
      <c r="AH17" s="79"/>
      <c r="AI17" s="85" t="s">
        <v>1659</v>
      </c>
      <c r="AJ17" s="79" t="b">
        <v>0</v>
      </c>
      <c r="AK17" s="79">
        <v>1</v>
      </c>
      <c r="AL17" s="85" t="s">
        <v>1406</v>
      </c>
      <c r="AM17" s="79" t="s">
        <v>225</v>
      </c>
      <c r="AN17" s="79" t="b">
        <v>0</v>
      </c>
      <c r="AO17" s="85" t="s">
        <v>1406</v>
      </c>
      <c r="AP17" s="79" t="s">
        <v>176</v>
      </c>
      <c r="AQ17" s="79">
        <v>0</v>
      </c>
      <c r="AR17" s="79">
        <v>0</v>
      </c>
      <c r="AS17" s="79"/>
      <c r="AT17" s="79"/>
      <c r="AU17" s="79"/>
      <c r="AV17" s="79"/>
      <c r="AW17" s="79"/>
      <c r="AX17" s="79"/>
      <c r="AY17" s="79"/>
      <c r="AZ17" s="79"/>
      <c r="BA17">
        <v>15</v>
      </c>
      <c r="BB17" s="78" t="str">
        <f>REPLACE(INDEX(GroupVertices[Group],MATCH(Edges25[[#This Row],[Vertex 1]],GroupVertices[Vertex],0)),1,1,"")</f>
        <v>2</v>
      </c>
      <c r="BC17" s="78" t="str">
        <f>REPLACE(INDEX(GroupVertices[Group],MATCH(Edges25[[#This Row],[Vertex 2]],GroupVertices[Vertex],0)),1,1,"")</f>
        <v>2</v>
      </c>
      <c r="BD17" s="48">
        <v>0</v>
      </c>
      <c r="BE17" s="49">
        <v>0</v>
      </c>
      <c r="BF17" s="48">
        <v>0</v>
      </c>
      <c r="BG17" s="49">
        <v>0</v>
      </c>
      <c r="BH17" s="48">
        <v>0</v>
      </c>
      <c r="BI17" s="49">
        <v>0</v>
      </c>
      <c r="BJ17" s="48">
        <v>15</v>
      </c>
      <c r="BK17" s="49">
        <v>100</v>
      </c>
      <c r="BL17" s="48">
        <v>15</v>
      </c>
    </row>
    <row r="18" spans="1:64" ht="15">
      <c r="A18" s="64" t="s">
        <v>225</v>
      </c>
      <c r="B18" s="64" t="s">
        <v>237</v>
      </c>
      <c r="C18" s="65"/>
      <c r="D18" s="66"/>
      <c r="E18" s="67"/>
      <c r="F18" s="68"/>
      <c r="G18" s="65"/>
      <c r="H18" s="69"/>
      <c r="I18" s="70"/>
      <c r="J18" s="70"/>
      <c r="K18" s="34" t="s">
        <v>65</v>
      </c>
      <c r="L18" s="77">
        <v>20</v>
      </c>
      <c r="M18" s="77"/>
      <c r="N18" s="72"/>
      <c r="O18" s="79" t="s">
        <v>242</v>
      </c>
      <c r="P18" s="81">
        <v>43713.33577546296</v>
      </c>
      <c r="Q18" s="79" t="s">
        <v>258</v>
      </c>
      <c r="R18" s="83" t="s">
        <v>593</v>
      </c>
      <c r="S18" s="79" t="s">
        <v>893</v>
      </c>
      <c r="T18" s="79" t="s">
        <v>915</v>
      </c>
      <c r="U18" s="79"/>
      <c r="V18" s="83" t="s">
        <v>962</v>
      </c>
      <c r="W18" s="81">
        <v>43713.33577546296</v>
      </c>
      <c r="X18" s="83" t="s">
        <v>984</v>
      </c>
      <c r="Y18" s="79"/>
      <c r="Z18" s="79"/>
      <c r="AA18" s="85" t="s">
        <v>1329</v>
      </c>
      <c r="AB18" s="79"/>
      <c r="AC18" s="79" t="b">
        <v>0</v>
      </c>
      <c r="AD18" s="79">
        <v>0</v>
      </c>
      <c r="AE18" s="85" t="s">
        <v>1659</v>
      </c>
      <c r="AF18" s="79" t="b">
        <v>0</v>
      </c>
      <c r="AG18" s="79" t="s">
        <v>1660</v>
      </c>
      <c r="AH18" s="79"/>
      <c r="AI18" s="85" t="s">
        <v>1659</v>
      </c>
      <c r="AJ18" s="79" t="b">
        <v>0</v>
      </c>
      <c r="AK18" s="79">
        <v>1</v>
      </c>
      <c r="AL18" s="85" t="s">
        <v>1405</v>
      </c>
      <c r="AM18" s="79" t="s">
        <v>225</v>
      </c>
      <c r="AN18" s="79" t="b">
        <v>0</v>
      </c>
      <c r="AO18" s="85" t="s">
        <v>1405</v>
      </c>
      <c r="AP18" s="79" t="s">
        <v>176</v>
      </c>
      <c r="AQ18" s="79">
        <v>0</v>
      </c>
      <c r="AR18" s="79">
        <v>0</v>
      </c>
      <c r="AS18" s="79"/>
      <c r="AT18" s="79"/>
      <c r="AU18" s="79"/>
      <c r="AV18" s="79"/>
      <c r="AW18" s="79"/>
      <c r="AX18" s="79"/>
      <c r="AY18" s="79"/>
      <c r="AZ18" s="79"/>
      <c r="BA18">
        <v>15</v>
      </c>
      <c r="BB18" s="78" t="str">
        <f>REPLACE(INDEX(GroupVertices[Group],MATCH(Edges25[[#This Row],[Vertex 1]],GroupVertices[Vertex],0)),1,1,"")</f>
        <v>2</v>
      </c>
      <c r="BC18" s="78" t="str">
        <f>REPLACE(INDEX(GroupVertices[Group],MATCH(Edges25[[#This Row],[Vertex 2]],GroupVertices[Vertex],0)),1,1,"")</f>
        <v>2</v>
      </c>
      <c r="BD18" s="48">
        <v>0</v>
      </c>
      <c r="BE18" s="49">
        <v>0</v>
      </c>
      <c r="BF18" s="48">
        <v>1</v>
      </c>
      <c r="BG18" s="49">
        <v>7.142857142857143</v>
      </c>
      <c r="BH18" s="48">
        <v>0</v>
      </c>
      <c r="BI18" s="49">
        <v>0</v>
      </c>
      <c r="BJ18" s="48">
        <v>13</v>
      </c>
      <c r="BK18" s="49">
        <v>92.85714285714286</v>
      </c>
      <c r="BL18" s="48">
        <v>14</v>
      </c>
    </row>
    <row r="19" spans="1:64" ht="15">
      <c r="A19" s="64" t="s">
        <v>225</v>
      </c>
      <c r="B19" s="64" t="s">
        <v>237</v>
      </c>
      <c r="C19" s="65"/>
      <c r="D19" s="66"/>
      <c r="E19" s="67"/>
      <c r="F19" s="68"/>
      <c r="G19" s="65"/>
      <c r="H19" s="69"/>
      <c r="I19" s="70"/>
      <c r="J19" s="70"/>
      <c r="K19" s="34" t="s">
        <v>65</v>
      </c>
      <c r="L19" s="77">
        <v>21</v>
      </c>
      <c r="M19" s="77"/>
      <c r="N19" s="72"/>
      <c r="O19" s="79" t="s">
        <v>242</v>
      </c>
      <c r="P19" s="81">
        <v>43713.33577546296</v>
      </c>
      <c r="Q19" s="79" t="s">
        <v>259</v>
      </c>
      <c r="R19" s="83" t="s">
        <v>594</v>
      </c>
      <c r="S19" s="79" t="s">
        <v>893</v>
      </c>
      <c r="T19" s="79" t="s">
        <v>908</v>
      </c>
      <c r="U19" s="79"/>
      <c r="V19" s="83" t="s">
        <v>962</v>
      </c>
      <c r="W19" s="81">
        <v>43713.33577546296</v>
      </c>
      <c r="X19" s="83" t="s">
        <v>985</v>
      </c>
      <c r="Y19" s="79"/>
      <c r="Z19" s="79"/>
      <c r="AA19" s="85" t="s">
        <v>1330</v>
      </c>
      <c r="AB19" s="79"/>
      <c r="AC19" s="79" t="b">
        <v>0</v>
      </c>
      <c r="AD19" s="79">
        <v>0</v>
      </c>
      <c r="AE19" s="85" t="s">
        <v>1659</v>
      </c>
      <c r="AF19" s="79" t="b">
        <v>0</v>
      </c>
      <c r="AG19" s="79" t="s">
        <v>1660</v>
      </c>
      <c r="AH19" s="79"/>
      <c r="AI19" s="85" t="s">
        <v>1659</v>
      </c>
      <c r="AJ19" s="79" t="b">
        <v>0</v>
      </c>
      <c r="AK19" s="79">
        <v>1</v>
      </c>
      <c r="AL19" s="85" t="s">
        <v>1407</v>
      </c>
      <c r="AM19" s="79" t="s">
        <v>225</v>
      </c>
      <c r="AN19" s="79" t="b">
        <v>0</v>
      </c>
      <c r="AO19" s="85" t="s">
        <v>1407</v>
      </c>
      <c r="AP19" s="79" t="s">
        <v>176</v>
      </c>
      <c r="AQ19" s="79">
        <v>0</v>
      </c>
      <c r="AR19" s="79">
        <v>0</v>
      </c>
      <c r="AS19" s="79"/>
      <c r="AT19" s="79"/>
      <c r="AU19" s="79"/>
      <c r="AV19" s="79"/>
      <c r="AW19" s="79"/>
      <c r="AX19" s="79"/>
      <c r="AY19" s="79"/>
      <c r="AZ19" s="79"/>
      <c r="BA19">
        <v>15</v>
      </c>
      <c r="BB19" s="78" t="str">
        <f>REPLACE(INDEX(GroupVertices[Group],MATCH(Edges25[[#This Row],[Vertex 1]],GroupVertices[Vertex],0)),1,1,"")</f>
        <v>2</v>
      </c>
      <c r="BC19" s="78" t="str">
        <f>REPLACE(INDEX(GroupVertices[Group],MATCH(Edges25[[#This Row],[Vertex 2]],GroupVertices[Vertex],0)),1,1,"")</f>
        <v>2</v>
      </c>
      <c r="BD19" s="48">
        <v>0</v>
      </c>
      <c r="BE19" s="49">
        <v>0</v>
      </c>
      <c r="BF19" s="48">
        <v>1</v>
      </c>
      <c r="BG19" s="49">
        <v>6.25</v>
      </c>
      <c r="BH19" s="48">
        <v>0</v>
      </c>
      <c r="BI19" s="49">
        <v>0</v>
      </c>
      <c r="BJ19" s="48">
        <v>15</v>
      </c>
      <c r="BK19" s="49">
        <v>93.75</v>
      </c>
      <c r="BL19" s="48">
        <v>16</v>
      </c>
    </row>
    <row r="20" spans="1:64" ht="15">
      <c r="A20" s="64" t="s">
        <v>225</v>
      </c>
      <c r="B20" s="64" t="s">
        <v>237</v>
      </c>
      <c r="C20" s="65"/>
      <c r="D20" s="66"/>
      <c r="E20" s="67"/>
      <c r="F20" s="68"/>
      <c r="G20" s="65"/>
      <c r="H20" s="69"/>
      <c r="I20" s="70"/>
      <c r="J20" s="70"/>
      <c r="K20" s="34" t="s">
        <v>65</v>
      </c>
      <c r="L20" s="77">
        <v>22</v>
      </c>
      <c r="M20" s="77"/>
      <c r="N20" s="72"/>
      <c r="O20" s="79" t="s">
        <v>242</v>
      </c>
      <c r="P20" s="81">
        <v>43713.37744212963</v>
      </c>
      <c r="Q20" s="79" t="s">
        <v>260</v>
      </c>
      <c r="R20" s="83" t="s">
        <v>595</v>
      </c>
      <c r="S20" s="79" t="s">
        <v>893</v>
      </c>
      <c r="T20" s="79" t="s">
        <v>916</v>
      </c>
      <c r="U20" s="79"/>
      <c r="V20" s="83" t="s">
        <v>962</v>
      </c>
      <c r="W20" s="81">
        <v>43713.37744212963</v>
      </c>
      <c r="X20" s="83" t="s">
        <v>986</v>
      </c>
      <c r="Y20" s="79"/>
      <c r="Z20" s="79"/>
      <c r="AA20" s="85" t="s">
        <v>1331</v>
      </c>
      <c r="AB20" s="79"/>
      <c r="AC20" s="79" t="b">
        <v>0</v>
      </c>
      <c r="AD20" s="79">
        <v>0</v>
      </c>
      <c r="AE20" s="85" t="s">
        <v>1659</v>
      </c>
      <c r="AF20" s="79" t="b">
        <v>0</v>
      </c>
      <c r="AG20" s="79" t="s">
        <v>1660</v>
      </c>
      <c r="AH20" s="79"/>
      <c r="AI20" s="85" t="s">
        <v>1659</v>
      </c>
      <c r="AJ20" s="79" t="b">
        <v>0</v>
      </c>
      <c r="AK20" s="79">
        <v>1</v>
      </c>
      <c r="AL20" s="85" t="s">
        <v>1408</v>
      </c>
      <c r="AM20" s="79" t="s">
        <v>225</v>
      </c>
      <c r="AN20" s="79" t="b">
        <v>0</v>
      </c>
      <c r="AO20" s="85" t="s">
        <v>1408</v>
      </c>
      <c r="AP20" s="79" t="s">
        <v>176</v>
      </c>
      <c r="AQ20" s="79">
        <v>0</v>
      </c>
      <c r="AR20" s="79">
        <v>0</v>
      </c>
      <c r="AS20" s="79"/>
      <c r="AT20" s="79"/>
      <c r="AU20" s="79"/>
      <c r="AV20" s="79"/>
      <c r="AW20" s="79"/>
      <c r="AX20" s="79"/>
      <c r="AY20" s="79"/>
      <c r="AZ20" s="79"/>
      <c r="BA20">
        <v>15</v>
      </c>
      <c r="BB20" s="78" t="str">
        <f>REPLACE(INDEX(GroupVertices[Group],MATCH(Edges25[[#This Row],[Vertex 1]],GroupVertices[Vertex],0)),1,1,"")</f>
        <v>2</v>
      </c>
      <c r="BC20" s="78" t="str">
        <f>REPLACE(INDEX(GroupVertices[Group],MATCH(Edges25[[#This Row],[Vertex 2]],GroupVertices[Vertex],0)),1,1,"")</f>
        <v>2</v>
      </c>
      <c r="BD20" s="48">
        <v>0</v>
      </c>
      <c r="BE20" s="49">
        <v>0</v>
      </c>
      <c r="BF20" s="48">
        <v>0</v>
      </c>
      <c r="BG20" s="49">
        <v>0</v>
      </c>
      <c r="BH20" s="48">
        <v>0</v>
      </c>
      <c r="BI20" s="49">
        <v>0</v>
      </c>
      <c r="BJ20" s="48">
        <v>15</v>
      </c>
      <c r="BK20" s="49">
        <v>100</v>
      </c>
      <c r="BL20" s="48">
        <v>15</v>
      </c>
    </row>
    <row r="21" spans="1:64" ht="15">
      <c r="A21" s="64" t="s">
        <v>225</v>
      </c>
      <c r="B21" s="64" t="s">
        <v>237</v>
      </c>
      <c r="C21" s="65"/>
      <c r="D21" s="66"/>
      <c r="E21" s="67"/>
      <c r="F21" s="68"/>
      <c r="G21" s="65"/>
      <c r="H21" s="69"/>
      <c r="I21" s="70"/>
      <c r="J21" s="70"/>
      <c r="K21" s="34" t="s">
        <v>65</v>
      </c>
      <c r="L21" s="77">
        <v>23</v>
      </c>
      <c r="M21" s="77"/>
      <c r="N21" s="72"/>
      <c r="O21" s="79" t="s">
        <v>242</v>
      </c>
      <c r="P21" s="81">
        <v>43715.976875</v>
      </c>
      <c r="Q21" s="79" t="s">
        <v>261</v>
      </c>
      <c r="R21" s="83" t="s">
        <v>596</v>
      </c>
      <c r="S21" s="79" t="s">
        <v>893</v>
      </c>
      <c r="T21" s="79" t="s">
        <v>917</v>
      </c>
      <c r="U21" s="79"/>
      <c r="V21" s="83" t="s">
        <v>962</v>
      </c>
      <c r="W21" s="81">
        <v>43715.976875</v>
      </c>
      <c r="X21" s="83" t="s">
        <v>987</v>
      </c>
      <c r="Y21" s="79"/>
      <c r="Z21" s="79"/>
      <c r="AA21" s="85" t="s">
        <v>1332</v>
      </c>
      <c r="AB21" s="79"/>
      <c r="AC21" s="79" t="b">
        <v>0</v>
      </c>
      <c r="AD21" s="79">
        <v>0</v>
      </c>
      <c r="AE21" s="85" t="s">
        <v>1659</v>
      </c>
      <c r="AF21" s="79" t="b">
        <v>0</v>
      </c>
      <c r="AG21" s="79" t="s">
        <v>1660</v>
      </c>
      <c r="AH21" s="79"/>
      <c r="AI21" s="85" t="s">
        <v>1659</v>
      </c>
      <c r="AJ21" s="79" t="b">
        <v>0</v>
      </c>
      <c r="AK21" s="79">
        <v>1</v>
      </c>
      <c r="AL21" s="85" t="s">
        <v>1476</v>
      </c>
      <c r="AM21" s="79" t="s">
        <v>225</v>
      </c>
      <c r="AN21" s="79" t="b">
        <v>0</v>
      </c>
      <c r="AO21" s="85" t="s">
        <v>1476</v>
      </c>
      <c r="AP21" s="79" t="s">
        <v>176</v>
      </c>
      <c r="AQ21" s="79">
        <v>0</v>
      </c>
      <c r="AR21" s="79">
        <v>0</v>
      </c>
      <c r="AS21" s="79"/>
      <c r="AT21" s="79"/>
      <c r="AU21" s="79"/>
      <c r="AV21" s="79"/>
      <c r="AW21" s="79"/>
      <c r="AX21" s="79"/>
      <c r="AY21" s="79"/>
      <c r="AZ21" s="79"/>
      <c r="BA21">
        <v>15</v>
      </c>
      <c r="BB21" s="78" t="str">
        <f>REPLACE(INDEX(GroupVertices[Group],MATCH(Edges25[[#This Row],[Vertex 1]],GroupVertices[Vertex],0)),1,1,"")</f>
        <v>2</v>
      </c>
      <c r="BC21" s="78" t="str">
        <f>REPLACE(INDEX(GroupVertices[Group],MATCH(Edges25[[#This Row],[Vertex 2]],GroupVertices[Vertex],0)),1,1,"")</f>
        <v>2</v>
      </c>
      <c r="BD21" s="48">
        <v>0</v>
      </c>
      <c r="BE21" s="49">
        <v>0</v>
      </c>
      <c r="BF21" s="48">
        <v>0</v>
      </c>
      <c r="BG21" s="49">
        <v>0</v>
      </c>
      <c r="BH21" s="48">
        <v>0</v>
      </c>
      <c r="BI21" s="49">
        <v>0</v>
      </c>
      <c r="BJ21" s="48">
        <v>13</v>
      </c>
      <c r="BK21" s="49">
        <v>100</v>
      </c>
      <c r="BL21" s="48">
        <v>13</v>
      </c>
    </row>
    <row r="22" spans="1:64" ht="15">
      <c r="A22" s="64" t="s">
        <v>225</v>
      </c>
      <c r="B22" s="64" t="s">
        <v>237</v>
      </c>
      <c r="C22" s="65"/>
      <c r="D22" s="66"/>
      <c r="E22" s="67"/>
      <c r="F22" s="68"/>
      <c r="G22" s="65"/>
      <c r="H22" s="69"/>
      <c r="I22" s="70"/>
      <c r="J22" s="70"/>
      <c r="K22" s="34" t="s">
        <v>65</v>
      </c>
      <c r="L22" s="77">
        <v>24</v>
      </c>
      <c r="M22" s="77"/>
      <c r="N22" s="72"/>
      <c r="O22" s="79" t="s">
        <v>242</v>
      </c>
      <c r="P22" s="81">
        <v>43715.976875</v>
      </c>
      <c r="Q22" s="79" t="s">
        <v>262</v>
      </c>
      <c r="R22" s="83" t="s">
        <v>597</v>
      </c>
      <c r="S22" s="79" t="s">
        <v>893</v>
      </c>
      <c r="T22" s="79" t="s">
        <v>908</v>
      </c>
      <c r="U22" s="79"/>
      <c r="V22" s="83" t="s">
        <v>962</v>
      </c>
      <c r="W22" s="81">
        <v>43715.976875</v>
      </c>
      <c r="X22" s="83" t="s">
        <v>988</v>
      </c>
      <c r="Y22" s="79"/>
      <c r="Z22" s="79"/>
      <c r="AA22" s="85" t="s">
        <v>1333</v>
      </c>
      <c r="AB22" s="79"/>
      <c r="AC22" s="79" t="b">
        <v>0</v>
      </c>
      <c r="AD22" s="79">
        <v>0</v>
      </c>
      <c r="AE22" s="85" t="s">
        <v>1659</v>
      </c>
      <c r="AF22" s="79" t="b">
        <v>0</v>
      </c>
      <c r="AG22" s="79" t="s">
        <v>1660</v>
      </c>
      <c r="AH22" s="79"/>
      <c r="AI22" s="85" t="s">
        <v>1659</v>
      </c>
      <c r="AJ22" s="79" t="b">
        <v>0</v>
      </c>
      <c r="AK22" s="79">
        <v>1</v>
      </c>
      <c r="AL22" s="85" t="s">
        <v>1475</v>
      </c>
      <c r="AM22" s="79" t="s">
        <v>225</v>
      </c>
      <c r="AN22" s="79" t="b">
        <v>0</v>
      </c>
      <c r="AO22" s="85" t="s">
        <v>1475</v>
      </c>
      <c r="AP22" s="79" t="s">
        <v>176</v>
      </c>
      <c r="AQ22" s="79">
        <v>0</v>
      </c>
      <c r="AR22" s="79">
        <v>0</v>
      </c>
      <c r="AS22" s="79"/>
      <c r="AT22" s="79"/>
      <c r="AU22" s="79"/>
      <c r="AV22" s="79"/>
      <c r="AW22" s="79"/>
      <c r="AX22" s="79"/>
      <c r="AY22" s="79"/>
      <c r="AZ22" s="79"/>
      <c r="BA22">
        <v>15</v>
      </c>
      <c r="BB22" s="78" t="str">
        <f>REPLACE(INDEX(GroupVertices[Group],MATCH(Edges25[[#This Row],[Vertex 1]],GroupVertices[Vertex],0)),1,1,"")</f>
        <v>2</v>
      </c>
      <c r="BC22" s="78" t="str">
        <f>REPLACE(INDEX(GroupVertices[Group],MATCH(Edges25[[#This Row],[Vertex 2]],GroupVertices[Vertex],0)),1,1,"")</f>
        <v>2</v>
      </c>
      <c r="BD22" s="48">
        <v>0</v>
      </c>
      <c r="BE22" s="49">
        <v>0</v>
      </c>
      <c r="BF22" s="48">
        <v>0</v>
      </c>
      <c r="BG22" s="49">
        <v>0</v>
      </c>
      <c r="BH22" s="48">
        <v>0</v>
      </c>
      <c r="BI22" s="49">
        <v>0</v>
      </c>
      <c r="BJ22" s="48">
        <v>14</v>
      </c>
      <c r="BK22" s="49">
        <v>100</v>
      </c>
      <c r="BL22" s="48">
        <v>14</v>
      </c>
    </row>
    <row r="23" spans="1:64" ht="15">
      <c r="A23" s="64" t="s">
        <v>225</v>
      </c>
      <c r="B23" s="64" t="s">
        <v>237</v>
      </c>
      <c r="C23" s="65"/>
      <c r="D23" s="66"/>
      <c r="E23" s="67"/>
      <c r="F23" s="68"/>
      <c r="G23" s="65"/>
      <c r="H23" s="69"/>
      <c r="I23" s="70"/>
      <c r="J23" s="70"/>
      <c r="K23" s="34" t="s">
        <v>65</v>
      </c>
      <c r="L23" s="77">
        <v>25</v>
      </c>
      <c r="M23" s="77"/>
      <c r="N23" s="72"/>
      <c r="O23" s="79" t="s">
        <v>242</v>
      </c>
      <c r="P23" s="81">
        <v>43716.060208333336</v>
      </c>
      <c r="Q23" s="79" t="s">
        <v>249</v>
      </c>
      <c r="R23" s="83" t="s">
        <v>588</v>
      </c>
      <c r="S23" s="79" t="s">
        <v>893</v>
      </c>
      <c r="T23" s="79" t="s">
        <v>908</v>
      </c>
      <c r="U23" s="79"/>
      <c r="V23" s="83" t="s">
        <v>962</v>
      </c>
      <c r="W23" s="81">
        <v>43716.060208333336</v>
      </c>
      <c r="X23" s="83" t="s">
        <v>989</v>
      </c>
      <c r="Y23" s="79"/>
      <c r="Z23" s="79"/>
      <c r="AA23" s="85" t="s">
        <v>1334</v>
      </c>
      <c r="AB23" s="79"/>
      <c r="AC23" s="79" t="b">
        <v>0</v>
      </c>
      <c r="AD23" s="79">
        <v>0</v>
      </c>
      <c r="AE23" s="85" t="s">
        <v>1659</v>
      </c>
      <c r="AF23" s="79" t="b">
        <v>0</v>
      </c>
      <c r="AG23" s="79" t="s">
        <v>1660</v>
      </c>
      <c r="AH23" s="79"/>
      <c r="AI23" s="85" t="s">
        <v>1659</v>
      </c>
      <c r="AJ23" s="79" t="b">
        <v>0</v>
      </c>
      <c r="AK23" s="79">
        <v>2</v>
      </c>
      <c r="AL23" s="85" t="s">
        <v>1480</v>
      </c>
      <c r="AM23" s="79" t="s">
        <v>225</v>
      </c>
      <c r="AN23" s="79" t="b">
        <v>0</v>
      </c>
      <c r="AO23" s="85" t="s">
        <v>1480</v>
      </c>
      <c r="AP23" s="79" t="s">
        <v>176</v>
      </c>
      <c r="AQ23" s="79">
        <v>0</v>
      </c>
      <c r="AR23" s="79">
        <v>0</v>
      </c>
      <c r="AS23" s="79"/>
      <c r="AT23" s="79"/>
      <c r="AU23" s="79"/>
      <c r="AV23" s="79"/>
      <c r="AW23" s="79"/>
      <c r="AX23" s="79"/>
      <c r="AY23" s="79"/>
      <c r="AZ23" s="79"/>
      <c r="BA23">
        <v>15</v>
      </c>
      <c r="BB23" s="78" t="str">
        <f>REPLACE(INDEX(GroupVertices[Group],MATCH(Edges25[[#This Row],[Vertex 1]],GroupVertices[Vertex],0)),1,1,"")</f>
        <v>2</v>
      </c>
      <c r="BC23" s="78" t="str">
        <f>REPLACE(INDEX(GroupVertices[Group],MATCH(Edges25[[#This Row],[Vertex 2]],GroupVertices[Vertex],0)),1,1,"")</f>
        <v>2</v>
      </c>
      <c r="BD23" s="48">
        <v>0</v>
      </c>
      <c r="BE23" s="49">
        <v>0</v>
      </c>
      <c r="BF23" s="48">
        <v>0</v>
      </c>
      <c r="BG23" s="49">
        <v>0</v>
      </c>
      <c r="BH23" s="48">
        <v>0</v>
      </c>
      <c r="BI23" s="49">
        <v>0</v>
      </c>
      <c r="BJ23" s="48">
        <v>15</v>
      </c>
      <c r="BK23" s="49">
        <v>100</v>
      </c>
      <c r="BL23" s="48">
        <v>15</v>
      </c>
    </row>
    <row r="24" spans="1:64" ht="15">
      <c r="A24" s="64" t="s">
        <v>225</v>
      </c>
      <c r="B24" s="64" t="s">
        <v>237</v>
      </c>
      <c r="C24" s="65"/>
      <c r="D24" s="66"/>
      <c r="E24" s="67"/>
      <c r="F24" s="68"/>
      <c r="G24" s="65"/>
      <c r="H24" s="69"/>
      <c r="I24" s="70"/>
      <c r="J24" s="70"/>
      <c r="K24" s="34" t="s">
        <v>65</v>
      </c>
      <c r="L24" s="77">
        <v>26</v>
      </c>
      <c r="M24" s="77"/>
      <c r="N24" s="72"/>
      <c r="O24" s="79" t="s">
        <v>242</v>
      </c>
      <c r="P24" s="81">
        <v>43718.817881944444</v>
      </c>
      <c r="Q24" s="79" t="s">
        <v>263</v>
      </c>
      <c r="R24" s="83" t="s">
        <v>598</v>
      </c>
      <c r="S24" s="79" t="s">
        <v>893</v>
      </c>
      <c r="T24" s="79" t="s">
        <v>916</v>
      </c>
      <c r="U24" s="79"/>
      <c r="V24" s="83" t="s">
        <v>962</v>
      </c>
      <c r="W24" s="81">
        <v>43718.817881944444</v>
      </c>
      <c r="X24" s="83" t="s">
        <v>990</v>
      </c>
      <c r="Y24" s="79"/>
      <c r="Z24" s="79"/>
      <c r="AA24" s="85" t="s">
        <v>1335</v>
      </c>
      <c r="AB24" s="79"/>
      <c r="AC24" s="79" t="b">
        <v>0</v>
      </c>
      <c r="AD24" s="79">
        <v>0</v>
      </c>
      <c r="AE24" s="85" t="s">
        <v>1659</v>
      </c>
      <c r="AF24" s="79" t="b">
        <v>0</v>
      </c>
      <c r="AG24" s="79" t="s">
        <v>1660</v>
      </c>
      <c r="AH24" s="79"/>
      <c r="AI24" s="85" t="s">
        <v>1659</v>
      </c>
      <c r="AJ24" s="79" t="b">
        <v>0</v>
      </c>
      <c r="AK24" s="79">
        <v>1</v>
      </c>
      <c r="AL24" s="85" t="s">
        <v>1524</v>
      </c>
      <c r="AM24" s="79" t="s">
        <v>225</v>
      </c>
      <c r="AN24" s="79" t="b">
        <v>0</v>
      </c>
      <c r="AO24" s="85" t="s">
        <v>1524</v>
      </c>
      <c r="AP24" s="79" t="s">
        <v>176</v>
      </c>
      <c r="AQ24" s="79">
        <v>0</v>
      </c>
      <c r="AR24" s="79">
        <v>0</v>
      </c>
      <c r="AS24" s="79"/>
      <c r="AT24" s="79"/>
      <c r="AU24" s="79"/>
      <c r="AV24" s="79"/>
      <c r="AW24" s="79"/>
      <c r="AX24" s="79"/>
      <c r="AY24" s="79"/>
      <c r="AZ24" s="79"/>
      <c r="BA24">
        <v>15</v>
      </c>
      <c r="BB24" s="78" t="str">
        <f>REPLACE(INDEX(GroupVertices[Group],MATCH(Edges25[[#This Row],[Vertex 1]],GroupVertices[Vertex],0)),1,1,"")</f>
        <v>2</v>
      </c>
      <c r="BC24" s="78" t="str">
        <f>REPLACE(INDEX(GroupVertices[Group],MATCH(Edges25[[#This Row],[Vertex 2]],GroupVertices[Vertex],0)),1,1,"")</f>
        <v>2</v>
      </c>
      <c r="BD24" s="48">
        <v>1</v>
      </c>
      <c r="BE24" s="49">
        <v>6.666666666666667</v>
      </c>
      <c r="BF24" s="48">
        <v>0</v>
      </c>
      <c r="BG24" s="49">
        <v>0</v>
      </c>
      <c r="BH24" s="48">
        <v>0</v>
      </c>
      <c r="BI24" s="49">
        <v>0</v>
      </c>
      <c r="BJ24" s="48">
        <v>14</v>
      </c>
      <c r="BK24" s="49">
        <v>93.33333333333333</v>
      </c>
      <c r="BL24" s="48">
        <v>15</v>
      </c>
    </row>
    <row r="25" spans="1:64" ht="15">
      <c r="A25" s="64" t="s">
        <v>225</v>
      </c>
      <c r="B25" s="64" t="s">
        <v>237</v>
      </c>
      <c r="C25" s="65"/>
      <c r="D25" s="66"/>
      <c r="E25" s="67"/>
      <c r="F25" s="68"/>
      <c r="G25" s="65"/>
      <c r="H25" s="69"/>
      <c r="I25" s="70"/>
      <c r="J25" s="70"/>
      <c r="K25" s="34" t="s">
        <v>65</v>
      </c>
      <c r="L25" s="77">
        <v>27</v>
      </c>
      <c r="M25" s="77"/>
      <c r="N25" s="72"/>
      <c r="O25" s="79" t="s">
        <v>242</v>
      </c>
      <c r="P25" s="81">
        <v>43718.817881944444</v>
      </c>
      <c r="Q25" s="79" t="s">
        <v>264</v>
      </c>
      <c r="R25" s="83" t="s">
        <v>599</v>
      </c>
      <c r="S25" s="79" t="s">
        <v>893</v>
      </c>
      <c r="T25" s="79" t="s">
        <v>908</v>
      </c>
      <c r="U25" s="79"/>
      <c r="V25" s="83" t="s">
        <v>962</v>
      </c>
      <c r="W25" s="81">
        <v>43718.817881944444</v>
      </c>
      <c r="X25" s="83" t="s">
        <v>991</v>
      </c>
      <c r="Y25" s="79"/>
      <c r="Z25" s="79"/>
      <c r="AA25" s="85" t="s">
        <v>1336</v>
      </c>
      <c r="AB25" s="79"/>
      <c r="AC25" s="79" t="b">
        <v>0</v>
      </c>
      <c r="AD25" s="79">
        <v>0</v>
      </c>
      <c r="AE25" s="85" t="s">
        <v>1659</v>
      </c>
      <c r="AF25" s="79" t="b">
        <v>0</v>
      </c>
      <c r="AG25" s="79" t="s">
        <v>1660</v>
      </c>
      <c r="AH25" s="79"/>
      <c r="AI25" s="85" t="s">
        <v>1659</v>
      </c>
      <c r="AJ25" s="79" t="b">
        <v>0</v>
      </c>
      <c r="AK25" s="79">
        <v>1</v>
      </c>
      <c r="AL25" s="85" t="s">
        <v>1526</v>
      </c>
      <c r="AM25" s="79" t="s">
        <v>225</v>
      </c>
      <c r="AN25" s="79" t="b">
        <v>0</v>
      </c>
      <c r="AO25" s="85" t="s">
        <v>1526</v>
      </c>
      <c r="AP25" s="79" t="s">
        <v>176</v>
      </c>
      <c r="AQ25" s="79">
        <v>0</v>
      </c>
      <c r="AR25" s="79">
        <v>0</v>
      </c>
      <c r="AS25" s="79"/>
      <c r="AT25" s="79"/>
      <c r="AU25" s="79"/>
      <c r="AV25" s="79"/>
      <c r="AW25" s="79"/>
      <c r="AX25" s="79"/>
      <c r="AY25" s="79"/>
      <c r="AZ25" s="79"/>
      <c r="BA25">
        <v>15</v>
      </c>
      <c r="BB25" s="78" t="str">
        <f>REPLACE(INDEX(GroupVertices[Group],MATCH(Edges25[[#This Row],[Vertex 1]],GroupVertices[Vertex],0)),1,1,"")</f>
        <v>2</v>
      </c>
      <c r="BC25" s="78" t="str">
        <f>REPLACE(INDEX(GroupVertices[Group],MATCH(Edges25[[#This Row],[Vertex 2]],GroupVertices[Vertex],0)),1,1,"")</f>
        <v>2</v>
      </c>
      <c r="BD25" s="48">
        <v>0</v>
      </c>
      <c r="BE25" s="49">
        <v>0</v>
      </c>
      <c r="BF25" s="48">
        <v>1</v>
      </c>
      <c r="BG25" s="49">
        <v>6.25</v>
      </c>
      <c r="BH25" s="48">
        <v>0</v>
      </c>
      <c r="BI25" s="49">
        <v>0</v>
      </c>
      <c r="BJ25" s="48">
        <v>15</v>
      </c>
      <c r="BK25" s="49">
        <v>93.75</v>
      </c>
      <c r="BL25" s="48">
        <v>16</v>
      </c>
    </row>
    <row r="26" spans="1:64" ht="15">
      <c r="A26" s="64" t="s">
        <v>225</v>
      </c>
      <c r="B26" s="64" t="s">
        <v>237</v>
      </c>
      <c r="C26" s="65"/>
      <c r="D26" s="66"/>
      <c r="E26" s="67"/>
      <c r="F26" s="68"/>
      <c r="G26" s="65"/>
      <c r="H26" s="69"/>
      <c r="I26" s="70"/>
      <c r="J26" s="70"/>
      <c r="K26" s="34" t="s">
        <v>65</v>
      </c>
      <c r="L26" s="77">
        <v>28</v>
      </c>
      <c r="M26" s="77"/>
      <c r="N26" s="72"/>
      <c r="O26" s="79" t="s">
        <v>242</v>
      </c>
      <c r="P26" s="81">
        <v>43718.817881944444</v>
      </c>
      <c r="Q26" s="79" t="s">
        <v>265</v>
      </c>
      <c r="R26" s="83" t="s">
        <v>600</v>
      </c>
      <c r="S26" s="79" t="s">
        <v>893</v>
      </c>
      <c r="T26" s="79" t="s">
        <v>916</v>
      </c>
      <c r="U26" s="79"/>
      <c r="V26" s="83" t="s">
        <v>962</v>
      </c>
      <c r="W26" s="81">
        <v>43718.817881944444</v>
      </c>
      <c r="X26" s="83" t="s">
        <v>992</v>
      </c>
      <c r="Y26" s="79"/>
      <c r="Z26" s="79"/>
      <c r="AA26" s="85" t="s">
        <v>1337</v>
      </c>
      <c r="AB26" s="79"/>
      <c r="AC26" s="79" t="b">
        <v>0</v>
      </c>
      <c r="AD26" s="79">
        <v>0</v>
      </c>
      <c r="AE26" s="85" t="s">
        <v>1659</v>
      </c>
      <c r="AF26" s="79" t="b">
        <v>0</v>
      </c>
      <c r="AG26" s="79" t="s">
        <v>1660</v>
      </c>
      <c r="AH26" s="79"/>
      <c r="AI26" s="85" t="s">
        <v>1659</v>
      </c>
      <c r="AJ26" s="79" t="b">
        <v>0</v>
      </c>
      <c r="AK26" s="79">
        <v>1</v>
      </c>
      <c r="AL26" s="85" t="s">
        <v>1525</v>
      </c>
      <c r="AM26" s="79" t="s">
        <v>225</v>
      </c>
      <c r="AN26" s="79" t="b">
        <v>0</v>
      </c>
      <c r="AO26" s="85" t="s">
        <v>1525</v>
      </c>
      <c r="AP26" s="79" t="s">
        <v>176</v>
      </c>
      <c r="AQ26" s="79">
        <v>0</v>
      </c>
      <c r="AR26" s="79">
        <v>0</v>
      </c>
      <c r="AS26" s="79"/>
      <c r="AT26" s="79"/>
      <c r="AU26" s="79"/>
      <c r="AV26" s="79"/>
      <c r="AW26" s="79"/>
      <c r="AX26" s="79"/>
      <c r="AY26" s="79"/>
      <c r="AZ26" s="79"/>
      <c r="BA26">
        <v>15</v>
      </c>
      <c r="BB26" s="78" t="str">
        <f>REPLACE(INDEX(GroupVertices[Group],MATCH(Edges25[[#This Row],[Vertex 1]],GroupVertices[Vertex],0)),1,1,"")</f>
        <v>2</v>
      </c>
      <c r="BC26" s="78" t="str">
        <f>REPLACE(INDEX(GroupVertices[Group],MATCH(Edges25[[#This Row],[Vertex 2]],GroupVertices[Vertex],0)),1,1,"")</f>
        <v>2</v>
      </c>
      <c r="BD26" s="48">
        <v>2</v>
      </c>
      <c r="BE26" s="49">
        <v>12.5</v>
      </c>
      <c r="BF26" s="48">
        <v>0</v>
      </c>
      <c r="BG26" s="49">
        <v>0</v>
      </c>
      <c r="BH26" s="48">
        <v>0</v>
      </c>
      <c r="BI26" s="49">
        <v>0</v>
      </c>
      <c r="BJ26" s="48">
        <v>14</v>
      </c>
      <c r="BK26" s="49">
        <v>87.5</v>
      </c>
      <c r="BL26" s="48">
        <v>16</v>
      </c>
    </row>
    <row r="27" spans="1:64" ht="15">
      <c r="A27" s="64" t="s">
        <v>225</v>
      </c>
      <c r="B27" s="64" t="s">
        <v>237</v>
      </c>
      <c r="C27" s="65"/>
      <c r="D27" s="66"/>
      <c r="E27" s="67"/>
      <c r="F27" s="68"/>
      <c r="G27" s="65"/>
      <c r="H27" s="69"/>
      <c r="I27" s="70"/>
      <c r="J27" s="70"/>
      <c r="K27" s="34" t="s">
        <v>65</v>
      </c>
      <c r="L27" s="77">
        <v>29</v>
      </c>
      <c r="M27" s="77"/>
      <c r="N27" s="72"/>
      <c r="O27" s="79" t="s">
        <v>242</v>
      </c>
      <c r="P27" s="81">
        <v>43719.55743055556</v>
      </c>
      <c r="Q27" s="79" t="s">
        <v>266</v>
      </c>
      <c r="R27" s="83" t="s">
        <v>601</v>
      </c>
      <c r="S27" s="79" t="s">
        <v>893</v>
      </c>
      <c r="T27" s="79" t="s">
        <v>908</v>
      </c>
      <c r="U27" s="79"/>
      <c r="V27" s="83" t="s">
        <v>962</v>
      </c>
      <c r="W27" s="81">
        <v>43719.55743055556</v>
      </c>
      <c r="X27" s="83" t="s">
        <v>993</v>
      </c>
      <c r="Y27" s="79"/>
      <c r="Z27" s="79"/>
      <c r="AA27" s="85" t="s">
        <v>1338</v>
      </c>
      <c r="AB27" s="79"/>
      <c r="AC27" s="79" t="b">
        <v>0</v>
      </c>
      <c r="AD27" s="79">
        <v>0</v>
      </c>
      <c r="AE27" s="85" t="s">
        <v>1659</v>
      </c>
      <c r="AF27" s="79" t="b">
        <v>0</v>
      </c>
      <c r="AG27" s="79" t="s">
        <v>1660</v>
      </c>
      <c r="AH27" s="79"/>
      <c r="AI27" s="85" t="s">
        <v>1659</v>
      </c>
      <c r="AJ27" s="79" t="b">
        <v>0</v>
      </c>
      <c r="AK27" s="79">
        <v>3</v>
      </c>
      <c r="AL27" s="85" t="s">
        <v>1546</v>
      </c>
      <c r="AM27" s="79" t="s">
        <v>225</v>
      </c>
      <c r="AN27" s="79" t="b">
        <v>0</v>
      </c>
      <c r="AO27" s="85" t="s">
        <v>1546</v>
      </c>
      <c r="AP27" s="79" t="s">
        <v>176</v>
      </c>
      <c r="AQ27" s="79">
        <v>0</v>
      </c>
      <c r="AR27" s="79">
        <v>0</v>
      </c>
      <c r="AS27" s="79"/>
      <c r="AT27" s="79"/>
      <c r="AU27" s="79"/>
      <c r="AV27" s="79"/>
      <c r="AW27" s="79"/>
      <c r="AX27" s="79"/>
      <c r="AY27" s="79"/>
      <c r="AZ27" s="79"/>
      <c r="BA27">
        <v>15</v>
      </c>
      <c r="BB27" s="78" t="str">
        <f>REPLACE(INDEX(GroupVertices[Group],MATCH(Edges25[[#This Row],[Vertex 1]],GroupVertices[Vertex],0)),1,1,"")</f>
        <v>2</v>
      </c>
      <c r="BC27" s="78" t="str">
        <f>REPLACE(INDEX(GroupVertices[Group],MATCH(Edges25[[#This Row],[Vertex 2]],GroupVertices[Vertex],0)),1,1,"")</f>
        <v>2</v>
      </c>
      <c r="BD27" s="48">
        <v>0</v>
      </c>
      <c r="BE27" s="49">
        <v>0</v>
      </c>
      <c r="BF27" s="48">
        <v>1</v>
      </c>
      <c r="BG27" s="49">
        <v>6.666666666666667</v>
      </c>
      <c r="BH27" s="48">
        <v>0</v>
      </c>
      <c r="BI27" s="49">
        <v>0</v>
      </c>
      <c r="BJ27" s="48">
        <v>14</v>
      </c>
      <c r="BK27" s="49">
        <v>93.33333333333333</v>
      </c>
      <c r="BL27" s="48">
        <v>15</v>
      </c>
    </row>
    <row r="28" spans="1:64" ht="15">
      <c r="A28" s="64" t="s">
        <v>225</v>
      </c>
      <c r="B28" s="64" t="s">
        <v>237</v>
      </c>
      <c r="C28" s="65"/>
      <c r="D28" s="66"/>
      <c r="E28" s="67"/>
      <c r="F28" s="68"/>
      <c r="G28" s="65"/>
      <c r="H28" s="69"/>
      <c r="I28" s="70"/>
      <c r="J28" s="70"/>
      <c r="K28" s="34" t="s">
        <v>65</v>
      </c>
      <c r="L28" s="77">
        <v>30</v>
      </c>
      <c r="M28" s="77"/>
      <c r="N28" s="72"/>
      <c r="O28" s="79" t="s">
        <v>242</v>
      </c>
      <c r="P28" s="81">
        <v>43719.55743055556</v>
      </c>
      <c r="Q28" s="79" t="s">
        <v>266</v>
      </c>
      <c r="R28" s="83" t="s">
        <v>601</v>
      </c>
      <c r="S28" s="79" t="s">
        <v>893</v>
      </c>
      <c r="T28" s="79" t="s">
        <v>908</v>
      </c>
      <c r="U28" s="79"/>
      <c r="V28" s="83" t="s">
        <v>962</v>
      </c>
      <c r="W28" s="81">
        <v>43719.55743055556</v>
      </c>
      <c r="X28" s="83" t="s">
        <v>994</v>
      </c>
      <c r="Y28" s="79"/>
      <c r="Z28" s="79"/>
      <c r="AA28" s="85" t="s">
        <v>1339</v>
      </c>
      <c r="AB28" s="79"/>
      <c r="AC28" s="79" t="b">
        <v>0</v>
      </c>
      <c r="AD28" s="79">
        <v>0</v>
      </c>
      <c r="AE28" s="85" t="s">
        <v>1659</v>
      </c>
      <c r="AF28" s="79" t="b">
        <v>0</v>
      </c>
      <c r="AG28" s="79" t="s">
        <v>1660</v>
      </c>
      <c r="AH28" s="79"/>
      <c r="AI28" s="85" t="s">
        <v>1659</v>
      </c>
      <c r="AJ28" s="79" t="b">
        <v>0</v>
      </c>
      <c r="AK28" s="79">
        <v>3</v>
      </c>
      <c r="AL28" s="85" t="s">
        <v>1546</v>
      </c>
      <c r="AM28" s="79" t="s">
        <v>225</v>
      </c>
      <c r="AN28" s="79" t="b">
        <v>0</v>
      </c>
      <c r="AO28" s="85" t="s">
        <v>1546</v>
      </c>
      <c r="AP28" s="79" t="s">
        <v>176</v>
      </c>
      <c r="AQ28" s="79">
        <v>0</v>
      </c>
      <c r="AR28" s="79">
        <v>0</v>
      </c>
      <c r="AS28" s="79"/>
      <c r="AT28" s="79"/>
      <c r="AU28" s="79"/>
      <c r="AV28" s="79"/>
      <c r="AW28" s="79"/>
      <c r="AX28" s="79"/>
      <c r="AY28" s="79"/>
      <c r="AZ28" s="79"/>
      <c r="BA28">
        <v>15</v>
      </c>
      <c r="BB28" s="78" t="str">
        <f>REPLACE(INDEX(GroupVertices[Group],MATCH(Edges25[[#This Row],[Vertex 1]],GroupVertices[Vertex],0)),1,1,"")</f>
        <v>2</v>
      </c>
      <c r="BC28" s="78" t="str">
        <f>REPLACE(INDEX(GroupVertices[Group],MATCH(Edges25[[#This Row],[Vertex 2]],GroupVertices[Vertex],0)),1,1,"")</f>
        <v>2</v>
      </c>
      <c r="BD28" s="48">
        <v>0</v>
      </c>
      <c r="BE28" s="49">
        <v>0</v>
      </c>
      <c r="BF28" s="48">
        <v>1</v>
      </c>
      <c r="BG28" s="49">
        <v>6.666666666666667</v>
      </c>
      <c r="BH28" s="48">
        <v>0</v>
      </c>
      <c r="BI28" s="49">
        <v>0</v>
      </c>
      <c r="BJ28" s="48">
        <v>14</v>
      </c>
      <c r="BK28" s="49">
        <v>93.33333333333333</v>
      </c>
      <c r="BL28" s="48">
        <v>15</v>
      </c>
    </row>
    <row r="29" spans="1:64" ht="15">
      <c r="A29" s="64" t="s">
        <v>225</v>
      </c>
      <c r="B29" s="64" t="s">
        <v>237</v>
      </c>
      <c r="C29" s="65"/>
      <c r="D29" s="66"/>
      <c r="E29" s="67"/>
      <c r="F29" s="68"/>
      <c r="G29" s="65"/>
      <c r="H29" s="69"/>
      <c r="I29" s="70"/>
      <c r="J29" s="70"/>
      <c r="K29" s="34" t="s">
        <v>65</v>
      </c>
      <c r="L29" s="77">
        <v>31</v>
      </c>
      <c r="M29" s="77"/>
      <c r="N29" s="72"/>
      <c r="O29" s="79" t="s">
        <v>242</v>
      </c>
      <c r="P29" s="81">
        <v>43719.55743055556</v>
      </c>
      <c r="Q29" s="79" t="s">
        <v>267</v>
      </c>
      <c r="R29" s="83" t="s">
        <v>602</v>
      </c>
      <c r="S29" s="79" t="s">
        <v>893</v>
      </c>
      <c r="T29" s="79" t="s">
        <v>918</v>
      </c>
      <c r="U29" s="79"/>
      <c r="V29" s="83" t="s">
        <v>962</v>
      </c>
      <c r="W29" s="81">
        <v>43719.55743055556</v>
      </c>
      <c r="X29" s="83" t="s">
        <v>995</v>
      </c>
      <c r="Y29" s="79"/>
      <c r="Z29" s="79"/>
      <c r="AA29" s="85" t="s">
        <v>1340</v>
      </c>
      <c r="AB29" s="79"/>
      <c r="AC29" s="79" t="b">
        <v>0</v>
      </c>
      <c r="AD29" s="79">
        <v>0</v>
      </c>
      <c r="AE29" s="85" t="s">
        <v>1659</v>
      </c>
      <c r="AF29" s="79" t="b">
        <v>0</v>
      </c>
      <c r="AG29" s="79" t="s">
        <v>1660</v>
      </c>
      <c r="AH29" s="79"/>
      <c r="AI29" s="85" t="s">
        <v>1659</v>
      </c>
      <c r="AJ29" s="79" t="b">
        <v>0</v>
      </c>
      <c r="AK29" s="79">
        <v>1</v>
      </c>
      <c r="AL29" s="85" t="s">
        <v>1544</v>
      </c>
      <c r="AM29" s="79" t="s">
        <v>225</v>
      </c>
      <c r="AN29" s="79" t="b">
        <v>0</v>
      </c>
      <c r="AO29" s="85" t="s">
        <v>1544</v>
      </c>
      <c r="AP29" s="79" t="s">
        <v>176</v>
      </c>
      <c r="AQ29" s="79">
        <v>0</v>
      </c>
      <c r="AR29" s="79">
        <v>0</v>
      </c>
      <c r="AS29" s="79"/>
      <c r="AT29" s="79"/>
      <c r="AU29" s="79"/>
      <c r="AV29" s="79"/>
      <c r="AW29" s="79"/>
      <c r="AX29" s="79"/>
      <c r="AY29" s="79"/>
      <c r="AZ29" s="79"/>
      <c r="BA29">
        <v>15</v>
      </c>
      <c r="BB29" s="78" t="str">
        <f>REPLACE(INDEX(GroupVertices[Group],MATCH(Edges25[[#This Row],[Vertex 1]],GroupVertices[Vertex],0)),1,1,"")</f>
        <v>2</v>
      </c>
      <c r="BC29" s="78" t="str">
        <f>REPLACE(INDEX(GroupVertices[Group],MATCH(Edges25[[#This Row],[Vertex 2]],GroupVertices[Vertex],0)),1,1,"")</f>
        <v>2</v>
      </c>
      <c r="BD29" s="48">
        <v>0</v>
      </c>
      <c r="BE29" s="49">
        <v>0</v>
      </c>
      <c r="BF29" s="48">
        <v>0</v>
      </c>
      <c r="BG29" s="49">
        <v>0</v>
      </c>
      <c r="BH29" s="48">
        <v>0</v>
      </c>
      <c r="BI29" s="49">
        <v>0</v>
      </c>
      <c r="BJ29" s="48">
        <v>16</v>
      </c>
      <c r="BK29" s="49">
        <v>100</v>
      </c>
      <c r="BL29" s="48">
        <v>16</v>
      </c>
    </row>
    <row r="30" spans="1:64" ht="15">
      <c r="A30" s="64" t="s">
        <v>225</v>
      </c>
      <c r="B30" s="64" t="s">
        <v>237</v>
      </c>
      <c r="C30" s="65"/>
      <c r="D30" s="66"/>
      <c r="E30" s="67"/>
      <c r="F30" s="68"/>
      <c r="G30" s="65"/>
      <c r="H30" s="69"/>
      <c r="I30" s="70"/>
      <c r="J30" s="70"/>
      <c r="K30" s="34" t="s">
        <v>65</v>
      </c>
      <c r="L30" s="77">
        <v>32</v>
      </c>
      <c r="M30" s="77"/>
      <c r="N30" s="72"/>
      <c r="O30" s="79" t="s">
        <v>242</v>
      </c>
      <c r="P30" s="81">
        <v>43719.55743055556</v>
      </c>
      <c r="Q30" s="79" t="s">
        <v>268</v>
      </c>
      <c r="R30" s="83" t="s">
        <v>603</v>
      </c>
      <c r="S30" s="79" t="s">
        <v>893</v>
      </c>
      <c r="T30" s="79" t="s">
        <v>918</v>
      </c>
      <c r="U30" s="79"/>
      <c r="V30" s="83" t="s">
        <v>962</v>
      </c>
      <c r="W30" s="81">
        <v>43719.55743055556</v>
      </c>
      <c r="X30" s="83" t="s">
        <v>996</v>
      </c>
      <c r="Y30" s="79"/>
      <c r="Z30" s="79"/>
      <c r="AA30" s="85" t="s">
        <v>1341</v>
      </c>
      <c r="AB30" s="79"/>
      <c r="AC30" s="79" t="b">
        <v>0</v>
      </c>
      <c r="AD30" s="79">
        <v>0</v>
      </c>
      <c r="AE30" s="85" t="s">
        <v>1659</v>
      </c>
      <c r="AF30" s="79" t="b">
        <v>0</v>
      </c>
      <c r="AG30" s="79" t="s">
        <v>1660</v>
      </c>
      <c r="AH30" s="79"/>
      <c r="AI30" s="85" t="s">
        <v>1659</v>
      </c>
      <c r="AJ30" s="79" t="b">
        <v>0</v>
      </c>
      <c r="AK30" s="79">
        <v>1</v>
      </c>
      <c r="AL30" s="85" t="s">
        <v>1545</v>
      </c>
      <c r="AM30" s="79" t="s">
        <v>225</v>
      </c>
      <c r="AN30" s="79" t="b">
        <v>0</v>
      </c>
      <c r="AO30" s="85" t="s">
        <v>1545</v>
      </c>
      <c r="AP30" s="79" t="s">
        <v>176</v>
      </c>
      <c r="AQ30" s="79">
        <v>0</v>
      </c>
      <c r="AR30" s="79">
        <v>0</v>
      </c>
      <c r="AS30" s="79"/>
      <c r="AT30" s="79"/>
      <c r="AU30" s="79"/>
      <c r="AV30" s="79"/>
      <c r="AW30" s="79"/>
      <c r="AX30" s="79"/>
      <c r="AY30" s="79"/>
      <c r="AZ30" s="79"/>
      <c r="BA30">
        <v>15</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14</v>
      </c>
      <c r="BK30" s="49">
        <v>100</v>
      </c>
      <c r="BL30" s="48">
        <v>14</v>
      </c>
    </row>
    <row r="31" spans="1:64" ht="15">
      <c r="A31" s="64" t="s">
        <v>225</v>
      </c>
      <c r="B31" s="64" t="s">
        <v>237</v>
      </c>
      <c r="C31" s="65"/>
      <c r="D31" s="66"/>
      <c r="E31" s="67"/>
      <c r="F31" s="68"/>
      <c r="G31" s="65"/>
      <c r="H31" s="69"/>
      <c r="I31" s="70"/>
      <c r="J31" s="70"/>
      <c r="K31" s="34" t="s">
        <v>65</v>
      </c>
      <c r="L31" s="77">
        <v>33</v>
      </c>
      <c r="M31" s="77"/>
      <c r="N31" s="72"/>
      <c r="O31" s="79" t="s">
        <v>242</v>
      </c>
      <c r="P31" s="81">
        <v>43719.64077546296</v>
      </c>
      <c r="Q31" s="79" t="s">
        <v>269</v>
      </c>
      <c r="R31" s="83" t="s">
        <v>604</v>
      </c>
      <c r="S31" s="79" t="s">
        <v>893</v>
      </c>
      <c r="T31" s="79" t="s">
        <v>919</v>
      </c>
      <c r="U31" s="79"/>
      <c r="V31" s="83" t="s">
        <v>962</v>
      </c>
      <c r="W31" s="81">
        <v>43719.64077546296</v>
      </c>
      <c r="X31" s="83" t="s">
        <v>997</v>
      </c>
      <c r="Y31" s="79"/>
      <c r="Z31" s="79"/>
      <c r="AA31" s="85" t="s">
        <v>1342</v>
      </c>
      <c r="AB31" s="79"/>
      <c r="AC31" s="79" t="b">
        <v>0</v>
      </c>
      <c r="AD31" s="79">
        <v>0</v>
      </c>
      <c r="AE31" s="85" t="s">
        <v>1659</v>
      </c>
      <c r="AF31" s="79" t="b">
        <v>0</v>
      </c>
      <c r="AG31" s="79" t="s">
        <v>1660</v>
      </c>
      <c r="AH31" s="79"/>
      <c r="AI31" s="85" t="s">
        <v>1659</v>
      </c>
      <c r="AJ31" s="79" t="b">
        <v>0</v>
      </c>
      <c r="AK31" s="79">
        <v>2</v>
      </c>
      <c r="AL31" s="85" t="s">
        <v>1549</v>
      </c>
      <c r="AM31" s="79" t="s">
        <v>225</v>
      </c>
      <c r="AN31" s="79" t="b">
        <v>0</v>
      </c>
      <c r="AO31" s="85" t="s">
        <v>1549</v>
      </c>
      <c r="AP31" s="79" t="s">
        <v>176</v>
      </c>
      <c r="AQ31" s="79">
        <v>0</v>
      </c>
      <c r="AR31" s="79">
        <v>0</v>
      </c>
      <c r="AS31" s="79"/>
      <c r="AT31" s="79"/>
      <c r="AU31" s="79"/>
      <c r="AV31" s="79"/>
      <c r="AW31" s="79"/>
      <c r="AX31" s="79"/>
      <c r="AY31" s="79"/>
      <c r="AZ31" s="79"/>
      <c r="BA31">
        <v>15</v>
      </c>
      <c r="BB31" s="78" t="str">
        <f>REPLACE(INDEX(GroupVertices[Group],MATCH(Edges25[[#This Row],[Vertex 1]],GroupVertices[Vertex],0)),1,1,"")</f>
        <v>2</v>
      </c>
      <c r="BC31" s="78" t="str">
        <f>REPLACE(INDEX(GroupVertices[Group],MATCH(Edges25[[#This Row],[Vertex 2]],GroupVertices[Vertex],0)),1,1,"")</f>
        <v>2</v>
      </c>
      <c r="BD31" s="48">
        <v>0</v>
      </c>
      <c r="BE31" s="49">
        <v>0</v>
      </c>
      <c r="BF31" s="48">
        <v>0</v>
      </c>
      <c r="BG31" s="49">
        <v>0</v>
      </c>
      <c r="BH31" s="48">
        <v>0</v>
      </c>
      <c r="BI31" s="49">
        <v>0</v>
      </c>
      <c r="BJ31" s="48">
        <v>14</v>
      </c>
      <c r="BK31" s="49">
        <v>100</v>
      </c>
      <c r="BL31" s="48">
        <v>14</v>
      </c>
    </row>
    <row r="32" spans="1:64" ht="15">
      <c r="A32" s="64" t="s">
        <v>226</v>
      </c>
      <c r="B32" s="64" t="s">
        <v>226</v>
      </c>
      <c r="C32" s="65"/>
      <c r="D32" s="66"/>
      <c r="E32" s="67"/>
      <c r="F32" s="68"/>
      <c r="G32" s="65"/>
      <c r="H32" s="69"/>
      <c r="I32" s="70"/>
      <c r="J32" s="70"/>
      <c r="K32" s="34" t="s">
        <v>65</v>
      </c>
      <c r="L32" s="77">
        <v>34</v>
      </c>
      <c r="M32" s="77"/>
      <c r="N32" s="72"/>
      <c r="O32" s="79" t="s">
        <v>176</v>
      </c>
      <c r="P32" s="81">
        <v>43719.86188657407</v>
      </c>
      <c r="Q32" s="79" t="s">
        <v>270</v>
      </c>
      <c r="R32" s="83" t="s">
        <v>605</v>
      </c>
      <c r="S32" s="79" t="s">
        <v>897</v>
      </c>
      <c r="T32" s="79" t="s">
        <v>920</v>
      </c>
      <c r="U32" s="79"/>
      <c r="V32" s="83" t="s">
        <v>963</v>
      </c>
      <c r="W32" s="81">
        <v>43719.86188657407</v>
      </c>
      <c r="X32" s="83" t="s">
        <v>998</v>
      </c>
      <c r="Y32" s="79"/>
      <c r="Z32" s="79"/>
      <c r="AA32" s="85" t="s">
        <v>1343</v>
      </c>
      <c r="AB32" s="79"/>
      <c r="AC32" s="79" t="b">
        <v>0</v>
      </c>
      <c r="AD32" s="79">
        <v>0</v>
      </c>
      <c r="AE32" s="85" t="s">
        <v>1659</v>
      </c>
      <c r="AF32" s="79" t="b">
        <v>0</v>
      </c>
      <c r="AG32" s="79" t="s">
        <v>1660</v>
      </c>
      <c r="AH32" s="79"/>
      <c r="AI32" s="85" t="s">
        <v>1659</v>
      </c>
      <c r="AJ32" s="79" t="b">
        <v>0</v>
      </c>
      <c r="AK32" s="79">
        <v>0</v>
      </c>
      <c r="AL32" s="85" t="s">
        <v>1659</v>
      </c>
      <c r="AM32" s="79" t="s">
        <v>1672</v>
      </c>
      <c r="AN32" s="79" t="b">
        <v>0</v>
      </c>
      <c r="AO32" s="85" t="s">
        <v>1343</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3</v>
      </c>
      <c r="BE32" s="49">
        <v>7.894736842105263</v>
      </c>
      <c r="BF32" s="48">
        <v>0</v>
      </c>
      <c r="BG32" s="49">
        <v>0</v>
      </c>
      <c r="BH32" s="48">
        <v>0</v>
      </c>
      <c r="BI32" s="49">
        <v>0</v>
      </c>
      <c r="BJ32" s="48">
        <v>35</v>
      </c>
      <c r="BK32" s="49">
        <v>92.10526315789474</v>
      </c>
      <c r="BL32" s="48">
        <v>38</v>
      </c>
    </row>
    <row r="33" spans="1:64" ht="15">
      <c r="A33" s="64" t="s">
        <v>227</v>
      </c>
      <c r="B33" s="64" t="s">
        <v>227</v>
      </c>
      <c r="C33" s="65"/>
      <c r="D33" s="66"/>
      <c r="E33" s="67"/>
      <c r="F33" s="68"/>
      <c r="G33" s="65"/>
      <c r="H33" s="69"/>
      <c r="I33" s="70"/>
      <c r="J33" s="70"/>
      <c r="K33" s="34" t="s">
        <v>65</v>
      </c>
      <c r="L33" s="77">
        <v>35</v>
      </c>
      <c r="M33" s="77"/>
      <c r="N33" s="72"/>
      <c r="O33" s="79" t="s">
        <v>176</v>
      </c>
      <c r="P33" s="81">
        <v>43720.24636574074</v>
      </c>
      <c r="Q33" s="79" t="s">
        <v>271</v>
      </c>
      <c r="R33" s="83" t="s">
        <v>606</v>
      </c>
      <c r="S33" s="79" t="s">
        <v>890</v>
      </c>
      <c r="T33" s="79" t="s">
        <v>921</v>
      </c>
      <c r="U33" s="83" t="s">
        <v>945</v>
      </c>
      <c r="V33" s="83" t="s">
        <v>945</v>
      </c>
      <c r="W33" s="81">
        <v>43720.24636574074</v>
      </c>
      <c r="X33" s="83" t="s">
        <v>999</v>
      </c>
      <c r="Y33" s="79"/>
      <c r="Z33" s="79"/>
      <c r="AA33" s="85" t="s">
        <v>1344</v>
      </c>
      <c r="AB33" s="79"/>
      <c r="AC33" s="79" t="b">
        <v>0</v>
      </c>
      <c r="AD33" s="79">
        <v>0</v>
      </c>
      <c r="AE33" s="85" t="s">
        <v>1659</v>
      </c>
      <c r="AF33" s="79" t="b">
        <v>0</v>
      </c>
      <c r="AG33" s="79" t="s">
        <v>1660</v>
      </c>
      <c r="AH33" s="79"/>
      <c r="AI33" s="85" t="s">
        <v>1659</v>
      </c>
      <c r="AJ33" s="79" t="b">
        <v>0</v>
      </c>
      <c r="AK33" s="79">
        <v>0</v>
      </c>
      <c r="AL33" s="85" t="s">
        <v>1659</v>
      </c>
      <c r="AM33" s="79" t="s">
        <v>1672</v>
      </c>
      <c r="AN33" s="79" t="b">
        <v>0</v>
      </c>
      <c r="AO33" s="85" t="s">
        <v>1344</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3.225806451612903</v>
      </c>
      <c r="BF33" s="48">
        <v>0</v>
      </c>
      <c r="BG33" s="49">
        <v>0</v>
      </c>
      <c r="BH33" s="48">
        <v>0</v>
      </c>
      <c r="BI33" s="49">
        <v>0</v>
      </c>
      <c r="BJ33" s="48">
        <v>30</v>
      </c>
      <c r="BK33" s="49">
        <v>96.7741935483871</v>
      </c>
      <c r="BL33" s="48">
        <v>31</v>
      </c>
    </row>
    <row r="34" spans="1:64" ht="15">
      <c r="A34" s="64" t="s">
        <v>228</v>
      </c>
      <c r="B34" s="64" t="s">
        <v>228</v>
      </c>
      <c r="C34" s="65"/>
      <c r="D34" s="66"/>
      <c r="E34" s="67"/>
      <c r="F34" s="68"/>
      <c r="G34" s="65"/>
      <c r="H34" s="69"/>
      <c r="I34" s="70"/>
      <c r="J34" s="70"/>
      <c r="K34" s="34" t="s">
        <v>65</v>
      </c>
      <c r="L34" s="77">
        <v>36</v>
      </c>
      <c r="M34" s="77"/>
      <c r="N34" s="72"/>
      <c r="O34" s="79" t="s">
        <v>176</v>
      </c>
      <c r="P34" s="81">
        <v>43721.68753472222</v>
      </c>
      <c r="Q34" s="79" t="s">
        <v>272</v>
      </c>
      <c r="R34" s="83" t="s">
        <v>607</v>
      </c>
      <c r="S34" s="79" t="s">
        <v>898</v>
      </c>
      <c r="T34" s="79" t="s">
        <v>922</v>
      </c>
      <c r="U34" s="83" t="s">
        <v>946</v>
      </c>
      <c r="V34" s="83" t="s">
        <v>946</v>
      </c>
      <c r="W34" s="81">
        <v>43721.68753472222</v>
      </c>
      <c r="X34" s="83" t="s">
        <v>1000</v>
      </c>
      <c r="Y34" s="79"/>
      <c r="Z34" s="79"/>
      <c r="AA34" s="85" t="s">
        <v>1345</v>
      </c>
      <c r="AB34" s="79"/>
      <c r="AC34" s="79" t="b">
        <v>0</v>
      </c>
      <c r="AD34" s="79">
        <v>1</v>
      </c>
      <c r="AE34" s="85" t="s">
        <v>1659</v>
      </c>
      <c r="AF34" s="79" t="b">
        <v>0</v>
      </c>
      <c r="AG34" s="79" t="s">
        <v>1660</v>
      </c>
      <c r="AH34" s="79"/>
      <c r="AI34" s="85" t="s">
        <v>1659</v>
      </c>
      <c r="AJ34" s="79" t="b">
        <v>0</v>
      </c>
      <c r="AK34" s="79">
        <v>0</v>
      </c>
      <c r="AL34" s="85" t="s">
        <v>1659</v>
      </c>
      <c r="AM34" s="79" t="s">
        <v>1679</v>
      </c>
      <c r="AN34" s="79" t="b">
        <v>0</v>
      </c>
      <c r="AO34" s="85" t="s">
        <v>1345</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2</v>
      </c>
      <c r="BE34" s="49">
        <v>6.451612903225806</v>
      </c>
      <c r="BF34" s="48">
        <v>0</v>
      </c>
      <c r="BG34" s="49">
        <v>0</v>
      </c>
      <c r="BH34" s="48">
        <v>0</v>
      </c>
      <c r="BI34" s="49">
        <v>0</v>
      </c>
      <c r="BJ34" s="48">
        <v>29</v>
      </c>
      <c r="BK34" s="49">
        <v>93.54838709677419</v>
      </c>
      <c r="BL34" s="48">
        <v>31</v>
      </c>
    </row>
    <row r="35" spans="1:64" ht="15">
      <c r="A35" s="64" t="s">
        <v>229</v>
      </c>
      <c r="B35" s="64" t="s">
        <v>229</v>
      </c>
      <c r="C35" s="65"/>
      <c r="D35" s="66"/>
      <c r="E35" s="67"/>
      <c r="F35" s="68"/>
      <c r="G35" s="65"/>
      <c r="H35" s="69"/>
      <c r="I35" s="70"/>
      <c r="J35" s="70"/>
      <c r="K35" s="34" t="s">
        <v>65</v>
      </c>
      <c r="L35" s="77">
        <v>37</v>
      </c>
      <c r="M35" s="77"/>
      <c r="N35" s="72"/>
      <c r="O35" s="79" t="s">
        <v>176</v>
      </c>
      <c r="P35" s="81">
        <v>43721.68755787037</v>
      </c>
      <c r="Q35" s="79" t="s">
        <v>273</v>
      </c>
      <c r="R35" s="83" t="s">
        <v>607</v>
      </c>
      <c r="S35" s="79" t="s">
        <v>898</v>
      </c>
      <c r="T35" s="79" t="s">
        <v>923</v>
      </c>
      <c r="U35" s="83" t="s">
        <v>947</v>
      </c>
      <c r="V35" s="83" t="s">
        <v>947</v>
      </c>
      <c r="W35" s="81">
        <v>43721.68755787037</v>
      </c>
      <c r="X35" s="83" t="s">
        <v>1001</v>
      </c>
      <c r="Y35" s="79"/>
      <c r="Z35" s="79"/>
      <c r="AA35" s="85" t="s">
        <v>1346</v>
      </c>
      <c r="AB35" s="79"/>
      <c r="AC35" s="79" t="b">
        <v>0</v>
      </c>
      <c r="AD35" s="79">
        <v>0</v>
      </c>
      <c r="AE35" s="85" t="s">
        <v>1659</v>
      </c>
      <c r="AF35" s="79" t="b">
        <v>0</v>
      </c>
      <c r="AG35" s="79" t="s">
        <v>1660</v>
      </c>
      <c r="AH35" s="79"/>
      <c r="AI35" s="85" t="s">
        <v>1659</v>
      </c>
      <c r="AJ35" s="79" t="b">
        <v>0</v>
      </c>
      <c r="AK35" s="79">
        <v>0</v>
      </c>
      <c r="AL35" s="85" t="s">
        <v>1659</v>
      </c>
      <c r="AM35" s="79" t="s">
        <v>1679</v>
      </c>
      <c r="AN35" s="79" t="b">
        <v>0</v>
      </c>
      <c r="AO35" s="85" t="s">
        <v>1346</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3.3333333333333335</v>
      </c>
      <c r="BF35" s="48">
        <v>0</v>
      </c>
      <c r="BG35" s="49">
        <v>0</v>
      </c>
      <c r="BH35" s="48">
        <v>0</v>
      </c>
      <c r="BI35" s="49">
        <v>0</v>
      </c>
      <c r="BJ35" s="48">
        <v>29</v>
      </c>
      <c r="BK35" s="49">
        <v>96.66666666666667</v>
      </c>
      <c r="BL35" s="48">
        <v>30</v>
      </c>
    </row>
    <row r="36" spans="1:64" ht="15">
      <c r="A36" s="64" t="s">
        <v>230</v>
      </c>
      <c r="B36" s="64" t="s">
        <v>230</v>
      </c>
      <c r="C36" s="65"/>
      <c r="D36" s="66"/>
      <c r="E36" s="67"/>
      <c r="F36" s="68"/>
      <c r="G36" s="65"/>
      <c r="H36" s="69"/>
      <c r="I36" s="70"/>
      <c r="J36" s="70"/>
      <c r="K36" s="34" t="s">
        <v>65</v>
      </c>
      <c r="L36" s="77">
        <v>38</v>
      </c>
      <c r="M36" s="77"/>
      <c r="N36" s="72"/>
      <c r="O36" s="79" t="s">
        <v>176</v>
      </c>
      <c r="P36" s="81">
        <v>43721.68759259259</v>
      </c>
      <c r="Q36" s="79" t="s">
        <v>274</v>
      </c>
      <c r="R36" s="83" t="s">
        <v>607</v>
      </c>
      <c r="S36" s="79" t="s">
        <v>898</v>
      </c>
      <c r="T36" s="79" t="s">
        <v>923</v>
      </c>
      <c r="U36" s="83" t="s">
        <v>948</v>
      </c>
      <c r="V36" s="83" t="s">
        <v>948</v>
      </c>
      <c r="W36" s="81">
        <v>43721.68759259259</v>
      </c>
      <c r="X36" s="83" t="s">
        <v>1002</v>
      </c>
      <c r="Y36" s="79"/>
      <c r="Z36" s="79"/>
      <c r="AA36" s="85" t="s">
        <v>1347</v>
      </c>
      <c r="AB36" s="79"/>
      <c r="AC36" s="79" t="b">
        <v>0</v>
      </c>
      <c r="AD36" s="79">
        <v>0</v>
      </c>
      <c r="AE36" s="85" t="s">
        <v>1659</v>
      </c>
      <c r="AF36" s="79" t="b">
        <v>0</v>
      </c>
      <c r="AG36" s="79" t="s">
        <v>1660</v>
      </c>
      <c r="AH36" s="79"/>
      <c r="AI36" s="85" t="s">
        <v>1659</v>
      </c>
      <c r="AJ36" s="79" t="b">
        <v>0</v>
      </c>
      <c r="AK36" s="79">
        <v>0</v>
      </c>
      <c r="AL36" s="85" t="s">
        <v>1659</v>
      </c>
      <c r="AM36" s="79" t="s">
        <v>1679</v>
      </c>
      <c r="AN36" s="79" t="b">
        <v>0</v>
      </c>
      <c r="AO36" s="85" t="s">
        <v>1347</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3.3333333333333335</v>
      </c>
      <c r="BF36" s="48">
        <v>0</v>
      </c>
      <c r="BG36" s="49">
        <v>0</v>
      </c>
      <c r="BH36" s="48">
        <v>0</v>
      </c>
      <c r="BI36" s="49">
        <v>0</v>
      </c>
      <c r="BJ36" s="48">
        <v>29</v>
      </c>
      <c r="BK36" s="49">
        <v>96.66666666666667</v>
      </c>
      <c r="BL36" s="48">
        <v>30</v>
      </c>
    </row>
    <row r="37" spans="1:64" ht="15">
      <c r="A37" s="64" t="s">
        <v>231</v>
      </c>
      <c r="B37" s="64" t="s">
        <v>237</v>
      </c>
      <c r="C37" s="65"/>
      <c r="D37" s="66"/>
      <c r="E37" s="67"/>
      <c r="F37" s="68"/>
      <c r="G37" s="65"/>
      <c r="H37" s="69"/>
      <c r="I37" s="70"/>
      <c r="J37" s="70"/>
      <c r="K37" s="34" t="s">
        <v>65</v>
      </c>
      <c r="L37" s="77">
        <v>39</v>
      </c>
      <c r="M37" s="77"/>
      <c r="N37" s="72"/>
      <c r="O37" s="79" t="s">
        <v>242</v>
      </c>
      <c r="P37" s="81">
        <v>43718.72325231481</v>
      </c>
      <c r="Q37" s="79" t="s">
        <v>275</v>
      </c>
      <c r="R37" s="83" t="s">
        <v>608</v>
      </c>
      <c r="S37" s="79" t="s">
        <v>893</v>
      </c>
      <c r="T37" s="79" t="s">
        <v>917</v>
      </c>
      <c r="U37" s="79"/>
      <c r="V37" s="83" t="s">
        <v>964</v>
      </c>
      <c r="W37" s="81">
        <v>43718.72325231481</v>
      </c>
      <c r="X37" s="83" t="s">
        <v>1003</v>
      </c>
      <c r="Y37" s="79"/>
      <c r="Z37" s="79"/>
      <c r="AA37" s="85" t="s">
        <v>1348</v>
      </c>
      <c r="AB37" s="79"/>
      <c r="AC37" s="79" t="b">
        <v>0</v>
      </c>
      <c r="AD37" s="79">
        <v>0</v>
      </c>
      <c r="AE37" s="85" t="s">
        <v>1659</v>
      </c>
      <c r="AF37" s="79" t="b">
        <v>0</v>
      </c>
      <c r="AG37" s="79" t="s">
        <v>1662</v>
      </c>
      <c r="AH37" s="79"/>
      <c r="AI37" s="85" t="s">
        <v>1659</v>
      </c>
      <c r="AJ37" s="79" t="b">
        <v>0</v>
      </c>
      <c r="AK37" s="79">
        <v>1</v>
      </c>
      <c r="AL37" s="85" t="s">
        <v>1520</v>
      </c>
      <c r="AM37" s="79" t="s">
        <v>1680</v>
      </c>
      <c r="AN37" s="79" t="b">
        <v>0</v>
      </c>
      <c r="AO37" s="85" t="s">
        <v>1520</v>
      </c>
      <c r="AP37" s="79" t="s">
        <v>176</v>
      </c>
      <c r="AQ37" s="79">
        <v>0</v>
      </c>
      <c r="AR37" s="79">
        <v>0</v>
      </c>
      <c r="AS37" s="79"/>
      <c r="AT37" s="79"/>
      <c r="AU37" s="79"/>
      <c r="AV37" s="79"/>
      <c r="AW37" s="79"/>
      <c r="AX37" s="79"/>
      <c r="AY37" s="79"/>
      <c r="AZ37" s="79"/>
      <c r="BA37">
        <v>13</v>
      </c>
      <c r="BB37" s="78" t="str">
        <f>REPLACE(INDEX(GroupVertices[Group],MATCH(Edges25[[#This Row],[Vertex 1]],GroupVertices[Vertex],0)),1,1,"")</f>
        <v>2</v>
      </c>
      <c r="BC37" s="78" t="str">
        <f>REPLACE(INDEX(GroupVertices[Group],MATCH(Edges25[[#This Row],[Vertex 2]],GroupVertices[Vertex],0)),1,1,"")</f>
        <v>2</v>
      </c>
      <c r="BD37" s="48">
        <v>0</v>
      </c>
      <c r="BE37" s="49">
        <v>0</v>
      </c>
      <c r="BF37" s="48">
        <v>0</v>
      </c>
      <c r="BG37" s="49">
        <v>0</v>
      </c>
      <c r="BH37" s="48">
        <v>0</v>
      </c>
      <c r="BI37" s="49">
        <v>0</v>
      </c>
      <c r="BJ37" s="48">
        <v>14</v>
      </c>
      <c r="BK37" s="49">
        <v>100</v>
      </c>
      <c r="BL37" s="48">
        <v>14</v>
      </c>
    </row>
    <row r="38" spans="1:64" ht="15">
      <c r="A38" s="64" t="s">
        <v>231</v>
      </c>
      <c r="B38" s="64" t="s">
        <v>237</v>
      </c>
      <c r="C38" s="65"/>
      <c r="D38" s="66"/>
      <c r="E38" s="67"/>
      <c r="F38" s="68"/>
      <c r="G38" s="65"/>
      <c r="H38" s="69"/>
      <c r="I38" s="70"/>
      <c r="J38" s="70"/>
      <c r="K38" s="34" t="s">
        <v>65</v>
      </c>
      <c r="L38" s="77">
        <v>40</v>
      </c>
      <c r="M38" s="77"/>
      <c r="N38" s="72"/>
      <c r="O38" s="79" t="s">
        <v>242</v>
      </c>
      <c r="P38" s="81">
        <v>43719.55658564815</v>
      </c>
      <c r="Q38" s="79" t="s">
        <v>266</v>
      </c>
      <c r="R38" s="83" t="s">
        <v>601</v>
      </c>
      <c r="S38" s="79" t="s">
        <v>893</v>
      </c>
      <c r="T38" s="79" t="s">
        <v>908</v>
      </c>
      <c r="U38" s="79"/>
      <c r="V38" s="83" t="s">
        <v>964</v>
      </c>
      <c r="W38" s="81">
        <v>43719.55658564815</v>
      </c>
      <c r="X38" s="83" t="s">
        <v>1004</v>
      </c>
      <c r="Y38" s="79"/>
      <c r="Z38" s="79"/>
      <c r="AA38" s="85" t="s">
        <v>1349</v>
      </c>
      <c r="AB38" s="79"/>
      <c r="AC38" s="79" t="b">
        <v>0</v>
      </c>
      <c r="AD38" s="79">
        <v>0</v>
      </c>
      <c r="AE38" s="85" t="s">
        <v>1659</v>
      </c>
      <c r="AF38" s="79" t="b">
        <v>0</v>
      </c>
      <c r="AG38" s="79" t="s">
        <v>1660</v>
      </c>
      <c r="AH38" s="79"/>
      <c r="AI38" s="85" t="s">
        <v>1659</v>
      </c>
      <c r="AJ38" s="79" t="b">
        <v>0</v>
      </c>
      <c r="AK38" s="79">
        <v>3</v>
      </c>
      <c r="AL38" s="85" t="s">
        <v>1546</v>
      </c>
      <c r="AM38" s="79" t="s">
        <v>1680</v>
      </c>
      <c r="AN38" s="79" t="b">
        <v>0</v>
      </c>
      <c r="AO38" s="85" t="s">
        <v>1546</v>
      </c>
      <c r="AP38" s="79" t="s">
        <v>176</v>
      </c>
      <c r="AQ38" s="79">
        <v>0</v>
      </c>
      <c r="AR38" s="79">
        <v>0</v>
      </c>
      <c r="AS38" s="79"/>
      <c r="AT38" s="79"/>
      <c r="AU38" s="79"/>
      <c r="AV38" s="79"/>
      <c r="AW38" s="79"/>
      <c r="AX38" s="79"/>
      <c r="AY38" s="79"/>
      <c r="AZ38" s="79"/>
      <c r="BA38">
        <v>13</v>
      </c>
      <c r="BB38" s="78" t="str">
        <f>REPLACE(INDEX(GroupVertices[Group],MATCH(Edges25[[#This Row],[Vertex 1]],GroupVertices[Vertex],0)),1,1,"")</f>
        <v>2</v>
      </c>
      <c r="BC38" s="78" t="str">
        <f>REPLACE(INDEX(GroupVertices[Group],MATCH(Edges25[[#This Row],[Vertex 2]],GroupVertices[Vertex],0)),1,1,"")</f>
        <v>2</v>
      </c>
      <c r="BD38" s="48">
        <v>0</v>
      </c>
      <c r="BE38" s="49">
        <v>0</v>
      </c>
      <c r="BF38" s="48">
        <v>1</v>
      </c>
      <c r="BG38" s="49">
        <v>6.666666666666667</v>
      </c>
      <c r="BH38" s="48">
        <v>0</v>
      </c>
      <c r="BI38" s="49">
        <v>0</v>
      </c>
      <c r="BJ38" s="48">
        <v>14</v>
      </c>
      <c r="BK38" s="49">
        <v>93.33333333333333</v>
      </c>
      <c r="BL38" s="48">
        <v>15</v>
      </c>
    </row>
    <row r="39" spans="1:64" ht="15">
      <c r="A39" s="64" t="s">
        <v>231</v>
      </c>
      <c r="B39" s="64" t="s">
        <v>237</v>
      </c>
      <c r="C39" s="65"/>
      <c r="D39" s="66"/>
      <c r="E39" s="67"/>
      <c r="F39" s="68"/>
      <c r="G39" s="65"/>
      <c r="H39" s="69"/>
      <c r="I39" s="70"/>
      <c r="J39" s="70"/>
      <c r="K39" s="34" t="s">
        <v>65</v>
      </c>
      <c r="L39" s="77">
        <v>41</v>
      </c>
      <c r="M39" s="77"/>
      <c r="N39" s="72"/>
      <c r="O39" s="79" t="s">
        <v>242</v>
      </c>
      <c r="P39" s="81">
        <v>43719.64003472222</v>
      </c>
      <c r="Q39" s="79" t="s">
        <v>269</v>
      </c>
      <c r="R39" s="83" t="s">
        <v>604</v>
      </c>
      <c r="S39" s="79" t="s">
        <v>893</v>
      </c>
      <c r="T39" s="79" t="s">
        <v>919</v>
      </c>
      <c r="U39" s="79"/>
      <c r="V39" s="83" t="s">
        <v>964</v>
      </c>
      <c r="W39" s="81">
        <v>43719.64003472222</v>
      </c>
      <c r="X39" s="83" t="s">
        <v>1005</v>
      </c>
      <c r="Y39" s="79"/>
      <c r="Z39" s="79"/>
      <c r="AA39" s="85" t="s">
        <v>1350</v>
      </c>
      <c r="AB39" s="79"/>
      <c r="AC39" s="79" t="b">
        <v>0</v>
      </c>
      <c r="AD39" s="79">
        <v>0</v>
      </c>
      <c r="AE39" s="85" t="s">
        <v>1659</v>
      </c>
      <c r="AF39" s="79" t="b">
        <v>0</v>
      </c>
      <c r="AG39" s="79" t="s">
        <v>1660</v>
      </c>
      <c r="AH39" s="79"/>
      <c r="AI39" s="85" t="s">
        <v>1659</v>
      </c>
      <c r="AJ39" s="79" t="b">
        <v>0</v>
      </c>
      <c r="AK39" s="79">
        <v>2</v>
      </c>
      <c r="AL39" s="85" t="s">
        <v>1549</v>
      </c>
      <c r="AM39" s="79" t="s">
        <v>1680</v>
      </c>
      <c r="AN39" s="79" t="b">
        <v>0</v>
      </c>
      <c r="AO39" s="85" t="s">
        <v>1549</v>
      </c>
      <c r="AP39" s="79" t="s">
        <v>176</v>
      </c>
      <c r="AQ39" s="79">
        <v>0</v>
      </c>
      <c r="AR39" s="79">
        <v>0</v>
      </c>
      <c r="AS39" s="79"/>
      <c r="AT39" s="79"/>
      <c r="AU39" s="79"/>
      <c r="AV39" s="79"/>
      <c r="AW39" s="79"/>
      <c r="AX39" s="79"/>
      <c r="AY39" s="79"/>
      <c r="AZ39" s="79"/>
      <c r="BA39">
        <v>13</v>
      </c>
      <c r="BB39" s="78" t="str">
        <f>REPLACE(INDEX(GroupVertices[Group],MATCH(Edges25[[#This Row],[Vertex 1]],GroupVertices[Vertex],0)),1,1,"")</f>
        <v>2</v>
      </c>
      <c r="BC39" s="78" t="str">
        <f>REPLACE(INDEX(GroupVertices[Group],MATCH(Edges25[[#This Row],[Vertex 2]],GroupVertices[Vertex],0)),1,1,"")</f>
        <v>2</v>
      </c>
      <c r="BD39" s="48">
        <v>0</v>
      </c>
      <c r="BE39" s="49">
        <v>0</v>
      </c>
      <c r="BF39" s="48">
        <v>0</v>
      </c>
      <c r="BG39" s="49">
        <v>0</v>
      </c>
      <c r="BH39" s="48">
        <v>0</v>
      </c>
      <c r="BI39" s="49">
        <v>0</v>
      </c>
      <c r="BJ39" s="48">
        <v>14</v>
      </c>
      <c r="BK39" s="49">
        <v>100</v>
      </c>
      <c r="BL39" s="48">
        <v>14</v>
      </c>
    </row>
    <row r="40" spans="1:64" ht="15">
      <c r="A40" s="64" t="s">
        <v>231</v>
      </c>
      <c r="B40" s="64" t="s">
        <v>237</v>
      </c>
      <c r="C40" s="65"/>
      <c r="D40" s="66"/>
      <c r="E40" s="67"/>
      <c r="F40" s="68"/>
      <c r="G40" s="65"/>
      <c r="H40" s="69"/>
      <c r="I40" s="70"/>
      <c r="J40" s="70"/>
      <c r="K40" s="34" t="s">
        <v>65</v>
      </c>
      <c r="L40" s="77">
        <v>42</v>
      </c>
      <c r="M40" s="77"/>
      <c r="N40" s="72"/>
      <c r="O40" s="79" t="s">
        <v>242</v>
      </c>
      <c r="P40" s="81">
        <v>43720.515</v>
      </c>
      <c r="Q40" s="79" t="s">
        <v>276</v>
      </c>
      <c r="R40" s="83" t="s">
        <v>609</v>
      </c>
      <c r="S40" s="79" t="s">
        <v>893</v>
      </c>
      <c r="T40" s="79" t="s">
        <v>916</v>
      </c>
      <c r="U40" s="79"/>
      <c r="V40" s="83" t="s">
        <v>964</v>
      </c>
      <c r="W40" s="81">
        <v>43720.515</v>
      </c>
      <c r="X40" s="83" t="s">
        <v>1006</v>
      </c>
      <c r="Y40" s="79"/>
      <c r="Z40" s="79"/>
      <c r="AA40" s="85" t="s">
        <v>1351</v>
      </c>
      <c r="AB40" s="79"/>
      <c r="AC40" s="79" t="b">
        <v>0</v>
      </c>
      <c r="AD40" s="79">
        <v>0</v>
      </c>
      <c r="AE40" s="85" t="s">
        <v>1659</v>
      </c>
      <c r="AF40" s="79" t="b">
        <v>0</v>
      </c>
      <c r="AG40" s="79" t="s">
        <v>1660</v>
      </c>
      <c r="AH40" s="79"/>
      <c r="AI40" s="85" t="s">
        <v>1659</v>
      </c>
      <c r="AJ40" s="79" t="b">
        <v>0</v>
      </c>
      <c r="AK40" s="79">
        <v>1</v>
      </c>
      <c r="AL40" s="85" t="s">
        <v>1576</v>
      </c>
      <c r="AM40" s="79" t="s">
        <v>1680</v>
      </c>
      <c r="AN40" s="79" t="b">
        <v>0</v>
      </c>
      <c r="AO40" s="85" t="s">
        <v>1576</v>
      </c>
      <c r="AP40" s="79" t="s">
        <v>176</v>
      </c>
      <c r="AQ40" s="79">
        <v>0</v>
      </c>
      <c r="AR40" s="79">
        <v>0</v>
      </c>
      <c r="AS40" s="79"/>
      <c r="AT40" s="79"/>
      <c r="AU40" s="79"/>
      <c r="AV40" s="79"/>
      <c r="AW40" s="79"/>
      <c r="AX40" s="79"/>
      <c r="AY40" s="79"/>
      <c r="AZ40" s="79"/>
      <c r="BA40">
        <v>13</v>
      </c>
      <c r="BB40" s="78" t="str">
        <f>REPLACE(INDEX(GroupVertices[Group],MATCH(Edges25[[#This Row],[Vertex 1]],GroupVertices[Vertex],0)),1,1,"")</f>
        <v>2</v>
      </c>
      <c r="BC40" s="78" t="str">
        <f>REPLACE(INDEX(GroupVertices[Group],MATCH(Edges25[[#This Row],[Vertex 2]],GroupVertices[Vertex],0)),1,1,"")</f>
        <v>2</v>
      </c>
      <c r="BD40" s="48">
        <v>0</v>
      </c>
      <c r="BE40" s="49">
        <v>0</v>
      </c>
      <c r="BF40" s="48">
        <v>0</v>
      </c>
      <c r="BG40" s="49">
        <v>0</v>
      </c>
      <c r="BH40" s="48">
        <v>0</v>
      </c>
      <c r="BI40" s="49">
        <v>0</v>
      </c>
      <c r="BJ40" s="48">
        <v>15</v>
      </c>
      <c r="BK40" s="49">
        <v>100</v>
      </c>
      <c r="BL40" s="48">
        <v>15</v>
      </c>
    </row>
    <row r="41" spans="1:64" ht="15">
      <c r="A41" s="64" t="s">
        <v>231</v>
      </c>
      <c r="B41" s="64" t="s">
        <v>237</v>
      </c>
      <c r="C41" s="65"/>
      <c r="D41" s="66"/>
      <c r="E41" s="67"/>
      <c r="F41" s="68"/>
      <c r="G41" s="65"/>
      <c r="H41" s="69"/>
      <c r="I41" s="70"/>
      <c r="J41" s="70"/>
      <c r="K41" s="34" t="s">
        <v>65</v>
      </c>
      <c r="L41" s="77">
        <v>43</v>
      </c>
      <c r="M41" s="77"/>
      <c r="N41" s="72"/>
      <c r="O41" s="79" t="s">
        <v>242</v>
      </c>
      <c r="P41" s="81">
        <v>43720.515023148146</v>
      </c>
      <c r="Q41" s="79" t="s">
        <v>277</v>
      </c>
      <c r="R41" s="83" t="s">
        <v>610</v>
      </c>
      <c r="S41" s="79" t="s">
        <v>893</v>
      </c>
      <c r="T41" s="79" t="s">
        <v>916</v>
      </c>
      <c r="U41" s="79"/>
      <c r="V41" s="83" t="s">
        <v>964</v>
      </c>
      <c r="W41" s="81">
        <v>43720.515023148146</v>
      </c>
      <c r="X41" s="83" t="s">
        <v>1007</v>
      </c>
      <c r="Y41" s="79"/>
      <c r="Z41" s="79"/>
      <c r="AA41" s="85" t="s">
        <v>1352</v>
      </c>
      <c r="AB41" s="79"/>
      <c r="AC41" s="79" t="b">
        <v>0</v>
      </c>
      <c r="AD41" s="79">
        <v>0</v>
      </c>
      <c r="AE41" s="85" t="s">
        <v>1659</v>
      </c>
      <c r="AF41" s="79" t="b">
        <v>0</v>
      </c>
      <c r="AG41" s="79" t="s">
        <v>1660</v>
      </c>
      <c r="AH41" s="79"/>
      <c r="AI41" s="85" t="s">
        <v>1659</v>
      </c>
      <c r="AJ41" s="79" t="b">
        <v>0</v>
      </c>
      <c r="AK41" s="79">
        <v>1</v>
      </c>
      <c r="AL41" s="85" t="s">
        <v>1577</v>
      </c>
      <c r="AM41" s="79" t="s">
        <v>1680</v>
      </c>
      <c r="AN41" s="79" t="b">
        <v>0</v>
      </c>
      <c r="AO41" s="85" t="s">
        <v>1577</v>
      </c>
      <c r="AP41" s="79" t="s">
        <v>176</v>
      </c>
      <c r="AQ41" s="79">
        <v>0</v>
      </c>
      <c r="AR41" s="79">
        <v>0</v>
      </c>
      <c r="AS41" s="79"/>
      <c r="AT41" s="79"/>
      <c r="AU41" s="79"/>
      <c r="AV41" s="79"/>
      <c r="AW41" s="79"/>
      <c r="AX41" s="79"/>
      <c r="AY41" s="79"/>
      <c r="AZ41" s="79"/>
      <c r="BA41">
        <v>13</v>
      </c>
      <c r="BB41" s="78" t="str">
        <f>REPLACE(INDEX(GroupVertices[Group],MATCH(Edges25[[#This Row],[Vertex 1]],GroupVertices[Vertex],0)),1,1,"")</f>
        <v>2</v>
      </c>
      <c r="BC41" s="78" t="str">
        <f>REPLACE(INDEX(GroupVertices[Group],MATCH(Edges25[[#This Row],[Vertex 2]],GroupVertices[Vertex],0)),1,1,"")</f>
        <v>2</v>
      </c>
      <c r="BD41" s="48">
        <v>0</v>
      </c>
      <c r="BE41" s="49">
        <v>0</v>
      </c>
      <c r="BF41" s="48">
        <v>0</v>
      </c>
      <c r="BG41" s="49">
        <v>0</v>
      </c>
      <c r="BH41" s="48">
        <v>0</v>
      </c>
      <c r="BI41" s="49">
        <v>0</v>
      </c>
      <c r="BJ41" s="48">
        <v>14</v>
      </c>
      <c r="BK41" s="49">
        <v>100</v>
      </c>
      <c r="BL41" s="48">
        <v>14</v>
      </c>
    </row>
    <row r="42" spans="1:64" ht="15">
      <c r="A42" s="64" t="s">
        <v>231</v>
      </c>
      <c r="B42" s="64" t="s">
        <v>237</v>
      </c>
      <c r="C42" s="65"/>
      <c r="D42" s="66"/>
      <c r="E42" s="67"/>
      <c r="F42" s="68"/>
      <c r="G42" s="65"/>
      <c r="H42" s="69"/>
      <c r="I42" s="70"/>
      <c r="J42" s="70"/>
      <c r="K42" s="34" t="s">
        <v>65</v>
      </c>
      <c r="L42" s="77">
        <v>44</v>
      </c>
      <c r="M42" s="77"/>
      <c r="N42" s="72"/>
      <c r="O42" s="79" t="s">
        <v>242</v>
      </c>
      <c r="P42" s="81">
        <v>43722.55657407407</v>
      </c>
      <c r="Q42" s="79" t="s">
        <v>278</v>
      </c>
      <c r="R42" s="83" t="s">
        <v>611</v>
      </c>
      <c r="S42" s="79" t="s">
        <v>893</v>
      </c>
      <c r="T42" s="79" t="s">
        <v>916</v>
      </c>
      <c r="U42" s="79"/>
      <c r="V42" s="83" t="s">
        <v>964</v>
      </c>
      <c r="W42" s="81">
        <v>43722.55657407407</v>
      </c>
      <c r="X42" s="83" t="s">
        <v>1008</v>
      </c>
      <c r="Y42" s="79"/>
      <c r="Z42" s="79"/>
      <c r="AA42" s="85" t="s">
        <v>1353</v>
      </c>
      <c r="AB42" s="79"/>
      <c r="AC42" s="79" t="b">
        <v>0</v>
      </c>
      <c r="AD42" s="79">
        <v>0</v>
      </c>
      <c r="AE42" s="85" t="s">
        <v>1659</v>
      </c>
      <c r="AF42" s="79" t="b">
        <v>0</v>
      </c>
      <c r="AG42" s="79" t="s">
        <v>1660</v>
      </c>
      <c r="AH42" s="79"/>
      <c r="AI42" s="85" t="s">
        <v>1659</v>
      </c>
      <c r="AJ42" s="79" t="b">
        <v>0</v>
      </c>
      <c r="AK42" s="79">
        <v>1</v>
      </c>
      <c r="AL42" s="85" t="s">
        <v>1625</v>
      </c>
      <c r="AM42" s="79" t="s">
        <v>1680</v>
      </c>
      <c r="AN42" s="79" t="b">
        <v>0</v>
      </c>
      <c r="AO42" s="85" t="s">
        <v>1625</v>
      </c>
      <c r="AP42" s="79" t="s">
        <v>176</v>
      </c>
      <c r="AQ42" s="79">
        <v>0</v>
      </c>
      <c r="AR42" s="79">
        <v>0</v>
      </c>
      <c r="AS42" s="79"/>
      <c r="AT42" s="79"/>
      <c r="AU42" s="79"/>
      <c r="AV42" s="79"/>
      <c r="AW42" s="79"/>
      <c r="AX42" s="79"/>
      <c r="AY42" s="79"/>
      <c r="AZ42" s="79"/>
      <c r="BA42">
        <v>13</v>
      </c>
      <c r="BB42" s="78" t="str">
        <f>REPLACE(INDEX(GroupVertices[Group],MATCH(Edges25[[#This Row],[Vertex 1]],GroupVertices[Vertex],0)),1,1,"")</f>
        <v>2</v>
      </c>
      <c r="BC42" s="78" t="str">
        <f>REPLACE(INDEX(GroupVertices[Group],MATCH(Edges25[[#This Row],[Vertex 2]],GroupVertices[Vertex],0)),1,1,"")</f>
        <v>2</v>
      </c>
      <c r="BD42" s="48">
        <v>1</v>
      </c>
      <c r="BE42" s="49">
        <v>7.6923076923076925</v>
      </c>
      <c r="BF42" s="48">
        <v>0</v>
      </c>
      <c r="BG42" s="49">
        <v>0</v>
      </c>
      <c r="BH42" s="48">
        <v>0</v>
      </c>
      <c r="BI42" s="49">
        <v>0</v>
      </c>
      <c r="BJ42" s="48">
        <v>12</v>
      </c>
      <c r="BK42" s="49">
        <v>92.3076923076923</v>
      </c>
      <c r="BL42" s="48">
        <v>13</v>
      </c>
    </row>
    <row r="43" spans="1:64" ht="15">
      <c r="A43" s="64" t="s">
        <v>231</v>
      </c>
      <c r="B43" s="64" t="s">
        <v>237</v>
      </c>
      <c r="C43" s="65"/>
      <c r="D43" s="66"/>
      <c r="E43" s="67"/>
      <c r="F43" s="68"/>
      <c r="G43" s="65"/>
      <c r="H43" s="69"/>
      <c r="I43" s="70"/>
      <c r="J43" s="70"/>
      <c r="K43" s="34" t="s">
        <v>65</v>
      </c>
      <c r="L43" s="77">
        <v>45</v>
      </c>
      <c r="M43" s="77"/>
      <c r="N43" s="72"/>
      <c r="O43" s="79" t="s">
        <v>242</v>
      </c>
      <c r="P43" s="81">
        <v>43722.556608796294</v>
      </c>
      <c r="Q43" s="79" t="s">
        <v>279</v>
      </c>
      <c r="R43" s="83" t="s">
        <v>612</v>
      </c>
      <c r="S43" s="79" t="s">
        <v>893</v>
      </c>
      <c r="T43" s="79" t="s">
        <v>916</v>
      </c>
      <c r="U43" s="79"/>
      <c r="V43" s="83" t="s">
        <v>964</v>
      </c>
      <c r="W43" s="81">
        <v>43722.556608796294</v>
      </c>
      <c r="X43" s="83" t="s">
        <v>1009</v>
      </c>
      <c r="Y43" s="79"/>
      <c r="Z43" s="79"/>
      <c r="AA43" s="85" t="s">
        <v>1354</v>
      </c>
      <c r="AB43" s="79"/>
      <c r="AC43" s="79" t="b">
        <v>0</v>
      </c>
      <c r="AD43" s="79">
        <v>0</v>
      </c>
      <c r="AE43" s="85" t="s">
        <v>1659</v>
      </c>
      <c r="AF43" s="79" t="b">
        <v>0</v>
      </c>
      <c r="AG43" s="79" t="s">
        <v>1660</v>
      </c>
      <c r="AH43" s="79"/>
      <c r="AI43" s="85" t="s">
        <v>1659</v>
      </c>
      <c r="AJ43" s="79" t="b">
        <v>0</v>
      </c>
      <c r="AK43" s="79">
        <v>1</v>
      </c>
      <c r="AL43" s="85" t="s">
        <v>1626</v>
      </c>
      <c r="AM43" s="79" t="s">
        <v>1680</v>
      </c>
      <c r="AN43" s="79" t="b">
        <v>0</v>
      </c>
      <c r="AO43" s="85" t="s">
        <v>1626</v>
      </c>
      <c r="AP43" s="79" t="s">
        <v>176</v>
      </c>
      <c r="AQ43" s="79">
        <v>0</v>
      </c>
      <c r="AR43" s="79">
        <v>0</v>
      </c>
      <c r="AS43" s="79"/>
      <c r="AT43" s="79"/>
      <c r="AU43" s="79"/>
      <c r="AV43" s="79"/>
      <c r="AW43" s="79"/>
      <c r="AX43" s="79"/>
      <c r="AY43" s="79"/>
      <c r="AZ43" s="79"/>
      <c r="BA43">
        <v>13</v>
      </c>
      <c r="BB43" s="78" t="str">
        <f>REPLACE(INDEX(GroupVertices[Group],MATCH(Edges25[[#This Row],[Vertex 1]],GroupVertices[Vertex],0)),1,1,"")</f>
        <v>2</v>
      </c>
      <c r="BC43" s="78" t="str">
        <f>REPLACE(INDEX(GroupVertices[Group],MATCH(Edges25[[#This Row],[Vertex 2]],GroupVertices[Vertex],0)),1,1,"")</f>
        <v>2</v>
      </c>
      <c r="BD43" s="48">
        <v>0</v>
      </c>
      <c r="BE43" s="49">
        <v>0</v>
      </c>
      <c r="BF43" s="48">
        <v>0</v>
      </c>
      <c r="BG43" s="49">
        <v>0</v>
      </c>
      <c r="BH43" s="48">
        <v>0</v>
      </c>
      <c r="BI43" s="49">
        <v>0</v>
      </c>
      <c r="BJ43" s="48">
        <v>14</v>
      </c>
      <c r="BK43" s="49">
        <v>100</v>
      </c>
      <c r="BL43" s="48">
        <v>14</v>
      </c>
    </row>
    <row r="44" spans="1:64" ht="15">
      <c r="A44" s="64" t="s">
        <v>231</v>
      </c>
      <c r="B44" s="64" t="s">
        <v>237</v>
      </c>
      <c r="C44" s="65"/>
      <c r="D44" s="66"/>
      <c r="E44" s="67"/>
      <c r="F44" s="68"/>
      <c r="G44" s="65"/>
      <c r="H44" s="69"/>
      <c r="I44" s="70"/>
      <c r="J44" s="70"/>
      <c r="K44" s="34" t="s">
        <v>65</v>
      </c>
      <c r="L44" s="77">
        <v>46</v>
      </c>
      <c r="M44" s="77"/>
      <c r="N44" s="72"/>
      <c r="O44" s="79" t="s">
        <v>242</v>
      </c>
      <c r="P44" s="81">
        <v>43722.55668981482</v>
      </c>
      <c r="Q44" s="79" t="s">
        <v>280</v>
      </c>
      <c r="R44" s="83" t="s">
        <v>613</v>
      </c>
      <c r="S44" s="79" t="s">
        <v>893</v>
      </c>
      <c r="T44" s="79" t="s">
        <v>916</v>
      </c>
      <c r="U44" s="79"/>
      <c r="V44" s="83" t="s">
        <v>964</v>
      </c>
      <c r="W44" s="81">
        <v>43722.55668981482</v>
      </c>
      <c r="X44" s="83" t="s">
        <v>1010</v>
      </c>
      <c r="Y44" s="79"/>
      <c r="Z44" s="79"/>
      <c r="AA44" s="85" t="s">
        <v>1355</v>
      </c>
      <c r="AB44" s="79"/>
      <c r="AC44" s="79" t="b">
        <v>0</v>
      </c>
      <c r="AD44" s="79">
        <v>0</v>
      </c>
      <c r="AE44" s="85" t="s">
        <v>1659</v>
      </c>
      <c r="AF44" s="79" t="b">
        <v>0</v>
      </c>
      <c r="AG44" s="79" t="s">
        <v>1660</v>
      </c>
      <c r="AH44" s="79"/>
      <c r="AI44" s="85" t="s">
        <v>1659</v>
      </c>
      <c r="AJ44" s="79" t="b">
        <v>0</v>
      </c>
      <c r="AK44" s="79">
        <v>1</v>
      </c>
      <c r="AL44" s="85" t="s">
        <v>1627</v>
      </c>
      <c r="AM44" s="79" t="s">
        <v>1680</v>
      </c>
      <c r="AN44" s="79" t="b">
        <v>0</v>
      </c>
      <c r="AO44" s="85" t="s">
        <v>1627</v>
      </c>
      <c r="AP44" s="79" t="s">
        <v>176</v>
      </c>
      <c r="AQ44" s="79">
        <v>0</v>
      </c>
      <c r="AR44" s="79">
        <v>0</v>
      </c>
      <c r="AS44" s="79"/>
      <c r="AT44" s="79"/>
      <c r="AU44" s="79"/>
      <c r="AV44" s="79"/>
      <c r="AW44" s="79"/>
      <c r="AX44" s="79"/>
      <c r="AY44" s="79"/>
      <c r="AZ44" s="79"/>
      <c r="BA44">
        <v>13</v>
      </c>
      <c r="BB44" s="78" t="str">
        <f>REPLACE(INDEX(GroupVertices[Group],MATCH(Edges25[[#This Row],[Vertex 1]],GroupVertices[Vertex],0)),1,1,"")</f>
        <v>2</v>
      </c>
      <c r="BC44" s="78" t="str">
        <f>REPLACE(INDEX(GroupVertices[Group],MATCH(Edges25[[#This Row],[Vertex 2]],GroupVertices[Vertex],0)),1,1,"")</f>
        <v>2</v>
      </c>
      <c r="BD44" s="48">
        <v>0</v>
      </c>
      <c r="BE44" s="49">
        <v>0</v>
      </c>
      <c r="BF44" s="48">
        <v>0</v>
      </c>
      <c r="BG44" s="49">
        <v>0</v>
      </c>
      <c r="BH44" s="48">
        <v>0</v>
      </c>
      <c r="BI44" s="49">
        <v>0</v>
      </c>
      <c r="BJ44" s="48">
        <v>15</v>
      </c>
      <c r="BK44" s="49">
        <v>100</v>
      </c>
      <c r="BL44" s="48">
        <v>15</v>
      </c>
    </row>
    <row r="45" spans="1:64" ht="15">
      <c r="A45" s="64" t="s">
        <v>231</v>
      </c>
      <c r="B45" s="64" t="s">
        <v>237</v>
      </c>
      <c r="C45" s="65"/>
      <c r="D45" s="66"/>
      <c r="E45" s="67"/>
      <c r="F45" s="68"/>
      <c r="G45" s="65"/>
      <c r="H45" s="69"/>
      <c r="I45" s="70"/>
      <c r="J45" s="70"/>
      <c r="K45" s="34" t="s">
        <v>65</v>
      </c>
      <c r="L45" s="77">
        <v>47</v>
      </c>
      <c r="M45" s="77"/>
      <c r="N45" s="72"/>
      <c r="O45" s="79" t="s">
        <v>242</v>
      </c>
      <c r="P45" s="81">
        <v>43722.55671296296</v>
      </c>
      <c r="Q45" s="79" t="s">
        <v>281</v>
      </c>
      <c r="R45" s="83" t="s">
        <v>614</v>
      </c>
      <c r="S45" s="79" t="s">
        <v>893</v>
      </c>
      <c r="T45" s="79" t="s">
        <v>919</v>
      </c>
      <c r="U45" s="79"/>
      <c r="V45" s="83" t="s">
        <v>964</v>
      </c>
      <c r="W45" s="81">
        <v>43722.55671296296</v>
      </c>
      <c r="X45" s="83" t="s">
        <v>1011</v>
      </c>
      <c r="Y45" s="79"/>
      <c r="Z45" s="79"/>
      <c r="AA45" s="85" t="s">
        <v>1356</v>
      </c>
      <c r="AB45" s="79"/>
      <c r="AC45" s="79" t="b">
        <v>0</v>
      </c>
      <c r="AD45" s="79">
        <v>0</v>
      </c>
      <c r="AE45" s="85" t="s">
        <v>1659</v>
      </c>
      <c r="AF45" s="79" t="b">
        <v>0</v>
      </c>
      <c r="AG45" s="79" t="s">
        <v>1660</v>
      </c>
      <c r="AH45" s="79"/>
      <c r="AI45" s="85" t="s">
        <v>1659</v>
      </c>
      <c r="AJ45" s="79" t="b">
        <v>0</v>
      </c>
      <c r="AK45" s="79">
        <v>1</v>
      </c>
      <c r="AL45" s="85" t="s">
        <v>1628</v>
      </c>
      <c r="AM45" s="79" t="s">
        <v>1680</v>
      </c>
      <c r="AN45" s="79" t="b">
        <v>0</v>
      </c>
      <c r="AO45" s="85" t="s">
        <v>1628</v>
      </c>
      <c r="AP45" s="79" t="s">
        <v>176</v>
      </c>
      <c r="AQ45" s="79">
        <v>0</v>
      </c>
      <c r="AR45" s="79">
        <v>0</v>
      </c>
      <c r="AS45" s="79"/>
      <c r="AT45" s="79"/>
      <c r="AU45" s="79"/>
      <c r="AV45" s="79"/>
      <c r="AW45" s="79"/>
      <c r="AX45" s="79"/>
      <c r="AY45" s="79"/>
      <c r="AZ45" s="79"/>
      <c r="BA45">
        <v>13</v>
      </c>
      <c r="BB45" s="78" t="str">
        <f>REPLACE(INDEX(GroupVertices[Group],MATCH(Edges25[[#This Row],[Vertex 1]],GroupVertices[Vertex],0)),1,1,"")</f>
        <v>2</v>
      </c>
      <c r="BC45" s="78" t="str">
        <f>REPLACE(INDEX(GroupVertices[Group],MATCH(Edges25[[#This Row],[Vertex 2]],GroupVertices[Vertex],0)),1,1,"")</f>
        <v>2</v>
      </c>
      <c r="BD45" s="48">
        <v>0</v>
      </c>
      <c r="BE45" s="49">
        <v>0</v>
      </c>
      <c r="BF45" s="48">
        <v>0</v>
      </c>
      <c r="BG45" s="49">
        <v>0</v>
      </c>
      <c r="BH45" s="48">
        <v>0</v>
      </c>
      <c r="BI45" s="49">
        <v>0</v>
      </c>
      <c r="BJ45" s="48">
        <v>13</v>
      </c>
      <c r="BK45" s="49">
        <v>100</v>
      </c>
      <c r="BL45" s="48">
        <v>13</v>
      </c>
    </row>
    <row r="46" spans="1:64" ht="15">
      <c r="A46" s="64" t="s">
        <v>231</v>
      </c>
      <c r="B46" s="64" t="s">
        <v>237</v>
      </c>
      <c r="C46" s="65"/>
      <c r="D46" s="66"/>
      <c r="E46" s="67"/>
      <c r="F46" s="68"/>
      <c r="G46" s="65"/>
      <c r="H46" s="69"/>
      <c r="I46" s="70"/>
      <c r="J46" s="70"/>
      <c r="K46" s="34" t="s">
        <v>65</v>
      </c>
      <c r="L46" s="77">
        <v>48</v>
      </c>
      <c r="M46" s="77"/>
      <c r="N46" s="72"/>
      <c r="O46" s="79" t="s">
        <v>242</v>
      </c>
      <c r="P46" s="81">
        <v>43722.598287037035</v>
      </c>
      <c r="Q46" s="79" t="s">
        <v>282</v>
      </c>
      <c r="R46" s="83" t="s">
        <v>615</v>
      </c>
      <c r="S46" s="79" t="s">
        <v>893</v>
      </c>
      <c r="T46" s="79" t="s">
        <v>919</v>
      </c>
      <c r="U46" s="79"/>
      <c r="V46" s="83" t="s">
        <v>964</v>
      </c>
      <c r="W46" s="81">
        <v>43722.598287037035</v>
      </c>
      <c r="X46" s="83" t="s">
        <v>1012</v>
      </c>
      <c r="Y46" s="79"/>
      <c r="Z46" s="79"/>
      <c r="AA46" s="85" t="s">
        <v>1357</v>
      </c>
      <c r="AB46" s="79"/>
      <c r="AC46" s="79" t="b">
        <v>0</v>
      </c>
      <c r="AD46" s="79">
        <v>0</v>
      </c>
      <c r="AE46" s="85" t="s">
        <v>1659</v>
      </c>
      <c r="AF46" s="79" t="b">
        <v>0</v>
      </c>
      <c r="AG46" s="79" t="s">
        <v>1663</v>
      </c>
      <c r="AH46" s="79"/>
      <c r="AI46" s="85" t="s">
        <v>1659</v>
      </c>
      <c r="AJ46" s="79" t="b">
        <v>0</v>
      </c>
      <c r="AK46" s="79">
        <v>1</v>
      </c>
      <c r="AL46" s="85" t="s">
        <v>1629</v>
      </c>
      <c r="AM46" s="79" t="s">
        <v>1680</v>
      </c>
      <c r="AN46" s="79" t="b">
        <v>0</v>
      </c>
      <c r="AO46" s="85" t="s">
        <v>1629</v>
      </c>
      <c r="AP46" s="79" t="s">
        <v>176</v>
      </c>
      <c r="AQ46" s="79">
        <v>0</v>
      </c>
      <c r="AR46" s="79">
        <v>0</v>
      </c>
      <c r="AS46" s="79"/>
      <c r="AT46" s="79"/>
      <c r="AU46" s="79"/>
      <c r="AV46" s="79"/>
      <c r="AW46" s="79"/>
      <c r="AX46" s="79"/>
      <c r="AY46" s="79"/>
      <c r="AZ46" s="79"/>
      <c r="BA46">
        <v>13</v>
      </c>
      <c r="BB46" s="78" t="str">
        <f>REPLACE(INDEX(GroupVertices[Group],MATCH(Edges25[[#This Row],[Vertex 1]],GroupVertices[Vertex],0)),1,1,"")</f>
        <v>2</v>
      </c>
      <c r="BC46" s="78" t="str">
        <f>REPLACE(INDEX(GroupVertices[Group],MATCH(Edges25[[#This Row],[Vertex 2]],GroupVertices[Vertex],0)),1,1,"")</f>
        <v>2</v>
      </c>
      <c r="BD46" s="48">
        <v>0</v>
      </c>
      <c r="BE46" s="49">
        <v>0</v>
      </c>
      <c r="BF46" s="48">
        <v>0</v>
      </c>
      <c r="BG46" s="49">
        <v>0</v>
      </c>
      <c r="BH46" s="48">
        <v>0</v>
      </c>
      <c r="BI46" s="49">
        <v>0</v>
      </c>
      <c r="BJ46" s="48">
        <v>14</v>
      </c>
      <c r="BK46" s="49">
        <v>100</v>
      </c>
      <c r="BL46" s="48">
        <v>14</v>
      </c>
    </row>
    <row r="47" spans="1:64" ht="15">
      <c r="A47" s="64" t="s">
        <v>231</v>
      </c>
      <c r="B47" s="64" t="s">
        <v>237</v>
      </c>
      <c r="C47" s="65"/>
      <c r="D47" s="66"/>
      <c r="E47" s="67"/>
      <c r="F47" s="68"/>
      <c r="G47" s="65"/>
      <c r="H47" s="69"/>
      <c r="I47" s="70"/>
      <c r="J47" s="70"/>
      <c r="K47" s="34" t="s">
        <v>65</v>
      </c>
      <c r="L47" s="77">
        <v>49</v>
      </c>
      <c r="M47" s="77"/>
      <c r="N47" s="72"/>
      <c r="O47" s="79" t="s">
        <v>242</v>
      </c>
      <c r="P47" s="81">
        <v>43722.598344907405</v>
      </c>
      <c r="Q47" s="79" t="s">
        <v>283</v>
      </c>
      <c r="R47" s="83" t="s">
        <v>616</v>
      </c>
      <c r="S47" s="79" t="s">
        <v>893</v>
      </c>
      <c r="T47" s="79" t="s">
        <v>919</v>
      </c>
      <c r="U47" s="79"/>
      <c r="V47" s="83" t="s">
        <v>964</v>
      </c>
      <c r="W47" s="81">
        <v>43722.598344907405</v>
      </c>
      <c r="X47" s="83" t="s">
        <v>1013</v>
      </c>
      <c r="Y47" s="79"/>
      <c r="Z47" s="79"/>
      <c r="AA47" s="85" t="s">
        <v>1358</v>
      </c>
      <c r="AB47" s="79"/>
      <c r="AC47" s="79" t="b">
        <v>0</v>
      </c>
      <c r="AD47" s="79">
        <v>0</v>
      </c>
      <c r="AE47" s="85" t="s">
        <v>1659</v>
      </c>
      <c r="AF47" s="79" t="b">
        <v>0</v>
      </c>
      <c r="AG47" s="79" t="s">
        <v>1660</v>
      </c>
      <c r="AH47" s="79"/>
      <c r="AI47" s="85" t="s">
        <v>1659</v>
      </c>
      <c r="AJ47" s="79" t="b">
        <v>0</v>
      </c>
      <c r="AK47" s="79">
        <v>1</v>
      </c>
      <c r="AL47" s="85" t="s">
        <v>1630</v>
      </c>
      <c r="AM47" s="79" t="s">
        <v>1680</v>
      </c>
      <c r="AN47" s="79" t="b">
        <v>0</v>
      </c>
      <c r="AO47" s="85" t="s">
        <v>1630</v>
      </c>
      <c r="AP47" s="79" t="s">
        <v>176</v>
      </c>
      <c r="AQ47" s="79">
        <v>0</v>
      </c>
      <c r="AR47" s="79">
        <v>0</v>
      </c>
      <c r="AS47" s="79"/>
      <c r="AT47" s="79"/>
      <c r="AU47" s="79"/>
      <c r="AV47" s="79"/>
      <c r="AW47" s="79"/>
      <c r="AX47" s="79"/>
      <c r="AY47" s="79"/>
      <c r="AZ47" s="79"/>
      <c r="BA47">
        <v>13</v>
      </c>
      <c r="BB47" s="78" t="str">
        <f>REPLACE(INDEX(GroupVertices[Group],MATCH(Edges25[[#This Row],[Vertex 1]],GroupVertices[Vertex],0)),1,1,"")</f>
        <v>2</v>
      </c>
      <c r="BC47" s="78" t="str">
        <f>REPLACE(INDEX(GroupVertices[Group],MATCH(Edges25[[#This Row],[Vertex 2]],GroupVertices[Vertex],0)),1,1,"")</f>
        <v>2</v>
      </c>
      <c r="BD47" s="48">
        <v>0</v>
      </c>
      <c r="BE47" s="49">
        <v>0</v>
      </c>
      <c r="BF47" s="48">
        <v>0</v>
      </c>
      <c r="BG47" s="49">
        <v>0</v>
      </c>
      <c r="BH47" s="48">
        <v>0</v>
      </c>
      <c r="BI47" s="49">
        <v>0</v>
      </c>
      <c r="BJ47" s="48">
        <v>13</v>
      </c>
      <c r="BK47" s="49">
        <v>100</v>
      </c>
      <c r="BL47" s="48">
        <v>13</v>
      </c>
    </row>
    <row r="48" spans="1:64" ht="15">
      <c r="A48" s="64" t="s">
        <v>231</v>
      </c>
      <c r="B48" s="64" t="s">
        <v>237</v>
      </c>
      <c r="C48" s="65"/>
      <c r="D48" s="66"/>
      <c r="E48" s="67"/>
      <c r="F48" s="68"/>
      <c r="G48" s="65"/>
      <c r="H48" s="69"/>
      <c r="I48" s="70"/>
      <c r="J48" s="70"/>
      <c r="K48" s="34" t="s">
        <v>65</v>
      </c>
      <c r="L48" s="77">
        <v>50</v>
      </c>
      <c r="M48" s="77"/>
      <c r="N48" s="72"/>
      <c r="O48" s="79" t="s">
        <v>242</v>
      </c>
      <c r="P48" s="81">
        <v>43722.598449074074</v>
      </c>
      <c r="Q48" s="79" t="s">
        <v>284</v>
      </c>
      <c r="R48" s="83" t="s">
        <v>617</v>
      </c>
      <c r="S48" s="79" t="s">
        <v>893</v>
      </c>
      <c r="T48" s="79" t="s">
        <v>916</v>
      </c>
      <c r="U48" s="79"/>
      <c r="V48" s="83" t="s">
        <v>964</v>
      </c>
      <c r="W48" s="81">
        <v>43722.598449074074</v>
      </c>
      <c r="X48" s="83" t="s">
        <v>1014</v>
      </c>
      <c r="Y48" s="79"/>
      <c r="Z48" s="79"/>
      <c r="AA48" s="85" t="s">
        <v>1359</v>
      </c>
      <c r="AB48" s="79"/>
      <c r="AC48" s="79" t="b">
        <v>0</v>
      </c>
      <c r="AD48" s="79">
        <v>0</v>
      </c>
      <c r="AE48" s="85" t="s">
        <v>1659</v>
      </c>
      <c r="AF48" s="79" t="b">
        <v>0</v>
      </c>
      <c r="AG48" s="79" t="s">
        <v>1660</v>
      </c>
      <c r="AH48" s="79"/>
      <c r="AI48" s="85" t="s">
        <v>1659</v>
      </c>
      <c r="AJ48" s="79" t="b">
        <v>0</v>
      </c>
      <c r="AK48" s="79">
        <v>1</v>
      </c>
      <c r="AL48" s="85" t="s">
        <v>1631</v>
      </c>
      <c r="AM48" s="79" t="s">
        <v>1680</v>
      </c>
      <c r="AN48" s="79" t="b">
        <v>0</v>
      </c>
      <c r="AO48" s="85" t="s">
        <v>1631</v>
      </c>
      <c r="AP48" s="79" t="s">
        <v>176</v>
      </c>
      <c r="AQ48" s="79">
        <v>0</v>
      </c>
      <c r="AR48" s="79">
        <v>0</v>
      </c>
      <c r="AS48" s="79"/>
      <c r="AT48" s="79"/>
      <c r="AU48" s="79"/>
      <c r="AV48" s="79"/>
      <c r="AW48" s="79"/>
      <c r="AX48" s="79"/>
      <c r="AY48" s="79"/>
      <c r="AZ48" s="79"/>
      <c r="BA48">
        <v>13</v>
      </c>
      <c r="BB48" s="78" t="str">
        <f>REPLACE(INDEX(GroupVertices[Group],MATCH(Edges25[[#This Row],[Vertex 1]],GroupVertices[Vertex],0)),1,1,"")</f>
        <v>2</v>
      </c>
      <c r="BC48" s="78" t="str">
        <f>REPLACE(INDEX(GroupVertices[Group],MATCH(Edges25[[#This Row],[Vertex 2]],GroupVertices[Vertex],0)),1,1,"")</f>
        <v>2</v>
      </c>
      <c r="BD48" s="48">
        <v>0</v>
      </c>
      <c r="BE48" s="49">
        <v>0</v>
      </c>
      <c r="BF48" s="48">
        <v>0</v>
      </c>
      <c r="BG48" s="49">
        <v>0</v>
      </c>
      <c r="BH48" s="48">
        <v>0</v>
      </c>
      <c r="BI48" s="49">
        <v>0</v>
      </c>
      <c r="BJ48" s="48">
        <v>14</v>
      </c>
      <c r="BK48" s="49">
        <v>100</v>
      </c>
      <c r="BL48" s="48">
        <v>14</v>
      </c>
    </row>
    <row r="49" spans="1:64" ht="15">
      <c r="A49" s="64" t="s">
        <v>231</v>
      </c>
      <c r="B49" s="64" t="s">
        <v>237</v>
      </c>
      <c r="C49" s="65"/>
      <c r="D49" s="66"/>
      <c r="E49" s="67"/>
      <c r="F49" s="68"/>
      <c r="G49" s="65"/>
      <c r="H49" s="69"/>
      <c r="I49" s="70"/>
      <c r="J49" s="70"/>
      <c r="K49" s="34" t="s">
        <v>65</v>
      </c>
      <c r="L49" s="77">
        <v>51</v>
      </c>
      <c r="M49" s="77"/>
      <c r="N49" s="72"/>
      <c r="O49" s="79" t="s">
        <v>242</v>
      </c>
      <c r="P49" s="81">
        <v>43722.59847222222</v>
      </c>
      <c r="Q49" s="79" t="s">
        <v>285</v>
      </c>
      <c r="R49" s="83" t="s">
        <v>618</v>
      </c>
      <c r="S49" s="79" t="s">
        <v>893</v>
      </c>
      <c r="T49" s="79" t="s">
        <v>918</v>
      </c>
      <c r="U49" s="79"/>
      <c r="V49" s="83" t="s">
        <v>964</v>
      </c>
      <c r="W49" s="81">
        <v>43722.59847222222</v>
      </c>
      <c r="X49" s="83" t="s">
        <v>1015</v>
      </c>
      <c r="Y49" s="79"/>
      <c r="Z49" s="79"/>
      <c r="AA49" s="85" t="s">
        <v>1360</v>
      </c>
      <c r="AB49" s="79"/>
      <c r="AC49" s="79" t="b">
        <v>0</v>
      </c>
      <c r="AD49" s="79">
        <v>0</v>
      </c>
      <c r="AE49" s="85" t="s">
        <v>1659</v>
      </c>
      <c r="AF49" s="79" t="b">
        <v>0</v>
      </c>
      <c r="AG49" s="79" t="s">
        <v>1660</v>
      </c>
      <c r="AH49" s="79"/>
      <c r="AI49" s="85" t="s">
        <v>1659</v>
      </c>
      <c r="AJ49" s="79" t="b">
        <v>0</v>
      </c>
      <c r="AK49" s="79">
        <v>1</v>
      </c>
      <c r="AL49" s="85" t="s">
        <v>1632</v>
      </c>
      <c r="AM49" s="79" t="s">
        <v>1680</v>
      </c>
      <c r="AN49" s="79" t="b">
        <v>0</v>
      </c>
      <c r="AO49" s="85" t="s">
        <v>1632</v>
      </c>
      <c r="AP49" s="79" t="s">
        <v>176</v>
      </c>
      <c r="AQ49" s="79">
        <v>0</v>
      </c>
      <c r="AR49" s="79">
        <v>0</v>
      </c>
      <c r="AS49" s="79"/>
      <c r="AT49" s="79"/>
      <c r="AU49" s="79"/>
      <c r="AV49" s="79"/>
      <c r="AW49" s="79"/>
      <c r="AX49" s="79"/>
      <c r="AY49" s="79"/>
      <c r="AZ49" s="79"/>
      <c r="BA49">
        <v>13</v>
      </c>
      <c r="BB49" s="78" t="str">
        <f>REPLACE(INDEX(GroupVertices[Group],MATCH(Edges25[[#This Row],[Vertex 1]],GroupVertices[Vertex],0)),1,1,"")</f>
        <v>2</v>
      </c>
      <c r="BC49" s="78" t="str">
        <f>REPLACE(INDEX(GroupVertices[Group],MATCH(Edges25[[#This Row],[Vertex 2]],GroupVertices[Vertex],0)),1,1,"")</f>
        <v>2</v>
      </c>
      <c r="BD49" s="48">
        <v>0</v>
      </c>
      <c r="BE49" s="49">
        <v>0</v>
      </c>
      <c r="BF49" s="48">
        <v>0</v>
      </c>
      <c r="BG49" s="49">
        <v>0</v>
      </c>
      <c r="BH49" s="48">
        <v>0</v>
      </c>
      <c r="BI49" s="49">
        <v>0</v>
      </c>
      <c r="BJ49" s="48">
        <v>14</v>
      </c>
      <c r="BK49" s="49">
        <v>100</v>
      </c>
      <c r="BL49" s="48">
        <v>14</v>
      </c>
    </row>
    <row r="50" spans="1:64" ht="15">
      <c r="A50" s="64" t="s">
        <v>232</v>
      </c>
      <c r="B50" s="64" t="s">
        <v>232</v>
      </c>
      <c r="C50" s="65"/>
      <c r="D50" s="66"/>
      <c r="E50" s="67"/>
      <c r="F50" s="68"/>
      <c r="G50" s="65"/>
      <c r="H50" s="69"/>
      <c r="I50" s="70"/>
      <c r="J50" s="70"/>
      <c r="K50" s="34" t="s">
        <v>65</v>
      </c>
      <c r="L50" s="77">
        <v>52</v>
      </c>
      <c r="M50" s="77"/>
      <c r="N50" s="72"/>
      <c r="O50" s="79" t="s">
        <v>176</v>
      </c>
      <c r="P50" s="81">
        <v>43710.01739583333</v>
      </c>
      <c r="Q50" s="79" t="s">
        <v>286</v>
      </c>
      <c r="R50" s="83" t="s">
        <v>619</v>
      </c>
      <c r="S50" s="79" t="s">
        <v>899</v>
      </c>
      <c r="T50" s="79" t="s">
        <v>924</v>
      </c>
      <c r="U50" s="79"/>
      <c r="V50" s="83" t="s">
        <v>965</v>
      </c>
      <c r="W50" s="81">
        <v>43710.01739583333</v>
      </c>
      <c r="X50" s="83" t="s">
        <v>1016</v>
      </c>
      <c r="Y50" s="79"/>
      <c r="Z50" s="79"/>
      <c r="AA50" s="85" t="s">
        <v>1361</v>
      </c>
      <c r="AB50" s="79"/>
      <c r="AC50" s="79" t="b">
        <v>0</v>
      </c>
      <c r="AD50" s="79">
        <v>0</v>
      </c>
      <c r="AE50" s="85" t="s">
        <v>1659</v>
      </c>
      <c r="AF50" s="79" t="b">
        <v>0</v>
      </c>
      <c r="AG50" s="79" t="s">
        <v>1664</v>
      </c>
      <c r="AH50" s="79"/>
      <c r="AI50" s="85" t="s">
        <v>1659</v>
      </c>
      <c r="AJ50" s="79" t="b">
        <v>0</v>
      </c>
      <c r="AK50" s="79">
        <v>0</v>
      </c>
      <c r="AL50" s="85" t="s">
        <v>1659</v>
      </c>
      <c r="AM50" s="79" t="s">
        <v>1681</v>
      </c>
      <c r="AN50" s="79" t="b">
        <v>0</v>
      </c>
      <c r="AO50" s="85" t="s">
        <v>1361</v>
      </c>
      <c r="AP50" s="79" t="s">
        <v>176</v>
      </c>
      <c r="AQ50" s="79">
        <v>0</v>
      </c>
      <c r="AR50" s="79">
        <v>0</v>
      </c>
      <c r="AS50" s="79"/>
      <c r="AT50" s="79"/>
      <c r="AU50" s="79"/>
      <c r="AV50" s="79"/>
      <c r="AW50" s="79"/>
      <c r="AX50" s="79"/>
      <c r="AY50" s="79"/>
      <c r="AZ50" s="79"/>
      <c r="BA50">
        <v>8</v>
      </c>
      <c r="BB50" s="78" t="str">
        <f>REPLACE(INDEX(GroupVertices[Group],MATCH(Edges25[[#This Row],[Vertex 1]],GroupVertices[Vertex],0)),1,1,"")</f>
        <v>1</v>
      </c>
      <c r="BC50" s="78" t="str">
        <f>REPLACE(INDEX(GroupVertices[Group],MATCH(Edges25[[#This Row],[Vertex 2]],GroupVertices[Vertex],0)),1,1,"")</f>
        <v>1</v>
      </c>
      <c r="BD50" s="48">
        <v>1</v>
      </c>
      <c r="BE50" s="49">
        <v>12.5</v>
      </c>
      <c r="BF50" s="48">
        <v>1</v>
      </c>
      <c r="BG50" s="49">
        <v>12.5</v>
      </c>
      <c r="BH50" s="48">
        <v>0</v>
      </c>
      <c r="BI50" s="49">
        <v>0</v>
      </c>
      <c r="BJ50" s="48">
        <v>6</v>
      </c>
      <c r="BK50" s="49">
        <v>75</v>
      </c>
      <c r="BL50" s="48">
        <v>8</v>
      </c>
    </row>
    <row r="51" spans="1:64" ht="15">
      <c r="A51" s="64" t="s">
        <v>232</v>
      </c>
      <c r="B51" s="64" t="s">
        <v>232</v>
      </c>
      <c r="C51" s="65"/>
      <c r="D51" s="66"/>
      <c r="E51" s="67"/>
      <c r="F51" s="68"/>
      <c r="G51" s="65"/>
      <c r="H51" s="69"/>
      <c r="I51" s="70"/>
      <c r="J51" s="70"/>
      <c r="K51" s="34" t="s">
        <v>65</v>
      </c>
      <c r="L51" s="77">
        <v>53</v>
      </c>
      <c r="M51" s="77"/>
      <c r="N51" s="72"/>
      <c r="O51" s="79" t="s">
        <v>176</v>
      </c>
      <c r="P51" s="81">
        <v>43711.47571759259</v>
      </c>
      <c r="Q51" s="79" t="s">
        <v>287</v>
      </c>
      <c r="R51" s="83" t="s">
        <v>620</v>
      </c>
      <c r="S51" s="79" t="s">
        <v>899</v>
      </c>
      <c r="T51" s="79" t="s">
        <v>925</v>
      </c>
      <c r="U51" s="79"/>
      <c r="V51" s="83" t="s">
        <v>965</v>
      </c>
      <c r="W51" s="81">
        <v>43711.47571759259</v>
      </c>
      <c r="X51" s="83" t="s">
        <v>1017</v>
      </c>
      <c r="Y51" s="79"/>
      <c r="Z51" s="79"/>
      <c r="AA51" s="85" t="s">
        <v>1362</v>
      </c>
      <c r="AB51" s="79"/>
      <c r="AC51" s="79" t="b">
        <v>0</v>
      </c>
      <c r="AD51" s="79">
        <v>0</v>
      </c>
      <c r="AE51" s="85" t="s">
        <v>1659</v>
      </c>
      <c r="AF51" s="79" t="b">
        <v>0</v>
      </c>
      <c r="AG51" s="79" t="s">
        <v>1664</v>
      </c>
      <c r="AH51" s="79"/>
      <c r="AI51" s="85" t="s">
        <v>1659</v>
      </c>
      <c r="AJ51" s="79" t="b">
        <v>0</v>
      </c>
      <c r="AK51" s="79">
        <v>0</v>
      </c>
      <c r="AL51" s="85" t="s">
        <v>1659</v>
      </c>
      <c r="AM51" s="79" t="s">
        <v>1681</v>
      </c>
      <c r="AN51" s="79" t="b">
        <v>0</v>
      </c>
      <c r="AO51" s="85" t="s">
        <v>1362</v>
      </c>
      <c r="AP51" s="79" t="s">
        <v>176</v>
      </c>
      <c r="AQ51" s="79">
        <v>0</v>
      </c>
      <c r="AR51" s="79">
        <v>0</v>
      </c>
      <c r="AS51" s="79"/>
      <c r="AT51" s="79"/>
      <c r="AU51" s="79"/>
      <c r="AV51" s="79"/>
      <c r="AW51" s="79"/>
      <c r="AX51" s="79"/>
      <c r="AY51" s="79"/>
      <c r="AZ51" s="79"/>
      <c r="BA51">
        <v>8</v>
      </c>
      <c r="BB51" s="78" t="str">
        <f>REPLACE(INDEX(GroupVertices[Group],MATCH(Edges25[[#This Row],[Vertex 1]],GroupVertices[Vertex],0)),1,1,"")</f>
        <v>1</v>
      </c>
      <c r="BC51" s="78" t="str">
        <f>REPLACE(INDEX(GroupVertices[Group],MATCH(Edges25[[#This Row],[Vertex 2]],GroupVertices[Vertex],0)),1,1,"")</f>
        <v>1</v>
      </c>
      <c r="BD51" s="48">
        <v>1</v>
      </c>
      <c r="BE51" s="49">
        <v>11.11111111111111</v>
      </c>
      <c r="BF51" s="48">
        <v>0</v>
      </c>
      <c r="BG51" s="49">
        <v>0</v>
      </c>
      <c r="BH51" s="48">
        <v>0</v>
      </c>
      <c r="BI51" s="49">
        <v>0</v>
      </c>
      <c r="BJ51" s="48">
        <v>8</v>
      </c>
      <c r="BK51" s="49">
        <v>88.88888888888889</v>
      </c>
      <c r="BL51" s="48">
        <v>9</v>
      </c>
    </row>
    <row r="52" spans="1:64" ht="15">
      <c r="A52" s="64" t="s">
        <v>232</v>
      </c>
      <c r="B52" s="64" t="s">
        <v>232</v>
      </c>
      <c r="C52" s="65"/>
      <c r="D52" s="66"/>
      <c r="E52" s="67"/>
      <c r="F52" s="68"/>
      <c r="G52" s="65"/>
      <c r="H52" s="69"/>
      <c r="I52" s="70"/>
      <c r="J52" s="70"/>
      <c r="K52" s="34" t="s">
        <v>65</v>
      </c>
      <c r="L52" s="77">
        <v>54</v>
      </c>
      <c r="M52" s="77"/>
      <c r="N52" s="72"/>
      <c r="O52" s="79" t="s">
        <v>176</v>
      </c>
      <c r="P52" s="81">
        <v>43711.72571759259</v>
      </c>
      <c r="Q52" s="79" t="s">
        <v>288</v>
      </c>
      <c r="R52" s="83" t="s">
        <v>621</v>
      </c>
      <c r="S52" s="79" t="s">
        <v>899</v>
      </c>
      <c r="T52" s="79" t="s">
        <v>926</v>
      </c>
      <c r="U52" s="79"/>
      <c r="V52" s="83" t="s">
        <v>965</v>
      </c>
      <c r="W52" s="81">
        <v>43711.72571759259</v>
      </c>
      <c r="X52" s="83" t="s">
        <v>1018</v>
      </c>
      <c r="Y52" s="79"/>
      <c r="Z52" s="79"/>
      <c r="AA52" s="85" t="s">
        <v>1363</v>
      </c>
      <c r="AB52" s="79"/>
      <c r="AC52" s="79" t="b">
        <v>0</v>
      </c>
      <c r="AD52" s="79">
        <v>0</v>
      </c>
      <c r="AE52" s="85" t="s">
        <v>1659</v>
      </c>
      <c r="AF52" s="79" t="b">
        <v>0</v>
      </c>
      <c r="AG52" s="79" t="s">
        <v>1664</v>
      </c>
      <c r="AH52" s="79"/>
      <c r="AI52" s="85" t="s">
        <v>1659</v>
      </c>
      <c r="AJ52" s="79" t="b">
        <v>0</v>
      </c>
      <c r="AK52" s="79">
        <v>0</v>
      </c>
      <c r="AL52" s="85" t="s">
        <v>1659</v>
      </c>
      <c r="AM52" s="79" t="s">
        <v>1681</v>
      </c>
      <c r="AN52" s="79" t="b">
        <v>0</v>
      </c>
      <c r="AO52" s="85" t="s">
        <v>1363</v>
      </c>
      <c r="AP52" s="79" t="s">
        <v>176</v>
      </c>
      <c r="AQ52" s="79">
        <v>0</v>
      </c>
      <c r="AR52" s="79">
        <v>0</v>
      </c>
      <c r="AS52" s="79"/>
      <c r="AT52" s="79"/>
      <c r="AU52" s="79"/>
      <c r="AV52" s="79"/>
      <c r="AW52" s="79"/>
      <c r="AX52" s="79"/>
      <c r="AY52" s="79"/>
      <c r="AZ52" s="79"/>
      <c r="BA52">
        <v>8</v>
      </c>
      <c r="BB52" s="78" t="str">
        <f>REPLACE(INDEX(GroupVertices[Group],MATCH(Edges25[[#This Row],[Vertex 1]],GroupVertices[Vertex],0)),1,1,"")</f>
        <v>1</v>
      </c>
      <c r="BC52" s="78" t="str">
        <f>REPLACE(INDEX(GroupVertices[Group],MATCH(Edges25[[#This Row],[Vertex 2]],GroupVertices[Vertex],0)),1,1,"")</f>
        <v>1</v>
      </c>
      <c r="BD52" s="48">
        <v>1</v>
      </c>
      <c r="BE52" s="49">
        <v>20</v>
      </c>
      <c r="BF52" s="48">
        <v>0</v>
      </c>
      <c r="BG52" s="49">
        <v>0</v>
      </c>
      <c r="BH52" s="48">
        <v>0</v>
      </c>
      <c r="BI52" s="49">
        <v>0</v>
      </c>
      <c r="BJ52" s="48">
        <v>4</v>
      </c>
      <c r="BK52" s="49">
        <v>80</v>
      </c>
      <c r="BL52" s="48">
        <v>5</v>
      </c>
    </row>
    <row r="53" spans="1:64" ht="15">
      <c r="A53" s="64" t="s">
        <v>232</v>
      </c>
      <c r="B53" s="64" t="s">
        <v>232</v>
      </c>
      <c r="C53" s="65"/>
      <c r="D53" s="66"/>
      <c r="E53" s="67"/>
      <c r="F53" s="68"/>
      <c r="G53" s="65"/>
      <c r="H53" s="69"/>
      <c r="I53" s="70"/>
      <c r="J53" s="70"/>
      <c r="K53" s="34" t="s">
        <v>65</v>
      </c>
      <c r="L53" s="77">
        <v>55</v>
      </c>
      <c r="M53" s="77"/>
      <c r="N53" s="72"/>
      <c r="O53" s="79" t="s">
        <v>176</v>
      </c>
      <c r="P53" s="81">
        <v>43713.60070601852</v>
      </c>
      <c r="Q53" s="79" t="s">
        <v>289</v>
      </c>
      <c r="R53" s="83" t="s">
        <v>622</v>
      </c>
      <c r="S53" s="79" t="s">
        <v>899</v>
      </c>
      <c r="T53" s="79" t="s">
        <v>927</v>
      </c>
      <c r="U53" s="79"/>
      <c r="V53" s="83" t="s">
        <v>965</v>
      </c>
      <c r="W53" s="81">
        <v>43713.60070601852</v>
      </c>
      <c r="X53" s="83" t="s">
        <v>1019</v>
      </c>
      <c r="Y53" s="79"/>
      <c r="Z53" s="79"/>
      <c r="AA53" s="85" t="s">
        <v>1364</v>
      </c>
      <c r="AB53" s="79"/>
      <c r="AC53" s="79" t="b">
        <v>0</v>
      </c>
      <c r="AD53" s="79">
        <v>0</v>
      </c>
      <c r="AE53" s="85" t="s">
        <v>1659</v>
      </c>
      <c r="AF53" s="79" t="b">
        <v>0</v>
      </c>
      <c r="AG53" s="79" t="s">
        <v>1664</v>
      </c>
      <c r="AH53" s="79"/>
      <c r="AI53" s="85" t="s">
        <v>1659</v>
      </c>
      <c r="AJ53" s="79" t="b">
        <v>0</v>
      </c>
      <c r="AK53" s="79">
        <v>0</v>
      </c>
      <c r="AL53" s="85" t="s">
        <v>1659</v>
      </c>
      <c r="AM53" s="79" t="s">
        <v>1681</v>
      </c>
      <c r="AN53" s="79" t="b">
        <v>0</v>
      </c>
      <c r="AO53" s="85" t="s">
        <v>1364</v>
      </c>
      <c r="AP53" s="79" t="s">
        <v>176</v>
      </c>
      <c r="AQ53" s="79">
        <v>0</v>
      </c>
      <c r="AR53" s="79">
        <v>0</v>
      </c>
      <c r="AS53" s="79"/>
      <c r="AT53" s="79"/>
      <c r="AU53" s="79"/>
      <c r="AV53" s="79"/>
      <c r="AW53" s="79"/>
      <c r="AX53" s="79"/>
      <c r="AY53" s="79"/>
      <c r="AZ53" s="79"/>
      <c r="BA53">
        <v>8</v>
      </c>
      <c r="BB53" s="78" t="str">
        <f>REPLACE(INDEX(GroupVertices[Group],MATCH(Edges25[[#This Row],[Vertex 1]],GroupVertices[Vertex],0)),1,1,"")</f>
        <v>1</v>
      </c>
      <c r="BC53" s="78" t="str">
        <f>REPLACE(INDEX(GroupVertices[Group],MATCH(Edges25[[#This Row],[Vertex 2]],GroupVertices[Vertex],0)),1,1,"")</f>
        <v>1</v>
      </c>
      <c r="BD53" s="48">
        <v>1</v>
      </c>
      <c r="BE53" s="49">
        <v>11.11111111111111</v>
      </c>
      <c r="BF53" s="48">
        <v>0</v>
      </c>
      <c r="BG53" s="49">
        <v>0</v>
      </c>
      <c r="BH53" s="48">
        <v>0</v>
      </c>
      <c r="BI53" s="49">
        <v>0</v>
      </c>
      <c r="BJ53" s="48">
        <v>8</v>
      </c>
      <c r="BK53" s="49">
        <v>88.88888888888889</v>
      </c>
      <c r="BL53" s="48">
        <v>9</v>
      </c>
    </row>
    <row r="54" spans="1:64" ht="15">
      <c r="A54" s="64" t="s">
        <v>232</v>
      </c>
      <c r="B54" s="64" t="s">
        <v>232</v>
      </c>
      <c r="C54" s="65"/>
      <c r="D54" s="66"/>
      <c r="E54" s="67"/>
      <c r="F54" s="68"/>
      <c r="G54" s="65"/>
      <c r="H54" s="69"/>
      <c r="I54" s="70"/>
      <c r="J54" s="70"/>
      <c r="K54" s="34" t="s">
        <v>65</v>
      </c>
      <c r="L54" s="77">
        <v>56</v>
      </c>
      <c r="M54" s="77"/>
      <c r="N54" s="72"/>
      <c r="O54" s="79" t="s">
        <v>176</v>
      </c>
      <c r="P54" s="81">
        <v>43720.93403935185</v>
      </c>
      <c r="Q54" s="79" t="s">
        <v>290</v>
      </c>
      <c r="R54" s="83" t="s">
        <v>623</v>
      </c>
      <c r="S54" s="79" t="s">
        <v>899</v>
      </c>
      <c r="T54" s="79" t="s">
        <v>928</v>
      </c>
      <c r="U54" s="79"/>
      <c r="V54" s="83" t="s">
        <v>965</v>
      </c>
      <c r="W54" s="81">
        <v>43720.93403935185</v>
      </c>
      <c r="X54" s="83" t="s">
        <v>1020</v>
      </c>
      <c r="Y54" s="79"/>
      <c r="Z54" s="79"/>
      <c r="AA54" s="85" t="s">
        <v>1365</v>
      </c>
      <c r="AB54" s="79"/>
      <c r="AC54" s="79" t="b">
        <v>0</v>
      </c>
      <c r="AD54" s="79">
        <v>0</v>
      </c>
      <c r="AE54" s="85" t="s">
        <v>1659</v>
      </c>
      <c r="AF54" s="79" t="b">
        <v>0</v>
      </c>
      <c r="AG54" s="79" t="s">
        <v>1664</v>
      </c>
      <c r="AH54" s="79"/>
      <c r="AI54" s="85" t="s">
        <v>1659</v>
      </c>
      <c r="AJ54" s="79" t="b">
        <v>0</v>
      </c>
      <c r="AK54" s="79">
        <v>0</v>
      </c>
      <c r="AL54" s="85" t="s">
        <v>1659</v>
      </c>
      <c r="AM54" s="79" t="s">
        <v>1681</v>
      </c>
      <c r="AN54" s="79" t="b">
        <v>0</v>
      </c>
      <c r="AO54" s="85" t="s">
        <v>1365</v>
      </c>
      <c r="AP54" s="79" t="s">
        <v>176</v>
      </c>
      <c r="AQ54" s="79">
        <v>0</v>
      </c>
      <c r="AR54" s="79">
        <v>0</v>
      </c>
      <c r="AS54" s="79"/>
      <c r="AT54" s="79"/>
      <c r="AU54" s="79"/>
      <c r="AV54" s="79"/>
      <c r="AW54" s="79"/>
      <c r="AX54" s="79"/>
      <c r="AY54" s="79"/>
      <c r="AZ54" s="79"/>
      <c r="BA54">
        <v>8</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7</v>
      </c>
      <c r="BK54" s="49">
        <v>100</v>
      </c>
      <c r="BL54" s="48">
        <v>7</v>
      </c>
    </row>
    <row r="55" spans="1:64" ht="15">
      <c r="A55" s="64" t="s">
        <v>232</v>
      </c>
      <c r="B55" s="64" t="s">
        <v>232</v>
      </c>
      <c r="C55" s="65"/>
      <c r="D55" s="66"/>
      <c r="E55" s="67"/>
      <c r="F55" s="68"/>
      <c r="G55" s="65"/>
      <c r="H55" s="69"/>
      <c r="I55" s="70"/>
      <c r="J55" s="70"/>
      <c r="K55" s="34" t="s">
        <v>65</v>
      </c>
      <c r="L55" s="77">
        <v>57</v>
      </c>
      <c r="M55" s="77"/>
      <c r="N55" s="72"/>
      <c r="O55" s="79" t="s">
        <v>176</v>
      </c>
      <c r="P55" s="81">
        <v>43721.80903935185</v>
      </c>
      <c r="Q55" s="79" t="s">
        <v>291</v>
      </c>
      <c r="R55" s="83" t="s">
        <v>624</v>
      </c>
      <c r="S55" s="79" t="s">
        <v>899</v>
      </c>
      <c r="T55" s="79" t="s">
        <v>929</v>
      </c>
      <c r="U55" s="79"/>
      <c r="V55" s="83" t="s">
        <v>965</v>
      </c>
      <c r="W55" s="81">
        <v>43721.80903935185</v>
      </c>
      <c r="X55" s="83" t="s">
        <v>1021</v>
      </c>
      <c r="Y55" s="79"/>
      <c r="Z55" s="79"/>
      <c r="AA55" s="85" t="s">
        <v>1366</v>
      </c>
      <c r="AB55" s="79"/>
      <c r="AC55" s="79" t="b">
        <v>0</v>
      </c>
      <c r="AD55" s="79">
        <v>0</v>
      </c>
      <c r="AE55" s="85" t="s">
        <v>1659</v>
      </c>
      <c r="AF55" s="79" t="b">
        <v>0</v>
      </c>
      <c r="AG55" s="79" t="s">
        <v>1664</v>
      </c>
      <c r="AH55" s="79"/>
      <c r="AI55" s="85" t="s">
        <v>1659</v>
      </c>
      <c r="AJ55" s="79" t="b">
        <v>0</v>
      </c>
      <c r="AK55" s="79">
        <v>0</v>
      </c>
      <c r="AL55" s="85" t="s">
        <v>1659</v>
      </c>
      <c r="AM55" s="79" t="s">
        <v>1681</v>
      </c>
      <c r="AN55" s="79" t="b">
        <v>0</v>
      </c>
      <c r="AO55" s="85" t="s">
        <v>1366</v>
      </c>
      <c r="AP55" s="79" t="s">
        <v>176</v>
      </c>
      <c r="AQ55" s="79">
        <v>0</v>
      </c>
      <c r="AR55" s="79">
        <v>0</v>
      </c>
      <c r="AS55" s="79"/>
      <c r="AT55" s="79"/>
      <c r="AU55" s="79"/>
      <c r="AV55" s="79"/>
      <c r="AW55" s="79"/>
      <c r="AX55" s="79"/>
      <c r="AY55" s="79"/>
      <c r="AZ55" s="79"/>
      <c r="BA55">
        <v>8</v>
      </c>
      <c r="BB55" s="78" t="str">
        <f>REPLACE(INDEX(GroupVertices[Group],MATCH(Edges25[[#This Row],[Vertex 1]],GroupVertices[Vertex],0)),1,1,"")</f>
        <v>1</v>
      </c>
      <c r="BC55" s="78" t="str">
        <f>REPLACE(INDEX(GroupVertices[Group],MATCH(Edges25[[#This Row],[Vertex 2]],GroupVertices[Vertex],0)),1,1,"")</f>
        <v>1</v>
      </c>
      <c r="BD55" s="48">
        <v>1</v>
      </c>
      <c r="BE55" s="49">
        <v>16.666666666666668</v>
      </c>
      <c r="BF55" s="48">
        <v>0</v>
      </c>
      <c r="BG55" s="49">
        <v>0</v>
      </c>
      <c r="BH55" s="48">
        <v>0</v>
      </c>
      <c r="BI55" s="49">
        <v>0</v>
      </c>
      <c r="BJ55" s="48">
        <v>5</v>
      </c>
      <c r="BK55" s="49">
        <v>83.33333333333333</v>
      </c>
      <c r="BL55" s="48">
        <v>6</v>
      </c>
    </row>
    <row r="56" spans="1:64" ht="15">
      <c r="A56" s="64" t="s">
        <v>232</v>
      </c>
      <c r="B56" s="64" t="s">
        <v>232</v>
      </c>
      <c r="C56" s="65"/>
      <c r="D56" s="66"/>
      <c r="E56" s="67"/>
      <c r="F56" s="68"/>
      <c r="G56" s="65"/>
      <c r="H56" s="69"/>
      <c r="I56" s="70"/>
      <c r="J56" s="70"/>
      <c r="K56" s="34" t="s">
        <v>65</v>
      </c>
      <c r="L56" s="77">
        <v>58</v>
      </c>
      <c r="M56" s="77"/>
      <c r="N56" s="72"/>
      <c r="O56" s="79" t="s">
        <v>176</v>
      </c>
      <c r="P56" s="81">
        <v>43721.93403935185</v>
      </c>
      <c r="Q56" s="79" t="s">
        <v>292</v>
      </c>
      <c r="R56" s="83" t="s">
        <v>625</v>
      </c>
      <c r="S56" s="79" t="s">
        <v>899</v>
      </c>
      <c r="T56" s="79" t="s">
        <v>930</v>
      </c>
      <c r="U56" s="79"/>
      <c r="V56" s="83" t="s">
        <v>965</v>
      </c>
      <c r="W56" s="81">
        <v>43721.93403935185</v>
      </c>
      <c r="X56" s="83" t="s">
        <v>1022</v>
      </c>
      <c r="Y56" s="79"/>
      <c r="Z56" s="79"/>
      <c r="AA56" s="85" t="s">
        <v>1367</v>
      </c>
      <c r="AB56" s="79"/>
      <c r="AC56" s="79" t="b">
        <v>0</v>
      </c>
      <c r="AD56" s="79">
        <v>0</v>
      </c>
      <c r="AE56" s="85" t="s">
        <v>1659</v>
      </c>
      <c r="AF56" s="79" t="b">
        <v>0</v>
      </c>
      <c r="AG56" s="79" t="s">
        <v>1664</v>
      </c>
      <c r="AH56" s="79"/>
      <c r="AI56" s="85" t="s">
        <v>1659</v>
      </c>
      <c r="AJ56" s="79" t="b">
        <v>0</v>
      </c>
      <c r="AK56" s="79">
        <v>0</v>
      </c>
      <c r="AL56" s="85" t="s">
        <v>1659</v>
      </c>
      <c r="AM56" s="79" t="s">
        <v>1681</v>
      </c>
      <c r="AN56" s="79" t="b">
        <v>0</v>
      </c>
      <c r="AO56" s="85" t="s">
        <v>1367</v>
      </c>
      <c r="AP56" s="79" t="s">
        <v>176</v>
      </c>
      <c r="AQ56" s="79">
        <v>0</v>
      </c>
      <c r="AR56" s="79">
        <v>0</v>
      </c>
      <c r="AS56" s="79"/>
      <c r="AT56" s="79"/>
      <c r="AU56" s="79"/>
      <c r="AV56" s="79"/>
      <c r="AW56" s="79"/>
      <c r="AX56" s="79"/>
      <c r="AY56" s="79"/>
      <c r="AZ56" s="79"/>
      <c r="BA56">
        <v>8</v>
      </c>
      <c r="BB56" s="78" t="str">
        <f>REPLACE(INDEX(GroupVertices[Group],MATCH(Edges25[[#This Row],[Vertex 1]],GroupVertices[Vertex],0)),1,1,"")</f>
        <v>1</v>
      </c>
      <c r="BC56" s="78" t="str">
        <f>REPLACE(INDEX(GroupVertices[Group],MATCH(Edges25[[#This Row],[Vertex 2]],GroupVertices[Vertex],0)),1,1,"")</f>
        <v>1</v>
      </c>
      <c r="BD56" s="48">
        <v>1</v>
      </c>
      <c r="BE56" s="49">
        <v>14.285714285714286</v>
      </c>
      <c r="BF56" s="48">
        <v>0</v>
      </c>
      <c r="BG56" s="49">
        <v>0</v>
      </c>
      <c r="BH56" s="48">
        <v>0</v>
      </c>
      <c r="BI56" s="49">
        <v>0</v>
      </c>
      <c r="BJ56" s="48">
        <v>6</v>
      </c>
      <c r="BK56" s="49">
        <v>85.71428571428571</v>
      </c>
      <c r="BL56" s="48">
        <v>7</v>
      </c>
    </row>
    <row r="57" spans="1:64" ht="15">
      <c r="A57" s="64" t="s">
        <v>232</v>
      </c>
      <c r="B57" s="64" t="s">
        <v>232</v>
      </c>
      <c r="C57" s="65"/>
      <c r="D57" s="66"/>
      <c r="E57" s="67"/>
      <c r="F57" s="68"/>
      <c r="G57" s="65"/>
      <c r="H57" s="69"/>
      <c r="I57" s="70"/>
      <c r="J57" s="70"/>
      <c r="K57" s="34" t="s">
        <v>65</v>
      </c>
      <c r="L57" s="77">
        <v>59</v>
      </c>
      <c r="M57" s="77"/>
      <c r="N57" s="72"/>
      <c r="O57" s="79" t="s">
        <v>176</v>
      </c>
      <c r="P57" s="81">
        <v>43722.80905092593</v>
      </c>
      <c r="Q57" s="79" t="s">
        <v>293</v>
      </c>
      <c r="R57" s="83" t="s">
        <v>626</v>
      </c>
      <c r="S57" s="79" t="s">
        <v>899</v>
      </c>
      <c r="T57" s="79" t="s">
        <v>931</v>
      </c>
      <c r="U57" s="79"/>
      <c r="V57" s="83" t="s">
        <v>965</v>
      </c>
      <c r="W57" s="81">
        <v>43722.80905092593</v>
      </c>
      <c r="X57" s="83" t="s">
        <v>1023</v>
      </c>
      <c r="Y57" s="79"/>
      <c r="Z57" s="79"/>
      <c r="AA57" s="85" t="s">
        <v>1368</v>
      </c>
      <c r="AB57" s="79"/>
      <c r="AC57" s="79" t="b">
        <v>0</v>
      </c>
      <c r="AD57" s="79">
        <v>0</v>
      </c>
      <c r="AE57" s="85" t="s">
        <v>1659</v>
      </c>
      <c r="AF57" s="79" t="b">
        <v>0</v>
      </c>
      <c r="AG57" s="79" t="s">
        <v>1664</v>
      </c>
      <c r="AH57" s="79"/>
      <c r="AI57" s="85" t="s">
        <v>1659</v>
      </c>
      <c r="AJ57" s="79" t="b">
        <v>0</v>
      </c>
      <c r="AK57" s="79">
        <v>0</v>
      </c>
      <c r="AL57" s="85" t="s">
        <v>1659</v>
      </c>
      <c r="AM57" s="79" t="s">
        <v>1681</v>
      </c>
      <c r="AN57" s="79" t="b">
        <v>0</v>
      </c>
      <c r="AO57" s="85" t="s">
        <v>1368</v>
      </c>
      <c r="AP57" s="79" t="s">
        <v>176</v>
      </c>
      <c r="AQ57" s="79">
        <v>0</v>
      </c>
      <c r="AR57" s="79">
        <v>0</v>
      </c>
      <c r="AS57" s="79"/>
      <c r="AT57" s="79"/>
      <c r="AU57" s="79"/>
      <c r="AV57" s="79"/>
      <c r="AW57" s="79"/>
      <c r="AX57" s="79"/>
      <c r="AY57" s="79"/>
      <c r="AZ57" s="79"/>
      <c r="BA57">
        <v>8</v>
      </c>
      <c r="BB57" s="78" t="str">
        <f>REPLACE(INDEX(GroupVertices[Group],MATCH(Edges25[[#This Row],[Vertex 1]],GroupVertices[Vertex],0)),1,1,"")</f>
        <v>1</v>
      </c>
      <c r="BC57" s="78" t="str">
        <f>REPLACE(INDEX(GroupVertices[Group],MATCH(Edges25[[#This Row],[Vertex 2]],GroupVertices[Vertex],0)),1,1,"")</f>
        <v>1</v>
      </c>
      <c r="BD57" s="48">
        <v>2</v>
      </c>
      <c r="BE57" s="49">
        <v>22.22222222222222</v>
      </c>
      <c r="BF57" s="48">
        <v>0</v>
      </c>
      <c r="BG57" s="49">
        <v>0</v>
      </c>
      <c r="BH57" s="48">
        <v>0</v>
      </c>
      <c r="BI57" s="49">
        <v>0</v>
      </c>
      <c r="BJ57" s="48">
        <v>7</v>
      </c>
      <c r="BK57" s="49">
        <v>77.77777777777777</v>
      </c>
      <c r="BL57" s="48">
        <v>9</v>
      </c>
    </row>
    <row r="58" spans="1:64" ht="15">
      <c r="A58" s="64" t="s">
        <v>233</v>
      </c>
      <c r="B58" s="64" t="s">
        <v>233</v>
      </c>
      <c r="C58" s="65"/>
      <c r="D58" s="66"/>
      <c r="E58" s="67"/>
      <c r="F58" s="68"/>
      <c r="G58" s="65"/>
      <c r="H58" s="69"/>
      <c r="I58" s="70"/>
      <c r="J58" s="70"/>
      <c r="K58" s="34" t="s">
        <v>65</v>
      </c>
      <c r="L58" s="77">
        <v>60</v>
      </c>
      <c r="M58" s="77"/>
      <c r="N58" s="72"/>
      <c r="O58" s="79" t="s">
        <v>176</v>
      </c>
      <c r="P58" s="81">
        <v>43723.28130787037</v>
      </c>
      <c r="Q58" s="79" t="s">
        <v>294</v>
      </c>
      <c r="R58" s="79"/>
      <c r="S58" s="79"/>
      <c r="T58" s="79" t="s">
        <v>932</v>
      </c>
      <c r="U58" s="79"/>
      <c r="V58" s="83" t="s">
        <v>966</v>
      </c>
      <c r="W58" s="81">
        <v>43723.28130787037</v>
      </c>
      <c r="X58" s="83" t="s">
        <v>1024</v>
      </c>
      <c r="Y58" s="79"/>
      <c r="Z58" s="79"/>
      <c r="AA58" s="85" t="s">
        <v>1369</v>
      </c>
      <c r="AB58" s="79"/>
      <c r="AC58" s="79" t="b">
        <v>0</v>
      </c>
      <c r="AD58" s="79">
        <v>0</v>
      </c>
      <c r="AE58" s="85" t="s">
        <v>1659</v>
      </c>
      <c r="AF58" s="79" t="b">
        <v>0</v>
      </c>
      <c r="AG58" s="79" t="s">
        <v>1661</v>
      </c>
      <c r="AH58" s="79"/>
      <c r="AI58" s="85" t="s">
        <v>1659</v>
      </c>
      <c r="AJ58" s="79" t="b">
        <v>0</v>
      </c>
      <c r="AK58" s="79">
        <v>0</v>
      </c>
      <c r="AL58" s="85" t="s">
        <v>1659</v>
      </c>
      <c r="AM58" s="79" t="s">
        <v>1676</v>
      </c>
      <c r="AN58" s="79" t="b">
        <v>0</v>
      </c>
      <c r="AO58" s="85" t="s">
        <v>1369</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12</v>
      </c>
      <c r="BK58" s="49">
        <v>100</v>
      </c>
      <c r="BL58" s="48">
        <v>12</v>
      </c>
    </row>
    <row r="59" spans="1:64" ht="15">
      <c r="A59" s="64" t="s">
        <v>234</v>
      </c>
      <c r="B59" s="64" t="s">
        <v>234</v>
      </c>
      <c r="C59" s="65"/>
      <c r="D59" s="66"/>
      <c r="E59" s="67"/>
      <c r="F59" s="68"/>
      <c r="G59" s="65"/>
      <c r="H59" s="69"/>
      <c r="I59" s="70"/>
      <c r="J59" s="70"/>
      <c r="K59" s="34" t="s">
        <v>65</v>
      </c>
      <c r="L59" s="77">
        <v>61</v>
      </c>
      <c r="M59" s="77"/>
      <c r="N59" s="72"/>
      <c r="O59" s="79" t="s">
        <v>176</v>
      </c>
      <c r="P59" s="81">
        <v>43712.28826388889</v>
      </c>
      <c r="Q59" s="79" t="s">
        <v>295</v>
      </c>
      <c r="R59" s="83" t="s">
        <v>627</v>
      </c>
      <c r="S59" s="79" t="s">
        <v>900</v>
      </c>
      <c r="T59" s="79" t="s">
        <v>933</v>
      </c>
      <c r="U59" s="83" t="s">
        <v>949</v>
      </c>
      <c r="V59" s="83" t="s">
        <v>949</v>
      </c>
      <c r="W59" s="81">
        <v>43712.28826388889</v>
      </c>
      <c r="X59" s="83" t="s">
        <v>1025</v>
      </c>
      <c r="Y59" s="79"/>
      <c r="Z59" s="79"/>
      <c r="AA59" s="85" t="s">
        <v>1370</v>
      </c>
      <c r="AB59" s="79"/>
      <c r="AC59" s="79" t="b">
        <v>0</v>
      </c>
      <c r="AD59" s="79">
        <v>0</v>
      </c>
      <c r="AE59" s="85" t="s">
        <v>1659</v>
      </c>
      <c r="AF59" s="79" t="b">
        <v>0</v>
      </c>
      <c r="AG59" s="79" t="s">
        <v>1660</v>
      </c>
      <c r="AH59" s="79"/>
      <c r="AI59" s="85" t="s">
        <v>1659</v>
      </c>
      <c r="AJ59" s="79" t="b">
        <v>0</v>
      </c>
      <c r="AK59" s="79">
        <v>0</v>
      </c>
      <c r="AL59" s="85" t="s">
        <v>1659</v>
      </c>
      <c r="AM59" s="79" t="s">
        <v>1677</v>
      </c>
      <c r="AN59" s="79" t="b">
        <v>0</v>
      </c>
      <c r="AO59" s="85" t="s">
        <v>1370</v>
      </c>
      <c r="AP59" s="79" t="s">
        <v>176</v>
      </c>
      <c r="AQ59" s="79">
        <v>0</v>
      </c>
      <c r="AR59" s="79">
        <v>0</v>
      </c>
      <c r="AS59" s="79"/>
      <c r="AT59" s="79"/>
      <c r="AU59" s="79"/>
      <c r="AV59" s="79"/>
      <c r="AW59" s="79"/>
      <c r="AX59" s="79"/>
      <c r="AY59" s="79"/>
      <c r="AZ59" s="79"/>
      <c r="BA59">
        <v>5</v>
      </c>
      <c r="BB59" s="78" t="str">
        <f>REPLACE(INDEX(GroupVertices[Group],MATCH(Edges25[[#This Row],[Vertex 1]],GroupVertices[Vertex],0)),1,1,"")</f>
        <v>5</v>
      </c>
      <c r="BC59" s="78" t="str">
        <f>REPLACE(INDEX(GroupVertices[Group],MATCH(Edges25[[#This Row],[Vertex 2]],GroupVertices[Vertex],0)),1,1,"")</f>
        <v>5</v>
      </c>
      <c r="BD59" s="48">
        <v>0</v>
      </c>
      <c r="BE59" s="49">
        <v>0</v>
      </c>
      <c r="BF59" s="48">
        <v>2</v>
      </c>
      <c r="BG59" s="49">
        <v>5.128205128205129</v>
      </c>
      <c r="BH59" s="48">
        <v>0</v>
      </c>
      <c r="BI59" s="49">
        <v>0</v>
      </c>
      <c r="BJ59" s="48">
        <v>37</v>
      </c>
      <c r="BK59" s="49">
        <v>94.87179487179488</v>
      </c>
      <c r="BL59" s="48">
        <v>39</v>
      </c>
    </row>
    <row r="60" spans="1:64" ht="15">
      <c r="A60" s="64" t="s">
        <v>234</v>
      </c>
      <c r="B60" s="64" t="s">
        <v>234</v>
      </c>
      <c r="C60" s="65"/>
      <c r="D60" s="66"/>
      <c r="E60" s="67"/>
      <c r="F60" s="68"/>
      <c r="G60" s="65"/>
      <c r="H60" s="69"/>
      <c r="I60" s="70"/>
      <c r="J60" s="70"/>
      <c r="K60" s="34" t="s">
        <v>65</v>
      </c>
      <c r="L60" s="77">
        <v>62</v>
      </c>
      <c r="M60" s="77"/>
      <c r="N60" s="72"/>
      <c r="O60" s="79" t="s">
        <v>176</v>
      </c>
      <c r="P60" s="81">
        <v>43712.57314814815</v>
      </c>
      <c r="Q60" s="79" t="s">
        <v>296</v>
      </c>
      <c r="R60" s="83" t="s">
        <v>628</v>
      </c>
      <c r="S60" s="79" t="s">
        <v>901</v>
      </c>
      <c r="T60" s="79" t="s">
        <v>934</v>
      </c>
      <c r="U60" s="83" t="s">
        <v>950</v>
      </c>
      <c r="V60" s="83" t="s">
        <v>950</v>
      </c>
      <c r="W60" s="81">
        <v>43712.57314814815</v>
      </c>
      <c r="X60" s="83" t="s">
        <v>1026</v>
      </c>
      <c r="Y60" s="79"/>
      <c r="Z60" s="79"/>
      <c r="AA60" s="85" t="s">
        <v>1371</v>
      </c>
      <c r="AB60" s="79"/>
      <c r="AC60" s="79" t="b">
        <v>0</v>
      </c>
      <c r="AD60" s="79">
        <v>0</v>
      </c>
      <c r="AE60" s="85" t="s">
        <v>1659</v>
      </c>
      <c r="AF60" s="79" t="b">
        <v>0</v>
      </c>
      <c r="AG60" s="79" t="s">
        <v>1660</v>
      </c>
      <c r="AH60" s="79"/>
      <c r="AI60" s="85" t="s">
        <v>1659</v>
      </c>
      <c r="AJ60" s="79" t="b">
        <v>0</v>
      </c>
      <c r="AK60" s="79">
        <v>0</v>
      </c>
      <c r="AL60" s="85" t="s">
        <v>1659</v>
      </c>
      <c r="AM60" s="79" t="s">
        <v>1677</v>
      </c>
      <c r="AN60" s="79" t="b">
        <v>0</v>
      </c>
      <c r="AO60" s="85" t="s">
        <v>1371</v>
      </c>
      <c r="AP60" s="79" t="s">
        <v>176</v>
      </c>
      <c r="AQ60" s="79">
        <v>0</v>
      </c>
      <c r="AR60" s="79">
        <v>0</v>
      </c>
      <c r="AS60" s="79"/>
      <c r="AT60" s="79"/>
      <c r="AU60" s="79"/>
      <c r="AV60" s="79"/>
      <c r="AW60" s="79"/>
      <c r="AX60" s="79"/>
      <c r="AY60" s="79"/>
      <c r="AZ60" s="79"/>
      <c r="BA60">
        <v>5</v>
      </c>
      <c r="BB60" s="78" t="str">
        <f>REPLACE(INDEX(GroupVertices[Group],MATCH(Edges25[[#This Row],[Vertex 1]],GroupVertices[Vertex],0)),1,1,"")</f>
        <v>5</v>
      </c>
      <c r="BC60" s="78" t="str">
        <f>REPLACE(INDEX(GroupVertices[Group],MATCH(Edges25[[#This Row],[Vertex 2]],GroupVertices[Vertex],0)),1,1,"")</f>
        <v>5</v>
      </c>
      <c r="BD60" s="48">
        <v>1</v>
      </c>
      <c r="BE60" s="49">
        <v>4</v>
      </c>
      <c r="BF60" s="48">
        <v>3</v>
      </c>
      <c r="BG60" s="49">
        <v>12</v>
      </c>
      <c r="BH60" s="48">
        <v>0</v>
      </c>
      <c r="BI60" s="49">
        <v>0</v>
      </c>
      <c r="BJ60" s="48">
        <v>21</v>
      </c>
      <c r="BK60" s="49">
        <v>84</v>
      </c>
      <c r="BL60" s="48">
        <v>25</v>
      </c>
    </row>
    <row r="61" spans="1:64" ht="15">
      <c r="A61" s="64" t="s">
        <v>234</v>
      </c>
      <c r="B61" s="64" t="s">
        <v>234</v>
      </c>
      <c r="C61" s="65"/>
      <c r="D61" s="66"/>
      <c r="E61" s="67"/>
      <c r="F61" s="68"/>
      <c r="G61" s="65"/>
      <c r="H61" s="69"/>
      <c r="I61" s="70"/>
      <c r="J61" s="70"/>
      <c r="K61" s="34" t="s">
        <v>65</v>
      </c>
      <c r="L61" s="77">
        <v>63</v>
      </c>
      <c r="M61" s="77"/>
      <c r="N61" s="72"/>
      <c r="O61" s="79" t="s">
        <v>176</v>
      </c>
      <c r="P61" s="81">
        <v>43716.27783564815</v>
      </c>
      <c r="Q61" s="79" t="s">
        <v>297</v>
      </c>
      <c r="R61" s="83" t="s">
        <v>629</v>
      </c>
      <c r="S61" s="79" t="s">
        <v>902</v>
      </c>
      <c r="T61" s="79" t="s">
        <v>935</v>
      </c>
      <c r="U61" s="83" t="s">
        <v>951</v>
      </c>
      <c r="V61" s="83" t="s">
        <v>951</v>
      </c>
      <c r="W61" s="81">
        <v>43716.27783564815</v>
      </c>
      <c r="X61" s="83" t="s">
        <v>1027</v>
      </c>
      <c r="Y61" s="79"/>
      <c r="Z61" s="79"/>
      <c r="AA61" s="85" t="s">
        <v>1372</v>
      </c>
      <c r="AB61" s="79"/>
      <c r="AC61" s="79" t="b">
        <v>0</v>
      </c>
      <c r="AD61" s="79">
        <v>0</v>
      </c>
      <c r="AE61" s="85" t="s">
        <v>1659</v>
      </c>
      <c r="AF61" s="79" t="b">
        <v>0</v>
      </c>
      <c r="AG61" s="79" t="s">
        <v>1660</v>
      </c>
      <c r="AH61" s="79"/>
      <c r="AI61" s="85" t="s">
        <v>1659</v>
      </c>
      <c r="AJ61" s="79" t="b">
        <v>0</v>
      </c>
      <c r="AK61" s="79">
        <v>0</v>
      </c>
      <c r="AL61" s="85" t="s">
        <v>1659</v>
      </c>
      <c r="AM61" s="79" t="s">
        <v>1677</v>
      </c>
      <c r="AN61" s="79" t="b">
        <v>0</v>
      </c>
      <c r="AO61" s="85" t="s">
        <v>1372</v>
      </c>
      <c r="AP61" s="79" t="s">
        <v>176</v>
      </c>
      <c r="AQ61" s="79">
        <v>0</v>
      </c>
      <c r="AR61" s="79">
        <v>0</v>
      </c>
      <c r="AS61" s="79"/>
      <c r="AT61" s="79"/>
      <c r="AU61" s="79"/>
      <c r="AV61" s="79"/>
      <c r="AW61" s="79"/>
      <c r="AX61" s="79"/>
      <c r="AY61" s="79"/>
      <c r="AZ61" s="79"/>
      <c r="BA61">
        <v>5</v>
      </c>
      <c r="BB61" s="78" t="str">
        <f>REPLACE(INDEX(GroupVertices[Group],MATCH(Edges25[[#This Row],[Vertex 1]],GroupVertices[Vertex],0)),1,1,"")</f>
        <v>5</v>
      </c>
      <c r="BC61" s="78" t="str">
        <f>REPLACE(INDEX(GroupVertices[Group],MATCH(Edges25[[#This Row],[Vertex 2]],GroupVertices[Vertex],0)),1,1,"")</f>
        <v>5</v>
      </c>
      <c r="BD61" s="48">
        <v>2</v>
      </c>
      <c r="BE61" s="49">
        <v>15.384615384615385</v>
      </c>
      <c r="BF61" s="48">
        <v>1</v>
      </c>
      <c r="BG61" s="49">
        <v>7.6923076923076925</v>
      </c>
      <c r="BH61" s="48">
        <v>0</v>
      </c>
      <c r="BI61" s="49">
        <v>0</v>
      </c>
      <c r="BJ61" s="48">
        <v>10</v>
      </c>
      <c r="BK61" s="49">
        <v>76.92307692307692</v>
      </c>
      <c r="BL61" s="48">
        <v>13</v>
      </c>
    </row>
    <row r="62" spans="1:64" ht="15">
      <c r="A62" s="64" t="s">
        <v>234</v>
      </c>
      <c r="B62" s="64" t="s">
        <v>234</v>
      </c>
      <c r="C62" s="65"/>
      <c r="D62" s="66"/>
      <c r="E62" s="67"/>
      <c r="F62" s="68"/>
      <c r="G62" s="65"/>
      <c r="H62" s="69"/>
      <c r="I62" s="70"/>
      <c r="J62" s="70"/>
      <c r="K62" s="34" t="s">
        <v>65</v>
      </c>
      <c r="L62" s="77">
        <v>64</v>
      </c>
      <c r="M62" s="77"/>
      <c r="N62" s="72"/>
      <c r="O62" s="79" t="s">
        <v>176</v>
      </c>
      <c r="P62" s="81">
        <v>43721.59402777778</v>
      </c>
      <c r="Q62" s="79" t="s">
        <v>298</v>
      </c>
      <c r="R62" s="83" t="s">
        <v>630</v>
      </c>
      <c r="S62" s="79" t="s">
        <v>901</v>
      </c>
      <c r="T62" s="79" t="s">
        <v>936</v>
      </c>
      <c r="U62" s="83" t="s">
        <v>952</v>
      </c>
      <c r="V62" s="83" t="s">
        <v>952</v>
      </c>
      <c r="W62" s="81">
        <v>43721.59402777778</v>
      </c>
      <c r="X62" s="83" t="s">
        <v>1028</v>
      </c>
      <c r="Y62" s="79"/>
      <c r="Z62" s="79"/>
      <c r="AA62" s="85" t="s">
        <v>1373</v>
      </c>
      <c r="AB62" s="79"/>
      <c r="AC62" s="79" t="b">
        <v>0</v>
      </c>
      <c r="AD62" s="79">
        <v>1</v>
      </c>
      <c r="AE62" s="85" t="s">
        <v>1659</v>
      </c>
      <c r="AF62" s="79" t="b">
        <v>0</v>
      </c>
      <c r="AG62" s="79" t="s">
        <v>1660</v>
      </c>
      <c r="AH62" s="79"/>
      <c r="AI62" s="85" t="s">
        <v>1659</v>
      </c>
      <c r="AJ62" s="79" t="b">
        <v>0</v>
      </c>
      <c r="AK62" s="79">
        <v>0</v>
      </c>
      <c r="AL62" s="85" t="s">
        <v>1659</v>
      </c>
      <c r="AM62" s="79" t="s">
        <v>1677</v>
      </c>
      <c r="AN62" s="79" t="b">
        <v>0</v>
      </c>
      <c r="AO62" s="85" t="s">
        <v>1373</v>
      </c>
      <c r="AP62" s="79" t="s">
        <v>176</v>
      </c>
      <c r="AQ62" s="79">
        <v>0</v>
      </c>
      <c r="AR62" s="79">
        <v>0</v>
      </c>
      <c r="AS62" s="79"/>
      <c r="AT62" s="79"/>
      <c r="AU62" s="79"/>
      <c r="AV62" s="79"/>
      <c r="AW62" s="79"/>
      <c r="AX62" s="79"/>
      <c r="AY62" s="79"/>
      <c r="AZ62" s="79"/>
      <c r="BA62">
        <v>5</v>
      </c>
      <c r="BB62" s="78" t="str">
        <f>REPLACE(INDEX(GroupVertices[Group],MATCH(Edges25[[#This Row],[Vertex 1]],GroupVertices[Vertex],0)),1,1,"")</f>
        <v>5</v>
      </c>
      <c r="BC62" s="78" t="str">
        <f>REPLACE(INDEX(GroupVertices[Group],MATCH(Edges25[[#This Row],[Vertex 2]],GroupVertices[Vertex],0)),1,1,"")</f>
        <v>5</v>
      </c>
      <c r="BD62" s="48">
        <v>0</v>
      </c>
      <c r="BE62" s="49">
        <v>0</v>
      </c>
      <c r="BF62" s="48">
        <v>0</v>
      </c>
      <c r="BG62" s="49">
        <v>0</v>
      </c>
      <c r="BH62" s="48">
        <v>0</v>
      </c>
      <c r="BI62" s="49">
        <v>0</v>
      </c>
      <c r="BJ62" s="48">
        <v>14</v>
      </c>
      <c r="BK62" s="49">
        <v>100</v>
      </c>
      <c r="BL62" s="48">
        <v>14</v>
      </c>
    </row>
    <row r="63" spans="1:64" ht="15">
      <c r="A63" s="64" t="s">
        <v>234</v>
      </c>
      <c r="B63" s="64" t="s">
        <v>234</v>
      </c>
      <c r="C63" s="65"/>
      <c r="D63" s="66"/>
      <c r="E63" s="67"/>
      <c r="F63" s="68"/>
      <c r="G63" s="65"/>
      <c r="H63" s="69"/>
      <c r="I63" s="70"/>
      <c r="J63" s="70"/>
      <c r="K63" s="34" t="s">
        <v>65</v>
      </c>
      <c r="L63" s="77">
        <v>65</v>
      </c>
      <c r="M63" s="77"/>
      <c r="N63" s="72"/>
      <c r="O63" s="79" t="s">
        <v>176</v>
      </c>
      <c r="P63" s="81">
        <v>43723.288252314815</v>
      </c>
      <c r="Q63" s="79" t="s">
        <v>299</v>
      </c>
      <c r="R63" s="83" t="s">
        <v>631</v>
      </c>
      <c r="S63" s="79" t="s">
        <v>902</v>
      </c>
      <c r="T63" s="79" t="s">
        <v>937</v>
      </c>
      <c r="U63" s="83" t="s">
        <v>953</v>
      </c>
      <c r="V63" s="83" t="s">
        <v>953</v>
      </c>
      <c r="W63" s="81">
        <v>43723.288252314815</v>
      </c>
      <c r="X63" s="83" t="s">
        <v>1029</v>
      </c>
      <c r="Y63" s="79"/>
      <c r="Z63" s="79"/>
      <c r="AA63" s="85" t="s">
        <v>1374</v>
      </c>
      <c r="AB63" s="79"/>
      <c r="AC63" s="79" t="b">
        <v>0</v>
      </c>
      <c r="AD63" s="79">
        <v>0</v>
      </c>
      <c r="AE63" s="85" t="s">
        <v>1659</v>
      </c>
      <c r="AF63" s="79" t="b">
        <v>0</v>
      </c>
      <c r="AG63" s="79" t="s">
        <v>1660</v>
      </c>
      <c r="AH63" s="79"/>
      <c r="AI63" s="85" t="s">
        <v>1659</v>
      </c>
      <c r="AJ63" s="79" t="b">
        <v>0</v>
      </c>
      <c r="AK63" s="79">
        <v>1</v>
      </c>
      <c r="AL63" s="85" t="s">
        <v>1659</v>
      </c>
      <c r="AM63" s="79" t="s">
        <v>1677</v>
      </c>
      <c r="AN63" s="79" t="b">
        <v>0</v>
      </c>
      <c r="AO63" s="85" t="s">
        <v>1374</v>
      </c>
      <c r="AP63" s="79" t="s">
        <v>176</v>
      </c>
      <c r="AQ63" s="79">
        <v>0</v>
      </c>
      <c r="AR63" s="79">
        <v>0</v>
      </c>
      <c r="AS63" s="79"/>
      <c r="AT63" s="79"/>
      <c r="AU63" s="79"/>
      <c r="AV63" s="79"/>
      <c r="AW63" s="79"/>
      <c r="AX63" s="79"/>
      <c r="AY63" s="79"/>
      <c r="AZ63" s="79"/>
      <c r="BA63">
        <v>5</v>
      </c>
      <c r="BB63" s="78" t="str">
        <f>REPLACE(INDEX(GroupVertices[Group],MATCH(Edges25[[#This Row],[Vertex 1]],GroupVertices[Vertex],0)),1,1,"")</f>
        <v>5</v>
      </c>
      <c r="BC63" s="78" t="str">
        <f>REPLACE(INDEX(GroupVertices[Group],MATCH(Edges25[[#This Row],[Vertex 2]],GroupVertices[Vertex],0)),1,1,"")</f>
        <v>5</v>
      </c>
      <c r="BD63" s="48">
        <v>0</v>
      </c>
      <c r="BE63" s="49">
        <v>0</v>
      </c>
      <c r="BF63" s="48">
        <v>1</v>
      </c>
      <c r="BG63" s="49">
        <v>7.142857142857143</v>
      </c>
      <c r="BH63" s="48">
        <v>0</v>
      </c>
      <c r="BI63" s="49">
        <v>0</v>
      </c>
      <c r="BJ63" s="48">
        <v>13</v>
      </c>
      <c r="BK63" s="49">
        <v>92.85714285714286</v>
      </c>
      <c r="BL63" s="48">
        <v>14</v>
      </c>
    </row>
    <row r="64" spans="1:64" ht="15">
      <c r="A64" s="64" t="s">
        <v>235</v>
      </c>
      <c r="B64" s="64" t="s">
        <v>234</v>
      </c>
      <c r="C64" s="65"/>
      <c r="D64" s="66"/>
      <c r="E64" s="67"/>
      <c r="F64" s="68"/>
      <c r="G64" s="65"/>
      <c r="H64" s="69"/>
      <c r="I64" s="70"/>
      <c r="J64" s="70"/>
      <c r="K64" s="34" t="s">
        <v>65</v>
      </c>
      <c r="L64" s="77">
        <v>66</v>
      </c>
      <c r="M64" s="77"/>
      <c r="N64" s="72"/>
      <c r="O64" s="79" t="s">
        <v>242</v>
      </c>
      <c r="P64" s="81">
        <v>43723.29342592593</v>
      </c>
      <c r="Q64" s="79" t="s">
        <v>300</v>
      </c>
      <c r="R64" s="83" t="s">
        <v>631</v>
      </c>
      <c r="S64" s="79" t="s">
        <v>902</v>
      </c>
      <c r="T64" s="79" t="s">
        <v>914</v>
      </c>
      <c r="U64" s="79"/>
      <c r="V64" s="83" t="s">
        <v>967</v>
      </c>
      <c r="W64" s="81">
        <v>43723.29342592593</v>
      </c>
      <c r="X64" s="83" t="s">
        <v>1030</v>
      </c>
      <c r="Y64" s="79"/>
      <c r="Z64" s="79"/>
      <c r="AA64" s="85" t="s">
        <v>1375</v>
      </c>
      <c r="AB64" s="79"/>
      <c r="AC64" s="79" t="b">
        <v>0</v>
      </c>
      <c r="AD64" s="79">
        <v>0</v>
      </c>
      <c r="AE64" s="85" t="s">
        <v>1659</v>
      </c>
      <c r="AF64" s="79" t="b">
        <v>0</v>
      </c>
      <c r="AG64" s="79" t="s">
        <v>1660</v>
      </c>
      <c r="AH64" s="79"/>
      <c r="AI64" s="85" t="s">
        <v>1659</v>
      </c>
      <c r="AJ64" s="79" t="b">
        <v>0</v>
      </c>
      <c r="AK64" s="79">
        <v>1</v>
      </c>
      <c r="AL64" s="85" t="s">
        <v>1374</v>
      </c>
      <c r="AM64" s="79" t="s">
        <v>1682</v>
      </c>
      <c r="AN64" s="79" t="b">
        <v>0</v>
      </c>
      <c r="AO64" s="85" t="s">
        <v>1374</v>
      </c>
      <c r="AP64" s="79" t="s">
        <v>176</v>
      </c>
      <c r="AQ64" s="79">
        <v>0</v>
      </c>
      <c r="AR64" s="79">
        <v>0</v>
      </c>
      <c r="AS64" s="79"/>
      <c r="AT64" s="79"/>
      <c r="AU64" s="79"/>
      <c r="AV64" s="79"/>
      <c r="AW64" s="79"/>
      <c r="AX64" s="79"/>
      <c r="AY64" s="79"/>
      <c r="AZ64" s="79"/>
      <c r="BA64">
        <v>1</v>
      </c>
      <c r="BB64" s="78" t="str">
        <f>REPLACE(INDEX(GroupVertices[Group],MATCH(Edges25[[#This Row],[Vertex 1]],GroupVertices[Vertex],0)),1,1,"")</f>
        <v>5</v>
      </c>
      <c r="BC64" s="78" t="str">
        <f>REPLACE(INDEX(GroupVertices[Group],MATCH(Edges25[[#This Row],[Vertex 2]],GroupVertices[Vertex],0)),1,1,"")</f>
        <v>5</v>
      </c>
      <c r="BD64" s="48">
        <v>0</v>
      </c>
      <c r="BE64" s="49">
        <v>0</v>
      </c>
      <c r="BF64" s="48">
        <v>1</v>
      </c>
      <c r="BG64" s="49">
        <v>6.666666666666667</v>
      </c>
      <c r="BH64" s="48">
        <v>0</v>
      </c>
      <c r="BI64" s="49">
        <v>0</v>
      </c>
      <c r="BJ64" s="48">
        <v>14</v>
      </c>
      <c r="BK64" s="49">
        <v>93.33333333333333</v>
      </c>
      <c r="BL64" s="48">
        <v>15</v>
      </c>
    </row>
    <row r="65" spans="1:64" ht="15">
      <c r="A65" s="64" t="s">
        <v>236</v>
      </c>
      <c r="B65" s="64" t="s">
        <v>236</v>
      </c>
      <c r="C65" s="65"/>
      <c r="D65" s="66"/>
      <c r="E65" s="67"/>
      <c r="F65" s="68"/>
      <c r="G65" s="65"/>
      <c r="H65" s="69"/>
      <c r="I65" s="70"/>
      <c r="J65" s="70"/>
      <c r="K65" s="34" t="s">
        <v>65</v>
      </c>
      <c r="L65" s="77">
        <v>67</v>
      </c>
      <c r="M65" s="77"/>
      <c r="N65" s="72"/>
      <c r="O65" s="79" t="s">
        <v>176</v>
      </c>
      <c r="P65" s="81">
        <v>43723.5000462963</v>
      </c>
      <c r="Q65" s="79" t="s">
        <v>301</v>
      </c>
      <c r="R65" s="83" t="s">
        <v>587</v>
      </c>
      <c r="S65" s="79" t="s">
        <v>892</v>
      </c>
      <c r="T65" s="79" t="s">
        <v>907</v>
      </c>
      <c r="U65" s="83" t="s">
        <v>954</v>
      </c>
      <c r="V65" s="83" t="s">
        <v>954</v>
      </c>
      <c r="W65" s="81">
        <v>43723.5000462963</v>
      </c>
      <c r="X65" s="83" t="s">
        <v>1031</v>
      </c>
      <c r="Y65" s="79"/>
      <c r="Z65" s="79"/>
      <c r="AA65" s="85" t="s">
        <v>1376</v>
      </c>
      <c r="AB65" s="79"/>
      <c r="AC65" s="79" t="b">
        <v>0</v>
      </c>
      <c r="AD65" s="79">
        <v>0</v>
      </c>
      <c r="AE65" s="85" t="s">
        <v>1659</v>
      </c>
      <c r="AF65" s="79" t="b">
        <v>0</v>
      </c>
      <c r="AG65" s="79" t="s">
        <v>1660</v>
      </c>
      <c r="AH65" s="79"/>
      <c r="AI65" s="85" t="s">
        <v>1659</v>
      </c>
      <c r="AJ65" s="79" t="b">
        <v>0</v>
      </c>
      <c r="AK65" s="79">
        <v>0</v>
      </c>
      <c r="AL65" s="85" t="s">
        <v>1659</v>
      </c>
      <c r="AM65" s="79" t="s">
        <v>1674</v>
      </c>
      <c r="AN65" s="79" t="b">
        <v>0</v>
      </c>
      <c r="AO65" s="85" t="s">
        <v>1376</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1</v>
      </c>
      <c r="BE65" s="49">
        <v>7.142857142857143</v>
      </c>
      <c r="BF65" s="48">
        <v>0</v>
      </c>
      <c r="BG65" s="49">
        <v>0</v>
      </c>
      <c r="BH65" s="48">
        <v>0</v>
      </c>
      <c r="BI65" s="49">
        <v>0</v>
      </c>
      <c r="BJ65" s="48">
        <v>13</v>
      </c>
      <c r="BK65" s="49">
        <v>92.85714285714286</v>
      </c>
      <c r="BL65" s="48">
        <v>14</v>
      </c>
    </row>
    <row r="66" spans="1:64" ht="15">
      <c r="A66" s="64" t="s">
        <v>237</v>
      </c>
      <c r="B66" s="64" t="s">
        <v>237</v>
      </c>
      <c r="C66" s="65"/>
      <c r="D66" s="66"/>
      <c r="E66" s="67"/>
      <c r="F66" s="68"/>
      <c r="G66" s="65"/>
      <c r="H66" s="69"/>
      <c r="I66" s="70"/>
      <c r="J66" s="70"/>
      <c r="K66" s="34" t="s">
        <v>65</v>
      </c>
      <c r="L66" s="77">
        <v>68</v>
      </c>
      <c r="M66" s="77"/>
      <c r="N66" s="72"/>
      <c r="O66" s="79" t="s">
        <v>176</v>
      </c>
      <c r="P66" s="81">
        <v>43710.385092592594</v>
      </c>
      <c r="Q66" s="79" t="s">
        <v>302</v>
      </c>
      <c r="R66" s="83" t="s">
        <v>632</v>
      </c>
      <c r="S66" s="79" t="s">
        <v>893</v>
      </c>
      <c r="T66" s="79" t="s">
        <v>919</v>
      </c>
      <c r="U66" s="79"/>
      <c r="V66" s="83" t="s">
        <v>968</v>
      </c>
      <c r="W66" s="81">
        <v>43710.385092592594</v>
      </c>
      <c r="X66" s="83" t="s">
        <v>1032</v>
      </c>
      <c r="Y66" s="79"/>
      <c r="Z66" s="79"/>
      <c r="AA66" s="85" t="s">
        <v>1377</v>
      </c>
      <c r="AB66" s="79"/>
      <c r="AC66" s="79" t="b">
        <v>0</v>
      </c>
      <c r="AD66" s="79">
        <v>0</v>
      </c>
      <c r="AE66" s="85" t="s">
        <v>1659</v>
      </c>
      <c r="AF66" s="79" t="b">
        <v>0</v>
      </c>
      <c r="AG66" s="79" t="s">
        <v>1660</v>
      </c>
      <c r="AH66" s="79"/>
      <c r="AI66" s="85" t="s">
        <v>1659</v>
      </c>
      <c r="AJ66" s="79" t="b">
        <v>0</v>
      </c>
      <c r="AK66" s="79">
        <v>0</v>
      </c>
      <c r="AL66" s="85" t="s">
        <v>1659</v>
      </c>
      <c r="AM66" s="79" t="s">
        <v>1683</v>
      </c>
      <c r="AN66" s="79" t="b">
        <v>0</v>
      </c>
      <c r="AO66" s="85" t="s">
        <v>1377</v>
      </c>
      <c r="AP66" s="79" t="s">
        <v>176</v>
      </c>
      <c r="AQ66" s="79">
        <v>0</v>
      </c>
      <c r="AR66" s="79">
        <v>0</v>
      </c>
      <c r="AS66" s="79"/>
      <c r="AT66" s="79"/>
      <c r="AU66" s="79"/>
      <c r="AV66" s="79"/>
      <c r="AW66" s="79"/>
      <c r="AX66" s="79"/>
      <c r="AY66" s="79"/>
      <c r="AZ66" s="79"/>
      <c r="BA66">
        <v>282</v>
      </c>
      <c r="BB66" s="78" t="str">
        <f>REPLACE(INDEX(GroupVertices[Group],MATCH(Edges25[[#This Row],[Vertex 1]],GroupVertices[Vertex],0)),1,1,"")</f>
        <v>2</v>
      </c>
      <c r="BC66" s="78" t="str">
        <f>REPLACE(INDEX(GroupVertices[Group],MATCH(Edges25[[#This Row],[Vertex 2]],GroupVertices[Vertex],0)),1,1,"")</f>
        <v>2</v>
      </c>
      <c r="BD66" s="48">
        <v>0</v>
      </c>
      <c r="BE66" s="49">
        <v>0</v>
      </c>
      <c r="BF66" s="48">
        <v>0</v>
      </c>
      <c r="BG66" s="49">
        <v>0</v>
      </c>
      <c r="BH66" s="48">
        <v>0</v>
      </c>
      <c r="BI66" s="49">
        <v>0</v>
      </c>
      <c r="BJ66" s="48">
        <v>14</v>
      </c>
      <c r="BK66" s="49">
        <v>100</v>
      </c>
      <c r="BL66" s="48">
        <v>14</v>
      </c>
    </row>
    <row r="67" spans="1:64" ht="15">
      <c r="A67" s="64" t="s">
        <v>237</v>
      </c>
      <c r="B67" s="64" t="s">
        <v>237</v>
      </c>
      <c r="C67" s="65"/>
      <c r="D67" s="66"/>
      <c r="E67" s="67"/>
      <c r="F67" s="68"/>
      <c r="G67" s="65"/>
      <c r="H67" s="69"/>
      <c r="I67" s="70"/>
      <c r="J67" s="70"/>
      <c r="K67" s="34" t="s">
        <v>65</v>
      </c>
      <c r="L67" s="77">
        <v>69</v>
      </c>
      <c r="M67" s="77"/>
      <c r="N67" s="72"/>
      <c r="O67" s="79" t="s">
        <v>176</v>
      </c>
      <c r="P67" s="81">
        <v>43710.64556712963</v>
      </c>
      <c r="Q67" s="79" t="s">
        <v>303</v>
      </c>
      <c r="R67" s="83" t="s">
        <v>633</v>
      </c>
      <c r="S67" s="79" t="s">
        <v>893</v>
      </c>
      <c r="T67" s="79" t="s">
        <v>919</v>
      </c>
      <c r="U67" s="79"/>
      <c r="V67" s="83" t="s">
        <v>968</v>
      </c>
      <c r="W67" s="81">
        <v>43710.64556712963</v>
      </c>
      <c r="X67" s="83" t="s">
        <v>1033</v>
      </c>
      <c r="Y67" s="79"/>
      <c r="Z67" s="79"/>
      <c r="AA67" s="85" t="s">
        <v>1378</v>
      </c>
      <c r="AB67" s="79"/>
      <c r="AC67" s="79" t="b">
        <v>0</v>
      </c>
      <c r="AD67" s="79">
        <v>0</v>
      </c>
      <c r="AE67" s="85" t="s">
        <v>1659</v>
      </c>
      <c r="AF67" s="79" t="b">
        <v>0</v>
      </c>
      <c r="AG67" s="79" t="s">
        <v>1660</v>
      </c>
      <c r="AH67" s="79"/>
      <c r="AI67" s="85" t="s">
        <v>1659</v>
      </c>
      <c r="AJ67" s="79" t="b">
        <v>0</v>
      </c>
      <c r="AK67" s="79">
        <v>0</v>
      </c>
      <c r="AL67" s="85" t="s">
        <v>1659</v>
      </c>
      <c r="AM67" s="79" t="s">
        <v>1683</v>
      </c>
      <c r="AN67" s="79" t="b">
        <v>0</v>
      </c>
      <c r="AO67" s="85" t="s">
        <v>1378</v>
      </c>
      <c r="AP67" s="79" t="s">
        <v>176</v>
      </c>
      <c r="AQ67" s="79">
        <v>0</v>
      </c>
      <c r="AR67" s="79">
        <v>0</v>
      </c>
      <c r="AS67" s="79"/>
      <c r="AT67" s="79"/>
      <c r="AU67" s="79"/>
      <c r="AV67" s="79"/>
      <c r="AW67" s="79"/>
      <c r="AX67" s="79"/>
      <c r="AY67" s="79"/>
      <c r="AZ67" s="79"/>
      <c r="BA67">
        <v>282</v>
      </c>
      <c r="BB67" s="78" t="str">
        <f>REPLACE(INDEX(GroupVertices[Group],MATCH(Edges25[[#This Row],[Vertex 1]],GroupVertices[Vertex],0)),1,1,"")</f>
        <v>2</v>
      </c>
      <c r="BC67" s="78" t="str">
        <f>REPLACE(INDEX(GroupVertices[Group],MATCH(Edges25[[#This Row],[Vertex 2]],GroupVertices[Vertex],0)),1,1,"")</f>
        <v>2</v>
      </c>
      <c r="BD67" s="48">
        <v>0</v>
      </c>
      <c r="BE67" s="49">
        <v>0</v>
      </c>
      <c r="BF67" s="48">
        <v>0</v>
      </c>
      <c r="BG67" s="49">
        <v>0</v>
      </c>
      <c r="BH67" s="48">
        <v>0</v>
      </c>
      <c r="BI67" s="49">
        <v>0</v>
      </c>
      <c r="BJ67" s="48">
        <v>11</v>
      </c>
      <c r="BK67" s="49">
        <v>100</v>
      </c>
      <c r="BL67" s="48">
        <v>11</v>
      </c>
    </row>
    <row r="68" spans="1:64" ht="15">
      <c r="A68" s="64" t="s">
        <v>237</v>
      </c>
      <c r="B68" s="64" t="s">
        <v>237</v>
      </c>
      <c r="C68" s="65"/>
      <c r="D68" s="66"/>
      <c r="E68" s="67"/>
      <c r="F68" s="68"/>
      <c r="G68" s="65"/>
      <c r="H68" s="69"/>
      <c r="I68" s="70"/>
      <c r="J68" s="70"/>
      <c r="K68" s="34" t="s">
        <v>65</v>
      </c>
      <c r="L68" s="77">
        <v>70</v>
      </c>
      <c r="M68" s="77"/>
      <c r="N68" s="72"/>
      <c r="O68" s="79" t="s">
        <v>176</v>
      </c>
      <c r="P68" s="81">
        <v>43710.66998842593</v>
      </c>
      <c r="Q68" s="79" t="s">
        <v>304</v>
      </c>
      <c r="R68" s="83" t="s">
        <v>634</v>
      </c>
      <c r="S68" s="79" t="s">
        <v>893</v>
      </c>
      <c r="T68" s="79" t="s">
        <v>919</v>
      </c>
      <c r="U68" s="79"/>
      <c r="V68" s="83" t="s">
        <v>968</v>
      </c>
      <c r="W68" s="81">
        <v>43710.66998842593</v>
      </c>
      <c r="X68" s="83" t="s">
        <v>1034</v>
      </c>
      <c r="Y68" s="79"/>
      <c r="Z68" s="79"/>
      <c r="AA68" s="85" t="s">
        <v>1379</v>
      </c>
      <c r="AB68" s="79"/>
      <c r="AC68" s="79" t="b">
        <v>0</v>
      </c>
      <c r="AD68" s="79">
        <v>0</v>
      </c>
      <c r="AE68" s="85" t="s">
        <v>1659</v>
      </c>
      <c r="AF68" s="79" t="b">
        <v>0</v>
      </c>
      <c r="AG68" s="79" t="s">
        <v>1665</v>
      </c>
      <c r="AH68" s="79"/>
      <c r="AI68" s="85" t="s">
        <v>1659</v>
      </c>
      <c r="AJ68" s="79" t="b">
        <v>0</v>
      </c>
      <c r="AK68" s="79">
        <v>0</v>
      </c>
      <c r="AL68" s="85" t="s">
        <v>1659</v>
      </c>
      <c r="AM68" s="79" t="s">
        <v>1683</v>
      </c>
      <c r="AN68" s="79" t="b">
        <v>0</v>
      </c>
      <c r="AO68" s="85" t="s">
        <v>1379</v>
      </c>
      <c r="AP68" s="79" t="s">
        <v>176</v>
      </c>
      <c r="AQ68" s="79">
        <v>0</v>
      </c>
      <c r="AR68" s="79">
        <v>0</v>
      </c>
      <c r="AS68" s="79"/>
      <c r="AT68" s="79"/>
      <c r="AU68" s="79"/>
      <c r="AV68" s="79"/>
      <c r="AW68" s="79"/>
      <c r="AX68" s="79"/>
      <c r="AY68" s="79"/>
      <c r="AZ68" s="79"/>
      <c r="BA68">
        <v>282</v>
      </c>
      <c r="BB68" s="78" t="str">
        <f>REPLACE(INDEX(GroupVertices[Group],MATCH(Edges25[[#This Row],[Vertex 1]],GroupVertices[Vertex],0)),1,1,"")</f>
        <v>2</v>
      </c>
      <c r="BC68" s="78" t="str">
        <f>REPLACE(INDEX(GroupVertices[Group],MATCH(Edges25[[#This Row],[Vertex 2]],GroupVertices[Vertex],0)),1,1,"")</f>
        <v>2</v>
      </c>
      <c r="BD68" s="48">
        <v>0</v>
      </c>
      <c r="BE68" s="49">
        <v>0</v>
      </c>
      <c r="BF68" s="48">
        <v>0</v>
      </c>
      <c r="BG68" s="49">
        <v>0</v>
      </c>
      <c r="BH68" s="48">
        <v>0</v>
      </c>
      <c r="BI68" s="49">
        <v>0</v>
      </c>
      <c r="BJ68" s="48">
        <v>13</v>
      </c>
      <c r="BK68" s="49">
        <v>100</v>
      </c>
      <c r="BL68" s="48">
        <v>13</v>
      </c>
    </row>
    <row r="69" spans="1:64" ht="15">
      <c r="A69" s="64" t="s">
        <v>237</v>
      </c>
      <c r="B69" s="64" t="s">
        <v>237</v>
      </c>
      <c r="C69" s="65"/>
      <c r="D69" s="66"/>
      <c r="E69" s="67"/>
      <c r="F69" s="68"/>
      <c r="G69" s="65"/>
      <c r="H69" s="69"/>
      <c r="I69" s="70"/>
      <c r="J69" s="70"/>
      <c r="K69" s="34" t="s">
        <v>65</v>
      </c>
      <c r="L69" s="77">
        <v>71</v>
      </c>
      <c r="M69" s="77"/>
      <c r="N69" s="72"/>
      <c r="O69" s="79" t="s">
        <v>176</v>
      </c>
      <c r="P69" s="81">
        <v>43710.67</v>
      </c>
      <c r="Q69" s="79" t="s">
        <v>305</v>
      </c>
      <c r="R69" s="83" t="s">
        <v>635</v>
      </c>
      <c r="S69" s="79" t="s">
        <v>893</v>
      </c>
      <c r="T69" s="79" t="s">
        <v>919</v>
      </c>
      <c r="U69" s="79"/>
      <c r="V69" s="83" t="s">
        <v>968</v>
      </c>
      <c r="W69" s="81">
        <v>43710.67</v>
      </c>
      <c r="X69" s="83" t="s">
        <v>1035</v>
      </c>
      <c r="Y69" s="79"/>
      <c r="Z69" s="79"/>
      <c r="AA69" s="85" t="s">
        <v>1380</v>
      </c>
      <c r="AB69" s="79"/>
      <c r="AC69" s="79" t="b">
        <v>0</v>
      </c>
      <c r="AD69" s="79">
        <v>0</v>
      </c>
      <c r="AE69" s="85" t="s">
        <v>1659</v>
      </c>
      <c r="AF69" s="79" t="b">
        <v>0</v>
      </c>
      <c r="AG69" s="79" t="s">
        <v>1666</v>
      </c>
      <c r="AH69" s="79"/>
      <c r="AI69" s="85" t="s">
        <v>1659</v>
      </c>
      <c r="AJ69" s="79" t="b">
        <v>0</v>
      </c>
      <c r="AK69" s="79">
        <v>0</v>
      </c>
      <c r="AL69" s="85" t="s">
        <v>1659</v>
      </c>
      <c r="AM69" s="79" t="s">
        <v>1683</v>
      </c>
      <c r="AN69" s="79" t="b">
        <v>0</v>
      </c>
      <c r="AO69" s="85" t="s">
        <v>1380</v>
      </c>
      <c r="AP69" s="79" t="s">
        <v>176</v>
      </c>
      <c r="AQ69" s="79">
        <v>0</v>
      </c>
      <c r="AR69" s="79">
        <v>0</v>
      </c>
      <c r="AS69" s="79"/>
      <c r="AT69" s="79"/>
      <c r="AU69" s="79"/>
      <c r="AV69" s="79"/>
      <c r="AW69" s="79"/>
      <c r="AX69" s="79"/>
      <c r="AY69" s="79"/>
      <c r="AZ69" s="79"/>
      <c r="BA69">
        <v>282</v>
      </c>
      <c r="BB69" s="78" t="str">
        <f>REPLACE(INDEX(GroupVertices[Group],MATCH(Edges25[[#This Row],[Vertex 1]],GroupVertices[Vertex],0)),1,1,"")</f>
        <v>2</v>
      </c>
      <c r="BC69" s="78" t="str">
        <f>REPLACE(INDEX(GroupVertices[Group],MATCH(Edges25[[#This Row],[Vertex 2]],GroupVertices[Vertex],0)),1,1,"")</f>
        <v>2</v>
      </c>
      <c r="BD69" s="48">
        <v>0</v>
      </c>
      <c r="BE69" s="49">
        <v>0</v>
      </c>
      <c r="BF69" s="48">
        <v>0</v>
      </c>
      <c r="BG69" s="49">
        <v>0</v>
      </c>
      <c r="BH69" s="48">
        <v>0</v>
      </c>
      <c r="BI69" s="49">
        <v>0</v>
      </c>
      <c r="BJ69" s="48">
        <v>12</v>
      </c>
      <c r="BK69" s="49">
        <v>100</v>
      </c>
      <c r="BL69" s="48">
        <v>12</v>
      </c>
    </row>
    <row r="70" spans="1:64" ht="15">
      <c r="A70" s="64" t="s">
        <v>237</v>
      </c>
      <c r="B70" s="64" t="s">
        <v>237</v>
      </c>
      <c r="C70" s="65"/>
      <c r="D70" s="66"/>
      <c r="E70" s="67"/>
      <c r="F70" s="68"/>
      <c r="G70" s="65"/>
      <c r="H70" s="69"/>
      <c r="I70" s="70"/>
      <c r="J70" s="70"/>
      <c r="K70" s="34" t="s">
        <v>65</v>
      </c>
      <c r="L70" s="77">
        <v>72</v>
      </c>
      <c r="M70" s="77"/>
      <c r="N70" s="72"/>
      <c r="O70" s="79" t="s">
        <v>176</v>
      </c>
      <c r="P70" s="81">
        <v>43710.6869212963</v>
      </c>
      <c r="Q70" s="79" t="s">
        <v>306</v>
      </c>
      <c r="R70" s="83" t="s">
        <v>636</v>
      </c>
      <c r="S70" s="79" t="s">
        <v>893</v>
      </c>
      <c r="T70" s="79" t="s">
        <v>919</v>
      </c>
      <c r="U70" s="79"/>
      <c r="V70" s="83" t="s">
        <v>968</v>
      </c>
      <c r="W70" s="81">
        <v>43710.6869212963</v>
      </c>
      <c r="X70" s="83" t="s">
        <v>1036</v>
      </c>
      <c r="Y70" s="79"/>
      <c r="Z70" s="79"/>
      <c r="AA70" s="85" t="s">
        <v>1381</v>
      </c>
      <c r="AB70" s="79"/>
      <c r="AC70" s="79" t="b">
        <v>0</v>
      </c>
      <c r="AD70" s="79">
        <v>0</v>
      </c>
      <c r="AE70" s="85" t="s">
        <v>1659</v>
      </c>
      <c r="AF70" s="79" t="b">
        <v>0</v>
      </c>
      <c r="AG70" s="79" t="s">
        <v>1667</v>
      </c>
      <c r="AH70" s="79"/>
      <c r="AI70" s="85" t="s">
        <v>1659</v>
      </c>
      <c r="AJ70" s="79" t="b">
        <v>0</v>
      </c>
      <c r="AK70" s="79">
        <v>0</v>
      </c>
      <c r="AL70" s="85" t="s">
        <v>1659</v>
      </c>
      <c r="AM70" s="79" t="s">
        <v>1683</v>
      </c>
      <c r="AN70" s="79" t="b">
        <v>0</v>
      </c>
      <c r="AO70" s="85" t="s">
        <v>1381</v>
      </c>
      <c r="AP70" s="79" t="s">
        <v>176</v>
      </c>
      <c r="AQ70" s="79">
        <v>0</v>
      </c>
      <c r="AR70" s="79">
        <v>0</v>
      </c>
      <c r="AS70" s="79"/>
      <c r="AT70" s="79"/>
      <c r="AU70" s="79"/>
      <c r="AV70" s="79"/>
      <c r="AW70" s="79"/>
      <c r="AX70" s="79"/>
      <c r="AY70" s="79"/>
      <c r="AZ70" s="79"/>
      <c r="BA70">
        <v>282</v>
      </c>
      <c r="BB70" s="78" t="str">
        <f>REPLACE(INDEX(GroupVertices[Group],MATCH(Edges25[[#This Row],[Vertex 1]],GroupVertices[Vertex],0)),1,1,"")</f>
        <v>2</v>
      </c>
      <c r="BC70" s="78" t="str">
        <f>REPLACE(INDEX(GroupVertices[Group],MATCH(Edges25[[#This Row],[Vertex 2]],GroupVertices[Vertex],0)),1,1,"")</f>
        <v>2</v>
      </c>
      <c r="BD70" s="48">
        <v>1</v>
      </c>
      <c r="BE70" s="49">
        <v>7.6923076923076925</v>
      </c>
      <c r="BF70" s="48">
        <v>0</v>
      </c>
      <c r="BG70" s="49">
        <v>0</v>
      </c>
      <c r="BH70" s="48">
        <v>0</v>
      </c>
      <c r="BI70" s="49">
        <v>0</v>
      </c>
      <c r="BJ70" s="48">
        <v>12</v>
      </c>
      <c r="BK70" s="49">
        <v>92.3076923076923</v>
      </c>
      <c r="BL70" s="48">
        <v>13</v>
      </c>
    </row>
    <row r="71" spans="1:64" ht="15">
      <c r="A71" s="64" t="s">
        <v>237</v>
      </c>
      <c r="B71" s="64" t="s">
        <v>237</v>
      </c>
      <c r="C71" s="65"/>
      <c r="D71" s="66"/>
      <c r="E71" s="67"/>
      <c r="F71" s="68"/>
      <c r="G71" s="65"/>
      <c r="H71" s="69"/>
      <c r="I71" s="70"/>
      <c r="J71" s="70"/>
      <c r="K71" s="34" t="s">
        <v>65</v>
      </c>
      <c r="L71" s="77">
        <v>73</v>
      </c>
      <c r="M71" s="77"/>
      <c r="N71" s="72"/>
      <c r="O71" s="79" t="s">
        <v>176</v>
      </c>
      <c r="P71" s="81">
        <v>43711.562106481484</v>
      </c>
      <c r="Q71" s="79" t="s">
        <v>307</v>
      </c>
      <c r="R71" s="83" t="s">
        <v>637</v>
      </c>
      <c r="S71" s="79" t="s">
        <v>893</v>
      </c>
      <c r="T71" s="79" t="s">
        <v>919</v>
      </c>
      <c r="U71" s="79"/>
      <c r="V71" s="83" t="s">
        <v>968</v>
      </c>
      <c r="W71" s="81">
        <v>43711.562106481484</v>
      </c>
      <c r="X71" s="83" t="s">
        <v>1037</v>
      </c>
      <c r="Y71" s="79"/>
      <c r="Z71" s="79"/>
      <c r="AA71" s="85" t="s">
        <v>1382</v>
      </c>
      <c r="AB71" s="79"/>
      <c r="AC71" s="79" t="b">
        <v>0</v>
      </c>
      <c r="AD71" s="79">
        <v>0</v>
      </c>
      <c r="AE71" s="85" t="s">
        <v>1659</v>
      </c>
      <c r="AF71" s="79" t="b">
        <v>0</v>
      </c>
      <c r="AG71" s="79" t="s">
        <v>1660</v>
      </c>
      <c r="AH71" s="79"/>
      <c r="AI71" s="85" t="s">
        <v>1659</v>
      </c>
      <c r="AJ71" s="79" t="b">
        <v>0</v>
      </c>
      <c r="AK71" s="79">
        <v>0</v>
      </c>
      <c r="AL71" s="85" t="s">
        <v>1659</v>
      </c>
      <c r="AM71" s="79" t="s">
        <v>1683</v>
      </c>
      <c r="AN71" s="79" t="b">
        <v>0</v>
      </c>
      <c r="AO71" s="85" t="s">
        <v>1382</v>
      </c>
      <c r="AP71" s="79" t="s">
        <v>176</v>
      </c>
      <c r="AQ71" s="79">
        <v>0</v>
      </c>
      <c r="AR71" s="79">
        <v>0</v>
      </c>
      <c r="AS71" s="79"/>
      <c r="AT71" s="79"/>
      <c r="AU71" s="79"/>
      <c r="AV71" s="79"/>
      <c r="AW71" s="79"/>
      <c r="AX71" s="79"/>
      <c r="AY71" s="79"/>
      <c r="AZ71" s="79"/>
      <c r="BA71">
        <v>282</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12</v>
      </c>
      <c r="BK71" s="49">
        <v>100</v>
      </c>
      <c r="BL71" s="48">
        <v>12</v>
      </c>
    </row>
    <row r="72" spans="1:64" ht="15">
      <c r="A72" s="64" t="s">
        <v>237</v>
      </c>
      <c r="B72" s="64" t="s">
        <v>237</v>
      </c>
      <c r="C72" s="65"/>
      <c r="D72" s="66"/>
      <c r="E72" s="67"/>
      <c r="F72" s="68"/>
      <c r="G72" s="65"/>
      <c r="H72" s="69"/>
      <c r="I72" s="70"/>
      <c r="J72" s="70"/>
      <c r="K72" s="34" t="s">
        <v>65</v>
      </c>
      <c r="L72" s="77">
        <v>74</v>
      </c>
      <c r="M72" s="77"/>
      <c r="N72" s="72"/>
      <c r="O72" s="79" t="s">
        <v>176</v>
      </c>
      <c r="P72" s="81">
        <v>43711.56211805555</v>
      </c>
      <c r="Q72" s="79" t="s">
        <v>308</v>
      </c>
      <c r="R72" s="83" t="s">
        <v>638</v>
      </c>
      <c r="S72" s="79" t="s">
        <v>893</v>
      </c>
      <c r="T72" s="79" t="s">
        <v>919</v>
      </c>
      <c r="U72" s="79"/>
      <c r="V72" s="83" t="s">
        <v>968</v>
      </c>
      <c r="W72" s="81">
        <v>43711.56211805555</v>
      </c>
      <c r="X72" s="83" t="s">
        <v>1038</v>
      </c>
      <c r="Y72" s="79"/>
      <c r="Z72" s="79"/>
      <c r="AA72" s="85" t="s">
        <v>1383</v>
      </c>
      <c r="AB72" s="79"/>
      <c r="AC72" s="79" t="b">
        <v>0</v>
      </c>
      <c r="AD72" s="79">
        <v>0</v>
      </c>
      <c r="AE72" s="85" t="s">
        <v>1659</v>
      </c>
      <c r="AF72" s="79" t="b">
        <v>0</v>
      </c>
      <c r="AG72" s="79" t="s">
        <v>1660</v>
      </c>
      <c r="AH72" s="79"/>
      <c r="AI72" s="85" t="s">
        <v>1659</v>
      </c>
      <c r="AJ72" s="79" t="b">
        <v>0</v>
      </c>
      <c r="AK72" s="79">
        <v>0</v>
      </c>
      <c r="AL72" s="85" t="s">
        <v>1659</v>
      </c>
      <c r="AM72" s="79" t="s">
        <v>1683</v>
      </c>
      <c r="AN72" s="79" t="b">
        <v>0</v>
      </c>
      <c r="AO72" s="85" t="s">
        <v>1383</v>
      </c>
      <c r="AP72" s="79" t="s">
        <v>176</v>
      </c>
      <c r="AQ72" s="79">
        <v>0</v>
      </c>
      <c r="AR72" s="79">
        <v>0</v>
      </c>
      <c r="AS72" s="79"/>
      <c r="AT72" s="79"/>
      <c r="AU72" s="79"/>
      <c r="AV72" s="79"/>
      <c r="AW72" s="79"/>
      <c r="AX72" s="79"/>
      <c r="AY72" s="79"/>
      <c r="AZ72" s="79"/>
      <c r="BA72">
        <v>282</v>
      </c>
      <c r="BB72" s="78" t="str">
        <f>REPLACE(INDEX(GroupVertices[Group],MATCH(Edges25[[#This Row],[Vertex 1]],GroupVertices[Vertex],0)),1,1,"")</f>
        <v>2</v>
      </c>
      <c r="BC72" s="78" t="str">
        <f>REPLACE(INDEX(GroupVertices[Group],MATCH(Edges25[[#This Row],[Vertex 2]],GroupVertices[Vertex],0)),1,1,"")</f>
        <v>2</v>
      </c>
      <c r="BD72" s="48">
        <v>0</v>
      </c>
      <c r="BE72" s="49">
        <v>0</v>
      </c>
      <c r="BF72" s="48">
        <v>0</v>
      </c>
      <c r="BG72" s="49">
        <v>0</v>
      </c>
      <c r="BH72" s="48">
        <v>0</v>
      </c>
      <c r="BI72" s="49">
        <v>0</v>
      </c>
      <c r="BJ72" s="48">
        <v>12</v>
      </c>
      <c r="BK72" s="49">
        <v>100</v>
      </c>
      <c r="BL72" s="48">
        <v>12</v>
      </c>
    </row>
    <row r="73" spans="1:64" ht="15">
      <c r="A73" s="64" t="s">
        <v>237</v>
      </c>
      <c r="B73" s="64" t="s">
        <v>237</v>
      </c>
      <c r="C73" s="65"/>
      <c r="D73" s="66"/>
      <c r="E73" s="67"/>
      <c r="F73" s="68"/>
      <c r="G73" s="65"/>
      <c r="H73" s="69"/>
      <c r="I73" s="70"/>
      <c r="J73" s="70"/>
      <c r="K73" s="34" t="s">
        <v>65</v>
      </c>
      <c r="L73" s="77">
        <v>75</v>
      </c>
      <c r="M73" s="77"/>
      <c r="N73" s="72"/>
      <c r="O73" s="79" t="s">
        <v>176</v>
      </c>
      <c r="P73" s="81">
        <v>43711.60738425926</v>
      </c>
      <c r="Q73" s="79" t="s">
        <v>309</v>
      </c>
      <c r="R73" s="83" t="s">
        <v>639</v>
      </c>
      <c r="S73" s="79" t="s">
        <v>893</v>
      </c>
      <c r="T73" s="79" t="s">
        <v>919</v>
      </c>
      <c r="U73" s="79"/>
      <c r="V73" s="83" t="s">
        <v>968</v>
      </c>
      <c r="W73" s="81">
        <v>43711.60738425926</v>
      </c>
      <c r="X73" s="83" t="s">
        <v>1039</v>
      </c>
      <c r="Y73" s="79"/>
      <c r="Z73" s="79"/>
      <c r="AA73" s="85" t="s">
        <v>1384</v>
      </c>
      <c r="AB73" s="79"/>
      <c r="AC73" s="79" t="b">
        <v>0</v>
      </c>
      <c r="AD73" s="79">
        <v>0</v>
      </c>
      <c r="AE73" s="85" t="s">
        <v>1659</v>
      </c>
      <c r="AF73" s="79" t="b">
        <v>0</v>
      </c>
      <c r="AG73" s="79" t="s">
        <v>1660</v>
      </c>
      <c r="AH73" s="79"/>
      <c r="AI73" s="85" t="s">
        <v>1659</v>
      </c>
      <c r="AJ73" s="79" t="b">
        <v>0</v>
      </c>
      <c r="AK73" s="79">
        <v>0</v>
      </c>
      <c r="AL73" s="85" t="s">
        <v>1659</v>
      </c>
      <c r="AM73" s="79" t="s">
        <v>1683</v>
      </c>
      <c r="AN73" s="79" t="b">
        <v>0</v>
      </c>
      <c r="AO73" s="85" t="s">
        <v>1384</v>
      </c>
      <c r="AP73" s="79" t="s">
        <v>176</v>
      </c>
      <c r="AQ73" s="79">
        <v>0</v>
      </c>
      <c r="AR73" s="79">
        <v>0</v>
      </c>
      <c r="AS73" s="79"/>
      <c r="AT73" s="79"/>
      <c r="AU73" s="79"/>
      <c r="AV73" s="79"/>
      <c r="AW73" s="79"/>
      <c r="AX73" s="79"/>
      <c r="AY73" s="79"/>
      <c r="AZ73" s="79"/>
      <c r="BA73">
        <v>282</v>
      </c>
      <c r="BB73" s="78" t="str">
        <f>REPLACE(INDEX(GroupVertices[Group],MATCH(Edges25[[#This Row],[Vertex 1]],GroupVertices[Vertex],0)),1,1,"")</f>
        <v>2</v>
      </c>
      <c r="BC73" s="78" t="str">
        <f>REPLACE(INDEX(GroupVertices[Group],MATCH(Edges25[[#This Row],[Vertex 2]],GroupVertices[Vertex],0)),1,1,"")</f>
        <v>2</v>
      </c>
      <c r="BD73" s="48">
        <v>1</v>
      </c>
      <c r="BE73" s="49">
        <v>7.6923076923076925</v>
      </c>
      <c r="BF73" s="48">
        <v>1</v>
      </c>
      <c r="BG73" s="49">
        <v>7.6923076923076925</v>
      </c>
      <c r="BH73" s="48">
        <v>0</v>
      </c>
      <c r="BI73" s="49">
        <v>0</v>
      </c>
      <c r="BJ73" s="48">
        <v>11</v>
      </c>
      <c r="BK73" s="49">
        <v>84.61538461538461</v>
      </c>
      <c r="BL73" s="48">
        <v>13</v>
      </c>
    </row>
    <row r="74" spans="1:64" ht="15">
      <c r="A74" s="64" t="s">
        <v>237</v>
      </c>
      <c r="B74" s="64" t="s">
        <v>237</v>
      </c>
      <c r="C74" s="65"/>
      <c r="D74" s="66"/>
      <c r="E74" s="67"/>
      <c r="F74" s="68"/>
      <c r="G74" s="65"/>
      <c r="H74" s="69"/>
      <c r="I74" s="70"/>
      <c r="J74" s="70"/>
      <c r="K74" s="34" t="s">
        <v>65</v>
      </c>
      <c r="L74" s="77">
        <v>76</v>
      </c>
      <c r="M74" s="77"/>
      <c r="N74" s="72"/>
      <c r="O74" s="79" t="s">
        <v>176</v>
      </c>
      <c r="P74" s="81">
        <v>43711.607395833336</v>
      </c>
      <c r="Q74" s="79" t="s">
        <v>310</v>
      </c>
      <c r="R74" s="83" t="s">
        <v>640</v>
      </c>
      <c r="S74" s="79" t="s">
        <v>893</v>
      </c>
      <c r="T74" s="79" t="s">
        <v>919</v>
      </c>
      <c r="U74" s="79"/>
      <c r="V74" s="83" t="s">
        <v>968</v>
      </c>
      <c r="W74" s="81">
        <v>43711.607395833336</v>
      </c>
      <c r="X74" s="83" t="s">
        <v>1040</v>
      </c>
      <c r="Y74" s="79"/>
      <c r="Z74" s="79"/>
      <c r="AA74" s="85" t="s">
        <v>1385</v>
      </c>
      <c r="AB74" s="79"/>
      <c r="AC74" s="79" t="b">
        <v>0</v>
      </c>
      <c r="AD74" s="79">
        <v>0</v>
      </c>
      <c r="AE74" s="85" t="s">
        <v>1659</v>
      </c>
      <c r="AF74" s="79" t="b">
        <v>0</v>
      </c>
      <c r="AG74" s="79" t="s">
        <v>1660</v>
      </c>
      <c r="AH74" s="79"/>
      <c r="AI74" s="85" t="s">
        <v>1659</v>
      </c>
      <c r="AJ74" s="79" t="b">
        <v>0</v>
      </c>
      <c r="AK74" s="79">
        <v>0</v>
      </c>
      <c r="AL74" s="85" t="s">
        <v>1659</v>
      </c>
      <c r="AM74" s="79" t="s">
        <v>1683</v>
      </c>
      <c r="AN74" s="79" t="b">
        <v>0</v>
      </c>
      <c r="AO74" s="85" t="s">
        <v>1385</v>
      </c>
      <c r="AP74" s="79" t="s">
        <v>176</v>
      </c>
      <c r="AQ74" s="79">
        <v>0</v>
      </c>
      <c r="AR74" s="79">
        <v>0</v>
      </c>
      <c r="AS74" s="79"/>
      <c r="AT74" s="79"/>
      <c r="AU74" s="79"/>
      <c r="AV74" s="79"/>
      <c r="AW74" s="79"/>
      <c r="AX74" s="79"/>
      <c r="AY74" s="79"/>
      <c r="AZ74" s="79"/>
      <c r="BA74">
        <v>282</v>
      </c>
      <c r="BB74" s="78" t="str">
        <f>REPLACE(INDEX(GroupVertices[Group],MATCH(Edges25[[#This Row],[Vertex 1]],GroupVertices[Vertex],0)),1,1,"")</f>
        <v>2</v>
      </c>
      <c r="BC74" s="78" t="str">
        <f>REPLACE(INDEX(GroupVertices[Group],MATCH(Edges25[[#This Row],[Vertex 2]],GroupVertices[Vertex],0)),1,1,"")</f>
        <v>2</v>
      </c>
      <c r="BD74" s="48">
        <v>0</v>
      </c>
      <c r="BE74" s="49">
        <v>0</v>
      </c>
      <c r="BF74" s="48">
        <v>1</v>
      </c>
      <c r="BG74" s="49">
        <v>6.666666666666667</v>
      </c>
      <c r="BH74" s="48">
        <v>0</v>
      </c>
      <c r="BI74" s="49">
        <v>0</v>
      </c>
      <c r="BJ74" s="48">
        <v>14</v>
      </c>
      <c r="BK74" s="49">
        <v>93.33333333333333</v>
      </c>
      <c r="BL74" s="48">
        <v>15</v>
      </c>
    </row>
    <row r="75" spans="1:64" ht="15">
      <c r="A75" s="64" t="s">
        <v>237</v>
      </c>
      <c r="B75" s="64" t="s">
        <v>237</v>
      </c>
      <c r="C75" s="65"/>
      <c r="D75" s="66"/>
      <c r="E75" s="67"/>
      <c r="F75" s="68"/>
      <c r="G75" s="65"/>
      <c r="H75" s="69"/>
      <c r="I75" s="70"/>
      <c r="J75" s="70"/>
      <c r="K75" s="34" t="s">
        <v>65</v>
      </c>
      <c r="L75" s="77">
        <v>77</v>
      </c>
      <c r="M75" s="77"/>
      <c r="N75" s="72"/>
      <c r="O75" s="79" t="s">
        <v>176</v>
      </c>
      <c r="P75" s="81">
        <v>43711.65253472222</v>
      </c>
      <c r="Q75" s="79" t="s">
        <v>311</v>
      </c>
      <c r="R75" s="83" t="s">
        <v>641</v>
      </c>
      <c r="S75" s="79" t="s">
        <v>893</v>
      </c>
      <c r="T75" s="79" t="s">
        <v>919</v>
      </c>
      <c r="U75" s="79"/>
      <c r="V75" s="83" t="s">
        <v>968</v>
      </c>
      <c r="W75" s="81">
        <v>43711.65253472222</v>
      </c>
      <c r="X75" s="83" t="s">
        <v>1041</v>
      </c>
      <c r="Y75" s="79"/>
      <c r="Z75" s="79"/>
      <c r="AA75" s="85" t="s">
        <v>1386</v>
      </c>
      <c r="AB75" s="79"/>
      <c r="AC75" s="79" t="b">
        <v>0</v>
      </c>
      <c r="AD75" s="79">
        <v>1</v>
      </c>
      <c r="AE75" s="85" t="s">
        <v>1659</v>
      </c>
      <c r="AF75" s="79" t="b">
        <v>0</v>
      </c>
      <c r="AG75" s="79" t="s">
        <v>1660</v>
      </c>
      <c r="AH75" s="79"/>
      <c r="AI75" s="85" t="s">
        <v>1659</v>
      </c>
      <c r="AJ75" s="79" t="b">
        <v>0</v>
      </c>
      <c r="AK75" s="79">
        <v>0</v>
      </c>
      <c r="AL75" s="85" t="s">
        <v>1659</v>
      </c>
      <c r="AM75" s="79" t="s">
        <v>1683</v>
      </c>
      <c r="AN75" s="79" t="b">
        <v>0</v>
      </c>
      <c r="AO75" s="85" t="s">
        <v>1386</v>
      </c>
      <c r="AP75" s="79" t="s">
        <v>176</v>
      </c>
      <c r="AQ75" s="79">
        <v>0</v>
      </c>
      <c r="AR75" s="79">
        <v>0</v>
      </c>
      <c r="AS75" s="79"/>
      <c r="AT75" s="79"/>
      <c r="AU75" s="79"/>
      <c r="AV75" s="79"/>
      <c r="AW75" s="79"/>
      <c r="AX75" s="79"/>
      <c r="AY75" s="79"/>
      <c r="AZ75" s="79"/>
      <c r="BA75">
        <v>282</v>
      </c>
      <c r="BB75" s="78" t="str">
        <f>REPLACE(INDEX(GroupVertices[Group],MATCH(Edges25[[#This Row],[Vertex 1]],GroupVertices[Vertex],0)),1,1,"")</f>
        <v>2</v>
      </c>
      <c r="BC75" s="78" t="str">
        <f>REPLACE(INDEX(GroupVertices[Group],MATCH(Edges25[[#This Row],[Vertex 2]],GroupVertices[Vertex],0)),1,1,"")</f>
        <v>2</v>
      </c>
      <c r="BD75" s="48">
        <v>0</v>
      </c>
      <c r="BE75" s="49">
        <v>0</v>
      </c>
      <c r="BF75" s="48">
        <v>1</v>
      </c>
      <c r="BG75" s="49">
        <v>7.142857142857143</v>
      </c>
      <c r="BH75" s="48">
        <v>0</v>
      </c>
      <c r="BI75" s="49">
        <v>0</v>
      </c>
      <c r="BJ75" s="48">
        <v>13</v>
      </c>
      <c r="BK75" s="49">
        <v>92.85714285714286</v>
      </c>
      <c r="BL75" s="48">
        <v>14</v>
      </c>
    </row>
    <row r="76" spans="1:64" ht="15">
      <c r="A76" s="64" t="s">
        <v>237</v>
      </c>
      <c r="B76" s="64" t="s">
        <v>237</v>
      </c>
      <c r="C76" s="65"/>
      <c r="D76" s="66"/>
      <c r="E76" s="67"/>
      <c r="F76" s="68"/>
      <c r="G76" s="65"/>
      <c r="H76" s="69"/>
      <c r="I76" s="70"/>
      <c r="J76" s="70"/>
      <c r="K76" s="34" t="s">
        <v>65</v>
      </c>
      <c r="L76" s="77">
        <v>78</v>
      </c>
      <c r="M76" s="77"/>
      <c r="N76" s="72"/>
      <c r="O76" s="79" t="s">
        <v>176</v>
      </c>
      <c r="P76" s="81">
        <v>43711.652546296296</v>
      </c>
      <c r="Q76" s="79" t="s">
        <v>312</v>
      </c>
      <c r="R76" s="83" t="s">
        <v>642</v>
      </c>
      <c r="S76" s="79" t="s">
        <v>893</v>
      </c>
      <c r="T76" s="79" t="s">
        <v>919</v>
      </c>
      <c r="U76" s="79"/>
      <c r="V76" s="83" t="s">
        <v>968</v>
      </c>
      <c r="W76" s="81">
        <v>43711.652546296296</v>
      </c>
      <c r="X76" s="83" t="s">
        <v>1042</v>
      </c>
      <c r="Y76" s="79"/>
      <c r="Z76" s="79"/>
      <c r="AA76" s="85" t="s">
        <v>1387</v>
      </c>
      <c r="AB76" s="79"/>
      <c r="AC76" s="79" t="b">
        <v>0</v>
      </c>
      <c r="AD76" s="79">
        <v>0</v>
      </c>
      <c r="AE76" s="85" t="s">
        <v>1659</v>
      </c>
      <c r="AF76" s="79" t="b">
        <v>0</v>
      </c>
      <c r="AG76" s="79" t="s">
        <v>1660</v>
      </c>
      <c r="AH76" s="79"/>
      <c r="AI76" s="85" t="s">
        <v>1659</v>
      </c>
      <c r="AJ76" s="79" t="b">
        <v>0</v>
      </c>
      <c r="AK76" s="79">
        <v>0</v>
      </c>
      <c r="AL76" s="85" t="s">
        <v>1659</v>
      </c>
      <c r="AM76" s="79" t="s">
        <v>1683</v>
      </c>
      <c r="AN76" s="79" t="b">
        <v>0</v>
      </c>
      <c r="AO76" s="85" t="s">
        <v>1387</v>
      </c>
      <c r="AP76" s="79" t="s">
        <v>176</v>
      </c>
      <c r="AQ76" s="79">
        <v>0</v>
      </c>
      <c r="AR76" s="79">
        <v>0</v>
      </c>
      <c r="AS76" s="79"/>
      <c r="AT76" s="79"/>
      <c r="AU76" s="79"/>
      <c r="AV76" s="79"/>
      <c r="AW76" s="79"/>
      <c r="AX76" s="79"/>
      <c r="AY76" s="79"/>
      <c r="AZ76" s="79"/>
      <c r="BA76">
        <v>282</v>
      </c>
      <c r="BB76" s="78" t="str">
        <f>REPLACE(INDEX(GroupVertices[Group],MATCH(Edges25[[#This Row],[Vertex 1]],GroupVertices[Vertex],0)),1,1,"")</f>
        <v>2</v>
      </c>
      <c r="BC76" s="78" t="str">
        <f>REPLACE(INDEX(GroupVertices[Group],MATCH(Edges25[[#This Row],[Vertex 2]],GroupVertices[Vertex],0)),1,1,"")</f>
        <v>2</v>
      </c>
      <c r="BD76" s="48">
        <v>1</v>
      </c>
      <c r="BE76" s="49">
        <v>6.25</v>
      </c>
      <c r="BF76" s="48">
        <v>0</v>
      </c>
      <c r="BG76" s="49">
        <v>0</v>
      </c>
      <c r="BH76" s="48">
        <v>0</v>
      </c>
      <c r="BI76" s="49">
        <v>0</v>
      </c>
      <c r="BJ76" s="48">
        <v>15</v>
      </c>
      <c r="BK76" s="49">
        <v>93.75</v>
      </c>
      <c r="BL76" s="48">
        <v>16</v>
      </c>
    </row>
    <row r="77" spans="1:64" ht="15">
      <c r="A77" s="64" t="s">
        <v>237</v>
      </c>
      <c r="B77" s="64" t="s">
        <v>237</v>
      </c>
      <c r="C77" s="65"/>
      <c r="D77" s="66"/>
      <c r="E77" s="67"/>
      <c r="F77" s="68"/>
      <c r="G77" s="65"/>
      <c r="H77" s="69"/>
      <c r="I77" s="70"/>
      <c r="J77" s="70"/>
      <c r="K77" s="34" t="s">
        <v>65</v>
      </c>
      <c r="L77" s="77">
        <v>79</v>
      </c>
      <c r="M77" s="77"/>
      <c r="N77" s="72"/>
      <c r="O77" s="79" t="s">
        <v>176</v>
      </c>
      <c r="P77" s="81">
        <v>43711.65255787037</v>
      </c>
      <c r="Q77" s="79" t="s">
        <v>313</v>
      </c>
      <c r="R77" s="83" t="s">
        <v>643</v>
      </c>
      <c r="S77" s="79" t="s">
        <v>893</v>
      </c>
      <c r="T77" s="79" t="s">
        <v>919</v>
      </c>
      <c r="U77" s="79"/>
      <c r="V77" s="83" t="s">
        <v>968</v>
      </c>
      <c r="W77" s="81">
        <v>43711.65255787037</v>
      </c>
      <c r="X77" s="83" t="s">
        <v>1043</v>
      </c>
      <c r="Y77" s="79"/>
      <c r="Z77" s="79"/>
      <c r="AA77" s="85" t="s">
        <v>1388</v>
      </c>
      <c r="AB77" s="79"/>
      <c r="AC77" s="79" t="b">
        <v>0</v>
      </c>
      <c r="AD77" s="79">
        <v>0</v>
      </c>
      <c r="AE77" s="85" t="s">
        <v>1659</v>
      </c>
      <c r="AF77" s="79" t="b">
        <v>0</v>
      </c>
      <c r="AG77" s="79" t="s">
        <v>1660</v>
      </c>
      <c r="AH77" s="79"/>
      <c r="AI77" s="85" t="s">
        <v>1659</v>
      </c>
      <c r="AJ77" s="79" t="b">
        <v>0</v>
      </c>
      <c r="AK77" s="79">
        <v>0</v>
      </c>
      <c r="AL77" s="85" t="s">
        <v>1659</v>
      </c>
      <c r="AM77" s="79" t="s">
        <v>1683</v>
      </c>
      <c r="AN77" s="79" t="b">
        <v>0</v>
      </c>
      <c r="AO77" s="85" t="s">
        <v>1388</v>
      </c>
      <c r="AP77" s="79" t="s">
        <v>176</v>
      </c>
      <c r="AQ77" s="79">
        <v>0</v>
      </c>
      <c r="AR77" s="79">
        <v>0</v>
      </c>
      <c r="AS77" s="79"/>
      <c r="AT77" s="79"/>
      <c r="AU77" s="79"/>
      <c r="AV77" s="79"/>
      <c r="AW77" s="79"/>
      <c r="AX77" s="79"/>
      <c r="AY77" s="79"/>
      <c r="AZ77" s="79"/>
      <c r="BA77">
        <v>282</v>
      </c>
      <c r="BB77" s="78" t="str">
        <f>REPLACE(INDEX(GroupVertices[Group],MATCH(Edges25[[#This Row],[Vertex 1]],GroupVertices[Vertex],0)),1,1,"")</f>
        <v>2</v>
      </c>
      <c r="BC77" s="78" t="str">
        <f>REPLACE(INDEX(GroupVertices[Group],MATCH(Edges25[[#This Row],[Vertex 2]],GroupVertices[Vertex],0)),1,1,"")</f>
        <v>2</v>
      </c>
      <c r="BD77" s="48">
        <v>0</v>
      </c>
      <c r="BE77" s="49">
        <v>0</v>
      </c>
      <c r="BF77" s="48">
        <v>0</v>
      </c>
      <c r="BG77" s="49">
        <v>0</v>
      </c>
      <c r="BH77" s="48">
        <v>0</v>
      </c>
      <c r="BI77" s="49">
        <v>0</v>
      </c>
      <c r="BJ77" s="48">
        <v>12</v>
      </c>
      <c r="BK77" s="49">
        <v>100</v>
      </c>
      <c r="BL77" s="48">
        <v>12</v>
      </c>
    </row>
    <row r="78" spans="1:64" ht="15">
      <c r="A78" s="64" t="s">
        <v>237</v>
      </c>
      <c r="B78" s="64" t="s">
        <v>237</v>
      </c>
      <c r="C78" s="65"/>
      <c r="D78" s="66"/>
      <c r="E78" s="67"/>
      <c r="F78" s="68"/>
      <c r="G78" s="65"/>
      <c r="H78" s="69"/>
      <c r="I78" s="70"/>
      <c r="J78" s="70"/>
      <c r="K78" s="34" t="s">
        <v>65</v>
      </c>
      <c r="L78" s="77">
        <v>80</v>
      </c>
      <c r="M78" s="77"/>
      <c r="N78" s="72"/>
      <c r="O78" s="79" t="s">
        <v>176</v>
      </c>
      <c r="P78" s="81">
        <v>43712.47729166667</v>
      </c>
      <c r="Q78" s="79" t="s">
        <v>314</v>
      </c>
      <c r="R78" s="83" t="s">
        <v>644</v>
      </c>
      <c r="S78" s="79" t="s">
        <v>893</v>
      </c>
      <c r="T78" s="79" t="s">
        <v>919</v>
      </c>
      <c r="U78" s="79"/>
      <c r="V78" s="83" t="s">
        <v>968</v>
      </c>
      <c r="W78" s="81">
        <v>43712.47729166667</v>
      </c>
      <c r="X78" s="83" t="s">
        <v>1044</v>
      </c>
      <c r="Y78" s="79"/>
      <c r="Z78" s="79"/>
      <c r="AA78" s="85" t="s">
        <v>1389</v>
      </c>
      <c r="AB78" s="79"/>
      <c r="AC78" s="79" t="b">
        <v>0</v>
      </c>
      <c r="AD78" s="79">
        <v>0</v>
      </c>
      <c r="AE78" s="85" t="s">
        <v>1659</v>
      </c>
      <c r="AF78" s="79" t="b">
        <v>0</v>
      </c>
      <c r="AG78" s="79" t="s">
        <v>1660</v>
      </c>
      <c r="AH78" s="79"/>
      <c r="AI78" s="85" t="s">
        <v>1659</v>
      </c>
      <c r="AJ78" s="79" t="b">
        <v>0</v>
      </c>
      <c r="AK78" s="79">
        <v>0</v>
      </c>
      <c r="AL78" s="85" t="s">
        <v>1659</v>
      </c>
      <c r="AM78" s="79" t="s">
        <v>1683</v>
      </c>
      <c r="AN78" s="79" t="b">
        <v>0</v>
      </c>
      <c r="AO78" s="85" t="s">
        <v>1389</v>
      </c>
      <c r="AP78" s="79" t="s">
        <v>176</v>
      </c>
      <c r="AQ78" s="79">
        <v>0</v>
      </c>
      <c r="AR78" s="79">
        <v>0</v>
      </c>
      <c r="AS78" s="79"/>
      <c r="AT78" s="79"/>
      <c r="AU78" s="79"/>
      <c r="AV78" s="79"/>
      <c r="AW78" s="79"/>
      <c r="AX78" s="79"/>
      <c r="AY78" s="79"/>
      <c r="AZ78" s="79"/>
      <c r="BA78">
        <v>282</v>
      </c>
      <c r="BB78" s="78" t="str">
        <f>REPLACE(INDEX(GroupVertices[Group],MATCH(Edges25[[#This Row],[Vertex 1]],GroupVertices[Vertex],0)),1,1,"")</f>
        <v>2</v>
      </c>
      <c r="BC78" s="78" t="str">
        <f>REPLACE(INDEX(GroupVertices[Group],MATCH(Edges25[[#This Row],[Vertex 2]],GroupVertices[Vertex],0)),1,1,"")</f>
        <v>2</v>
      </c>
      <c r="BD78" s="48">
        <v>0</v>
      </c>
      <c r="BE78" s="49">
        <v>0</v>
      </c>
      <c r="BF78" s="48">
        <v>0</v>
      </c>
      <c r="BG78" s="49">
        <v>0</v>
      </c>
      <c r="BH78" s="48">
        <v>0</v>
      </c>
      <c r="BI78" s="49">
        <v>0</v>
      </c>
      <c r="BJ78" s="48">
        <v>14</v>
      </c>
      <c r="BK78" s="49">
        <v>100</v>
      </c>
      <c r="BL78" s="48">
        <v>14</v>
      </c>
    </row>
    <row r="79" spans="1:64" ht="15">
      <c r="A79" s="64" t="s">
        <v>237</v>
      </c>
      <c r="B79" s="64" t="s">
        <v>237</v>
      </c>
      <c r="C79" s="65"/>
      <c r="D79" s="66"/>
      <c r="E79" s="67"/>
      <c r="F79" s="68"/>
      <c r="G79" s="65"/>
      <c r="H79" s="69"/>
      <c r="I79" s="70"/>
      <c r="J79" s="70"/>
      <c r="K79" s="34" t="s">
        <v>65</v>
      </c>
      <c r="L79" s="77">
        <v>81</v>
      </c>
      <c r="M79" s="77"/>
      <c r="N79" s="72"/>
      <c r="O79" s="79" t="s">
        <v>176</v>
      </c>
      <c r="P79" s="81">
        <v>43712.47730324074</v>
      </c>
      <c r="Q79" s="79" t="s">
        <v>315</v>
      </c>
      <c r="R79" s="83" t="s">
        <v>645</v>
      </c>
      <c r="S79" s="79" t="s">
        <v>893</v>
      </c>
      <c r="T79" s="79" t="s">
        <v>919</v>
      </c>
      <c r="U79" s="79"/>
      <c r="V79" s="83" t="s">
        <v>968</v>
      </c>
      <c r="W79" s="81">
        <v>43712.47730324074</v>
      </c>
      <c r="X79" s="83" t="s">
        <v>1045</v>
      </c>
      <c r="Y79" s="79"/>
      <c r="Z79" s="79"/>
      <c r="AA79" s="85" t="s">
        <v>1390</v>
      </c>
      <c r="AB79" s="79"/>
      <c r="AC79" s="79" t="b">
        <v>0</v>
      </c>
      <c r="AD79" s="79">
        <v>0</v>
      </c>
      <c r="AE79" s="85" t="s">
        <v>1659</v>
      </c>
      <c r="AF79" s="79" t="b">
        <v>0</v>
      </c>
      <c r="AG79" s="79" t="s">
        <v>1660</v>
      </c>
      <c r="AH79" s="79"/>
      <c r="AI79" s="85" t="s">
        <v>1659</v>
      </c>
      <c r="AJ79" s="79" t="b">
        <v>0</v>
      </c>
      <c r="AK79" s="79">
        <v>0</v>
      </c>
      <c r="AL79" s="85" t="s">
        <v>1659</v>
      </c>
      <c r="AM79" s="79" t="s">
        <v>1683</v>
      </c>
      <c r="AN79" s="79" t="b">
        <v>0</v>
      </c>
      <c r="AO79" s="85" t="s">
        <v>1390</v>
      </c>
      <c r="AP79" s="79" t="s">
        <v>176</v>
      </c>
      <c r="AQ79" s="79">
        <v>0</v>
      </c>
      <c r="AR79" s="79">
        <v>0</v>
      </c>
      <c r="AS79" s="79"/>
      <c r="AT79" s="79"/>
      <c r="AU79" s="79"/>
      <c r="AV79" s="79"/>
      <c r="AW79" s="79"/>
      <c r="AX79" s="79"/>
      <c r="AY79" s="79"/>
      <c r="AZ79" s="79"/>
      <c r="BA79">
        <v>282</v>
      </c>
      <c r="BB79" s="78" t="str">
        <f>REPLACE(INDEX(GroupVertices[Group],MATCH(Edges25[[#This Row],[Vertex 1]],GroupVertices[Vertex],0)),1,1,"")</f>
        <v>2</v>
      </c>
      <c r="BC79" s="78" t="str">
        <f>REPLACE(INDEX(GroupVertices[Group],MATCH(Edges25[[#This Row],[Vertex 2]],GroupVertices[Vertex],0)),1,1,"")</f>
        <v>2</v>
      </c>
      <c r="BD79" s="48">
        <v>0</v>
      </c>
      <c r="BE79" s="49">
        <v>0</v>
      </c>
      <c r="BF79" s="48">
        <v>0</v>
      </c>
      <c r="BG79" s="49">
        <v>0</v>
      </c>
      <c r="BH79" s="48">
        <v>0</v>
      </c>
      <c r="BI79" s="49">
        <v>0</v>
      </c>
      <c r="BJ79" s="48">
        <v>11</v>
      </c>
      <c r="BK79" s="49">
        <v>100</v>
      </c>
      <c r="BL79" s="48">
        <v>11</v>
      </c>
    </row>
    <row r="80" spans="1:64" ht="15">
      <c r="A80" s="64" t="s">
        <v>237</v>
      </c>
      <c r="B80" s="64" t="s">
        <v>237</v>
      </c>
      <c r="C80" s="65"/>
      <c r="D80" s="66"/>
      <c r="E80" s="67"/>
      <c r="F80" s="68"/>
      <c r="G80" s="65"/>
      <c r="H80" s="69"/>
      <c r="I80" s="70"/>
      <c r="J80" s="70"/>
      <c r="K80" s="34" t="s">
        <v>65</v>
      </c>
      <c r="L80" s="77">
        <v>82</v>
      </c>
      <c r="M80" s="77"/>
      <c r="N80" s="72"/>
      <c r="O80" s="79" t="s">
        <v>176</v>
      </c>
      <c r="P80" s="81">
        <v>43712.51881944444</v>
      </c>
      <c r="Q80" s="79" t="s">
        <v>316</v>
      </c>
      <c r="R80" s="83" t="s">
        <v>646</v>
      </c>
      <c r="S80" s="79" t="s">
        <v>893</v>
      </c>
      <c r="T80" s="79" t="s">
        <v>919</v>
      </c>
      <c r="U80" s="79"/>
      <c r="V80" s="83" t="s">
        <v>968</v>
      </c>
      <c r="W80" s="81">
        <v>43712.51881944444</v>
      </c>
      <c r="X80" s="83" t="s">
        <v>1046</v>
      </c>
      <c r="Y80" s="79"/>
      <c r="Z80" s="79"/>
      <c r="AA80" s="85" t="s">
        <v>1391</v>
      </c>
      <c r="AB80" s="79"/>
      <c r="AC80" s="79" t="b">
        <v>0</v>
      </c>
      <c r="AD80" s="79">
        <v>0</v>
      </c>
      <c r="AE80" s="85" t="s">
        <v>1659</v>
      </c>
      <c r="AF80" s="79" t="b">
        <v>0</v>
      </c>
      <c r="AG80" s="79" t="s">
        <v>1662</v>
      </c>
      <c r="AH80" s="79"/>
      <c r="AI80" s="85" t="s">
        <v>1659</v>
      </c>
      <c r="AJ80" s="79" t="b">
        <v>0</v>
      </c>
      <c r="AK80" s="79">
        <v>0</v>
      </c>
      <c r="AL80" s="85" t="s">
        <v>1659</v>
      </c>
      <c r="AM80" s="79" t="s">
        <v>1683</v>
      </c>
      <c r="AN80" s="79" t="b">
        <v>0</v>
      </c>
      <c r="AO80" s="85" t="s">
        <v>1391</v>
      </c>
      <c r="AP80" s="79" t="s">
        <v>176</v>
      </c>
      <c r="AQ80" s="79">
        <v>0</v>
      </c>
      <c r="AR80" s="79">
        <v>0</v>
      </c>
      <c r="AS80" s="79"/>
      <c r="AT80" s="79"/>
      <c r="AU80" s="79"/>
      <c r="AV80" s="79"/>
      <c r="AW80" s="79"/>
      <c r="AX80" s="79"/>
      <c r="AY80" s="79"/>
      <c r="AZ80" s="79"/>
      <c r="BA80">
        <v>282</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13</v>
      </c>
      <c r="BK80" s="49">
        <v>100</v>
      </c>
      <c r="BL80" s="48">
        <v>13</v>
      </c>
    </row>
    <row r="81" spans="1:64" ht="15">
      <c r="A81" s="64" t="s">
        <v>237</v>
      </c>
      <c r="B81" s="64" t="s">
        <v>237</v>
      </c>
      <c r="C81" s="65"/>
      <c r="D81" s="66"/>
      <c r="E81" s="67"/>
      <c r="F81" s="68"/>
      <c r="G81" s="65"/>
      <c r="H81" s="69"/>
      <c r="I81" s="70"/>
      <c r="J81" s="70"/>
      <c r="K81" s="34" t="s">
        <v>65</v>
      </c>
      <c r="L81" s="77">
        <v>83</v>
      </c>
      <c r="M81" s="77"/>
      <c r="N81" s="72"/>
      <c r="O81" s="79" t="s">
        <v>176</v>
      </c>
      <c r="P81" s="81">
        <v>43712.57135416667</v>
      </c>
      <c r="Q81" s="79" t="s">
        <v>317</v>
      </c>
      <c r="R81" s="83" t="s">
        <v>647</v>
      </c>
      <c r="S81" s="79" t="s">
        <v>893</v>
      </c>
      <c r="T81" s="79" t="s">
        <v>919</v>
      </c>
      <c r="U81" s="79"/>
      <c r="V81" s="83" t="s">
        <v>968</v>
      </c>
      <c r="W81" s="81">
        <v>43712.57135416667</v>
      </c>
      <c r="X81" s="83" t="s">
        <v>1047</v>
      </c>
      <c r="Y81" s="79"/>
      <c r="Z81" s="79"/>
      <c r="AA81" s="85" t="s">
        <v>1392</v>
      </c>
      <c r="AB81" s="79"/>
      <c r="AC81" s="79" t="b">
        <v>0</v>
      </c>
      <c r="AD81" s="79">
        <v>0</v>
      </c>
      <c r="AE81" s="85" t="s">
        <v>1659</v>
      </c>
      <c r="AF81" s="79" t="b">
        <v>0</v>
      </c>
      <c r="AG81" s="79" t="s">
        <v>1660</v>
      </c>
      <c r="AH81" s="79"/>
      <c r="AI81" s="85" t="s">
        <v>1659</v>
      </c>
      <c r="AJ81" s="79" t="b">
        <v>0</v>
      </c>
      <c r="AK81" s="79">
        <v>0</v>
      </c>
      <c r="AL81" s="85" t="s">
        <v>1659</v>
      </c>
      <c r="AM81" s="79" t="s">
        <v>1683</v>
      </c>
      <c r="AN81" s="79" t="b">
        <v>0</v>
      </c>
      <c r="AO81" s="85" t="s">
        <v>1392</v>
      </c>
      <c r="AP81" s="79" t="s">
        <v>176</v>
      </c>
      <c r="AQ81" s="79">
        <v>0</v>
      </c>
      <c r="AR81" s="79">
        <v>0</v>
      </c>
      <c r="AS81" s="79"/>
      <c r="AT81" s="79"/>
      <c r="AU81" s="79"/>
      <c r="AV81" s="79"/>
      <c r="AW81" s="79"/>
      <c r="AX81" s="79"/>
      <c r="AY81" s="79"/>
      <c r="AZ81" s="79"/>
      <c r="BA81">
        <v>282</v>
      </c>
      <c r="BB81" s="78" t="str">
        <f>REPLACE(INDEX(GroupVertices[Group],MATCH(Edges25[[#This Row],[Vertex 1]],GroupVertices[Vertex],0)),1,1,"")</f>
        <v>2</v>
      </c>
      <c r="BC81" s="78" t="str">
        <f>REPLACE(INDEX(GroupVertices[Group],MATCH(Edges25[[#This Row],[Vertex 2]],GroupVertices[Vertex],0)),1,1,"")</f>
        <v>2</v>
      </c>
      <c r="BD81" s="48">
        <v>0</v>
      </c>
      <c r="BE81" s="49">
        <v>0</v>
      </c>
      <c r="BF81" s="48">
        <v>0</v>
      </c>
      <c r="BG81" s="49">
        <v>0</v>
      </c>
      <c r="BH81" s="48">
        <v>0</v>
      </c>
      <c r="BI81" s="49">
        <v>0</v>
      </c>
      <c r="BJ81" s="48">
        <v>13</v>
      </c>
      <c r="BK81" s="49">
        <v>100</v>
      </c>
      <c r="BL81" s="48">
        <v>13</v>
      </c>
    </row>
    <row r="82" spans="1:64" ht="15">
      <c r="A82" s="64" t="s">
        <v>237</v>
      </c>
      <c r="B82" s="64" t="s">
        <v>237</v>
      </c>
      <c r="C82" s="65"/>
      <c r="D82" s="66"/>
      <c r="E82" s="67"/>
      <c r="F82" s="68"/>
      <c r="G82" s="65"/>
      <c r="H82" s="69"/>
      <c r="I82" s="70"/>
      <c r="J82" s="70"/>
      <c r="K82" s="34" t="s">
        <v>65</v>
      </c>
      <c r="L82" s="77">
        <v>84</v>
      </c>
      <c r="M82" s="77"/>
      <c r="N82" s="72"/>
      <c r="O82" s="79" t="s">
        <v>176</v>
      </c>
      <c r="P82" s="81">
        <v>43712.61651620371</v>
      </c>
      <c r="Q82" s="79" t="s">
        <v>318</v>
      </c>
      <c r="R82" s="83" t="s">
        <v>648</v>
      </c>
      <c r="S82" s="79" t="s">
        <v>893</v>
      </c>
      <c r="T82" s="79" t="s">
        <v>919</v>
      </c>
      <c r="U82" s="79"/>
      <c r="V82" s="83" t="s">
        <v>968</v>
      </c>
      <c r="W82" s="81">
        <v>43712.61651620371</v>
      </c>
      <c r="X82" s="83" t="s">
        <v>1048</v>
      </c>
      <c r="Y82" s="79"/>
      <c r="Z82" s="79"/>
      <c r="AA82" s="85" t="s">
        <v>1393</v>
      </c>
      <c r="AB82" s="79"/>
      <c r="AC82" s="79" t="b">
        <v>0</v>
      </c>
      <c r="AD82" s="79">
        <v>0</v>
      </c>
      <c r="AE82" s="85" t="s">
        <v>1659</v>
      </c>
      <c r="AF82" s="79" t="b">
        <v>0</v>
      </c>
      <c r="AG82" s="79" t="s">
        <v>1660</v>
      </c>
      <c r="AH82" s="79"/>
      <c r="AI82" s="85" t="s">
        <v>1659</v>
      </c>
      <c r="AJ82" s="79" t="b">
        <v>0</v>
      </c>
      <c r="AK82" s="79">
        <v>0</v>
      </c>
      <c r="AL82" s="85" t="s">
        <v>1659</v>
      </c>
      <c r="AM82" s="79" t="s">
        <v>1683</v>
      </c>
      <c r="AN82" s="79" t="b">
        <v>0</v>
      </c>
      <c r="AO82" s="85" t="s">
        <v>1393</v>
      </c>
      <c r="AP82" s="79" t="s">
        <v>176</v>
      </c>
      <c r="AQ82" s="79">
        <v>0</v>
      </c>
      <c r="AR82" s="79">
        <v>0</v>
      </c>
      <c r="AS82" s="79"/>
      <c r="AT82" s="79"/>
      <c r="AU82" s="79"/>
      <c r="AV82" s="79"/>
      <c r="AW82" s="79"/>
      <c r="AX82" s="79"/>
      <c r="AY82" s="79"/>
      <c r="AZ82" s="79"/>
      <c r="BA82">
        <v>282</v>
      </c>
      <c r="BB82" s="78" t="str">
        <f>REPLACE(INDEX(GroupVertices[Group],MATCH(Edges25[[#This Row],[Vertex 1]],GroupVertices[Vertex],0)),1,1,"")</f>
        <v>2</v>
      </c>
      <c r="BC82" s="78" t="str">
        <f>REPLACE(INDEX(GroupVertices[Group],MATCH(Edges25[[#This Row],[Vertex 2]],GroupVertices[Vertex],0)),1,1,"")</f>
        <v>2</v>
      </c>
      <c r="BD82" s="48">
        <v>0</v>
      </c>
      <c r="BE82" s="49">
        <v>0</v>
      </c>
      <c r="BF82" s="48">
        <v>0</v>
      </c>
      <c r="BG82" s="49">
        <v>0</v>
      </c>
      <c r="BH82" s="48">
        <v>0</v>
      </c>
      <c r="BI82" s="49">
        <v>0</v>
      </c>
      <c r="BJ82" s="48">
        <v>13</v>
      </c>
      <c r="BK82" s="49">
        <v>100</v>
      </c>
      <c r="BL82" s="48">
        <v>13</v>
      </c>
    </row>
    <row r="83" spans="1:64" ht="15">
      <c r="A83" s="64" t="s">
        <v>237</v>
      </c>
      <c r="B83" s="64" t="s">
        <v>237</v>
      </c>
      <c r="C83" s="65"/>
      <c r="D83" s="66"/>
      <c r="E83" s="67"/>
      <c r="F83" s="68"/>
      <c r="G83" s="65"/>
      <c r="H83" s="69"/>
      <c r="I83" s="70"/>
      <c r="J83" s="70"/>
      <c r="K83" s="34" t="s">
        <v>65</v>
      </c>
      <c r="L83" s="77">
        <v>85</v>
      </c>
      <c r="M83" s="77"/>
      <c r="N83" s="72"/>
      <c r="O83" s="79" t="s">
        <v>176</v>
      </c>
      <c r="P83" s="81">
        <v>43712.703148148146</v>
      </c>
      <c r="Q83" s="79" t="s">
        <v>319</v>
      </c>
      <c r="R83" s="83" t="s">
        <v>649</v>
      </c>
      <c r="S83" s="79" t="s">
        <v>893</v>
      </c>
      <c r="T83" s="79" t="s">
        <v>919</v>
      </c>
      <c r="U83" s="79"/>
      <c r="V83" s="83" t="s">
        <v>968</v>
      </c>
      <c r="W83" s="81">
        <v>43712.703148148146</v>
      </c>
      <c r="X83" s="83" t="s">
        <v>1049</v>
      </c>
      <c r="Y83" s="79"/>
      <c r="Z83" s="79"/>
      <c r="AA83" s="85" t="s">
        <v>1394</v>
      </c>
      <c r="AB83" s="79"/>
      <c r="AC83" s="79" t="b">
        <v>0</v>
      </c>
      <c r="AD83" s="79">
        <v>0</v>
      </c>
      <c r="AE83" s="85" t="s">
        <v>1659</v>
      </c>
      <c r="AF83" s="79" t="b">
        <v>0</v>
      </c>
      <c r="AG83" s="79" t="s">
        <v>1660</v>
      </c>
      <c r="AH83" s="79"/>
      <c r="AI83" s="85" t="s">
        <v>1659</v>
      </c>
      <c r="AJ83" s="79" t="b">
        <v>0</v>
      </c>
      <c r="AK83" s="79">
        <v>0</v>
      </c>
      <c r="AL83" s="85" t="s">
        <v>1659</v>
      </c>
      <c r="AM83" s="79" t="s">
        <v>1683</v>
      </c>
      <c r="AN83" s="79" t="b">
        <v>0</v>
      </c>
      <c r="AO83" s="85" t="s">
        <v>1394</v>
      </c>
      <c r="AP83" s="79" t="s">
        <v>176</v>
      </c>
      <c r="AQ83" s="79">
        <v>0</v>
      </c>
      <c r="AR83" s="79">
        <v>0</v>
      </c>
      <c r="AS83" s="79"/>
      <c r="AT83" s="79"/>
      <c r="AU83" s="79"/>
      <c r="AV83" s="79"/>
      <c r="AW83" s="79"/>
      <c r="AX83" s="79"/>
      <c r="AY83" s="79"/>
      <c r="AZ83" s="79"/>
      <c r="BA83">
        <v>282</v>
      </c>
      <c r="BB83" s="78" t="str">
        <f>REPLACE(INDEX(GroupVertices[Group],MATCH(Edges25[[#This Row],[Vertex 1]],GroupVertices[Vertex],0)),1,1,"")</f>
        <v>2</v>
      </c>
      <c r="BC83" s="78" t="str">
        <f>REPLACE(INDEX(GroupVertices[Group],MATCH(Edges25[[#This Row],[Vertex 2]],GroupVertices[Vertex],0)),1,1,"")</f>
        <v>2</v>
      </c>
      <c r="BD83" s="48">
        <v>0</v>
      </c>
      <c r="BE83" s="49">
        <v>0</v>
      </c>
      <c r="BF83" s="48">
        <v>0</v>
      </c>
      <c r="BG83" s="49">
        <v>0</v>
      </c>
      <c r="BH83" s="48">
        <v>0</v>
      </c>
      <c r="BI83" s="49">
        <v>0</v>
      </c>
      <c r="BJ83" s="48">
        <v>13</v>
      </c>
      <c r="BK83" s="49">
        <v>100</v>
      </c>
      <c r="BL83" s="48">
        <v>13</v>
      </c>
    </row>
    <row r="84" spans="1:64" ht="15">
      <c r="A84" s="64" t="s">
        <v>237</v>
      </c>
      <c r="B84" s="64" t="s">
        <v>237</v>
      </c>
      <c r="C84" s="65"/>
      <c r="D84" s="66"/>
      <c r="E84" s="67"/>
      <c r="F84" s="68"/>
      <c r="G84" s="65"/>
      <c r="H84" s="69"/>
      <c r="I84" s="70"/>
      <c r="J84" s="70"/>
      <c r="K84" s="34" t="s">
        <v>65</v>
      </c>
      <c r="L84" s="77">
        <v>86</v>
      </c>
      <c r="M84" s="77"/>
      <c r="N84" s="72"/>
      <c r="O84" s="79" t="s">
        <v>176</v>
      </c>
      <c r="P84" s="81">
        <v>43712.70315972222</v>
      </c>
      <c r="Q84" s="79" t="s">
        <v>320</v>
      </c>
      <c r="R84" s="83" t="s">
        <v>650</v>
      </c>
      <c r="S84" s="79" t="s">
        <v>893</v>
      </c>
      <c r="T84" s="79" t="s">
        <v>919</v>
      </c>
      <c r="U84" s="79"/>
      <c r="V84" s="83" t="s">
        <v>968</v>
      </c>
      <c r="W84" s="81">
        <v>43712.70315972222</v>
      </c>
      <c r="X84" s="83" t="s">
        <v>1050</v>
      </c>
      <c r="Y84" s="79"/>
      <c r="Z84" s="79"/>
      <c r="AA84" s="85" t="s">
        <v>1395</v>
      </c>
      <c r="AB84" s="79"/>
      <c r="AC84" s="79" t="b">
        <v>0</v>
      </c>
      <c r="AD84" s="79">
        <v>0</v>
      </c>
      <c r="AE84" s="85" t="s">
        <v>1659</v>
      </c>
      <c r="AF84" s="79" t="b">
        <v>0</v>
      </c>
      <c r="AG84" s="79" t="s">
        <v>1660</v>
      </c>
      <c r="AH84" s="79"/>
      <c r="AI84" s="85" t="s">
        <v>1659</v>
      </c>
      <c r="AJ84" s="79" t="b">
        <v>0</v>
      </c>
      <c r="AK84" s="79">
        <v>0</v>
      </c>
      <c r="AL84" s="85" t="s">
        <v>1659</v>
      </c>
      <c r="AM84" s="79" t="s">
        <v>1683</v>
      </c>
      <c r="AN84" s="79" t="b">
        <v>0</v>
      </c>
      <c r="AO84" s="85" t="s">
        <v>1395</v>
      </c>
      <c r="AP84" s="79" t="s">
        <v>176</v>
      </c>
      <c r="AQ84" s="79">
        <v>0</v>
      </c>
      <c r="AR84" s="79">
        <v>0</v>
      </c>
      <c r="AS84" s="79"/>
      <c r="AT84" s="79"/>
      <c r="AU84" s="79"/>
      <c r="AV84" s="79"/>
      <c r="AW84" s="79"/>
      <c r="AX84" s="79"/>
      <c r="AY84" s="79"/>
      <c r="AZ84" s="79"/>
      <c r="BA84">
        <v>282</v>
      </c>
      <c r="BB84" s="78" t="str">
        <f>REPLACE(INDEX(GroupVertices[Group],MATCH(Edges25[[#This Row],[Vertex 1]],GroupVertices[Vertex],0)),1,1,"")</f>
        <v>2</v>
      </c>
      <c r="BC84" s="78" t="str">
        <f>REPLACE(INDEX(GroupVertices[Group],MATCH(Edges25[[#This Row],[Vertex 2]],GroupVertices[Vertex],0)),1,1,"")</f>
        <v>2</v>
      </c>
      <c r="BD84" s="48">
        <v>0</v>
      </c>
      <c r="BE84" s="49">
        <v>0</v>
      </c>
      <c r="BF84" s="48">
        <v>0</v>
      </c>
      <c r="BG84" s="49">
        <v>0</v>
      </c>
      <c r="BH84" s="48">
        <v>0</v>
      </c>
      <c r="BI84" s="49">
        <v>0</v>
      </c>
      <c r="BJ84" s="48">
        <v>11</v>
      </c>
      <c r="BK84" s="49">
        <v>100</v>
      </c>
      <c r="BL84" s="48">
        <v>11</v>
      </c>
    </row>
    <row r="85" spans="1:64" ht="15">
      <c r="A85" s="64" t="s">
        <v>237</v>
      </c>
      <c r="B85" s="64" t="s">
        <v>237</v>
      </c>
      <c r="C85" s="65"/>
      <c r="D85" s="66"/>
      <c r="E85" s="67"/>
      <c r="F85" s="68"/>
      <c r="G85" s="65"/>
      <c r="H85" s="69"/>
      <c r="I85" s="70"/>
      <c r="J85" s="70"/>
      <c r="K85" s="34" t="s">
        <v>65</v>
      </c>
      <c r="L85" s="77">
        <v>87</v>
      </c>
      <c r="M85" s="77"/>
      <c r="N85" s="72"/>
      <c r="O85" s="79" t="s">
        <v>176</v>
      </c>
      <c r="P85" s="81">
        <v>43712.7031712963</v>
      </c>
      <c r="Q85" s="79" t="s">
        <v>321</v>
      </c>
      <c r="R85" s="83" t="s">
        <v>651</v>
      </c>
      <c r="S85" s="79" t="s">
        <v>893</v>
      </c>
      <c r="T85" s="79" t="s">
        <v>919</v>
      </c>
      <c r="U85" s="79"/>
      <c r="V85" s="83" t="s">
        <v>968</v>
      </c>
      <c r="W85" s="81">
        <v>43712.7031712963</v>
      </c>
      <c r="X85" s="83" t="s">
        <v>1051</v>
      </c>
      <c r="Y85" s="79"/>
      <c r="Z85" s="79"/>
      <c r="AA85" s="85" t="s">
        <v>1396</v>
      </c>
      <c r="AB85" s="79"/>
      <c r="AC85" s="79" t="b">
        <v>0</v>
      </c>
      <c r="AD85" s="79">
        <v>0</v>
      </c>
      <c r="AE85" s="85" t="s">
        <v>1659</v>
      </c>
      <c r="AF85" s="79" t="b">
        <v>0</v>
      </c>
      <c r="AG85" s="79" t="s">
        <v>1660</v>
      </c>
      <c r="AH85" s="79"/>
      <c r="AI85" s="85" t="s">
        <v>1659</v>
      </c>
      <c r="AJ85" s="79" t="b">
        <v>0</v>
      </c>
      <c r="AK85" s="79">
        <v>0</v>
      </c>
      <c r="AL85" s="85" t="s">
        <v>1659</v>
      </c>
      <c r="AM85" s="79" t="s">
        <v>1683</v>
      </c>
      <c r="AN85" s="79" t="b">
        <v>0</v>
      </c>
      <c r="AO85" s="85" t="s">
        <v>1396</v>
      </c>
      <c r="AP85" s="79" t="s">
        <v>176</v>
      </c>
      <c r="AQ85" s="79">
        <v>0</v>
      </c>
      <c r="AR85" s="79">
        <v>0</v>
      </c>
      <c r="AS85" s="79"/>
      <c r="AT85" s="79"/>
      <c r="AU85" s="79"/>
      <c r="AV85" s="79"/>
      <c r="AW85" s="79"/>
      <c r="AX85" s="79"/>
      <c r="AY85" s="79"/>
      <c r="AZ85" s="79"/>
      <c r="BA85">
        <v>282</v>
      </c>
      <c r="BB85" s="78" t="str">
        <f>REPLACE(INDEX(GroupVertices[Group],MATCH(Edges25[[#This Row],[Vertex 1]],GroupVertices[Vertex],0)),1,1,"")</f>
        <v>2</v>
      </c>
      <c r="BC85" s="78" t="str">
        <f>REPLACE(INDEX(GroupVertices[Group],MATCH(Edges25[[#This Row],[Vertex 2]],GroupVertices[Vertex],0)),1,1,"")</f>
        <v>2</v>
      </c>
      <c r="BD85" s="48">
        <v>0</v>
      </c>
      <c r="BE85" s="49">
        <v>0</v>
      </c>
      <c r="BF85" s="48">
        <v>1</v>
      </c>
      <c r="BG85" s="49">
        <v>5.882352941176471</v>
      </c>
      <c r="BH85" s="48">
        <v>0</v>
      </c>
      <c r="BI85" s="49">
        <v>0</v>
      </c>
      <c r="BJ85" s="48">
        <v>16</v>
      </c>
      <c r="BK85" s="49">
        <v>94.11764705882354</v>
      </c>
      <c r="BL85" s="48">
        <v>17</v>
      </c>
    </row>
    <row r="86" spans="1:64" ht="15">
      <c r="A86" s="64" t="s">
        <v>237</v>
      </c>
      <c r="B86" s="64" t="s">
        <v>237</v>
      </c>
      <c r="C86" s="65"/>
      <c r="D86" s="66"/>
      <c r="E86" s="67"/>
      <c r="F86" s="68"/>
      <c r="G86" s="65"/>
      <c r="H86" s="69"/>
      <c r="I86" s="70"/>
      <c r="J86" s="70"/>
      <c r="K86" s="34" t="s">
        <v>65</v>
      </c>
      <c r="L86" s="77">
        <v>88</v>
      </c>
      <c r="M86" s="77"/>
      <c r="N86" s="72"/>
      <c r="O86" s="79" t="s">
        <v>176</v>
      </c>
      <c r="P86" s="81">
        <v>43712.7031712963</v>
      </c>
      <c r="Q86" s="79" t="s">
        <v>322</v>
      </c>
      <c r="R86" s="83" t="s">
        <v>652</v>
      </c>
      <c r="S86" s="79" t="s">
        <v>893</v>
      </c>
      <c r="T86" s="79" t="s">
        <v>919</v>
      </c>
      <c r="U86" s="79"/>
      <c r="V86" s="83" t="s">
        <v>968</v>
      </c>
      <c r="W86" s="81">
        <v>43712.7031712963</v>
      </c>
      <c r="X86" s="83" t="s">
        <v>1052</v>
      </c>
      <c r="Y86" s="79"/>
      <c r="Z86" s="79"/>
      <c r="AA86" s="85" t="s">
        <v>1397</v>
      </c>
      <c r="AB86" s="79"/>
      <c r="AC86" s="79" t="b">
        <v>0</v>
      </c>
      <c r="AD86" s="79">
        <v>0</v>
      </c>
      <c r="AE86" s="85" t="s">
        <v>1659</v>
      </c>
      <c r="AF86" s="79" t="b">
        <v>0</v>
      </c>
      <c r="AG86" s="79" t="s">
        <v>1660</v>
      </c>
      <c r="AH86" s="79"/>
      <c r="AI86" s="85" t="s">
        <v>1659</v>
      </c>
      <c r="AJ86" s="79" t="b">
        <v>0</v>
      </c>
      <c r="AK86" s="79">
        <v>0</v>
      </c>
      <c r="AL86" s="85" t="s">
        <v>1659</v>
      </c>
      <c r="AM86" s="79" t="s">
        <v>1683</v>
      </c>
      <c r="AN86" s="79" t="b">
        <v>0</v>
      </c>
      <c r="AO86" s="85" t="s">
        <v>1397</v>
      </c>
      <c r="AP86" s="79" t="s">
        <v>176</v>
      </c>
      <c r="AQ86" s="79">
        <v>0</v>
      </c>
      <c r="AR86" s="79">
        <v>0</v>
      </c>
      <c r="AS86" s="79"/>
      <c r="AT86" s="79"/>
      <c r="AU86" s="79"/>
      <c r="AV86" s="79"/>
      <c r="AW86" s="79"/>
      <c r="AX86" s="79"/>
      <c r="AY86" s="79"/>
      <c r="AZ86" s="79"/>
      <c r="BA86">
        <v>282</v>
      </c>
      <c r="BB86" s="78" t="str">
        <f>REPLACE(INDEX(GroupVertices[Group],MATCH(Edges25[[#This Row],[Vertex 1]],GroupVertices[Vertex],0)),1,1,"")</f>
        <v>2</v>
      </c>
      <c r="BC86" s="78" t="str">
        <f>REPLACE(INDEX(GroupVertices[Group],MATCH(Edges25[[#This Row],[Vertex 2]],GroupVertices[Vertex],0)),1,1,"")</f>
        <v>2</v>
      </c>
      <c r="BD86" s="48">
        <v>1</v>
      </c>
      <c r="BE86" s="49">
        <v>8.333333333333334</v>
      </c>
      <c r="BF86" s="48">
        <v>1</v>
      </c>
      <c r="BG86" s="49">
        <v>8.333333333333334</v>
      </c>
      <c r="BH86" s="48">
        <v>0</v>
      </c>
      <c r="BI86" s="49">
        <v>0</v>
      </c>
      <c r="BJ86" s="48">
        <v>10</v>
      </c>
      <c r="BK86" s="49">
        <v>83.33333333333333</v>
      </c>
      <c r="BL86" s="48">
        <v>12</v>
      </c>
    </row>
    <row r="87" spans="1:64" ht="15">
      <c r="A87" s="64" t="s">
        <v>237</v>
      </c>
      <c r="B87" s="64" t="s">
        <v>237</v>
      </c>
      <c r="C87" s="65"/>
      <c r="D87" s="66"/>
      <c r="E87" s="67"/>
      <c r="F87" s="68"/>
      <c r="G87" s="65"/>
      <c r="H87" s="69"/>
      <c r="I87" s="70"/>
      <c r="J87" s="70"/>
      <c r="K87" s="34" t="s">
        <v>65</v>
      </c>
      <c r="L87" s="77">
        <v>89</v>
      </c>
      <c r="M87" s="77"/>
      <c r="N87" s="72"/>
      <c r="O87" s="79" t="s">
        <v>176</v>
      </c>
      <c r="P87" s="81">
        <v>43712.70318287037</v>
      </c>
      <c r="Q87" s="79" t="s">
        <v>323</v>
      </c>
      <c r="R87" s="83" t="s">
        <v>653</v>
      </c>
      <c r="S87" s="79" t="s">
        <v>893</v>
      </c>
      <c r="T87" s="79" t="s">
        <v>919</v>
      </c>
      <c r="U87" s="79"/>
      <c r="V87" s="83" t="s">
        <v>968</v>
      </c>
      <c r="W87" s="81">
        <v>43712.70318287037</v>
      </c>
      <c r="X87" s="83" t="s">
        <v>1053</v>
      </c>
      <c r="Y87" s="79"/>
      <c r="Z87" s="79"/>
      <c r="AA87" s="85" t="s">
        <v>1398</v>
      </c>
      <c r="AB87" s="79"/>
      <c r="AC87" s="79" t="b">
        <v>0</v>
      </c>
      <c r="AD87" s="79">
        <v>0</v>
      </c>
      <c r="AE87" s="85" t="s">
        <v>1659</v>
      </c>
      <c r="AF87" s="79" t="b">
        <v>0</v>
      </c>
      <c r="AG87" s="79" t="s">
        <v>1660</v>
      </c>
      <c r="AH87" s="79"/>
      <c r="AI87" s="85" t="s">
        <v>1659</v>
      </c>
      <c r="AJ87" s="79" t="b">
        <v>0</v>
      </c>
      <c r="AK87" s="79">
        <v>0</v>
      </c>
      <c r="AL87" s="85" t="s">
        <v>1659</v>
      </c>
      <c r="AM87" s="79" t="s">
        <v>1683</v>
      </c>
      <c r="AN87" s="79" t="b">
        <v>0</v>
      </c>
      <c r="AO87" s="85" t="s">
        <v>1398</v>
      </c>
      <c r="AP87" s="79" t="s">
        <v>176</v>
      </c>
      <c r="AQ87" s="79">
        <v>0</v>
      </c>
      <c r="AR87" s="79">
        <v>0</v>
      </c>
      <c r="AS87" s="79"/>
      <c r="AT87" s="79"/>
      <c r="AU87" s="79"/>
      <c r="AV87" s="79"/>
      <c r="AW87" s="79"/>
      <c r="AX87" s="79"/>
      <c r="AY87" s="79"/>
      <c r="AZ87" s="79"/>
      <c r="BA87">
        <v>282</v>
      </c>
      <c r="BB87" s="78" t="str">
        <f>REPLACE(INDEX(GroupVertices[Group],MATCH(Edges25[[#This Row],[Vertex 1]],GroupVertices[Vertex],0)),1,1,"")</f>
        <v>2</v>
      </c>
      <c r="BC87" s="78" t="str">
        <f>REPLACE(INDEX(GroupVertices[Group],MATCH(Edges25[[#This Row],[Vertex 2]],GroupVertices[Vertex],0)),1,1,"")</f>
        <v>2</v>
      </c>
      <c r="BD87" s="48">
        <v>0</v>
      </c>
      <c r="BE87" s="49">
        <v>0</v>
      </c>
      <c r="BF87" s="48">
        <v>0</v>
      </c>
      <c r="BG87" s="49">
        <v>0</v>
      </c>
      <c r="BH87" s="48">
        <v>0</v>
      </c>
      <c r="BI87" s="49">
        <v>0</v>
      </c>
      <c r="BJ87" s="48">
        <v>11</v>
      </c>
      <c r="BK87" s="49">
        <v>100</v>
      </c>
      <c r="BL87" s="48">
        <v>11</v>
      </c>
    </row>
    <row r="88" spans="1:64" ht="15">
      <c r="A88" s="64" t="s">
        <v>237</v>
      </c>
      <c r="B88" s="64" t="s">
        <v>237</v>
      </c>
      <c r="C88" s="65"/>
      <c r="D88" s="66"/>
      <c r="E88" s="67"/>
      <c r="F88" s="68"/>
      <c r="G88" s="65"/>
      <c r="H88" s="69"/>
      <c r="I88" s="70"/>
      <c r="J88" s="70"/>
      <c r="K88" s="34" t="s">
        <v>65</v>
      </c>
      <c r="L88" s="77">
        <v>90</v>
      </c>
      <c r="M88" s="77"/>
      <c r="N88" s="72"/>
      <c r="O88" s="79" t="s">
        <v>176</v>
      </c>
      <c r="P88" s="81">
        <v>43712.70318287037</v>
      </c>
      <c r="Q88" s="79" t="s">
        <v>324</v>
      </c>
      <c r="R88" s="83" t="s">
        <v>654</v>
      </c>
      <c r="S88" s="79" t="s">
        <v>893</v>
      </c>
      <c r="T88" s="79" t="s">
        <v>919</v>
      </c>
      <c r="U88" s="79"/>
      <c r="V88" s="83" t="s">
        <v>968</v>
      </c>
      <c r="W88" s="81">
        <v>43712.70318287037</v>
      </c>
      <c r="X88" s="83" t="s">
        <v>1054</v>
      </c>
      <c r="Y88" s="79"/>
      <c r="Z88" s="79"/>
      <c r="AA88" s="85" t="s">
        <v>1399</v>
      </c>
      <c r="AB88" s="79"/>
      <c r="AC88" s="79" t="b">
        <v>0</v>
      </c>
      <c r="AD88" s="79">
        <v>0</v>
      </c>
      <c r="AE88" s="85" t="s">
        <v>1659</v>
      </c>
      <c r="AF88" s="79" t="b">
        <v>0</v>
      </c>
      <c r="AG88" s="79" t="s">
        <v>1660</v>
      </c>
      <c r="AH88" s="79"/>
      <c r="AI88" s="85" t="s">
        <v>1659</v>
      </c>
      <c r="AJ88" s="79" t="b">
        <v>0</v>
      </c>
      <c r="AK88" s="79">
        <v>0</v>
      </c>
      <c r="AL88" s="85" t="s">
        <v>1659</v>
      </c>
      <c r="AM88" s="79" t="s">
        <v>1683</v>
      </c>
      <c r="AN88" s="79" t="b">
        <v>0</v>
      </c>
      <c r="AO88" s="85" t="s">
        <v>1399</v>
      </c>
      <c r="AP88" s="79" t="s">
        <v>176</v>
      </c>
      <c r="AQ88" s="79">
        <v>0</v>
      </c>
      <c r="AR88" s="79">
        <v>0</v>
      </c>
      <c r="AS88" s="79"/>
      <c r="AT88" s="79"/>
      <c r="AU88" s="79"/>
      <c r="AV88" s="79"/>
      <c r="AW88" s="79"/>
      <c r="AX88" s="79"/>
      <c r="AY88" s="79"/>
      <c r="AZ88" s="79"/>
      <c r="BA88">
        <v>282</v>
      </c>
      <c r="BB88" s="78" t="str">
        <f>REPLACE(INDEX(GroupVertices[Group],MATCH(Edges25[[#This Row],[Vertex 1]],GroupVertices[Vertex],0)),1,1,"")</f>
        <v>2</v>
      </c>
      <c r="BC88" s="78" t="str">
        <f>REPLACE(INDEX(GroupVertices[Group],MATCH(Edges25[[#This Row],[Vertex 2]],GroupVertices[Vertex],0)),1,1,"")</f>
        <v>2</v>
      </c>
      <c r="BD88" s="48">
        <v>0</v>
      </c>
      <c r="BE88" s="49">
        <v>0</v>
      </c>
      <c r="BF88" s="48">
        <v>1</v>
      </c>
      <c r="BG88" s="49">
        <v>7.6923076923076925</v>
      </c>
      <c r="BH88" s="48">
        <v>0</v>
      </c>
      <c r="BI88" s="49">
        <v>0</v>
      </c>
      <c r="BJ88" s="48">
        <v>12</v>
      </c>
      <c r="BK88" s="49">
        <v>92.3076923076923</v>
      </c>
      <c r="BL88" s="48">
        <v>13</v>
      </c>
    </row>
    <row r="89" spans="1:64" ht="15">
      <c r="A89" s="64" t="s">
        <v>237</v>
      </c>
      <c r="B89" s="64" t="s">
        <v>237</v>
      </c>
      <c r="C89" s="65"/>
      <c r="D89" s="66"/>
      <c r="E89" s="67"/>
      <c r="F89" s="68"/>
      <c r="G89" s="65"/>
      <c r="H89" s="69"/>
      <c r="I89" s="70"/>
      <c r="J89" s="70"/>
      <c r="K89" s="34" t="s">
        <v>65</v>
      </c>
      <c r="L89" s="77">
        <v>91</v>
      </c>
      <c r="M89" s="77"/>
      <c r="N89" s="72"/>
      <c r="O89" s="79" t="s">
        <v>176</v>
      </c>
      <c r="P89" s="81">
        <v>43712.789826388886</v>
      </c>
      <c r="Q89" s="79" t="s">
        <v>325</v>
      </c>
      <c r="R89" s="83" t="s">
        <v>655</v>
      </c>
      <c r="S89" s="79" t="s">
        <v>893</v>
      </c>
      <c r="T89" s="79" t="s">
        <v>919</v>
      </c>
      <c r="U89" s="79"/>
      <c r="V89" s="83" t="s">
        <v>968</v>
      </c>
      <c r="W89" s="81">
        <v>43712.789826388886</v>
      </c>
      <c r="X89" s="83" t="s">
        <v>1055</v>
      </c>
      <c r="Y89" s="79"/>
      <c r="Z89" s="79"/>
      <c r="AA89" s="85" t="s">
        <v>1400</v>
      </c>
      <c r="AB89" s="79"/>
      <c r="AC89" s="79" t="b">
        <v>0</v>
      </c>
      <c r="AD89" s="79">
        <v>0</v>
      </c>
      <c r="AE89" s="85" t="s">
        <v>1659</v>
      </c>
      <c r="AF89" s="79" t="b">
        <v>0</v>
      </c>
      <c r="AG89" s="79" t="s">
        <v>1660</v>
      </c>
      <c r="AH89" s="79"/>
      <c r="AI89" s="85" t="s">
        <v>1659</v>
      </c>
      <c r="AJ89" s="79" t="b">
        <v>0</v>
      </c>
      <c r="AK89" s="79">
        <v>0</v>
      </c>
      <c r="AL89" s="85" t="s">
        <v>1659</v>
      </c>
      <c r="AM89" s="79" t="s">
        <v>1683</v>
      </c>
      <c r="AN89" s="79" t="b">
        <v>0</v>
      </c>
      <c r="AO89" s="85" t="s">
        <v>1400</v>
      </c>
      <c r="AP89" s="79" t="s">
        <v>176</v>
      </c>
      <c r="AQ89" s="79">
        <v>0</v>
      </c>
      <c r="AR89" s="79">
        <v>0</v>
      </c>
      <c r="AS89" s="79"/>
      <c r="AT89" s="79"/>
      <c r="AU89" s="79"/>
      <c r="AV89" s="79"/>
      <c r="AW89" s="79"/>
      <c r="AX89" s="79"/>
      <c r="AY89" s="79"/>
      <c r="AZ89" s="79"/>
      <c r="BA89">
        <v>282</v>
      </c>
      <c r="BB89" s="78" t="str">
        <f>REPLACE(INDEX(GroupVertices[Group],MATCH(Edges25[[#This Row],[Vertex 1]],GroupVertices[Vertex],0)),1,1,"")</f>
        <v>2</v>
      </c>
      <c r="BC89" s="78" t="str">
        <f>REPLACE(INDEX(GroupVertices[Group],MATCH(Edges25[[#This Row],[Vertex 2]],GroupVertices[Vertex],0)),1,1,"")</f>
        <v>2</v>
      </c>
      <c r="BD89" s="48">
        <v>0</v>
      </c>
      <c r="BE89" s="49">
        <v>0</v>
      </c>
      <c r="BF89" s="48">
        <v>0</v>
      </c>
      <c r="BG89" s="49">
        <v>0</v>
      </c>
      <c r="BH89" s="48">
        <v>0</v>
      </c>
      <c r="BI89" s="49">
        <v>0</v>
      </c>
      <c r="BJ89" s="48">
        <v>13</v>
      </c>
      <c r="BK89" s="49">
        <v>100</v>
      </c>
      <c r="BL89" s="48">
        <v>13</v>
      </c>
    </row>
    <row r="90" spans="1:64" ht="15">
      <c r="A90" s="64" t="s">
        <v>237</v>
      </c>
      <c r="B90" s="64" t="s">
        <v>237</v>
      </c>
      <c r="C90" s="65"/>
      <c r="D90" s="66"/>
      <c r="E90" s="67"/>
      <c r="F90" s="68"/>
      <c r="G90" s="65"/>
      <c r="H90" s="69"/>
      <c r="I90" s="70"/>
      <c r="J90" s="70"/>
      <c r="K90" s="34" t="s">
        <v>65</v>
      </c>
      <c r="L90" s="77">
        <v>92</v>
      </c>
      <c r="M90" s="77"/>
      <c r="N90" s="72"/>
      <c r="O90" s="79" t="s">
        <v>176</v>
      </c>
      <c r="P90" s="81">
        <v>43712.789826388886</v>
      </c>
      <c r="Q90" s="79" t="s">
        <v>326</v>
      </c>
      <c r="R90" s="83" t="s">
        <v>656</v>
      </c>
      <c r="S90" s="79" t="s">
        <v>893</v>
      </c>
      <c r="T90" s="79" t="s">
        <v>919</v>
      </c>
      <c r="U90" s="79"/>
      <c r="V90" s="83" t="s">
        <v>968</v>
      </c>
      <c r="W90" s="81">
        <v>43712.789826388886</v>
      </c>
      <c r="X90" s="83" t="s">
        <v>1056</v>
      </c>
      <c r="Y90" s="79"/>
      <c r="Z90" s="79"/>
      <c r="AA90" s="85" t="s">
        <v>1401</v>
      </c>
      <c r="AB90" s="79"/>
      <c r="AC90" s="79" t="b">
        <v>0</v>
      </c>
      <c r="AD90" s="79">
        <v>0</v>
      </c>
      <c r="AE90" s="85" t="s">
        <v>1659</v>
      </c>
      <c r="AF90" s="79" t="b">
        <v>0</v>
      </c>
      <c r="AG90" s="79" t="s">
        <v>1660</v>
      </c>
      <c r="AH90" s="79"/>
      <c r="AI90" s="85" t="s">
        <v>1659</v>
      </c>
      <c r="AJ90" s="79" t="b">
        <v>0</v>
      </c>
      <c r="AK90" s="79">
        <v>0</v>
      </c>
      <c r="AL90" s="85" t="s">
        <v>1659</v>
      </c>
      <c r="AM90" s="79" t="s">
        <v>1683</v>
      </c>
      <c r="AN90" s="79" t="b">
        <v>0</v>
      </c>
      <c r="AO90" s="85" t="s">
        <v>1401</v>
      </c>
      <c r="AP90" s="79" t="s">
        <v>176</v>
      </c>
      <c r="AQ90" s="79">
        <v>0</v>
      </c>
      <c r="AR90" s="79">
        <v>0</v>
      </c>
      <c r="AS90" s="79"/>
      <c r="AT90" s="79"/>
      <c r="AU90" s="79"/>
      <c r="AV90" s="79"/>
      <c r="AW90" s="79"/>
      <c r="AX90" s="79"/>
      <c r="AY90" s="79"/>
      <c r="AZ90" s="79"/>
      <c r="BA90">
        <v>282</v>
      </c>
      <c r="BB90" s="78" t="str">
        <f>REPLACE(INDEX(GroupVertices[Group],MATCH(Edges25[[#This Row],[Vertex 1]],GroupVertices[Vertex],0)),1,1,"")</f>
        <v>2</v>
      </c>
      <c r="BC90" s="78" t="str">
        <f>REPLACE(INDEX(GroupVertices[Group],MATCH(Edges25[[#This Row],[Vertex 2]],GroupVertices[Vertex],0)),1,1,"")</f>
        <v>2</v>
      </c>
      <c r="BD90" s="48">
        <v>0</v>
      </c>
      <c r="BE90" s="49">
        <v>0</v>
      </c>
      <c r="BF90" s="48">
        <v>0</v>
      </c>
      <c r="BG90" s="49">
        <v>0</v>
      </c>
      <c r="BH90" s="48">
        <v>0</v>
      </c>
      <c r="BI90" s="49">
        <v>0</v>
      </c>
      <c r="BJ90" s="48">
        <v>13</v>
      </c>
      <c r="BK90" s="49">
        <v>100</v>
      </c>
      <c r="BL90" s="48">
        <v>13</v>
      </c>
    </row>
    <row r="91" spans="1:64" ht="15">
      <c r="A91" s="64" t="s">
        <v>237</v>
      </c>
      <c r="B91" s="64" t="s">
        <v>237</v>
      </c>
      <c r="C91" s="65"/>
      <c r="D91" s="66"/>
      <c r="E91" s="67"/>
      <c r="F91" s="68"/>
      <c r="G91" s="65"/>
      <c r="H91" s="69"/>
      <c r="I91" s="70"/>
      <c r="J91" s="70"/>
      <c r="K91" s="34" t="s">
        <v>65</v>
      </c>
      <c r="L91" s="77">
        <v>93</v>
      </c>
      <c r="M91" s="77"/>
      <c r="N91" s="72"/>
      <c r="O91" s="79" t="s">
        <v>176</v>
      </c>
      <c r="P91" s="81">
        <v>43712.78984953704</v>
      </c>
      <c r="Q91" s="79" t="s">
        <v>327</v>
      </c>
      <c r="R91" s="83" t="s">
        <v>657</v>
      </c>
      <c r="S91" s="79" t="s">
        <v>893</v>
      </c>
      <c r="T91" s="79" t="s">
        <v>919</v>
      </c>
      <c r="U91" s="79"/>
      <c r="V91" s="83" t="s">
        <v>968</v>
      </c>
      <c r="W91" s="81">
        <v>43712.78984953704</v>
      </c>
      <c r="X91" s="83" t="s">
        <v>1057</v>
      </c>
      <c r="Y91" s="79"/>
      <c r="Z91" s="79"/>
      <c r="AA91" s="85" t="s">
        <v>1402</v>
      </c>
      <c r="AB91" s="79"/>
      <c r="AC91" s="79" t="b">
        <v>0</v>
      </c>
      <c r="AD91" s="79">
        <v>0</v>
      </c>
      <c r="AE91" s="85" t="s">
        <v>1659</v>
      </c>
      <c r="AF91" s="79" t="b">
        <v>0</v>
      </c>
      <c r="AG91" s="79" t="s">
        <v>1660</v>
      </c>
      <c r="AH91" s="79"/>
      <c r="AI91" s="85" t="s">
        <v>1659</v>
      </c>
      <c r="AJ91" s="79" t="b">
        <v>0</v>
      </c>
      <c r="AK91" s="79">
        <v>0</v>
      </c>
      <c r="AL91" s="85" t="s">
        <v>1659</v>
      </c>
      <c r="AM91" s="79" t="s">
        <v>1683</v>
      </c>
      <c r="AN91" s="79" t="b">
        <v>0</v>
      </c>
      <c r="AO91" s="85" t="s">
        <v>1402</v>
      </c>
      <c r="AP91" s="79" t="s">
        <v>176</v>
      </c>
      <c r="AQ91" s="79">
        <v>0</v>
      </c>
      <c r="AR91" s="79">
        <v>0</v>
      </c>
      <c r="AS91" s="79"/>
      <c r="AT91" s="79"/>
      <c r="AU91" s="79"/>
      <c r="AV91" s="79"/>
      <c r="AW91" s="79"/>
      <c r="AX91" s="79"/>
      <c r="AY91" s="79"/>
      <c r="AZ91" s="79"/>
      <c r="BA91">
        <v>282</v>
      </c>
      <c r="BB91" s="78" t="str">
        <f>REPLACE(INDEX(GroupVertices[Group],MATCH(Edges25[[#This Row],[Vertex 1]],GroupVertices[Vertex],0)),1,1,"")</f>
        <v>2</v>
      </c>
      <c r="BC91" s="78" t="str">
        <f>REPLACE(INDEX(GroupVertices[Group],MATCH(Edges25[[#This Row],[Vertex 2]],GroupVertices[Vertex],0)),1,1,"")</f>
        <v>2</v>
      </c>
      <c r="BD91" s="48">
        <v>0</v>
      </c>
      <c r="BE91" s="49">
        <v>0</v>
      </c>
      <c r="BF91" s="48">
        <v>1</v>
      </c>
      <c r="BG91" s="49">
        <v>7.142857142857143</v>
      </c>
      <c r="BH91" s="48">
        <v>0</v>
      </c>
      <c r="BI91" s="49">
        <v>0</v>
      </c>
      <c r="BJ91" s="48">
        <v>13</v>
      </c>
      <c r="BK91" s="49">
        <v>92.85714285714286</v>
      </c>
      <c r="BL91" s="48">
        <v>14</v>
      </c>
    </row>
    <row r="92" spans="1:64" ht="15">
      <c r="A92" s="64" t="s">
        <v>237</v>
      </c>
      <c r="B92" s="64" t="s">
        <v>237</v>
      </c>
      <c r="C92" s="65"/>
      <c r="D92" s="66"/>
      <c r="E92" s="67"/>
      <c r="F92" s="68"/>
      <c r="G92" s="65"/>
      <c r="H92" s="69"/>
      <c r="I92" s="70"/>
      <c r="J92" s="70"/>
      <c r="K92" s="34" t="s">
        <v>65</v>
      </c>
      <c r="L92" s="77">
        <v>94</v>
      </c>
      <c r="M92" s="77"/>
      <c r="N92" s="72"/>
      <c r="O92" s="79" t="s">
        <v>176</v>
      </c>
      <c r="P92" s="81">
        <v>43712.78984953704</v>
      </c>
      <c r="Q92" s="79" t="s">
        <v>328</v>
      </c>
      <c r="R92" s="83" t="s">
        <v>658</v>
      </c>
      <c r="S92" s="79" t="s">
        <v>893</v>
      </c>
      <c r="T92" s="79" t="s">
        <v>919</v>
      </c>
      <c r="U92" s="79"/>
      <c r="V92" s="83" t="s">
        <v>968</v>
      </c>
      <c r="W92" s="81">
        <v>43712.78984953704</v>
      </c>
      <c r="X92" s="83" t="s">
        <v>1058</v>
      </c>
      <c r="Y92" s="79"/>
      <c r="Z92" s="79"/>
      <c r="AA92" s="85" t="s">
        <v>1403</v>
      </c>
      <c r="AB92" s="79"/>
      <c r="AC92" s="79" t="b">
        <v>0</v>
      </c>
      <c r="AD92" s="79">
        <v>0</v>
      </c>
      <c r="AE92" s="85" t="s">
        <v>1659</v>
      </c>
      <c r="AF92" s="79" t="b">
        <v>0</v>
      </c>
      <c r="AG92" s="79" t="s">
        <v>1660</v>
      </c>
      <c r="AH92" s="79"/>
      <c r="AI92" s="85" t="s">
        <v>1659</v>
      </c>
      <c r="AJ92" s="79" t="b">
        <v>0</v>
      </c>
      <c r="AK92" s="79">
        <v>0</v>
      </c>
      <c r="AL92" s="85" t="s">
        <v>1659</v>
      </c>
      <c r="AM92" s="79" t="s">
        <v>1683</v>
      </c>
      <c r="AN92" s="79" t="b">
        <v>0</v>
      </c>
      <c r="AO92" s="85" t="s">
        <v>1403</v>
      </c>
      <c r="AP92" s="79" t="s">
        <v>176</v>
      </c>
      <c r="AQ92" s="79">
        <v>0</v>
      </c>
      <c r="AR92" s="79">
        <v>0</v>
      </c>
      <c r="AS92" s="79"/>
      <c r="AT92" s="79"/>
      <c r="AU92" s="79"/>
      <c r="AV92" s="79"/>
      <c r="AW92" s="79"/>
      <c r="AX92" s="79"/>
      <c r="AY92" s="79"/>
      <c r="AZ92" s="79"/>
      <c r="BA92">
        <v>282</v>
      </c>
      <c r="BB92" s="78" t="str">
        <f>REPLACE(INDEX(GroupVertices[Group],MATCH(Edges25[[#This Row],[Vertex 1]],GroupVertices[Vertex],0)),1,1,"")</f>
        <v>2</v>
      </c>
      <c r="BC92" s="78" t="str">
        <f>REPLACE(INDEX(GroupVertices[Group],MATCH(Edges25[[#This Row],[Vertex 2]],GroupVertices[Vertex],0)),1,1,"")</f>
        <v>2</v>
      </c>
      <c r="BD92" s="48">
        <v>0</v>
      </c>
      <c r="BE92" s="49">
        <v>0</v>
      </c>
      <c r="BF92" s="48">
        <v>1</v>
      </c>
      <c r="BG92" s="49">
        <v>7.142857142857143</v>
      </c>
      <c r="BH92" s="48">
        <v>0</v>
      </c>
      <c r="BI92" s="49">
        <v>0</v>
      </c>
      <c r="BJ92" s="48">
        <v>13</v>
      </c>
      <c r="BK92" s="49">
        <v>92.85714285714286</v>
      </c>
      <c r="BL92" s="48">
        <v>14</v>
      </c>
    </row>
    <row r="93" spans="1:64" ht="15">
      <c r="A93" s="64" t="s">
        <v>237</v>
      </c>
      <c r="B93" s="64" t="s">
        <v>237</v>
      </c>
      <c r="C93" s="65"/>
      <c r="D93" s="66"/>
      <c r="E93" s="67"/>
      <c r="F93" s="68"/>
      <c r="G93" s="65"/>
      <c r="H93" s="69"/>
      <c r="I93" s="70"/>
      <c r="J93" s="70"/>
      <c r="K93" s="34" t="s">
        <v>65</v>
      </c>
      <c r="L93" s="77">
        <v>95</v>
      </c>
      <c r="M93" s="77"/>
      <c r="N93" s="72"/>
      <c r="O93" s="79" t="s">
        <v>176</v>
      </c>
      <c r="P93" s="81">
        <v>43712.78986111111</v>
      </c>
      <c r="Q93" s="79" t="s">
        <v>329</v>
      </c>
      <c r="R93" s="83" t="s">
        <v>659</v>
      </c>
      <c r="S93" s="79" t="s">
        <v>893</v>
      </c>
      <c r="T93" s="79" t="s">
        <v>919</v>
      </c>
      <c r="U93" s="79"/>
      <c r="V93" s="83" t="s">
        <v>968</v>
      </c>
      <c r="W93" s="81">
        <v>43712.78986111111</v>
      </c>
      <c r="X93" s="83" t="s">
        <v>1059</v>
      </c>
      <c r="Y93" s="79"/>
      <c r="Z93" s="79"/>
      <c r="AA93" s="85" t="s">
        <v>1404</v>
      </c>
      <c r="AB93" s="79"/>
      <c r="AC93" s="79" t="b">
        <v>0</v>
      </c>
      <c r="AD93" s="79">
        <v>0</v>
      </c>
      <c r="AE93" s="85" t="s">
        <v>1659</v>
      </c>
      <c r="AF93" s="79" t="b">
        <v>0</v>
      </c>
      <c r="AG93" s="79" t="s">
        <v>1660</v>
      </c>
      <c r="AH93" s="79"/>
      <c r="AI93" s="85" t="s">
        <v>1659</v>
      </c>
      <c r="AJ93" s="79" t="b">
        <v>0</v>
      </c>
      <c r="AK93" s="79">
        <v>0</v>
      </c>
      <c r="AL93" s="85" t="s">
        <v>1659</v>
      </c>
      <c r="AM93" s="79" t="s">
        <v>1683</v>
      </c>
      <c r="AN93" s="79" t="b">
        <v>0</v>
      </c>
      <c r="AO93" s="85" t="s">
        <v>1404</v>
      </c>
      <c r="AP93" s="79" t="s">
        <v>176</v>
      </c>
      <c r="AQ93" s="79">
        <v>0</v>
      </c>
      <c r="AR93" s="79">
        <v>0</v>
      </c>
      <c r="AS93" s="79"/>
      <c r="AT93" s="79"/>
      <c r="AU93" s="79"/>
      <c r="AV93" s="79"/>
      <c r="AW93" s="79"/>
      <c r="AX93" s="79"/>
      <c r="AY93" s="79"/>
      <c r="AZ93" s="79"/>
      <c r="BA93">
        <v>282</v>
      </c>
      <c r="BB93" s="78" t="str">
        <f>REPLACE(INDEX(GroupVertices[Group],MATCH(Edges25[[#This Row],[Vertex 1]],GroupVertices[Vertex],0)),1,1,"")</f>
        <v>2</v>
      </c>
      <c r="BC93" s="78" t="str">
        <f>REPLACE(INDEX(GroupVertices[Group],MATCH(Edges25[[#This Row],[Vertex 2]],GroupVertices[Vertex],0)),1,1,"")</f>
        <v>2</v>
      </c>
      <c r="BD93" s="48">
        <v>0</v>
      </c>
      <c r="BE93" s="49">
        <v>0</v>
      </c>
      <c r="BF93" s="48">
        <v>1</v>
      </c>
      <c r="BG93" s="49">
        <v>7.6923076923076925</v>
      </c>
      <c r="BH93" s="48">
        <v>0</v>
      </c>
      <c r="BI93" s="49">
        <v>0</v>
      </c>
      <c r="BJ93" s="48">
        <v>12</v>
      </c>
      <c r="BK93" s="49">
        <v>92.3076923076923</v>
      </c>
      <c r="BL93" s="48">
        <v>13</v>
      </c>
    </row>
    <row r="94" spans="1:64" ht="15">
      <c r="A94" s="64" t="s">
        <v>237</v>
      </c>
      <c r="B94" s="64" t="s">
        <v>237</v>
      </c>
      <c r="C94" s="65"/>
      <c r="D94" s="66"/>
      <c r="E94" s="67"/>
      <c r="F94" s="68"/>
      <c r="G94" s="65"/>
      <c r="H94" s="69"/>
      <c r="I94" s="70"/>
      <c r="J94" s="70"/>
      <c r="K94" s="34" t="s">
        <v>65</v>
      </c>
      <c r="L94" s="77">
        <v>96</v>
      </c>
      <c r="M94" s="77"/>
      <c r="N94" s="72"/>
      <c r="O94" s="79" t="s">
        <v>176</v>
      </c>
      <c r="P94" s="81">
        <v>43713.334965277776</v>
      </c>
      <c r="Q94" s="79" t="s">
        <v>330</v>
      </c>
      <c r="R94" s="83" t="s">
        <v>593</v>
      </c>
      <c r="S94" s="79" t="s">
        <v>893</v>
      </c>
      <c r="T94" s="79" t="s">
        <v>919</v>
      </c>
      <c r="U94" s="79"/>
      <c r="V94" s="83" t="s">
        <v>968</v>
      </c>
      <c r="W94" s="81">
        <v>43713.334965277776</v>
      </c>
      <c r="X94" s="83" t="s">
        <v>1060</v>
      </c>
      <c r="Y94" s="79"/>
      <c r="Z94" s="79"/>
      <c r="AA94" s="85" t="s">
        <v>1405</v>
      </c>
      <c r="AB94" s="79"/>
      <c r="AC94" s="79" t="b">
        <v>0</v>
      </c>
      <c r="AD94" s="79">
        <v>0</v>
      </c>
      <c r="AE94" s="85" t="s">
        <v>1659</v>
      </c>
      <c r="AF94" s="79" t="b">
        <v>0</v>
      </c>
      <c r="AG94" s="79" t="s">
        <v>1660</v>
      </c>
      <c r="AH94" s="79"/>
      <c r="AI94" s="85" t="s">
        <v>1659</v>
      </c>
      <c r="AJ94" s="79" t="b">
        <v>0</v>
      </c>
      <c r="AK94" s="79">
        <v>1</v>
      </c>
      <c r="AL94" s="85" t="s">
        <v>1659</v>
      </c>
      <c r="AM94" s="79" t="s">
        <v>1683</v>
      </c>
      <c r="AN94" s="79" t="b">
        <v>0</v>
      </c>
      <c r="AO94" s="85" t="s">
        <v>1405</v>
      </c>
      <c r="AP94" s="79" t="s">
        <v>176</v>
      </c>
      <c r="AQ94" s="79">
        <v>0</v>
      </c>
      <c r="AR94" s="79">
        <v>0</v>
      </c>
      <c r="AS94" s="79"/>
      <c r="AT94" s="79"/>
      <c r="AU94" s="79"/>
      <c r="AV94" s="79"/>
      <c r="AW94" s="79"/>
      <c r="AX94" s="79"/>
      <c r="AY94" s="79"/>
      <c r="AZ94" s="79"/>
      <c r="BA94">
        <v>282</v>
      </c>
      <c r="BB94" s="78" t="str">
        <f>REPLACE(INDEX(GroupVertices[Group],MATCH(Edges25[[#This Row],[Vertex 1]],GroupVertices[Vertex],0)),1,1,"")</f>
        <v>2</v>
      </c>
      <c r="BC94" s="78" t="str">
        <f>REPLACE(INDEX(GroupVertices[Group],MATCH(Edges25[[#This Row],[Vertex 2]],GroupVertices[Vertex],0)),1,1,"")</f>
        <v>2</v>
      </c>
      <c r="BD94" s="48">
        <v>0</v>
      </c>
      <c r="BE94" s="49">
        <v>0</v>
      </c>
      <c r="BF94" s="48">
        <v>1</v>
      </c>
      <c r="BG94" s="49">
        <v>5.882352941176471</v>
      </c>
      <c r="BH94" s="48">
        <v>0</v>
      </c>
      <c r="BI94" s="49">
        <v>0</v>
      </c>
      <c r="BJ94" s="48">
        <v>16</v>
      </c>
      <c r="BK94" s="49">
        <v>94.11764705882354</v>
      </c>
      <c r="BL94" s="48">
        <v>17</v>
      </c>
    </row>
    <row r="95" spans="1:64" ht="15">
      <c r="A95" s="64" t="s">
        <v>237</v>
      </c>
      <c r="B95" s="64" t="s">
        <v>237</v>
      </c>
      <c r="C95" s="65"/>
      <c r="D95" s="66"/>
      <c r="E95" s="67"/>
      <c r="F95" s="68"/>
      <c r="G95" s="65"/>
      <c r="H95" s="69"/>
      <c r="I95" s="70"/>
      <c r="J95" s="70"/>
      <c r="K95" s="34" t="s">
        <v>65</v>
      </c>
      <c r="L95" s="77">
        <v>97</v>
      </c>
      <c r="M95" s="77"/>
      <c r="N95" s="72"/>
      <c r="O95" s="79" t="s">
        <v>176</v>
      </c>
      <c r="P95" s="81">
        <v>43713.33497685185</v>
      </c>
      <c r="Q95" s="79" t="s">
        <v>331</v>
      </c>
      <c r="R95" s="83" t="s">
        <v>592</v>
      </c>
      <c r="S95" s="79" t="s">
        <v>893</v>
      </c>
      <c r="T95" s="79" t="s">
        <v>919</v>
      </c>
      <c r="U95" s="79"/>
      <c r="V95" s="83" t="s">
        <v>968</v>
      </c>
      <c r="W95" s="81">
        <v>43713.33497685185</v>
      </c>
      <c r="X95" s="83" t="s">
        <v>1061</v>
      </c>
      <c r="Y95" s="79"/>
      <c r="Z95" s="79"/>
      <c r="AA95" s="85" t="s">
        <v>1406</v>
      </c>
      <c r="AB95" s="79"/>
      <c r="AC95" s="79" t="b">
        <v>0</v>
      </c>
      <c r="AD95" s="79">
        <v>0</v>
      </c>
      <c r="AE95" s="85" t="s">
        <v>1659</v>
      </c>
      <c r="AF95" s="79" t="b">
        <v>0</v>
      </c>
      <c r="AG95" s="79" t="s">
        <v>1660</v>
      </c>
      <c r="AH95" s="79"/>
      <c r="AI95" s="85" t="s">
        <v>1659</v>
      </c>
      <c r="AJ95" s="79" t="b">
        <v>0</v>
      </c>
      <c r="AK95" s="79">
        <v>1</v>
      </c>
      <c r="AL95" s="85" t="s">
        <v>1659</v>
      </c>
      <c r="AM95" s="79" t="s">
        <v>1683</v>
      </c>
      <c r="AN95" s="79" t="b">
        <v>0</v>
      </c>
      <c r="AO95" s="85" t="s">
        <v>1406</v>
      </c>
      <c r="AP95" s="79" t="s">
        <v>176</v>
      </c>
      <c r="AQ95" s="79">
        <v>0</v>
      </c>
      <c r="AR95" s="79">
        <v>0</v>
      </c>
      <c r="AS95" s="79"/>
      <c r="AT95" s="79"/>
      <c r="AU95" s="79"/>
      <c r="AV95" s="79"/>
      <c r="AW95" s="79"/>
      <c r="AX95" s="79"/>
      <c r="AY95" s="79"/>
      <c r="AZ95" s="79"/>
      <c r="BA95">
        <v>282</v>
      </c>
      <c r="BB95" s="78" t="str">
        <f>REPLACE(INDEX(GroupVertices[Group],MATCH(Edges25[[#This Row],[Vertex 1]],GroupVertices[Vertex],0)),1,1,"")</f>
        <v>2</v>
      </c>
      <c r="BC95" s="78" t="str">
        <f>REPLACE(INDEX(GroupVertices[Group],MATCH(Edges25[[#This Row],[Vertex 2]],GroupVertices[Vertex],0)),1,1,"")</f>
        <v>2</v>
      </c>
      <c r="BD95" s="48">
        <v>0</v>
      </c>
      <c r="BE95" s="49">
        <v>0</v>
      </c>
      <c r="BF95" s="48">
        <v>0</v>
      </c>
      <c r="BG95" s="49">
        <v>0</v>
      </c>
      <c r="BH95" s="48">
        <v>0</v>
      </c>
      <c r="BI95" s="49">
        <v>0</v>
      </c>
      <c r="BJ95" s="48">
        <v>14</v>
      </c>
      <c r="BK95" s="49">
        <v>100</v>
      </c>
      <c r="BL95" s="48">
        <v>14</v>
      </c>
    </row>
    <row r="96" spans="1:64" ht="15">
      <c r="A96" s="64" t="s">
        <v>237</v>
      </c>
      <c r="B96" s="64" t="s">
        <v>237</v>
      </c>
      <c r="C96" s="65"/>
      <c r="D96" s="66"/>
      <c r="E96" s="67"/>
      <c r="F96" s="68"/>
      <c r="G96" s="65"/>
      <c r="H96" s="69"/>
      <c r="I96" s="70"/>
      <c r="J96" s="70"/>
      <c r="K96" s="34" t="s">
        <v>65</v>
      </c>
      <c r="L96" s="77">
        <v>98</v>
      </c>
      <c r="M96" s="77"/>
      <c r="N96" s="72"/>
      <c r="O96" s="79" t="s">
        <v>176</v>
      </c>
      <c r="P96" s="81">
        <v>43713.33497685185</v>
      </c>
      <c r="Q96" s="79" t="s">
        <v>332</v>
      </c>
      <c r="R96" s="83" t="s">
        <v>594</v>
      </c>
      <c r="S96" s="79" t="s">
        <v>893</v>
      </c>
      <c r="T96" s="79" t="s">
        <v>919</v>
      </c>
      <c r="U96" s="79"/>
      <c r="V96" s="83" t="s">
        <v>968</v>
      </c>
      <c r="W96" s="81">
        <v>43713.33497685185</v>
      </c>
      <c r="X96" s="83" t="s">
        <v>1062</v>
      </c>
      <c r="Y96" s="79"/>
      <c r="Z96" s="79"/>
      <c r="AA96" s="85" t="s">
        <v>1407</v>
      </c>
      <c r="AB96" s="79"/>
      <c r="AC96" s="79" t="b">
        <v>0</v>
      </c>
      <c r="AD96" s="79">
        <v>0</v>
      </c>
      <c r="AE96" s="85" t="s">
        <v>1659</v>
      </c>
      <c r="AF96" s="79" t="b">
        <v>0</v>
      </c>
      <c r="AG96" s="79" t="s">
        <v>1660</v>
      </c>
      <c r="AH96" s="79"/>
      <c r="AI96" s="85" t="s">
        <v>1659</v>
      </c>
      <c r="AJ96" s="79" t="b">
        <v>0</v>
      </c>
      <c r="AK96" s="79">
        <v>1</v>
      </c>
      <c r="AL96" s="85" t="s">
        <v>1659</v>
      </c>
      <c r="AM96" s="79" t="s">
        <v>1683</v>
      </c>
      <c r="AN96" s="79" t="b">
        <v>0</v>
      </c>
      <c r="AO96" s="85" t="s">
        <v>1407</v>
      </c>
      <c r="AP96" s="79" t="s">
        <v>176</v>
      </c>
      <c r="AQ96" s="79">
        <v>0</v>
      </c>
      <c r="AR96" s="79">
        <v>0</v>
      </c>
      <c r="AS96" s="79"/>
      <c r="AT96" s="79"/>
      <c r="AU96" s="79"/>
      <c r="AV96" s="79"/>
      <c r="AW96" s="79"/>
      <c r="AX96" s="79"/>
      <c r="AY96" s="79"/>
      <c r="AZ96" s="79"/>
      <c r="BA96">
        <v>282</v>
      </c>
      <c r="BB96" s="78" t="str">
        <f>REPLACE(INDEX(GroupVertices[Group],MATCH(Edges25[[#This Row],[Vertex 1]],GroupVertices[Vertex],0)),1,1,"")</f>
        <v>2</v>
      </c>
      <c r="BC96" s="78" t="str">
        <f>REPLACE(INDEX(GroupVertices[Group],MATCH(Edges25[[#This Row],[Vertex 2]],GroupVertices[Vertex],0)),1,1,"")</f>
        <v>2</v>
      </c>
      <c r="BD96" s="48">
        <v>0</v>
      </c>
      <c r="BE96" s="49">
        <v>0</v>
      </c>
      <c r="BF96" s="48">
        <v>1</v>
      </c>
      <c r="BG96" s="49">
        <v>6.666666666666667</v>
      </c>
      <c r="BH96" s="48">
        <v>0</v>
      </c>
      <c r="BI96" s="49">
        <v>0</v>
      </c>
      <c r="BJ96" s="48">
        <v>14</v>
      </c>
      <c r="BK96" s="49">
        <v>93.33333333333333</v>
      </c>
      <c r="BL96" s="48">
        <v>15</v>
      </c>
    </row>
    <row r="97" spans="1:64" ht="15">
      <c r="A97" s="64" t="s">
        <v>237</v>
      </c>
      <c r="B97" s="64" t="s">
        <v>237</v>
      </c>
      <c r="C97" s="65"/>
      <c r="D97" s="66"/>
      <c r="E97" s="67"/>
      <c r="F97" s="68"/>
      <c r="G97" s="65"/>
      <c r="H97" s="69"/>
      <c r="I97" s="70"/>
      <c r="J97" s="70"/>
      <c r="K97" s="34" t="s">
        <v>65</v>
      </c>
      <c r="L97" s="77">
        <v>99</v>
      </c>
      <c r="M97" s="77"/>
      <c r="N97" s="72"/>
      <c r="O97" s="79" t="s">
        <v>176</v>
      </c>
      <c r="P97" s="81">
        <v>43713.37644675926</v>
      </c>
      <c r="Q97" s="79" t="s">
        <v>333</v>
      </c>
      <c r="R97" s="83" t="s">
        <v>595</v>
      </c>
      <c r="S97" s="79" t="s">
        <v>893</v>
      </c>
      <c r="T97" s="79" t="s">
        <v>919</v>
      </c>
      <c r="U97" s="79"/>
      <c r="V97" s="83" t="s">
        <v>968</v>
      </c>
      <c r="W97" s="81">
        <v>43713.37644675926</v>
      </c>
      <c r="X97" s="83" t="s">
        <v>1063</v>
      </c>
      <c r="Y97" s="79"/>
      <c r="Z97" s="79"/>
      <c r="AA97" s="85" t="s">
        <v>1408</v>
      </c>
      <c r="AB97" s="79"/>
      <c r="AC97" s="79" t="b">
        <v>0</v>
      </c>
      <c r="AD97" s="79">
        <v>0</v>
      </c>
      <c r="AE97" s="85" t="s">
        <v>1659</v>
      </c>
      <c r="AF97" s="79" t="b">
        <v>0</v>
      </c>
      <c r="AG97" s="79" t="s">
        <v>1660</v>
      </c>
      <c r="AH97" s="79"/>
      <c r="AI97" s="85" t="s">
        <v>1659</v>
      </c>
      <c r="AJ97" s="79" t="b">
        <v>0</v>
      </c>
      <c r="AK97" s="79">
        <v>1</v>
      </c>
      <c r="AL97" s="85" t="s">
        <v>1659</v>
      </c>
      <c r="AM97" s="79" t="s">
        <v>1683</v>
      </c>
      <c r="AN97" s="79" t="b">
        <v>0</v>
      </c>
      <c r="AO97" s="85" t="s">
        <v>1408</v>
      </c>
      <c r="AP97" s="79" t="s">
        <v>176</v>
      </c>
      <c r="AQ97" s="79">
        <v>0</v>
      </c>
      <c r="AR97" s="79">
        <v>0</v>
      </c>
      <c r="AS97" s="79"/>
      <c r="AT97" s="79"/>
      <c r="AU97" s="79"/>
      <c r="AV97" s="79"/>
      <c r="AW97" s="79"/>
      <c r="AX97" s="79"/>
      <c r="AY97" s="79"/>
      <c r="AZ97" s="79"/>
      <c r="BA97">
        <v>282</v>
      </c>
      <c r="BB97" s="78" t="str">
        <f>REPLACE(INDEX(GroupVertices[Group],MATCH(Edges25[[#This Row],[Vertex 1]],GroupVertices[Vertex],0)),1,1,"")</f>
        <v>2</v>
      </c>
      <c r="BC97" s="78" t="str">
        <f>REPLACE(INDEX(GroupVertices[Group],MATCH(Edges25[[#This Row],[Vertex 2]],GroupVertices[Vertex],0)),1,1,"")</f>
        <v>2</v>
      </c>
      <c r="BD97" s="48">
        <v>0</v>
      </c>
      <c r="BE97" s="49">
        <v>0</v>
      </c>
      <c r="BF97" s="48">
        <v>0</v>
      </c>
      <c r="BG97" s="49">
        <v>0</v>
      </c>
      <c r="BH97" s="48">
        <v>0</v>
      </c>
      <c r="BI97" s="49">
        <v>0</v>
      </c>
      <c r="BJ97" s="48">
        <v>13</v>
      </c>
      <c r="BK97" s="49">
        <v>100</v>
      </c>
      <c r="BL97" s="48">
        <v>13</v>
      </c>
    </row>
    <row r="98" spans="1:64" ht="15">
      <c r="A98" s="64" t="s">
        <v>237</v>
      </c>
      <c r="B98" s="64" t="s">
        <v>237</v>
      </c>
      <c r="C98" s="65"/>
      <c r="D98" s="66"/>
      <c r="E98" s="67"/>
      <c r="F98" s="68"/>
      <c r="G98" s="65"/>
      <c r="H98" s="69"/>
      <c r="I98" s="70"/>
      <c r="J98" s="70"/>
      <c r="K98" s="34" t="s">
        <v>65</v>
      </c>
      <c r="L98" s="77">
        <v>100</v>
      </c>
      <c r="M98" s="77"/>
      <c r="N98" s="72"/>
      <c r="O98" s="79" t="s">
        <v>176</v>
      </c>
      <c r="P98" s="81">
        <v>43713.42190972222</v>
      </c>
      <c r="Q98" s="79" t="s">
        <v>334</v>
      </c>
      <c r="R98" s="83" t="s">
        <v>660</v>
      </c>
      <c r="S98" s="79" t="s">
        <v>893</v>
      </c>
      <c r="T98" s="79" t="s">
        <v>919</v>
      </c>
      <c r="U98" s="79"/>
      <c r="V98" s="83" t="s">
        <v>968</v>
      </c>
      <c r="W98" s="81">
        <v>43713.42190972222</v>
      </c>
      <c r="X98" s="83" t="s">
        <v>1064</v>
      </c>
      <c r="Y98" s="79"/>
      <c r="Z98" s="79"/>
      <c r="AA98" s="85" t="s">
        <v>1409</v>
      </c>
      <c r="AB98" s="79"/>
      <c r="AC98" s="79" t="b">
        <v>0</v>
      </c>
      <c r="AD98" s="79">
        <v>1</v>
      </c>
      <c r="AE98" s="85" t="s">
        <v>1659</v>
      </c>
      <c r="AF98" s="79" t="b">
        <v>0</v>
      </c>
      <c r="AG98" s="79" t="s">
        <v>1660</v>
      </c>
      <c r="AH98" s="79"/>
      <c r="AI98" s="85" t="s">
        <v>1659</v>
      </c>
      <c r="AJ98" s="79" t="b">
        <v>0</v>
      </c>
      <c r="AK98" s="79">
        <v>0</v>
      </c>
      <c r="AL98" s="85" t="s">
        <v>1659</v>
      </c>
      <c r="AM98" s="79" t="s">
        <v>1683</v>
      </c>
      <c r="AN98" s="79" t="b">
        <v>0</v>
      </c>
      <c r="AO98" s="85" t="s">
        <v>1409</v>
      </c>
      <c r="AP98" s="79" t="s">
        <v>176</v>
      </c>
      <c r="AQ98" s="79">
        <v>0</v>
      </c>
      <c r="AR98" s="79">
        <v>0</v>
      </c>
      <c r="AS98" s="79"/>
      <c r="AT98" s="79"/>
      <c r="AU98" s="79"/>
      <c r="AV98" s="79"/>
      <c r="AW98" s="79"/>
      <c r="AX98" s="79"/>
      <c r="AY98" s="79"/>
      <c r="AZ98" s="79"/>
      <c r="BA98">
        <v>282</v>
      </c>
      <c r="BB98" s="78" t="str">
        <f>REPLACE(INDEX(GroupVertices[Group],MATCH(Edges25[[#This Row],[Vertex 1]],GroupVertices[Vertex],0)),1,1,"")</f>
        <v>2</v>
      </c>
      <c r="BC98" s="78" t="str">
        <f>REPLACE(INDEX(GroupVertices[Group],MATCH(Edges25[[#This Row],[Vertex 2]],GroupVertices[Vertex],0)),1,1,"")</f>
        <v>2</v>
      </c>
      <c r="BD98" s="48">
        <v>0</v>
      </c>
      <c r="BE98" s="49">
        <v>0</v>
      </c>
      <c r="BF98" s="48">
        <v>0</v>
      </c>
      <c r="BG98" s="49">
        <v>0</v>
      </c>
      <c r="BH98" s="48">
        <v>0</v>
      </c>
      <c r="BI98" s="49">
        <v>0</v>
      </c>
      <c r="BJ98" s="48">
        <v>13</v>
      </c>
      <c r="BK98" s="49">
        <v>100</v>
      </c>
      <c r="BL98" s="48">
        <v>13</v>
      </c>
    </row>
    <row r="99" spans="1:64" ht="15">
      <c r="A99" s="64" t="s">
        <v>237</v>
      </c>
      <c r="B99" s="64" t="s">
        <v>237</v>
      </c>
      <c r="C99" s="65"/>
      <c r="D99" s="66"/>
      <c r="E99" s="67"/>
      <c r="F99" s="68"/>
      <c r="G99" s="65"/>
      <c r="H99" s="69"/>
      <c r="I99" s="70"/>
      <c r="J99" s="70"/>
      <c r="K99" s="34" t="s">
        <v>65</v>
      </c>
      <c r="L99" s="77">
        <v>101</v>
      </c>
      <c r="M99" s="77"/>
      <c r="N99" s="72"/>
      <c r="O99" s="79" t="s">
        <v>176</v>
      </c>
      <c r="P99" s="81">
        <v>43713.5540625</v>
      </c>
      <c r="Q99" s="79" t="s">
        <v>335</v>
      </c>
      <c r="R99" s="83" t="s">
        <v>661</v>
      </c>
      <c r="S99" s="79" t="s">
        <v>893</v>
      </c>
      <c r="T99" s="79" t="s">
        <v>919</v>
      </c>
      <c r="U99" s="79"/>
      <c r="V99" s="83" t="s">
        <v>968</v>
      </c>
      <c r="W99" s="81">
        <v>43713.5540625</v>
      </c>
      <c r="X99" s="83" t="s">
        <v>1065</v>
      </c>
      <c r="Y99" s="79"/>
      <c r="Z99" s="79"/>
      <c r="AA99" s="85" t="s">
        <v>1410</v>
      </c>
      <c r="AB99" s="79"/>
      <c r="AC99" s="79" t="b">
        <v>0</v>
      </c>
      <c r="AD99" s="79">
        <v>0</v>
      </c>
      <c r="AE99" s="85" t="s">
        <v>1659</v>
      </c>
      <c r="AF99" s="79" t="b">
        <v>0</v>
      </c>
      <c r="AG99" s="79" t="s">
        <v>1660</v>
      </c>
      <c r="AH99" s="79"/>
      <c r="AI99" s="85" t="s">
        <v>1659</v>
      </c>
      <c r="AJ99" s="79" t="b">
        <v>0</v>
      </c>
      <c r="AK99" s="79">
        <v>0</v>
      </c>
      <c r="AL99" s="85" t="s">
        <v>1659</v>
      </c>
      <c r="AM99" s="79" t="s">
        <v>1683</v>
      </c>
      <c r="AN99" s="79" t="b">
        <v>0</v>
      </c>
      <c r="AO99" s="85" t="s">
        <v>1410</v>
      </c>
      <c r="AP99" s="79" t="s">
        <v>176</v>
      </c>
      <c r="AQ99" s="79">
        <v>0</v>
      </c>
      <c r="AR99" s="79">
        <v>0</v>
      </c>
      <c r="AS99" s="79"/>
      <c r="AT99" s="79"/>
      <c r="AU99" s="79"/>
      <c r="AV99" s="79"/>
      <c r="AW99" s="79"/>
      <c r="AX99" s="79"/>
      <c r="AY99" s="79"/>
      <c r="AZ99" s="79"/>
      <c r="BA99">
        <v>282</v>
      </c>
      <c r="BB99" s="78" t="str">
        <f>REPLACE(INDEX(GroupVertices[Group],MATCH(Edges25[[#This Row],[Vertex 1]],GroupVertices[Vertex],0)),1,1,"")</f>
        <v>2</v>
      </c>
      <c r="BC99" s="78" t="str">
        <f>REPLACE(INDEX(GroupVertices[Group],MATCH(Edges25[[#This Row],[Vertex 2]],GroupVertices[Vertex],0)),1,1,"")</f>
        <v>2</v>
      </c>
      <c r="BD99" s="48">
        <v>0</v>
      </c>
      <c r="BE99" s="49">
        <v>0</v>
      </c>
      <c r="BF99" s="48">
        <v>0</v>
      </c>
      <c r="BG99" s="49">
        <v>0</v>
      </c>
      <c r="BH99" s="48">
        <v>0</v>
      </c>
      <c r="BI99" s="49">
        <v>0</v>
      </c>
      <c r="BJ99" s="48">
        <v>12</v>
      </c>
      <c r="BK99" s="49">
        <v>100</v>
      </c>
      <c r="BL99" s="48">
        <v>12</v>
      </c>
    </row>
    <row r="100" spans="1:64" ht="15">
      <c r="A100" s="64" t="s">
        <v>237</v>
      </c>
      <c r="B100" s="64" t="s">
        <v>237</v>
      </c>
      <c r="C100" s="65"/>
      <c r="D100" s="66"/>
      <c r="E100" s="67"/>
      <c r="F100" s="68"/>
      <c r="G100" s="65"/>
      <c r="H100" s="69"/>
      <c r="I100" s="70"/>
      <c r="J100" s="70"/>
      <c r="K100" s="34" t="s">
        <v>65</v>
      </c>
      <c r="L100" s="77">
        <v>102</v>
      </c>
      <c r="M100" s="77"/>
      <c r="N100" s="72"/>
      <c r="O100" s="79" t="s">
        <v>176</v>
      </c>
      <c r="P100" s="81">
        <v>43713.554074074076</v>
      </c>
      <c r="Q100" s="79" t="s">
        <v>336</v>
      </c>
      <c r="R100" s="83" t="s">
        <v>662</v>
      </c>
      <c r="S100" s="79" t="s">
        <v>893</v>
      </c>
      <c r="T100" s="79" t="s">
        <v>919</v>
      </c>
      <c r="U100" s="79"/>
      <c r="V100" s="83" t="s">
        <v>968</v>
      </c>
      <c r="W100" s="81">
        <v>43713.554074074076</v>
      </c>
      <c r="X100" s="83" t="s">
        <v>1066</v>
      </c>
      <c r="Y100" s="79"/>
      <c r="Z100" s="79"/>
      <c r="AA100" s="85" t="s">
        <v>1411</v>
      </c>
      <c r="AB100" s="79"/>
      <c r="AC100" s="79" t="b">
        <v>0</v>
      </c>
      <c r="AD100" s="79">
        <v>0</v>
      </c>
      <c r="AE100" s="85" t="s">
        <v>1659</v>
      </c>
      <c r="AF100" s="79" t="b">
        <v>0</v>
      </c>
      <c r="AG100" s="79" t="s">
        <v>1660</v>
      </c>
      <c r="AH100" s="79"/>
      <c r="AI100" s="85" t="s">
        <v>1659</v>
      </c>
      <c r="AJ100" s="79" t="b">
        <v>0</v>
      </c>
      <c r="AK100" s="79">
        <v>0</v>
      </c>
      <c r="AL100" s="85" t="s">
        <v>1659</v>
      </c>
      <c r="AM100" s="79" t="s">
        <v>1683</v>
      </c>
      <c r="AN100" s="79" t="b">
        <v>0</v>
      </c>
      <c r="AO100" s="85" t="s">
        <v>1411</v>
      </c>
      <c r="AP100" s="79" t="s">
        <v>176</v>
      </c>
      <c r="AQ100" s="79">
        <v>0</v>
      </c>
      <c r="AR100" s="79">
        <v>0</v>
      </c>
      <c r="AS100" s="79"/>
      <c r="AT100" s="79"/>
      <c r="AU100" s="79"/>
      <c r="AV100" s="79"/>
      <c r="AW100" s="79"/>
      <c r="AX100" s="79"/>
      <c r="AY100" s="79"/>
      <c r="AZ100" s="79"/>
      <c r="BA100">
        <v>282</v>
      </c>
      <c r="BB100" s="78" t="str">
        <f>REPLACE(INDEX(GroupVertices[Group],MATCH(Edges25[[#This Row],[Vertex 1]],GroupVertices[Vertex],0)),1,1,"")</f>
        <v>2</v>
      </c>
      <c r="BC100" s="78" t="str">
        <f>REPLACE(INDEX(GroupVertices[Group],MATCH(Edges25[[#This Row],[Vertex 2]],GroupVertices[Vertex],0)),1,1,"")</f>
        <v>2</v>
      </c>
      <c r="BD100" s="48">
        <v>0</v>
      </c>
      <c r="BE100" s="49">
        <v>0</v>
      </c>
      <c r="BF100" s="48">
        <v>0</v>
      </c>
      <c r="BG100" s="49">
        <v>0</v>
      </c>
      <c r="BH100" s="48">
        <v>0</v>
      </c>
      <c r="BI100" s="49">
        <v>0</v>
      </c>
      <c r="BJ100" s="48">
        <v>11</v>
      </c>
      <c r="BK100" s="49">
        <v>100</v>
      </c>
      <c r="BL100" s="48">
        <v>11</v>
      </c>
    </row>
    <row r="101" spans="1:64" ht="15">
      <c r="A101" s="64" t="s">
        <v>237</v>
      </c>
      <c r="B101" s="64" t="s">
        <v>237</v>
      </c>
      <c r="C101" s="65"/>
      <c r="D101" s="66"/>
      <c r="E101" s="67"/>
      <c r="F101" s="68"/>
      <c r="G101" s="65"/>
      <c r="H101" s="69"/>
      <c r="I101" s="70"/>
      <c r="J101" s="70"/>
      <c r="K101" s="34" t="s">
        <v>65</v>
      </c>
      <c r="L101" s="77">
        <v>103</v>
      </c>
      <c r="M101" s="77"/>
      <c r="N101" s="72"/>
      <c r="O101" s="79" t="s">
        <v>176</v>
      </c>
      <c r="P101" s="81">
        <v>43713.60271990741</v>
      </c>
      <c r="Q101" s="79" t="s">
        <v>337</v>
      </c>
      <c r="R101" s="83" t="s">
        <v>663</v>
      </c>
      <c r="S101" s="79" t="s">
        <v>893</v>
      </c>
      <c r="T101" s="79" t="s">
        <v>919</v>
      </c>
      <c r="U101" s="79"/>
      <c r="V101" s="83" t="s">
        <v>968</v>
      </c>
      <c r="W101" s="81">
        <v>43713.60271990741</v>
      </c>
      <c r="X101" s="83" t="s">
        <v>1067</v>
      </c>
      <c r="Y101" s="79"/>
      <c r="Z101" s="79"/>
      <c r="AA101" s="85" t="s">
        <v>1412</v>
      </c>
      <c r="AB101" s="79"/>
      <c r="AC101" s="79" t="b">
        <v>0</v>
      </c>
      <c r="AD101" s="79">
        <v>0</v>
      </c>
      <c r="AE101" s="85" t="s">
        <v>1659</v>
      </c>
      <c r="AF101" s="79" t="b">
        <v>0</v>
      </c>
      <c r="AG101" s="79" t="s">
        <v>1660</v>
      </c>
      <c r="AH101" s="79"/>
      <c r="AI101" s="85" t="s">
        <v>1659</v>
      </c>
      <c r="AJ101" s="79" t="b">
        <v>0</v>
      </c>
      <c r="AK101" s="79">
        <v>0</v>
      </c>
      <c r="AL101" s="85" t="s">
        <v>1659</v>
      </c>
      <c r="AM101" s="79" t="s">
        <v>1683</v>
      </c>
      <c r="AN101" s="79" t="b">
        <v>0</v>
      </c>
      <c r="AO101" s="85" t="s">
        <v>1412</v>
      </c>
      <c r="AP101" s="79" t="s">
        <v>176</v>
      </c>
      <c r="AQ101" s="79">
        <v>0</v>
      </c>
      <c r="AR101" s="79">
        <v>0</v>
      </c>
      <c r="AS101" s="79"/>
      <c r="AT101" s="79"/>
      <c r="AU101" s="79"/>
      <c r="AV101" s="79"/>
      <c r="AW101" s="79"/>
      <c r="AX101" s="79"/>
      <c r="AY101" s="79"/>
      <c r="AZ101" s="79"/>
      <c r="BA101">
        <v>282</v>
      </c>
      <c r="BB101" s="78" t="str">
        <f>REPLACE(INDEX(GroupVertices[Group],MATCH(Edges25[[#This Row],[Vertex 1]],GroupVertices[Vertex],0)),1,1,"")</f>
        <v>2</v>
      </c>
      <c r="BC101" s="78" t="str">
        <f>REPLACE(INDEX(GroupVertices[Group],MATCH(Edges25[[#This Row],[Vertex 2]],GroupVertices[Vertex],0)),1,1,"")</f>
        <v>2</v>
      </c>
      <c r="BD101" s="48">
        <v>0</v>
      </c>
      <c r="BE101" s="49">
        <v>0</v>
      </c>
      <c r="BF101" s="48">
        <v>1</v>
      </c>
      <c r="BG101" s="49">
        <v>6.666666666666667</v>
      </c>
      <c r="BH101" s="48">
        <v>0</v>
      </c>
      <c r="BI101" s="49">
        <v>0</v>
      </c>
      <c r="BJ101" s="48">
        <v>14</v>
      </c>
      <c r="BK101" s="49">
        <v>93.33333333333333</v>
      </c>
      <c r="BL101" s="48">
        <v>15</v>
      </c>
    </row>
    <row r="102" spans="1:64" ht="15">
      <c r="A102" s="64" t="s">
        <v>237</v>
      </c>
      <c r="B102" s="64" t="s">
        <v>237</v>
      </c>
      <c r="C102" s="65"/>
      <c r="D102" s="66"/>
      <c r="E102" s="67"/>
      <c r="F102" s="68"/>
      <c r="G102" s="65"/>
      <c r="H102" s="69"/>
      <c r="I102" s="70"/>
      <c r="J102" s="70"/>
      <c r="K102" s="34" t="s">
        <v>65</v>
      </c>
      <c r="L102" s="77">
        <v>104</v>
      </c>
      <c r="M102" s="77"/>
      <c r="N102" s="72"/>
      <c r="O102" s="79" t="s">
        <v>176</v>
      </c>
      <c r="P102" s="81">
        <v>43713.60273148148</v>
      </c>
      <c r="Q102" s="79" t="s">
        <v>338</v>
      </c>
      <c r="R102" s="83" t="s">
        <v>664</v>
      </c>
      <c r="S102" s="79" t="s">
        <v>893</v>
      </c>
      <c r="T102" s="79" t="s">
        <v>919</v>
      </c>
      <c r="U102" s="79"/>
      <c r="V102" s="83" t="s">
        <v>968</v>
      </c>
      <c r="W102" s="81">
        <v>43713.60273148148</v>
      </c>
      <c r="X102" s="83" t="s">
        <v>1068</v>
      </c>
      <c r="Y102" s="79"/>
      <c r="Z102" s="79"/>
      <c r="AA102" s="85" t="s">
        <v>1413</v>
      </c>
      <c r="AB102" s="79"/>
      <c r="AC102" s="79" t="b">
        <v>0</v>
      </c>
      <c r="AD102" s="79">
        <v>0</v>
      </c>
      <c r="AE102" s="85" t="s">
        <v>1659</v>
      </c>
      <c r="AF102" s="79" t="b">
        <v>0</v>
      </c>
      <c r="AG102" s="79" t="s">
        <v>1661</v>
      </c>
      <c r="AH102" s="79"/>
      <c r="AI102" s="85" t="s">
        <v>1659</v>
      </c>
      <c r="AJ102" s="79" t="b">
        <v>0</v>
      </c>
      <c r="AK102" s="79">
        <v>0</v>
      </c>
      <c r="AL102" s="85" t="s">
        <v>1659</v>
      </c>
      <c r="AM102" s="79" t="s">
        <v>1683</v>
      </c>
      <c r="AN102" s="79" t="b">
        <v>0</v>
      </c>
      <c r="AO102" s="85" t="s">
        <v>1413</v>
      </c>
      <c r="AP102" s="79" t="s">
        <v>176</v>
      </c>
      <c r="AQ102" s="79">
        <v>0</v>
      </c>
      <c r="AR102" s="79">
        <v>0</v>
      </c>
      <c r="AS102" s="79"/>
      <c r="AT102" s="79"/>
      <c r="AU102" s="79"/>
      <c r="AV102" s="79"/>
      <c r="AW102" s="79"/>
      <c r="AX102" s="79"/>
      <c r="AY102" s="79"/>
      <c r="AZ102" s="79"/>
      <c r="BA102">
        <v>282</v>
      </c>
      <c r="BB102" s="78" t="str">
        <f>REPLACE(INDEX(GroupVertices[Group],MATCH(Edges25[[#This Row],[Vertex 1]],GroupVertices[Vertex],0)),1,1,"")</f>
        <v>2</v>
      </c>
      <c r="BC102" s="78" t="str">
        <f>REPLACE(INDEX(GroupVertices[Group],MATCH(Edges25[[#This Row],[Vertex 2]],GroupVertices[Vertex],0)),1,1,"")</f>
        <v>2</v>
      </c>
      <c r="BD102" s="48">
        <v>0</v>
      </c>
      <c r="BE102" s="49">
        <v>0</v>
      </c>
      <c r="BF102" s="48">
        <v>0</v>
      </c>
      <c r="BG102" s="49">
        <v>0</v>
      </c>
      <c r="BH102" s="48">
        <v>0</v>
      </c>
      <c r="BI102" s="49">
        <v>0</v>
      </c>
      <c r="BJ102" s="48">
        <v>13</v>
      </c>
      <c r="BK102" s="49">
        <v>100</v>
      </c>
      <c r="BL102" s="48">
        <v>13</v>
      </c>
    </row>
    <row r="103" spans="1:64" ht="15">
      <c r="A103" s="64" t="s">
        <v>237</v>
      </c>
      <c r="B103" s="64" t="s">
        <v>237</v>
      </c>
      <c r="C103" s="65"/>
      <c r="D103" s="66"/>
      <c r="E103" s="67"/>
      <c r="F103" s="68"/>
      <c r="G103" s="65"/>
      <c r="H103" s="69"/>
      <c r="I103" s="70"/>
      <c r="J103" s="70"/>
      <c r="K103" s="34" t="s">
        <v>65</v>
      </c>
      <c r="L103" s="77">
        <v>105</v>
      </c>
      <c r="M103" s="77"/>
      <c r="N103" s="72"/>
      <c r="O103" s="79" t="s">
        <v>176</v>
      </c>
      <c r="P103" s="81">
        <v>43713.60273148148</v>
      </c>
      <c r="Q103" s="79" t="s">
        <v>339</v>
      </c>
      <c r="R103" s="83" t="s">
        <v>665</v>
      </c>
      <c r="S103" s="79" t="s">
        <v>893</v>
      </c>
      <c r="T103" s="79" t="s">
        <v>919</v>
      </c>
      <c r="U103" s="79"/>
      <c r="V103" s="83" t="s">
        <v>968</v>
      </c>
      <c r="W103" s="81">
        <v>43713.60273148148</v>
      </c>
      <c r="X103" s="83" t="s">
        <v>1069</v>
      </c>
      <c r="Y103" s="79"/>
      <c r="Z103" s="79"/>
      <c r="AA103" s="85" t="s">
        <v>1414</v>
      </c>
      <c r="AB103" s="79"/>
      <c r="AC103" s="79" t="b">
        <v>0</v>
      </c>
      <c r="AD103" s="79">
        <v>0</v>
      </c>
      <c r="AE103" s="85" t="s">
        <v>1659</v>
      </c>
      <c r="AF103" s="79" t="b">
        <v>0</v>
      </c>
      <c r="AG103" s="79" t="s">
        <v>1660</v>
      </c>
      <c r="AH103" s="79"/>
      <c r="AI103" s="85" t="s">
        <v>1659</v>
      </c>
      <c r="AJ103" s="79" t="b">
        <v>0</v>
      </c>
      <c r="AK103" s="79">
        <v>0</v>
      </c>
      <c r="AL103" s="85" t="s">
        <v>1659</v>
      </c>
      <c r="AM103" s="79" t="s">
        <v>1683</v>
      </c>
      <c r="AN103" s="79" t="b">
        <v>0</v>
      </c>
      <c r="AO103" s="85" t="s">
        <v>1414</v>
      </c>
      <c r="AP103" s="79" t="s">
        <v>176</v>
      </c>
      <c r="AQ103" s="79">
        <v>0</v>
      </c>
      <c r="AR103" s="79">
        <v>0</v>
      </c>
      <c r="AS103" s="79"/>
      <c r="AT103" s="79"/>
      <c r="AU103" s="79"/>
      <c r="AV103" s="79"/>
      <c r="AW103" s="79"/>
      <c r="AX103" s="79"/>
      <c r="AY103" s="79"/>
      <c r="AZ103" s="79"/>
      <c r="BA103">
        <v>282</v>
      </c>
      <c r="BB103" s="78" t="str">
        <f>REPLACE(INDEX(GroupVertices[Group],MATCH(Edges25[[#This Row],[Vertex 1]],GroupVertices[Vertex],0)),1,1,"")</f>
        <v>2</v>
      </c>
      <c r="BC103" s="78" t="str">
        <f>REPLACE(INDEX(GroupVertices[Group],MATCH(Edges25[[#This Row],[Vertex 2]],GroupVertices[Vertex],0)),1,1,"")</f>
        <v>2</v>
      </c>
      <c r="BD103" s="48">
        <v>0</v>
      </c>
      <c r="BE103" s="49">
        <v>0</v>
      </c>
      <c r="BF103" s="48">
        <v>1</v>
      </c>
      <c r="BG103" s="49">
        <v>7.142857142857143</v>
      </c>
      <c r="BH103" s="48">
        <v>0</v>
      </c>
      <c r="BI103" s="49">
        <v>0</v>
      </c>
      <c r="BJ103" s="48">
        <v>13</v>
      </c>
      <c r="BK103" s="49">
        <v>92.85714285714286</v>
      </c>
      <c r="BL103" s="48">
        <v>14</v>
      </c>
    </row>
    <row r="104" spans="1:64" ht="15">
      <c r="A104" s="64" t="s">
        <v>237</v>
      </c>
      <c r="B104" s="64" t="s">
        <v>237</v>
      </c>
      <c r="C104" s="65"/>
      <c r="D104" s="66"/>
      <c r="E104" s="67"/>
      <c r="F104" s="68"/>
      <c r="G104" s="65"/>
      <c r="H104" s="69"/>
      <c r="I104" s="70"/>
      <c r="J104" s="70"/>
      <c r="K104" s="34" t="s">
        <v>65</v>
      </c>
      <c r="L104" s="77">
        <v>106</v>
      </c>
      <c r="M104" s="77"/>
      <c r="N104" s="72"/>
      <c r="O104" s="79" t="s">
        <v>176</v>
      </c>
      <c r="P104" s="81">
        <v>43713.602743055555</v>
      </c>
      <c r="Q104" s="79" t="s">
        <v>340</v>
      </c>
      <c r="R104" s="83" t="s">
        <v>666</v>
      </c>
      <c r="S104" s="79" t="s">
        <v>893</v>
      </c>
      <c r="T104" s="79" t="s">
        <v>919</v>
      </c>
      <c r="U104" s="79"/>
      <c r="V104" s="83" t="s">
        <v>968</v>
      </c>
      <c r="W104" s="81">
        <v>43713.602743055555</v>
      </c>
      <c r="X104" s="83" t="s">
        <v>1070</v>
      </c>
      <c r="Y104" s="79"/>
      <c r="Z104" s="79"/>
      <c r="AA104" s="85" t="s">
        <v>1415</v>
      </c>
      <c r="AB104" s="79"/>
      <c r="AC104" s="79" t="b">
        <v>0</v>
      </c>
      <c r="AD104" s="79">
        <v>0</v>
      </c>
      <c r="AE104" s="85" t="s">
        <v>1659</v>
      </c>
      <c r="AF104" s="79" t="b">
        <v>0</v>
      </c>
      <c r="AG104" s="79" t="s">
        <v>1660</v>
      </c>
      <c r="AH104" s="79"/>
      <c r="AI104" s="85" t="s">
        <v>1659</v>
      </c>
      <c r="AJ104" s="79" t="b">
        <v>0</v>
      </c>
      <c r="AK104" s="79">
        <v>0</v>
      </c>
      <c r="AL104" s="85" t="s">
        <v>1659</v>
      </c>
      <c r="AM104" s="79" t="s">
        <v>1683</v>
      </c>
      <c r="AN104" s="79" t="b">
        <v>0</v>
      </c>
      <c r="AO104" s="85" t="s">
        <v>1415</v>
      </c>
      <c r="AP104" s="79" t="s">
        <v>176</v>
      </c>
      <c r="AQ104" s="79">
        <v>0</v>
      </c>
      <c r="AR104" s="79">
        <v>0</v>
      </c>
      <c r="AS104" s="79"/>
      <c r="AT104" s="79"/>
      <c r="AU104" s="79"/>
      <c r="AV104" s="79"/>
      <c r="AW104" s="79"/>
      <c r="AX104" s="79"/>
      <c r="AY104" s="79"/>
      <c r="AZ104" s="79"/>
      <c r="BA104">
        <v>282</v>
      </c>
      <c r="BB104" s="78" t="str">
        <f>REPLACE(INDEX(GroupVertices[Group],MATCH(Edges25[[#This Row],[Vertex 1]],GroupVertices[Vertex],0)),1,1,"")</f>
        <v>2</v>
      </c>
      <c r="BC104" s="78" t="str">
        <f>REPLACE(INDEX(GroupVertices[Group],MATCH(Edges25[[#This Row],[Vertex 2]],GroupVertices[Vertex],0)),1,1,"")</f>
        <v>2</v>
      </c>
      <c r="BD104" s="48">
        <v>0</v>
      </c>
      <c r="BE104" s="49">
        <v>0</v>
      </c>
      <c r="BF104" s="48">
        <v>0</v>
      </c>
      <c r="BG104" s="49">
        <v>0</v>
      </c>
      <c r="BH104" s="48">
        <v>0</v>
      </c>
      <c r="BI104" s="49">
        <v>0</v>
      </c>
      <c r="BJ104" s="48">
        <v>14</v>
      </c>
      <c r="BK104" s="49">
        <v>100</v>
      </c>
      <c r="BL104" s="48">
        <v>14</v>
      </c>
    </row>
    <row r="105" spans="1:64" ht="15">
      <c r="A105" s="64" t="s">
        <v>237</v>
      </c>
      <c r="B105" s="64" t="s">
        <v>237</v>
      </c>
      <c r="C105" s="65"/>
      <c r="D105" s="66"/>
      <c r="E105" s="67"/>
      <c r="F105" s="68"/>
      <c r="G105" s="65"/>
      <c r="H105" s="69"/>
      <c r="I105" s="70"/>
      <c r="J105" s="70"/>
      <c r="K105" s="34" t="s">
        <v>65</v>
      </c>
      <c r="L105" s="77">
        <v>107</v>
      </c>
      <c r="M105" s="77"/>
      <c r="N105" s="72"/>
      <c r="O105" s="79" t="s">
        <v>176</v>
      </c>
      <c r="P105" s="81">
        <v>43713.60275462963</v>
      </c>
      <c r="Q105" s="79" t="s">
        <v>341</v>
      </c>
      <c r="R105" s="83" t="s">
        <v>667</v>
      </c>
      <c r="S105" s="79" t="s">
        <v>893</v>
      </c>
      <c r="T105" s="79" t="s">
        <v>919</v>
      </c>
      <c r="U105" s="79"/>
      <c r="V105" s="83" t="s">
        <v>968</v>
      </c>
      <c r="W105" s="81">
        <v>43713.60275462963</v>
      </c>
      <c r="X105" s="83" t="s">
        <v>1071</v>
      </c>
      <c r="Y105" s="79"/>
      <c r="Z105" s="79"/>
      <c r="AA105" s="85" t="s">
        <v>1416</v>
      </c>
      <c r="AB105" s="79"/>
      <c r="AC105" s="79" t="b">
        <v>0</v>
      </c>
      <c r="AD105" s="79">
        <v>0</v>
      </c>
      <c r="AE105" s="85" t="s">
        <v>1659</v>
      </c>
      <c r="AF105" s="79" t="b">
        <v>0</v>
      </c>
      <c r="AG105" s="79" t="s">
        <v>1660</v>
      </c>
      <c r="AH105" s="79"/>
      <c r="AI105" s="85" t="s">
        <v>1659</v>
      </c>
      <c r="AJ105" s="79" t="b">
        <v>0</v>
      </c>
      <c r="AK105" s="79">
        <v>0</v>
      </c>
      <c r="AL105" s="85" t="s">
        <v>1659</v>
      </c>
      <c r="AM105" s="79" t="s">
        <v>1683</v>
      </c>
      <c r="AN105" s="79" t="b">
        <v>0</v>
      </c>
      <c r="AO105" s="85" t="s">
        <v>1416</v>
      </c>
      <c r="AP105" s="79" t="s">
        <v>176</v>
      </c>
      <c r="AQ105" s="79">
        <v>0</v>
      </c>
      <c r="AR105" s="79">
        <v>0</v>
      </c>
      <c r="AS105" s="79"/>
      <c r="AT105" s="79"/>
      <c r="AU105" s="79"/>
      <c r="AV105" s="79"/>
      <c r="AW105" s="79"/>
      <c r="AX105" s="79"/>
      <c r="AY105" s="79"/>
      <c r="AZ105" s="79"/>
      <c r="BA105">
        <v>282</v>
      </c>
      <c r="BB105" s="78" t="str">
        <f>REPLACE(INDEX(GroupVertices[Group],MATCH(Edges25[[#This Row],[Vertex 1]],GroupVertices[Vertex],0)),1,1,"")</f>
        <v>2</v>
      </c>
      <c r="BC105" s="78" t="str">
        <f>REPLACE(INDEX(GroupVertices[Group],MATCH(Edges25[[#This Row],[Vertex 2]],GroupVertices[Vertex],0)),1,1,"")</f>
        <v>2</v>
      </c>
      <c r="BD105" s="48">
        <v>0</v>
      </c>
      <c r="BE105" s="49">
        <v>0</v>
      </c>
      <c r="BF105" s="48">
        <v>0</v>
      </c>
      <c r="BG105" s="49">
        <v>0</v>
      </c>
      <c r="BH105" s="48">
        <v>0</v>
      </c>
      <c r="BI105" s="49">
        <v>0</v>
      </c>
      <c r="BJ105" s="48">
        <v>14</v>
      </c>
      <c r="BK105" s="49">
        <v>100</v>
      </c>
      <c r="BL105" s="48">
        <v>14</v>
      </c>
    </row>
    <row r="106" spans="1:64" ht="15">
      <c r="A106" s="64" t="s">
        <v>237</v>
      </c>
      <c r="B106" s="64" t="s">
        <v>237</v>
      </c>
      <c r="C106" s="65"/>
      <c r="D106" s="66"/>
      <c r="E106" s="67"/>
      <c r="F106" s="68"/>
      <c r="G106" s="65"/>
      <c r="H106" s="69"/>
      <c r="I106" s="70"/>
      <c r="J106" s="70"/>
      <c r="K106" s="34" t="s">
        <v>65</v>
      </c>
      <c r="L106" s="77">
        <v>108</v>
      </c>
      <c r="M106" s="77"/>
      <c r="N106" s="72"/>
      <c r="O106" s="79" t="s">
        <v>176</v>
      </c>
      <c r="P106" s="81">
        <v>43713.6027662037</v>
      </c>
      <c r="Q106" s="79" t="s">
        <v>342</v>
      </c>
      <c r="R106" s="83" t="s">
        <v>668</v>
      </c>
      <c r="S106" s="79" t="s">
        <v>893</v>
      </c>
      <c r="T106" s="79" t="s">
        <v>919</v>
      </c>
      <c r="U106" s="79"/>
      <c r="V106" s="83" t="s">
        <v>968</v>
      </c>
      <c r="W106" s="81">
        <v>43713.6027662037</v>
      </c>
      <c r="X106" s="83" t="s">
        <v>1072</v>
      </c>
      <c r="Y106" s="79"/>
      <c r="Z106" s="79"/>
      <c r="AA106" s="85" t="s">
        <v>1417</v>
      </c>
      <c r="AB106" s="79"/>
      <c r="AC106" s="79" t="b">
        <v>0</v>
      </c>
      <c r="AD106" s="79">
        <v>0</v>
      </c>
      <c r="AE106" s="85" t="s">
        <v>1659</v>
      </c>
      <c r="AF106" s="79" t="b">
        <v>0</v>
      </c>
      <c r="AG106" s="79" t="s">
        <v>1660</v>
      </c>
      <c r="AH106" s="79"/>
      <c r="AI106" s="85" t="s">
        <v>1659</v>
      </c>
      <c r="AJ106" s="79" t="b">
        <v>0</v>
      </c>
      <c r="AK106" s="79">
        <v>0</v>
      </c>
      <c r="AL106" s="85" t="s">
        <v>1659</v>
      </c>
      <c r="AM106" s="79" t="s">
        <v>1683</v>
      </c>
      <c r="AN106" s="79" t="b">
        <v>0</v>
      </c>
      <c r="AO106" s="85" t="s">
        <v>1417</v>
      </c>
      <c r="AP106" s="79" t="s">
        <v>176</v>
      </c>
      <c r="AQ106" s="79">
        <v>0</v>
      </c>
      <c r="AR106" s="79">
        <v>0</v>
      </c>
      <c r="AS106" s="79"/>
      <c r="AT106" s="79"/>
      <c r="AU106" s="79"/>
      <c r="AV106" s="79"/>
      <c r="AW106" s="79"/>
      <c r="AX106" s="79"/>
      <c r="AY106" s="79"/>
      <c r="AZ106" s="79"/>
      <c r="BA106">
        <v>282</v>
      </c>
      <c r="BB106" s="78" t="str">
        <f>REPLACE(INDEX(GroupVertices[Group],MATCH(Edges25[[#This Row],[Vertex 1]],GroupVertices[Vertex],0)),1,1,"")</f>
        <v>2</v>
      </c>
      <c r="BC106" s="78" t="str">
        <f>REPLACE(INDEX(GroupVertices[Group],MATCH(Edges25[[#This Row],[Vertex 2]],GroupVertices[Vertex],0)),1,1,"")</f>
        <v>2</v>
      </c>
      <c r="BD106" s="48">
        <v>0</v>
      </c>
      <c r="BE106" s="49">
        <v>0</v>
      </c>
      <c r="BF106" s="48">
        <v>0</v>
      </c>
      <c r="BG106" s="49">
        <v>0</v>
      </c>
      <c r="BH106" s="48">
        <v>0</v>
      </c>
      <c r="BI106" s="49">
        <v>0</v>
      </c>
      <c r="BJ106" s="48">
        <v>14</v>
      </c>
      <c r="BK106" s="49">
        <v>100</v>
      </c>
      <c r="BL106" s="48">
        <v>14</v>
      </c>
    </row>
    <row r="107" spans="1:64" ht="15">
      <c r="A107" s="64" t="s">
        <v>237</v>
      </c>
      <c r="B107" s="64" t="s">
        <v>237</v>
      </c>
      <c r="C107" s="65"/>
      <c r="D107" s="66"/>
      <c r="E107" s="67"/>
      <c r="F107" s="68"/>
      <c r="G107" s="65"/>
      <c r="H107" s="69"/>
      <c r="I107" s="70"/>
      <c r="J107" s="70"/>
      <c r="K107" s="34" t="s">
        <v>65</v>
      </c>
      <c r="L107" s="77">
        <v>109</v>
      </c>
      <c r="M107" s="77"/>
      <c r="N107" s="72"/>
      <c r="O107" s="79" t="s">
        <v>176</v>
      </c>
      <c r="P107" s="81">
        <v>43713.6027662037</v>
      </c>
      <c r="Q107" s="79" t="s">
        <v>343</v>
      </c>
      <c r="R107" s="83" t="s">
        <v>669</v>
      </c>
      <c r="S107" s="79" t="s">
        <v>893</v>
      </c>
      <c r="T107" s="79" t="s">
        <v>919</v>
      </c>
      <c r="U107" s="79"/>
      <c r="V107" s="83" t="s">
        <v>968</v>
      </c>
      <c r="W107" s="81">
        <v>43713.6027662037</v>
      </c>
      <c r="X107" s="83" t="s">
        <v>1073</v>
      </c>
      <c r="Y107" s="79"/>
      <c r="Z107" s="79"/>
      <c r="AA107" s="85" t="s">
        <v>1418</v>
      </c>
      <c r="AB107" s="79"/>
      <c r="AC107" s="79" t="b">
        <v>0</v>
      </c>
      <c r="AD107" s="79">
        <v>0</v>
      </c>
      <c r="AE107" s="85" t="s">
        <v>1659</v>
      </c>
      <c r="AF107" s="79" t="b">
        <v>0</v>
      </c>
      <c r="AG107" s="79" t="s">
        <v>1660</v>
      </c>
      <c r="AH107" s="79"/>
      <c r="AI107" s="85" t="s">
        <v>1659</v>
      </c>
      <c r="AJ107" s="79" t="b">
        <v>0</v>
      </c>
      <c r="AK107" s="79">
        <v>0</v>
      </c>
      <c r="AL107" s="85" t="s">
        <v>1659</v>
      </c>
      <c r="AM107" s="79" t="s">
        <v>1683</v>
      </c>
      <c r="AN107" s="79" t="b">
        <v>0</v>
      </c>
      <c r="AO107" s="85" t="s">
        <v>1418</v>
      </c>
      <c r="AP107" s="79" t="s">
        <v>176</v>
      </c>
      <c r="AQ107" s="79">
        <v>0</v>
      </c>
      <c r="AR107" s="79">
        <v>0</v>
      </c>
      <c r="AS107" s="79"/>
      <c r="AT107" s="79"/>
      <c r="AU107" s="79"/>
      <c r="AV107" s="79"/>
      <c r="AW107" s="79"/>
      <c r="AX107" s="79"/>
      <c r="AY107" s="79"/>
      <c r="AZ107" s="79"/>
      <c r="BA107">
        <v>282</v>
      </c>
      <c r="BB107" s="78" t="str">
        <f>REPLACE(INDEX(GroupVertices[Group],MATCH(Edges25[[#This Row],[Vertex 1]],GroupVertices[Vertex],0)),1,1,"")</f>
        <v>2</v>
      </c>
      <c r="BC107" s="78" t="str">
        <f>REPLACE(INDEX(GroupVertices[Group],MATCH(Edges25[[#This Row],[Vertex 2]],GroupVertices[Vertex],0)),1,1,"")</f>
        <v>2</v>
      </c>
      <c r="BD107" s="48">
        <v>0</v>
      </c>
      <c r="BE107" s="49">
        <v>0</v>
      </c>
      <c r="BF107" s="48">
        <v>0</v>
      </c>
      <c r="BG107" s="49">
        <v>0</v>
      </c>
      <c r="BH107" s="48">
        <v>0</v>
      </c>
      <c r="BI107" s="49">
        <v>0</v>
      </c>
      <c r="BJ107" s="48">
        <v>14</v>
      </c>
      <c r="BK107" s="49">
        <v>100</v>
      </c>
      <c r="BL107" s="48">
        <v>14</v>
      </c>
    </row>
    <row r="108" spans="1:64" ht="15">
      <c r="A108" s="64" t="s">
        <v>237</v>
      </c>
      <c r="B108" s="64" t="s">
        <v>237</v>
      </c>
      <c r="C108" s="65"/>
      <c r="D108" s="66"/>
      <c r="E108" s="67"/>
      <c r="F108" s="68"/>
      <c r="G108" s="65"/>
      <c r="H108" s="69"/>
      <c r="I108" s="70"/>
      <c r="J108" s="70"/>
      <c r="K108" s="34" t="s">
        <v>65</v>
      </c>
      <c r="L108" s="77">
        <v>110</v>
      </c>
      <c r="M108" s="77"/>
      <c r="N108" s="72"/>
      <c r="O108" s="79" t="s">
        <v>176</v>
      </c>
      <c r="P108" s="81">
        <v>43713.60277777778</v>
      </c>
      <c r="Q108" s="79" t="s">
        <v>344</v>
      </c>
      <c r="R108" s="83" t="s">
        <v>670</v>
      </c>
      <c r="S108" s="79" t="s">
        <v>893</v>
      </c>
      <c r="T108" s="79" t="s">
        <v>919</v>
      </c>
      <c r="U108" s="79"/>
      <c r="V108" s="83" t="s">
        <v>968</v>
      </c>
      <c r="W108" s="81">
        <v>43713.60277777778</v>
      </c>
      <c r="X108" s="83" t="s">
        <v>1074</v>
      </c>
      <c r="Y108" s="79"/>
      <c r="Z108" s="79"/>
      <c r="AA108" s="85" t="s">
        <v>1419</v>
      </c>
      <c r="AB108" s="79"/>
      <c r="AC108" s="79" t="b">
        <v>0</v>
      </c>
      <c r="AD108" s="79">
        <v>0</v>
      </c>
      <c r="AE108" s="85" t="s">
        <v>1659</v>
      </c>
      <c r="AF108" s="79" t="b">
        <v>0</v>
      </c>
      <c r="AG108" s="79" t="s">
        <v>1660</v>
      </c>
      <c r="AH108" s="79"/>
      <c r="AI108" s="85" t="s">
        <v>1659</v>
      </c>
      <c r="AJ108" s="79" t="b">
        <v>0</v>
      </c>
      <c r="AK108" s="79">
        <v>0</v>
      </c>
      <c r="AL108" s="85" t="s">
        <v>1659</v>
      </c>
      <c r="AM108" s="79" t="s">
        <v>1683</v>
      </c>
      <c r="AN108" s="79" t="b">
        <v>0</v>
      </c>
      <c r="AO108" s="85" t="s">
        <v>1419</v>
      </c>
      <c r="AP108" s="79" t="s">
        <v>176</v>
      </c>
      <c r="AQ108" s="79">
        <v>0</v>
      </c>
      <c r="AR108" s="79">
        <v>0</v>
      </c>
      <c r="AS108" s="79"/>
      <c r="AT108" s="79"/>
      <c r="AU108" s="79"/>
      <c r="AV108" s="79"/>
      <c r="AW108" s="79"/>
      <c r="AX108" s="79"/>
      <c r="AY108" s="79"/>
      <c r="AZ108" s="79"/>
      <c r="BA108">
        <v>282</v>
      </c>
      <c r="BB108" s="78" t="str">
        <f>REPLACE(INDEX(GroupVertices[Group],MATCH(Edges25[[#This Row],[Vertex 1]],GroupVertices[Vertex],0)),1,1,"")</f>
        <v>2</v>
      </c>
      <c r="BC108" s="78" t="str">
        <f>REPLACE(INDEX(GroupVertices[Group],MATCH(Edges25[[#This Row],[Vertex 2]],GroupVertices[Vertex],0)),1,1,"")</f>
        <v>2</v>
      </c>
      <c r="BD108" s="48">
        <v>0</v>
      </c>
      <c r="BE108" s="49">
        <v>0</v>
      </c>
      <c r="BF108" s="48">
        <v>0</v>
      </c>
      <c r="BG108" s="49">
        <v>0</v>
      </c>
      <c r="BH108" s="48">
        <v>0</v>
      </c>
      <c r="BI108" s="49">
        <v>0</v>
      </c>
      <c r="BJ108" s="48">
        <v>13</v>
      </c>
      <c r="BK108" s="49">
        <v>100</v>
      </c>
      <c r="BL108" s="48">
        <v>13</v>
      </c>
    </row>
    <row r="109" spans="1:64" ht="15">
      <c r="A109" s="64" t="s">
        <v>237</v>
      </c>
      <c r="B109" s="64" t="s">
        <v>237</v>
      </c>
      <c r="C109" s="65"/>
      <c r="D109" s="66"/>
      <c r="E109" s="67"/>
      <c r="F109" s="68"/>
      <c r="G109" s="65"/>
      <c r="H109" s="69"/>
      <c r="I109" s="70"/>
      <c r="J109" s="70"/>
      <c r="K109" s="34" t="s">
        <v>65</v>
      </c>
      <c r="L109" s="77">
        <v>111</v>
      </c>
      <c r="M109" s="77"/>
      <c r="N109" s="72"/>
      <c r="O109" s="79" t="s">
        <v>176</v>
      </c>
      <c r="P109" s="81">
        <v>43713.602789351855</v>
      </c>
      <c r="Q109" s="79" t="s">
        <v>345</v>
      </c>
      <c r="R109" s="83" t="s">
        <v>671</v>
      </c>
      <c r="S109" s="79" t="s">
        <v>893</v>
      </c>
      <c r="T109" s="79" t="s">
        <v>919</v>
      </c>
      <c r="U109" s="79"/>
      <c r="V109" s="83" t="s">
        <v>968</v>
      </c>
      <c r="W109" s="81">
        <v>43713.602789351855</v>
      </c>
      <c r="X109" s="83" t="s">
        <v>1075</v>
      </c>
      <c r="Y109" s="79"/>
      <c r="Z109" s="79"/>
      <c r="AA109" s="85" t="s">
        <v>1420</v>
      </c>
      <c r="AB109" s="79"/>
      <c r="AC109" s="79" t="b">
        <v>0</v>
      </c>
      <c r="AD109" s="79">
        <v>0</v>
      </c>
      <c r="AE109" s="85" t="s">
        <v>1659</v>
      </c>
      <c r="AF109" s="79" t="b">
        <v>0</v>
      </c>
      <c r="AG109" s="79" t="s">
        <v>1660</v>
      </c>
      <c r="AH109" s="79"/>
      <c r="AI109" s="85" t="s">
        <v>1659</v>
      </c>
      <c r="AJ109" s="79" t="b">
        <v>0</v>
      </c>
      <c r="AK109" s="79">
        <v>0</v>
      </c>
      <c r="AL109" s="85" t="s">
        <v>1659</v>
      </c>
      <c r="AM109" s="79" t="s">
        <v>1683</v>
      </c>
      <c r="AN109" s="79" t="b">
        <v>0</v>
      </c>
      <c r="AO109" s="85" t="s">
        <v>1420</v>
      </c>
      <c r="AP109" s="79" t="s">
        <v>176</v>
      </c>
      <c r="AQ109" s="79">
        <v>0</v>
      </c>
      <c r="AR109" s="79">
        <v>0</v>
      </c>
      <c r="AS109" s="79"/>
      <c r="AT109" s="79"/>
      <c r="AU109" s="79"/>
      <c r="AV109" s="79"/>
      <c r="AW109" s="79"/>
      <c r="AX109" s="79"/>
      <c r="AY109" s="79"/>
      <c r="AZ109" s="79"/>
      <c r="BA109">
        <v>282</v>
      </c>
      <c r="BB109" s="78" t="str">
        <f>REPLACE(INDEX(GroupVertices[Group],MATCH(Edges25[[#This Row],[Vertex 1]],GroupVertices[Vertex],0)),1,1,"")</f>
        <v>2</v>
      </c>
      <c r="BC109" s="78" t="str">
        <f>REPLACE(INDEX(GroupVertices[Group],MATCH(Edges25[[#This Row],[Vertex 2]],GroupVertices[Vertex],0)),1,1,"")</f>
        <v>2</v>
      </c>
      <c r="BD109" s="48">
        <v>0</v>
      </c>
      <c r="BE109" s="49">
        <v>0</v>
      </c>
      <c r="BF109" s="48">
        <v>0</v>
      </c>
      <c r="BG109" s="49">
        <v>0</v>
      </c>
      <c r="BH109" s="48">
        <v>0</v>
      </c>
      <c r="BI109" s="49">
        <v>0</v>
      </c>
      <c r="BJ109" s="48">
        <v>14</v>
      </c>
      <c r="BK109" s="49">
        <v>100</v>
      </c>
      <c r="BL109" s="48">
        <v>14</v>
      </c>
    </row>
    <row r="110" spans="1:64" ht="15">
      <c r="A110" s="64" t="s">
        <v>237</v>
      </c>
      <c r="B110" s="64" t="s">
        <v>237</v>
      </c>
      <c r="C110" s="65"/>
      <c r="D110" s="66"/>
      <c r="E110" s="67"/>
      <c r="F110" s="68"/>
      <c r="G110" s="65"/>
      <c r="H110" s="69"/>
      <c r="I110" s="70"/>
      <c r="J110" s="70"/>
      <c r="K110" s="34" t="s">
        <v>65</v>
      </c>
      <c r="L110" s="77">
        <v>112</v>
      </c>
      <c r="M110" s="77"/>
      <c r="N110" s="72"/>
      <c r="O110" s="79" t="s">
        <v>176</v>
      </c>
      <c r="P110" s="81">
        <v>43713.602800925924</v>
      </c>
      <c r="Q110" s="79" t="s">
        <v>346</v>
      </c>
      <c r="R110" s="83" t="s">
        <v>672</v>
      </c>
      <c r="S110" s="79" t="s">
        <v>893</v>
      </c>
      <c r="T110" s="79" t="s">
        <v>919</v>
      </c>
      <c r="U110" s="79"/>
      <c r="V110" s="83" t="s">
        <v>968</v>
      </c>
      <c r="W110" s="81">
        <v>43713.602800925924</v>
      </c>
      <c r="X110" s="83" t="s">
        <v>1076</v>
      </c>
      <c r="Y110" s="79"/>
      <c r="Z110" s="79"/>
      <c r="AA110" s="85" t="s">
        <v>1421</v>
      </c>
      <c r="AB110" s="79"/>
      <c r="AC110" s="79" t="b">
        <v>0</v>
      </c>
      <c r="AD110" s="79">
        <v>0</v>
      </c>
      <c r="AE110" s="85" t="s">
        <v>1659</v>
      </c>
      <c r="AF110" s="79" t="b">
        <v>0</v>
      </c>
      <c r="AG110" s="79" t="s">
        <v>1660</v>
      </c>
      <c r="AH110" s="79"/>
      <c r="AI110" s="85" t="s">
        <v>1659</v>
      </c>
      <c r="AJ110" s="79" t="b">
        <v>0</v>
      </c>
      <c r="AK110" s="79">
        <v>0</v>
      </c>
      <c r="AL110" s="85" t="s">
        <v>1659</v>
      </c>
      <c r="AM110" s="79" t="s">
        <v>1683</v>
      </c>
      <c r="AN110" s="79" t="b">
        <v>0</v>
      </c>
      <c r="AO110" s="85" t="s">
        <v>1421</v>
      </c>
      <c r="AP110" s="79" t="s">
        <v>176</v>
      </c>
      <c r="AQ110" s="79">
        <v>0</v>
      </c>
      <c r="AR110" s="79">
        <v>0</v>
      </c>
      <c r="AS110" s="79"/>
      <c r="AT110" s="79"/>
      <c r="AU110" s="79"/>
      <c r="AV110" s="79"/>
      <c r="AW110" s="79"/>
      <c r="AX110" s="79"/>
      <c r="AY110" s="79"/>
      <c r="AZ110" s="79"/>
      <c r="BA110">
        <v>282</v>
      </c>
      <c r="BB110" s="78" t="str">
        <f>REPLACE(INDEX(GroupVertices[Group],MATCH(Edges25[[#This Row],[Vertex 1]],GroupVertices[Vertex],0)),1,1,"")</f>
        <v>2</v>
      </c>
      <c r="BC110" s="78" t="str">
        <f>REPLACE(INDEX(GroupVertices[Group],MATCH(Edges25[[#This Row],[Vertex 2]],GroupVertices[Vertex],0)),1,1,"")</f>
        <v>2</v>
      </c>
      <c r="BD110" s="48">
        <v>1</v>
      </c>
      <c r="BE110" s="49">
        <v>7.142857142857143</v>
      </c>
      <c r="BF110" s="48">
        <v>0</v>
      </c>
      <c r="BG110" s="49">
        <v>0</v>
      </c>
      <c r="BH110" s="48">
        <v>0</v>
      </c>
      <c r="BI110" s="49">
        <v>0</v>
      </c>
      <c r="BJ110" s="48">
        <v>13</v>
      </c>
      <c r="BK110" s="49">
        <v>92.85714285714286</v>
      </c>
      <c r="BL110" s="48">
        <v>14</v>
      </c>
    </row>
    <row r="111" spans="1:64" ht="15">
      <c r="A111" s="64" t="s">
        <v>237</v>
      </c>
      <c r="B111" s="64" t="s">
        <v>237</v>
      </c>
      <c r="C111" s="65"/>
      <c r="D111" s="66"/>
      <c r="E111" s="67"/>
      <c r="F111" s="68"/>
      <c r="G111" s="65"/>
      <c r="H111" s="69"/>
      <c r="I111" s="70"/>
      <c r="J111" s="70"/>
      <c r="K111" s="34" t="s">
        <v>65</v>
      </c>
      <c r="L111" s="77">
        <v>113</v>
      </c>
      <c r="M111" s="77"/>
      <c r="N111" s="72"/>
      <c r="O111" s="79" t="s">
        <v>176</v>
      </c>
      <c r="P111" s="81">
        <v>43713.647731481484</v>
      </c>
      <c r="Q111" s="79" t="s">
        <v>347</v>
      </c>
      <c r="R111" s="83" t="s">
        <v>673</v>
      </c>
      <c r="S111" s="79" t="s">
        <v>893</v>
      </c>
      <c r="T111" s="79" t="s">
        <v>919</v>
      </c>
      <c r="U111" s="79"/>
      <c r="V111" s="83" t="s">
        <v>968</v>
      </c>
      <c r="W111" s="81">
        <v>43713.647731481484</v>
      </c>
      <c r="X111" s="83" t="s">
        <v>1077</v>
      </c>
      <c r="Y111" s="79"/>
      <c r="Z111" s="79"/>
      <c r="AA111" s="85" t="s">
        <v>1422</v>
      </c>
      <c r="AB111" s="79"/>
      <c r="AC111" s="79" t="b">
        <v>0</v>
      </c>
      <c r="AD111" s="79">
        <v>0</v>
      </c>
      <c r="AE111" s="85" t="s">
        <v>1659</v>
      </c>
      <c r="AF111" s="79" t="b">
        <v>0</v>
      </c>
      <c r="AG111" s="79" t="s">
        <v>1660</v>
      </c>
      <c r="AH111" s="79"/>
      <c r="AI111" s="85" t="s">
        <v>1659</v>
      </c>
      <c r="AJ111" s="79" t="b">
        <v>0</v>
      </c>
      <c r="AK111" s="79">
        <v>0</v>
      </c>
      <c r="AL111" s="85" t="s">
        <v>1659</v>
      </c>
      <c r="AM111" s="79" t="s">
        <v>1683</v>
      </c>
      <c r="AN111" s="79" t="b">
        <v>0</v>
      </c>
      <c r="AO111" s="85" t="s">
        <v>1422</v>
      </c>
      <c r="AP111" s="79" t="s">
        <v>176</v>
      </c>
      <c r="AQ111" s="79">
        <v>0</v>
      </c>
      <c r="AR111" s="79">
        <v>0</v>
      </c>
      <c r="AS111" s="79"/>
      <c r="AT111" s="79"/>
      <c r="AU111" s="79"/>
      <c r="AV111" s="79"/>
      <c r="AW111" s="79"/>
      <c r="AX111" s="79"/>
      <c r="AY111" s="79"/>
      <c r="AZ111" s="79"/>
      <c r="BA111">
        <v>282</v>
      </c>
      <c r="BB111" s="78" t="str">
        <f>REPLACE(INDEX(GroupVertices[Group],MATCH(Edges25[[#This Row],[Vertex 1]],GroupVertices[Vertex],0)),1,1,"")</f>
        <v>2</v>
      </c>
      <c r="BC111" s="78" t="str">
        <f>REPLACE(INDEX(GroupVertices[Group],MATCH(Edges25[[#This Row],[Vertex 2]],GroupVertices[Vertex],0)),1,1,"")</f>
        <v>2</v>
      </c>
      <c r="BD111" s="48">
        <v>1</v>
      </c>
      <c r="BE111" s="49">
        <v>7.6923076923076925</v>
      </c>
      <c r="BF111" s="48">
        <v>0</v>
      </c>
      <c r="BG111" s="49">
        <v>0</v>
      </c>
      <c r="BH111" s="48">
        <v>0</v>
      </c>
      <c r="BI111" s="49">
        <v>0</v>
      </c>
      <c r="BJ111" s="48">
        <v>12</v>
      </c>
      <c r="BK111" s="49">
        <v>92.3076923076923</v>
      </c>
      <c r="BL111" s="48">
        <v>13</v>
      </c>
    </row>
    <row r="112" spans="1:64" ht="15">
      <c r="A112" s="64" t="s">
        <v>237</v>
      </c>
      <c r="B112" s="64" t="s">
        <v>237</v>
      </c>
      <c r="C112" s="65"/>
      <c r="D112" s="66"/>
      <c r="E112" s="67"/>
      <c r="F112" s="68"/>
      <c r="G112" s="65"/>
      <c r="H112" s="69"/>
      <c r="I112" s="70"/>
      <c r="J112" s="70"/>
      <c r="K112" s="34" t="s">
        <v>65</v>
      </c>
      <c r="L112" s="77">
        <v>114</v>
      </c>
      <c r="M112" s="77"/>
      <c r="N112" s="72"/>
      <c r="O112" s="79" t="s">
        <v>176</v>
      </c>
      <c r="P112" s="81">
        <v>43713.64774305555</v>
      </c>
      <c r="Q112" s="79" t="s">
        <v>348</v>
      </c>
      <c r="R112" s="83" t="s">
        <v>674</v>
      </c>
      <c r="S112" s="79" t="s">
        <v>893</v>
      </c>
      <c r="T112" s="79" t="s">
        <v>919</v>
      </c>
      <c r="U112" s="79"/>
      <c r="V112" s="83" t="s">
        <v>968</v>
      </c>
      <c r="W112" s="81">
        <v>43713.64774305555</v>
      </c>
      <c r="X112" s="83" t="s">
        <v>1078</v>
      </c>
      <c r="Y112" s="79"/>
      <c r="Z112" s="79"/>
      <c r="AA112" s="85" t="s">
        <v>1423</v>
      </c>
      <c r="AB112" s="79"/>
      <c r="AC112" s="79" t="b">
        <v>0</v>
      </c>
      <c r="AD112" s="79">
        <v>0</v>
      </c>
      <c r="AE112" s="85" t="s">
        <v>1659</v>
      </c>
      <c r="AF112" s="79" t="b">
        <v>0</v>
      </c>
      <c r="AG112" s="79" t="s">
        <v>1660</v>
      </c>
      <c r="AH112" s="79"/>
      <c r="AI112" s="85" t="s">
        <v>1659</v>
      </c>
      <c r="AJ112" s="79" t="b">
        <v>0</v>
      </c>
      <c r="AK112" s="79">
        <v>0</v>
      </c>
      <c r="AL112" s="85" t="s">
        <v>1659</v>
      </c>
      <c r="AM112" s="79" t="s">
        <v>1683</v>
      </c>
      <c r="AN112" s="79" t="b">
        <v>0</v>
      </c>
      <c r="AO112" s="85" t="s">
        <v>1423</v>
      </c>
      <c r="AP112" s="79" t="s">
        <v>176</v>
      </c>
      <c r="AQ112" s="79">
        <v>0</v>
      </c>
      <c r="AR112" s="79">
        <v>0</v>
      </c>
      <c r="AS112" s="79"/>
      <c r="AT112" s="79"/>
      <c r="AU112" s="79"/>
      <c r="AV112" s="79"/>
      <c r="AW112" s="79"/>
      <c r="AX112" s="79"/>
      <c r="AY112" s="79"/>
      <c r="AZ112" s="79"/>
      <c r="BA112">
        <v>282</v>
      </c>
      <c r="BB112" s="78" t="str">
        <f>REPLACE(INDEX(GroupVertices[Group],MATCH(Edges25[[#This Row],[Vertex 1]],GroupVertices[Vertex],0)),1,1,"")</f>
        <v>2</v>
      </c>
      <c r="BC112" s="78" t="str">
        <f>REPLACE(INDEX(GroupVertices[Group],MATCH(Edges25[[#This Row],[Vertex 2]],GroupVertices[Vertex],0)),1,1,"")</f>
        <v>2</v>
      </c>
      <c r="BD112" s="48">
        <v>0</v>
      </c>
      <c r="BE112" s="49">
        <v>0</v>
      </c>
      <c r="BF112" s="48">
        <v>0</v>
      </c>
      <c r="BG112" s="49">
        <v>0</v>
      </c>
      <c r="BH112" s="48">
        <v>0</v>
      </c>
      <c r="BI112" s="49">
        <v>0</v>
      </c>
      <c r="BJ112" s="48">
        <v>11</v>
      </c>
      <c r="BK112" s="49">
        <v>100</v>
      </c>
      <c r="BL112" s="48">
        <v>11</v>
      </c>
    </row>
    <row r="113" spans="1:64" ht="15">
      <c r="A113" s="64" t="s">
        <v>237</v>
      </c>
      <c r="B113" s="64" t="s">
        <v>237</v>
      </c>
      <c r="C113" s="65"/>
      <c r="D113" s="66"/>
      <c r="E113" s="67"/>
      <c r="F113" s="68"/>
      <c r="G113" s="65"/>
      <c r="H113" s="69"/>
      <c r="I113" s="70"/>
      <c r="J113" s="70"/>
      <c r="K113" s="34" t="s">
        <v>65</v>
      </c>
      <c r="L113" s="77">
        <v>115</v>
      </c>
      <c r="M113" s="77"/>
      <c r="N113" s="72"/>
      <c r="O113" s="79" t="s">
        <v>176</v>
      </c>
      <c r="P113" s="81">
        <v>43713.77613425926</v>
      </c>
      <c r="Q113" s="79" t="s">
        <v>349</v>
      </c>
      <c r="R113" s="83" t="s">
        <v>675</v>
      </c>
      <c r="S113" s="79" t="s">
        <v>893</v>
      </c>
      <c r="T113" s="79" t="s">
        <v>919</v>
      </c>
      <c r="U113" s="79"/>
      <c r="V113" s="83" t="s">
        <v>968</v>
      </c>
      <c r="W113" s="81">
        <v>43713.77613425926</v>
      </c>
      <c r="X113" s="83" t="s">
        <v>1079</v>
      </c>
      <c r="Y113" s="79"/>
      <c r="Z113" s="79"/>
      <c r="AA113" s="85" t="s">
        <v>1424</v>
      </c>
      <c r="AB113" s="79"/>
      <c r="AC113" s="79" t="b">
        <v>0</v>
      </c>
      <c r="AD113" s="79">
        <v>0</v>
      </c>
      <c r="AE113" s="85" t="s">
        <v>1659</v>
      </c>
      <c r="AF113" s="79" t="b">
        <v>0</v>
      </c>
      <c r="AG113" s="79" t="s">
        <v>1660</v>
      </c>
      <c r="AH113" s="79"/>
      <c r="AI113" s="85" t="s">
        <v>1659</v>
      </c>
      <c r="AJ113" s="79" t="b">
        <v>0</v>
      </c>
      <c r="AK113" s="79">
        <v>0</v>
      </c>
      <c r="AL113" s="85" t="s">
        <v>1659</v>
      </c>
      <c r="AM113" s="79" t="s">
        <v>1683</v>
      </c>
      <c r="AN113" s="79" t="b">
        <v>0</v>
      </c>
      <c r="AO113" s="85" t="s">
        <v>1424</v>
      </c>
      <c r="AP113" s="79" t="s">
        <v>176</v>
      </c>
      <c r="AQ113" s="79">
        <v>0</v>
      </c>
      <c r="AR113" s="79">
        <v>0</v>
      </c>
      <c r="AS113" s="79"/>
      <c r="AT113" s="79"/>
      <c r="AU113" s="79"/>
      <c r="AV113" s="79"/>
      <c r="AW113" s="79"/>
      <c r="AX113" s="79"/>
      <c r="AY113" s="79"/>
      <c r="AZ113" s="79"/>
      <c r="BA113">
        <v>282</v>
      </c>
      <c r="BB113" s="78" t="str">
        <f>REPLACE(INDEX(GroupVertices[Group],MATCH(Edges25[[#This Row],[Vertex 1]],GroupVertices[Vertex],0)),1,1,"")</f>
        <v>2</v>
      </c>
      <c r="BC113" s="78" t="str">
        <f>REPLACE(INDEX(GroupVertices[Group],MATCH(Edges25[[#This Row],[Vertex 2]],GroupVertices[Vertex],0)),1,1,"")</f>
        <v>2</v>
      </c>
      <c r="BD113" s="48">
        <v>0</v>
      </c>
      <c r="BE113" s="49">
        <v>0</v>
      </c>
      <c r="BF113" s="48">
        <v>0</v>
      </c>
      <c r="BG113" s="49">
        <v>0</v>
      </c>
      <c r="BH113" s="48">
        <v>0</v>
      </c>
      <c r="BI113" s="49">
        <v>0</v>
      </c>
      <c r="BJ113" s="48">
        <v>12</v>
      </c>
      <c r="BK113" s="49">
        <v>100</v>
      </c>
      <c r="BL113" s="48">
        <v>12</v>
      </c>
    </row>
    <row r="114" spans="1:64" ht="15">
      <c r="A114" s="64" t="s">
        <v>237</v>
      </c>
      <c r="B114" s="64" t="s">
        <v>237</v>
      </c>
      <c r="C114" s="65"/>
      <c r="D114" s="66"/>
      <c r="E114" s="67"/>
      <c r="F114" s="68"/>
      <c r="G114" s="65"/>
      <c r="H114" s="69"/>
      <c r="I114" s="70"/>
      <c r="J114" s="70"/>
      <c r="K114" s="34" t="s">
        <v>65</v>
      </c>
      <c r="L114" s="77">
        <v>116</v>
      </c>
      <c r="M114" s="77"/>
      <c r="N114" s="72"/>
      <c r="O114" s="79" t="s">
        <v>176</v>
      </c>
      <c r="P114" s="81">
        <v>43713.77614583333</v>
      </c>
      <c r="Q114" s="79" t="s">
        <v>350</v>
      </c>
      <c r="R114" s="83" t="s">
        <v>676</v>
      </c>
      <c r="S114" s="79" t="s">
        <v>893</v>
      </c>
      <c r="T114" s="79" t="s">
        <v>919</v>
      </c>
      <c r="U114" s="79"/>
      <c r="V114" s="83" t="s">
        <v>968</v>
      </c>
      <c r="W114" s="81">
        <v>43713.77614583333</v>
      </c>
      <c r="X114" s="83" t="s">
        <v>1080</v>
      </c>
      <c r="Y114" s="79"/>
      <c r="Z114" s="79"/>
      <c r="AA114" s="85" t="s">
        <v>1425</v>
      </c>
      <c r="AB114" s="79"/>
      <c r="AC114" s="79" t="b">
        <v>0</v>
      </c>
      <c r="AD114" s="79">
        <v>0</v>
      </c>
      <c r="AE114" s="85" t="s">
        <v>1659</v>
      </c>
      <c r="AF114" s="79" t="b">
        <v>0</v>
      </c>
      <c r="AG114" s="79" t="s">
        <v>1660</v>
      </c>
      <c r="AH114" s="79"/>
      <c r="AI114" s="85" t="s">
        <v>1659</v>
      </c>
      <c r="AJ114" s="79" t="b">
        <v>0</v>
      </c>
      <c r="AK114" s="79">
        <v>0</v>
      </c>
      <c r="AL114" s="85" t="s">
        <v>1659</v>
      </c>
      <c r="AM114" s="79" t="s">
        <v>1683</v>
      </c>
      <c r="AN114" s="79" t="b">
        <v>0</v>
      </c>
      <c r="AO114" s="85" t="s">
        <v>1425</v>
      </c>
      <c r="AP114" s="79" t="s">
        <v>176</v>
      </c>
      <c r="AQ114" s="79">
        <v>0</v>
      </c>
      <c r="AR114" s="79">
        <v>0</v>
      </c>
      <c r="AS114" s="79"/>
      <c r="AT114" s="79"/>
      <c r="AU114" s="79"/>
      <c r="AV114" s="79"/>
      <c r="AW114" s="79"/>
      <c r="AX114" s="79"/>
      <c r="AY114" s="79"/>
      <c r="AZ114" s="79"/>
      <c r="BA114">
        <v>282</v>
      </c>
      <c r="BB114" s="78" t="str">
        <f>REPLACE(INDEX(GroupVertices[Group],MATCH(Edges25[[#This Row],[Vertex 1]],GroupVertices[Vertex],0)),1,1,"")</f>
        <v>2</v>
      </c>
      <c r="BC114" s="78" t="str">
        <f>REPLACE(INDEX(GroupVertices[Group],MATCH(Edges25[[#This Row],[Vertex 2]],GroupVertices[Vertex],0)),1,1,"")</f>
        <v>2</v>
      </c>
      <c r="BD114" s="48">
        <v>0</v>
      </c>
      <c r="BE114" s="49">
        <v>0</v>
      </c>
      <c r="BF114" s="48">
        <v>0</v>
      </c>
      <c r="BG114" s="49">
        <v>0</v>
      </c>
      <c r="BH114" s="48">
        <v>0</v>
      </c>
      <c r="BI114" s="49">
        <v>0</v>
      </c>
      <c r="BJ114" s="48">
        <v>11</v>
      </c>
      <c r="BK114" s="49">
        <v>100</v>
      </c>
      <c r="BL114" s="48">
        <v>11</v>
      </c>
    </row>
    <row r="115" spans="1:64" ht="15">
      <c r="A115" s="64" t="s">
        <v>237</v>
      </c>
      <c r="B115" s="64" t="s">
        <v>237</v>
      </c>
      <c r="C115" s="65"/>
      <c r="D115" s="66"/>
      <c r="E115" s="67"/>
      <c r="F115" s="68"/>
      <c r="G115" s="65"/>
      <c r="H115" s="69"/>
      <c r="I115" s="70"/>
      <c r="J115" s="70"/>
      <c r="K115" s="34" t="s">
        <v>65</v>
      </c>
      <c r="L115" s="77">
        <v>117</v>
      </c>
      <c r="M115" s="77"/>
      <c r="N115" s="72"/>
      <c r="O115" s="79" t="s">
        <v>176</v>
      </c>
      <c r="P115" s="81">
        <v>43713.77615740741</v>
      </c>
      <c r="Q115" s="79" t="s">
        <v>351</v>
      </c>
      <c r="R115" s="83" t="s">
        <v>677</v>
      </c>
      <c r="S115" s="79" t="s">
        <v>893</v>
      </c>
      <c r="T115" s="79" t="s">
        <v>919</v>
      </c>
      <c r="U115" s="79"/>
      <c r="V115" s="83" t="s">
        <v>968</v>
      </c>
      <c r="W115" s="81">
        <v>43713.77615740741</v>
      </c>
      <c r="X115" s="83" t="s">
        <v>1081</v>
      </c>
      <c r="Y115" s="79"/>
      <c r="Z115" s="79"/>
      <c r="AA115" s="85" t="s">
        <v>1426</v>
      </c>
      <c r="AB115" s="79"/>
      <c r="AC115" s="79" t="b">
        <v>0</v>
      </c>
      <c r="AD115" s="79">
        <v>0</v>
      </c>
      <c r="AE115" s="85" t="s">
        <v>1659</v>
      </c>
      <c r="AF115" s="79" t="b">
        <v>0</v>
      </c>
      <c r="AG115" s="79" t="s">
        <v>1660</v>
      </c>
      <c r="AH115" s="79"/>
      <c r="AI115" s="85" t="s">
        <v>1659</v>
      </c>
      <c r="AJ115" s="79" t="b">
        <v>0</v>
      </c>
      <c r="AK115" s="79">
        <v>0</v>
      </c>
      <c r="AL115" s="85" t="s">
        <v>1659</v>
      </c>
      <c r="AM115" s="79" t="s">
        <v>1683</v>
      </c>
      <c r="AN115" s="79" t="b">
        <v>0</v>
      </c>
      <c r="AO115" s="85" t="s">
        <v>1426</v>
      </c>
      <c r="AP115" s="79" t="s">
        <v>176</v>
      </c>
      <c r="AQ115" s="79">
        <v>0</v>
      </c>
      <c r="AR115" s="79">
        <v>0</v>
      </c>
      <c r="AS115" s="79"/>
      <c r="AT115" s="79"/>
      <c r="AU115" s="79"/>
      <c r="AV115" s="79"/>
      <c r="AW115" s="79"/>
      <c r="AX115" s="79"/>
      <c r="AY115" s="79"/>
      <c r="AZ115" s="79"/>
      <c r="BA115">
        <v>282</v>
      </c>
      <c r="BB115" s="78" t="str">
        <f>REPLACE(INDEX(GroupVertices[Group],MATCH(Edges25[[#This Row],[Vertex 1]],GroupVertices[Vertex],0)),1,1,"")</f>
        <v>2</v>
      </c>
      <c r="BC115" s="78" t="str">
        <f>REPLACE(INDEX(GroupVertices[Group],MATCH(Edges25[[#This Row],[Vertex 2]],GroupVertices[Vertex],0)),1,1,"")</f>
        <v>2</v>
      </c>
      <c r="BD115" s="48">
        <v>0</v>
      </c>
      <c r="BE115" s="49">
        <v>0</v>
      </c>
      <c r="BF115" s="48">
        <v>0</v>
      </c>
      <c r="BG115" s="49">
        <v>0</v>
      </c>
      <c r="BH115" s="48">
        <v>0</v>
      </c>
      <c r="BI115" s="49">
        <v>0</v>
      </c>
      <c r="BJ115" s="48">
        <v>10</v>
      </c>
      <c r="BK115" s="49">
        <v>100</v>
      </c>
      <c r="BL115" s="48">
        <v>10</v>
      </c>
    </row>
    <row r="116" spans="1:64" ht="15">
      <c r="A116" s="64" t="s">
        <v>237</v>
      </c>
      <c r="B116" s="64" t="s">
        <v>237</v>
      </c>
      <c r="C116" s="65"/>
      <c r="D116" s="66"/>
      <c r="E116" s="67"/>
      <c r="F116" s="68"/>
      <c r="G116" s="65"/>
      <c r="H116" s="69"/>
      <c r="I116" s="70"/>
      <c r="J116" s="70"/>
      <c r="K116" s="34" t="s">
        <v>65</v>
      </c>
      <c r="L116" s="77">
        <v>118</v>
      </c>
      <c r="M116" s="77"/>
      <c r="N116" s="72"/>
      <c r="O116" s="79" t="s">
        <v>176</v>
      </c>
      <c r="P116" s="81">
        <v>43713.77616898148</v>
      </c>
      <c r="Q116" s="79" t="s">
        <v>352</v>
      </c>
      <c r="R116" s="83" t="s">
        <v>678</v>
      </c>
      <c r="S116" s="79" t="s">
        <v>893</v>
      </c>
      <c r="T116" s="79" t="s">
        <v>919</v>
      </c>
      <c r="U116" s="79"/>
      <c r="V116" s="83" t="s">
        <v>968</v>
      </c>
      <c r="W116" s="81">
        <v>43713.77616898148</v>
      </c>
      <c r="X116" s="83" t="s">
        <v>1082</v>
      </c>
      <c r="Y116" s="79"/>
      <c r="Z116" s="79"/>
      <c r="AA116" s="85" t="s">
        <v>1427</v>
      </c>
      <c r="AB116" s="79"/>
      <c r="AC116" s="79" t="b">
        <v>0</v>
      </c>
      <c r="AD116" s="79">
        <v>0</v>
      </c>
      <c r="AE116" s="85" t="s">
        <v>1659</v>
      </c>
      <c r="AF116" s="79" t="b">
        <v>0</v>
      </c>
      <c r="AG116" s="79" t="s">
        <v>1660</v>
      </c>
      <c r="AH116" s="79"/>
      <c r="AI116" s="85" t="s">
        <v>1659</v>
      </c>
      <c r="AJ116" s="79" t="b">
        <v>0</v>
      </c>
      <c r="AK116" s="79">
        <v>0</v>
      </c>
      <c r="AL116" s="85" t="s">
        <v>1659</v>
      </c>
      <c r="AM116" s="79" t="s">
        <v>1683</v>
      </c>
      <c r="AN116" s="79" t="b">
        <v>0</v>
      </c>
      <c r="AO116" s="85" t="s">
        <v>1427</v>
      </c>
      <c r="AP116" s="79" t="s">
        <v>176</v>
      </c>
      <c r="AQ116" s="79">
        <v>0</v>
      </c>
      <c r="AR116" s="79">
        <v>0</v>
      </c>
      <c r="AS116" s="79"/>
      <c r="AT116" s="79"/>
      <c r="AU116" s="79"/>
      <c r="AV116" s="79"/>
      <c r="AW116" s="79"/>
      <c r="AX116" s="79"/>
      <c r="AY116" s="79"/>
      <c r="AZ116" s="79"/>
      <c r="BA116">
        <v>282</v>
      </c>
      <c r="BB116" s="78" t="str">
        <f>REPLACE(INDEX(GroupVertices[Group],MATCH(Edges25[[#This Row],[Vertex 1]],GroupVertices[Vertex],0)),1,1,"")</f>
        <v>2</v>
      </c>
      <c r="BC116" s="78" t="str">
        <f>REPLACE(INDEX(GroupVertices[Group],MATCH(Edges25[[#This Row],[Vertex 2]],GroupVertices[Vertex],0)),1,1,"")</f>
        <v>2</v>
      </c>
      <c r="BD116" s="48">
        <v>0</v>
      </c>
      <c r="BE116" s="49">
        <v>0</v>
      </c>
      <c r="BF116" s="48">
        <v>0</v>
      </c>
      <c r="BG116" s="49">
        <v>0</v>
      </c>
      <c r="BH116" s="48">
        <v>0</v>
      </c>
      <c r="BI116" s="49">
        <v>0</v>
      </c>
      <c r="BJ116" s="48">
        <v>10</v>
      </c>
      <c r="BK116" s="49">
        <v>100</v>
      </c>
      <c r="BL116" s="48">
        <v>10</v>
      </c>
    </row>
    <row r="117" spans="1:64" ht="15">
      <c r="A117" s="64" t="s">
        <v>237</v>
      </c>
      <c r="B117" s="64" t="s">
        <v>237</v>
      </c>
      <c r="C117" s="65"/>
      <c r="D117" s="66"/>
      <c r="E117" s="67"/>
      <c r="F117" s="68"/>
      <c r="G117" s="65"/>
      <c r="H117" s="69"/>
      <c r="I117" s="70"/>
      <c r="J117" s="70"/>
      <c r="K117" s="34" t="s">
        <v>65</v>
      </c>
      <c r="L117" s="77">
        <v>119</v>
      </c>
      <c r="M117" s="77"/>
      <c r="N117" s="72"/>
      <c r="O117" s="79" t="s">
        <v>176</v>
      </c>
      <c r="P117" s="81">
        <v>43713.776192129626</v>
      </c>
      <c r="Q117" s="79" t="s">
        <v>353</v>
      </c>
      <c r="R117" s="83" t="s">
        <v>679</v>
      </c>
      <c r="S117" s="79" t="s">
        <v>893</v>
      </c>
      <c r="T117" s="79" t="s">
        <v>919</v>
      </c>
      <c r="U117" s="79"/>
      <c r="V117" s="83" t="s">
        <v>968</v>
      </c>
      <c r="W117" s="81">
        <v>43713.776192129626</v>
      </c>
      <c r="X117" s="83" t="s">
        <v>1083</v>
      </c>
      <c r="Y117" s="79"/>
      <c r="Z117" s="79"/>
      <c r="AA117" s="85" t="s">
        <v>1428</v>
      </c>
      <c r="AB117" s="79"/>
      <c r="AC117" s="79" t="b">
        <v>0</v>
      </c>
      <c r="AD117" s="79">
        <v>0</v>
      </c>
      <c r="AE117" s="85" t="s">
        <v>1659</v>
      </c>
      <c r="AF117" s="79" t="b">
        <v>0</v>
      </c>
      <c r="AG117" s="79" t="s">
        <v>1660</v>
      </c>
      <c r="AH117" s="79"/>
      <c r="AI117" s="85" t="s">
        <v>1659</v>
      </c>
      <c r="AJ117" s="79" t="b">
        <v>0</v>
      </c>
      <c r="AK117" s="79">
        <v>0</v>
      </c>
      <c r="AL117" s="85" t="s">
        <v>1659</v>
      </c>
      <c r="AM117" s="79" t="s">
        <v>1683</v>
      </c>
      <c r="AN117" s="79" t="b">
        <v>0</v>
      </c>
      <c r="AO117" s="85" t="s">
        <v>1428</v>
      </c>
      <c r="AP117" s="79" t="s">
        <v>176</v>
      </c>
      <c r="AQ117" s="79">
        <v>0</v>
      </c>
      <c r="AR117" s="79">
        <v>0</v>
      </c>
      <c r="AS117" s="79"/>
      <c r="AT117" s="79"/>
      <c r="AU117" s="79"/>
      <c r="AV117" s="79"/>
      <c r="AW117" s="79"/>
      <c r="AX117" s="79"/>
      <c r="AY117" s="79"/>
      <c r="AZ117" s="79"/>
      <c r="BA117">
        <v>282</v>
      </c>
      <c r="BB117" s="78" t="str">
        <f>REPLACE(INDEX(GroupVertices[Group],MATCH(Edges25[[#This Row],[Vertex 1]],GroupVertices[Vertex],0)),1,1,"")</f>
        <v>2</v>
      </c>
      <c r="BC117" s="78" t="str">
        <f>REPLACE(INDEX(GroupVertices[Group],MATCH(Edges25[[#This Row],[Vertex 2]],GroupVertices[Vertex],0)),1,1,"")</f>
        <v>2</v>
      </c>
      <c r="BD117" s="48">
        <v>0</v>
      </c>
      <c r="BE117" s="49">
        <v>0</v>
      </c>
      <c r="BF117" s="48">
        <v>0</v>
      </c>
      <c r="BG117" s="49">
        <v>0</v>
      </c>
      <c r="BH117" s="48">
        <v>0</v>
      </c>
      <c r="BI117" s="49">
        <v>0</v>
      </c>
      <c r="BJ117" s="48">
        <v>11</v>
      </c>
      <c r="BK117" s="49">
        <v>100</v>
      </c>
      <c r="BL117" s="48">
        <v>11</v>
      </c>
    </row>
    <row r="118" spans="1:64" ht="15">
      <c r="A118" s="64" t="s">
        <v>237</v>
      </c>
      <c r="B118" s="64" t="s">
        <v>237</v>
      </c>
      <c r="C118" s="65"/>
      <c r="D118" s="66"/>
      <c r="E118" s="67"/>
      <c r="F118" s="68"/>
      <c r="G118" s="65"/>
      <c r="H118" s="69"/>
      <c r="I118" s="70"/>
      <c r="J118" s="70"/>
      <c r="K118" s="34" t="s">
        <v>65</v>
      </c>
      <c r="L118" s="77">
        <v>120</v>
      </c>
      <c r="M118" s="77"/>
      <c r="N118" s="72"/>
      <c r="O118" s="79" t="s">
        <v>176</v>
      </c>
      <c r="P118" s="81">
        <v>43713.776192129626</v>
      </c>
      <c r="Q118" s="79" t="s">
        <v>354</v>
      </c>
      <c r="R118" s="83" t="s">
        <v>680</v>
      </c>
      <c r="S118" s="79" t="s">
        <v>893</v>
      </c>
      <c r="T118" s="79" t="s">
        <v>919</v>
      </c>
      <c r="U118" s="79"/>
      <c r="V118" s="83" t="s">
        <v>968</v>
      </c>
      <c r="W118" s="81">
        <v>43713.776192129626</v>
      </c>
      <c r="X118" s="83" t="s">
        <v>1084</v>
      </c>
      <c r="Y118" s="79"/>
      <c r="Z118" s="79"/>
      <c r="AA118" s="85" t="s">
        <v>1429</v>
      </c>
      <c r="AB118" s="79"/>
      <c r="AC118" s="79" t="b">
        <v>0</v>
      </c>
      <c r="AD118" s="79">
        <v>0</v>
      </c>
      <c r="AE118" s="85" t="s">
        <v>1659</v>
      </c>
      <c r="AF118" s="79" t="b">
        <v>0</v>
      </c>
      <c r="AG118" s="79" t="s">
        <v>1660</v>
      </c>
      <c r="AH118" s="79"/>
      <c r="AI118" s="85" t="s">
        <v>1659</v>
      </c>
      <c r="AJ118" s="79" t="b">
        <v>0</v>
      </c>
      <c r="AK118" s="79">
        <v>0</v>
      </c>
      <c r="AL118" s="85" t="s">
        <v>1659</v>
      </c>
      <c r="AM118" s="79" t="s">
        <v>1683</v>
      </c>
      <c r="AN118" s="79" t="b">
        <v>0</v>
      </c>
      <c r="AO118" s="85" t="s">
        <v>1429</v>
      </c>
      <c r="AP118" s="79" t="s">
        <v>176</v>
      </c>
      <c r="AQ118" s="79">
        <v>0</v>
      </c>
      <c r="AR118" s="79">
        <v>0</v>
      </c>
      <c r="AS118" s="79"/>
      <c r="AT118" s="79"/>
      <c r="AU118" s="79"/>
      <c r="AV118" s="79"/>
      <c r="AW118" s="79"/>
      <c r="AX118" s="79"/>
      <c r="AY118" s="79"/>
      <c r="AZ118" s="79"/>
      <c r="BA118">
        <v>282</v>
      </c>
      <c r="BB118" s="78" t="str">
        <f>REPLACE(INDEX(GroupVertices[Group],MATCH(Edges25[[#This Row],[Vertex 1]],GroupVertices[Vertex],0)),1,1,"")</f>
        <v>2</v>
      </c>
      <c r="BC118" s="78" t="str">
        <f>REPLACE(INDEX(GroupVertices[Group],MATCH(Edges25[[#This Row],[Vertex 2]],GroupVertices[Vertex],0)),1,1,"")</f>
        <v>2</v>
      </c>
      <c r="BD118" s="48">
        <v>0</v>
      </c>
      <c r="BE118" s="49">
        <v>0</v>
      </c>
      <c r="BF118" s="48">
        <v>0</v>
      </c>
      <c r="BG118" s="49">
        <v>0</v>
      </c>
      <c r="BH118" s="48">
        <v>0</v>
      </c>
      <c r="BI118" s="49">
        <v>0</v>
      </c>
      <c r="BJ118" s="48">
        <v>10</v>
      </c>
      <c r="BK118" s="49">
        <v>100</v>
      </c>
      <c r="BL118" s="48">
        <v>10</v>
      </c>
    </row>
    <row r="119" spans="1:64" ht="15">
      <c r="A119" s="64" t="s">
        <v>237</v>
      </c>
      <c r="B119" s="64" t="s">
        <v>237</v>
      </c>
      <c r="C119" s="65"/>
      <c r="D119" s="66"/>
      <c r="E119" s="67"/>
      <c r="F119" s="68"/>
      <c r="G119" s="65"/>
      <c r="H119" s="69"/>
      <c r="I119" s="70"/>
      <c r="J119" s="70"/>
      <c r="K119" s="34" t="s">
        <v>65</v>
      </c>
      <c r="L119" s="77">
        <v>121</v>
      </c>
      <c r="M119" s="77"/>
      <c r="N119" s="72"/>
      <c r="O119" s="79" t="s">
        <v>176</v>
      </c>
      <c r="P119" s="81">
        <v>43713.7762037037</v>
      </c>
      <c r="Q119" s="79" t="s">
        <v>355</v>
      </c>
      <c r="R119" s="83" t="s">
        <v>681</v>
      </c>
      <c r="S119" s="79" t="s">
        <v>893</v>
      </c>
      <c r="T119" s="79" t="s">
        <v>919</v>
      </c>
      <c r="U119" s="79"/>
      <c r="V119" s="83" t="s">
        <v>968</v>
      </c>
      <c r="W119" s="81">
        <v>43713.7762037037</v>
      </c>
      <c r="X119" s="83" t="s">
        <v>1085</v>
      </c>
      <c r="Y119" s="79"/>
      <c r="Z119" s="79"/>
      <c r="AA119" s="85" t="s">
        <v>1430</v>
      </c>
      <c r="AB119" s="79"/>
      <c r="AC119" s="79" t="b">
        <v>0</v>
      </c>
      <c r="AD119" s="79">
        <v>0</v>
      </c>
      <c r="AE119" s="85" t="s">
        <v>1659</v>
      </c>
      <c r="AF119" s="79" t="b">
        <v>0</v>
      </c>
      <c r="AG119" s="79" t="s">
        <v>1667</v>
      </c>
      <c r="AH119" s="79"/>
      <c r="AI119" s="85" t="s">
        <v>1659</v>
      </c>
      <c r="AJ119" s="79" t="b">
        <v>0</v>
      </c>
      <c r="AK119" s="79">
        <v>0</v>
      </c>
      <c r="AL119" s="85" t="s">
        <v>1659</v>
      </c>
      <c r="AM119" s="79" t="s">
        <v>1683</v>
      </c>
      <c r="AN119" s="79" t="b">
        <v>0</v>
      </c>
      <c r="AO119" s="85" t="s">
        <v>1430</v>
      </c>
      <c r="AP119" s="79" t="s">
        <v>176</v>
      </c>
      <c r="AQ119" s="79">
        <v>0</v>
      </c>
      <c r="AR119" s="79">
        <v>0</v>
      </c>
      <c r="AS119" s="79"/>
      <c r="AT119" s="79"/>
      <c r="AU119" s="79"/>
      <c r="AV119" s="79"/>
      <c r="AW119" s="79"/>
      <c r="AX119" s="79"/>
      <c r="AY119" s="79"/>
      <c r="AZ119" s="79"/>
      <c r="BA119">
        <v>282</v>
      </c>
      <c r="BB119" s="78" t="str">
        <f>REPLACE(INDEX(GroupVertices[Group],MATCH(Edges25[[#This Row],[Vertex 1]],GroupVertices[Vertex],0)),1,1,"")</f>
        <v>2</v>
      </c>
      <c r="BC119" s="78" t="str">
        <f>REPLACE(INDEX(GroupVertices[Group],MATCH(Edges25[[#This Row],[Vertex 2]],GroupVertices[Vertex],0)),1,1,"")</f>
        <v>2</v>
      </c>
      <c r="BD119" s="48">
        <v>0</v>
      </c>
      <c r="BE119" s="49">
        <v>0</v>
      </c>
      <c r="BF119" s="48">
        <v>0</v>
      </c>
      <c r="BG119" s="49">
        <v>0</v>
      </c>
      <c r="BH119" s="48">
        <v>0</v>
      </c>
      <c r="BI119" s="49">
        <v>0</v>
      </c>
      <c r="BJ119" s="48">
        <v>14</v>
      </c>
      <c r="BK119" s="49">
        <v>100</v>
      </c>
      <c r="BL119" s="48">
        <v>14</v>
      </c>
    </row>
    <row r="120" spans="1:64" ht="15">
      <c r="A120" s="64" t="s">
        <v>237</v>
      </c>
      <c r="B120" s="64" t="s">
        <v>237</v>
      </c>
      <c r="C120" s="65"/>
      <c r="D120" s="66"/>
      <c r="E120" s="67"/>
      <c r="F120" s="68"/>
      <c r="G120" s="65"/>
      <c r="H120" s="69"/>
      <c r="I120" s="70"/>
      <c r="J120" s="70"/>
      <c r="K120" s="34" t="s">
        <v>65</v>
      </c>
      <c r="L120" s="77">
        <v>122</v>
      </c>
      <c r="M120" s="77"/>
      <c r="N120" s="72"/>
      <c r="O120" s="79" t="s">
        <v>176</v>
      </c>
      <c r="P120" s="81">
        <v>43713.77621527778</v>
      </c>
      <c r="Q120" s="79" t="s">
        <v>356</v>
      </c>
      <c r="R120" s="83" t="s">
        <v>682</v>
      </c>
      <c r="S120" s="79" t="s">
        <v>893</v>
      </c>
      <c r="T120" s="79" t="s">
        <v>919</v>
      </c>
      <c r="U120" s="79"/>
      <c r="V120" s="83" t="s">
        <v>968</v>
      </c>
      <c r="W120" s="81">
        <v>43713.77621527778</v>
      </c>
      <c r="X120" s="83" t="s">
        <v>1086</v>
      </c>
      <c r="Y120" s="79"/>
      <c r="Z120" s="79"/>
      <c r="AA120" s="85" t="s">
        <v>1431</v>
      </c>
      <c r="AB120" s="79"/>
      <c r="AC120" s="79" t="b">
        <v>0</v>
      </c>
      <c r="AD120" s="79">
        <v>0</v>
      </c>
      <c r="AE120" s="85" t="s">
        <v>1659</v>
      </c>
      <c r="AF120" s="79" t="b">
        <v>0</v>
      </c>
      <c r="AG120" s="79" t="s">
        <v>1660</v>
      </c>
      <c r="AH120" s="79"/>
      <c r="AI120" s="85" t="s">
        <v>1659</v>
      </c>
      <c r="AJ120" s="79" t="b">
        <v>0</v>
      </c>
      <c r="AK120" s="79">
        <v>0</v>
      </c>
      <c r="AL120" s="85" t="s">
        <v>1659</v>
      </c>
      <c r="AM120" s="79" t="s">
        <v>1683</v>
      </c>
      <c r="AN120" s="79" t="b">
        <v>0</v>
      </c>
      <c r="AO120" s="85" t="s">
        <v>1431</v>
      </c>
      <c r="AP120" s="79" t="s">
        <v>176</v>
      </c>
      <c r="AQ120" s="79">
        <v>0</v>
      </c>
      <c r="AR120" s="79">
        <v>0</v>
      </c>
      <c r="AS120" s="79"/>
      <c r="AT120" s="79"/>
      <c r="AU120" s="79"/>
      <c r="AV120" s="79"/>
      <c r="AW120" s="79"/>
      <c r="AX120" s="79"/>
      <c r="AY120" s="79"/>
      <c r="AZ120" s="79"/>
      <c r="BA120">
        <v>282</v>
      </c>
      <c r="BB120" s="78" t="str">
        <f>REPLACE(INDEX(GroupVertices[Group],MATCH(Edges25[[#This Row],[Vertex 1]],GroupVertices[Vertex],0)),1,1,"")</f>
        <v>2</v>
      </c>
      <c r="BC120" s="78" t="str">
        <f>REPLACE(INDEX(GroupVertices[Group],MATCH(Edges25[[#This Row],[Vertex 2]],GroupVertices[Vertex],0)),1,1,"")</f>
        <v>2</v>
      </c>
      <c r="BD120" s="48">
        <v>0</v>
      </c>
      <c r="BE120" s="49">
        <v>0</v>
      </c>
      <c r="BF120" s="48">
        <v>0</v>
      </c>
      <c r="BG120" s="49">
        <v>0</v>
      </c>
      <c r="BH120" s="48">
        <v>0</v>
      </c>
      <c r="BI120" s="49">
        <v>0</v>
      </c>
      <c r="BJ120" s="48">
        <v>12</v>
      </c>
      <c r="BK120" s="49">
        <v>100</v>
      </c>
      <c r="BL120" s="48">
        <v>12</v>
      </c>
    </row>
    <row r="121" spans="1:64" ht="15">
      <c r="A121" s="64" t="s">
        <v>237</v>
      </c>
      <c r="B121" s="64" t="s">
        <v>237</v>
      </c>
      <c r="C121" s="65"/>
      <c r="D121" s="66"/>
      <c r="E121" s="67"/>
      <c r="F121" s="68"/>
      <c r="G121" s="65"/>
      <c r="H121" s="69"/>
      <c r="I121" s="70"/>
      <c r="J121" s="70"/>
      <c r="K121" s="34" t="s">
        <v>65</v>
      </c>
      <c r="L121" s="77">
        <v>123</v>
      </c>
      <c r="M121" s="77"/>
      <c r="N121" s="72"/>
      <c r="O121" s="79" t="s">
        <v>176</v>
      </c>
      <c r="P121" s="81">
        <v>43713.90789351852</v>
      </c>
      <c r="Q121" s="79" t="s">
        <v>357</v>
      </c>
      <c r="R121" s="83" t="s">
        <v>683</v>
      </c>
      <c r="S121" s="79" t="s">
        <v>893</v>
      </c>
      <c r="T121" s="79" t="s">
        <v>919</v>
      </c>
      <c r="U121" s="79"/>
      <c r="V121" s="83" t="s">
        <v>968</v>
      </c>
      <c r="W121" s="81">
        <v>43713.90789351852</v>
      </c>
      <c r="X121" s="83" t="s">
        <v>1087</v>
      </c>
      <c r="Y121" s="79"/>
      <c r="Z121" s="79"/>
      <c r="AA121" s="85" t="s">
        <v>1432</v>
      </c>
      <c r="AB121" s="79"/>
      <c r="AC121" s="79" t="b">
        <v>0</v>
      </c>
      <c r="AD121" s="79">
        <v>0</v>
      </c>
      <c r="AE121" s="85" t="s">
        <v>1659</v>
      </c>
      <c r="AF121" s="79" t="b">
        <v>0</v>
      </c>
      <c r="AG121" s="79" t="s">
        <v>1660</v>
      </c>
      <c r="AH121" s="79"/>
      <c r="AI121" s="85" t="s">
        <v>1659</v>
      </c>
      <c r="AJ121" s="79" t="b">
        <v>0</v>
      </c>
      <c r="AK121" s="79">
        <v>0</v>
      </c>
      <c r="AL121" s="85" t="s">
        <v>1659</v>
      </c>
      <c r="AM121" s="79" t="s">
        <v>1683</v>
      </c>
      <c r="AN121" s="79" t="b">
        <v>0</v>
      </c>
      <c r="AO121" s="85" t="s">
        <v>1432</v>
      </c>
      <c r="AP121" s="79" t="s">
        <v>176</v>
      </c>
      <c r="AQ121" s="79">
        <v>0</v>
      </c>
      <c r="AR121" s="79">
        <v>0</v>
      </c>
      <c r="AS121" s="79"/>
      <c r="AT121" s="79"/>
      <c r="AU121" s="79"/>
      <c r="AV121" s="79"/>
      <c r="AW121" s="79"/>
      <c r="AX121" s="79"/>
      <c r="AY121" s="79"/>
      <c r="AZ121" s="79"/>
      <c r="BA121">
        <v>282</v>
      </c>
      <c r="BB121" s="78" t="str">
        <f>REPLACE(INDEX(GroupVertices[Group],MATCH(Edges25[[#This Row],[Vertex 1]],GroupVertices[Vertex],0)),1,1,"")</f>
        <v>2</v>
      </c>
      <c r="BC121" s="78" t="str">
        <f>REPLACE(INDEX(GroupVertices[Group],MATCH(Edges25[[#This Row],[Vertex 2]],GroupVertices[Vertex],0)),1,1,"")</f>
        <v>2</v>
      </c>
      <c r="BD121" s="48">
        <v>0</v>
      </c>
      <c r="BE121" s="49">
        <v>0</v>
      </c>
      <c r="BF121" s="48">
        <v>1</v>
      </c>
      <c r="BG121" s="49">
        <v>7.6923076923076925</v>
      </c>
      <c r="BH121" s="48">
        <v>0</v>
      </c>
      <c r="BI121" s="49">
        <v>0</v>
      </c>
      <c r="BJ121" s="48">
        <v>12</v>
      </c>
      <c r="BK121" s="49">
        <v>92.3076923076923</v>
      </c>
      <c r="BL121" s="48">
        <v>13</v>
      </c>
    </row>
    <row r="122" spans="1:64" ht="15">
      <c r="A122" s="64" t="s">
        <v>237</v>
      </c>
      <c r="B122" s="64" t="s">
        <v>237</v>
      </c>
      <c r="C122" s="65"/>
      <c r="D122" s="66"/>
      <c r="E122" s="67"/>
      <c r="F122" s="68"/>
      <c r="G122" s="65"/>
      <c r="H122" s="69"/>
      <c r="I122" s="70"/>
      <c r="J122" s="70"/>
      <c r="K122" s="34" t="s">
        <v>65</v>
      </c>
      <c r="L122" s="77">
        <v>124</v>
      </c>
      <c r="M122" s="77"/>
      <c r="N122" s="72"/>
      <c r="O122" s="79" t="s">
        <v>176</v>
      </c>
      <c r="P122" s="81">
        <v>43713.90789351852</v>
      </c>
      <c r="Q122" s="79" t="s">
        <v>358</v>
      </c>
      <c r="R122" s="83" t="s">
        <v>684</v>
      </c>
      <c r="S122" s="79" t="s">
        <v>893</v>
      </c>
      <c r="T122" s="79" t="s">
        <v>919</v>
      </c>
      <c r="U122" s="79"/>
      <c r="V122" s="83" t="s">
        <v>968</v>
      </c>
      <c r="W122" s="81">
        <v>43713.90789351852</v>
      </c>
      <c r="X122" s="83" t="s">
        <v>1088</v>
      </c>
      <c r="Y122" s="79"/>
      <c r="Z122" s="79"/>
      <c r="AA122" s="85" t="s">
        <v>1433</v>
      </c>
      <c r="AB122" s="79"/>
      <c r="AC122" s="79" t="b">
        <v>0</v>
      </c>
      <c r="AD122" s="79">
        <v>0</v>
      </c>
      <c r="AE122" s="85" t="s">
        <v>1659</v>
      </c>
      <c r="AF122" s="79" t="b">
        <v>0</v>
      </c>
      <c r="AG122" s="79" t="s">
        <v>1660</v>
      </c>
      <c r="AH122" s="79"/>
      <c r="AI122" s="85" t="s">
        <v>1659</v>
      </c>
      <c r="AJ122" s="79" t="b">
        <v>0</v>
      </c>
      <c r="AK122" s="79">
        <v>0</v>
      </c>
      <c r="AL122" s="85" t="s">
        <v>1659</v>
      </c>
      <c r="AM122" s="79" t="s">
        <v>1683</v>
      </c>
      <c r="AN122" s="79" t="b">
        <v>0</v>
      </c>
      <c r="AO122" s="85" t="s">
        <v>1433</v>
      </c>
      <c r="AP122" s="79" t="s">
        <v>176</v>
      </c>
      <c r="AQ122" s="79">
        <v>0</v>
      </c>
      <c r="AR122" s="79">
        <v>0</v>
      </c>
      <c r="AS122" s="79"/>
      <c r="AT122" s="79"/>
      <c r="AU122" s="79"/>
      <c r="AV122" s="79"/>
      <c r="AW122" s="79"/>
      <c r="AX122" s="79"/>
      <c r="AY122" s="79"/>
      <c r="AZ122" s="79"/>
      <c r="BA122">
        <v>282</v>
      </c>
      <c r="BB122" s="78" t="str">
        <f>REPLACE(INDEX(GroupVertices[Group],MATCH(Edges25[[#This Row],[Vertex 1]],GroupVertices[Vertex],0)),1,1,"")</f>
        <v>2</v>
      </c>
      <c r="BC122" s="78" t="str">
        <f>REPLACE(INDEX(GroupVertices[Group],MATCH(Edges25[[#This Row],[Vertex 2]],GroupVertices[Vertex],0)),1,1,"")</f>
        <v>2</v>
      </c>
      <c r="BD122" s="48">
        <v>0</v>
      </c>
      <c r="BE122" s="49">
        <v>0</v>
      </c>
      <c r="BF122" s="48">
        <v>1</v>
      </c>
      <c r="BG122" s="49">
        <v>6.666666666666667</v>
      </c>
      <c r="BH122" s="48">
        <v>0</v>
      </c>
      <c r="BI122" s="49">
        <v>0</v>
      </c>
      <c r="BJ122" s="48">
        <v>14</v>
      </c>
      <c r="BK122" s="49">
        <v>93.33333333333333</v>
      </c>
      <c r="BL122" s="48">
        <v>15</v>
      </c>
    </row>
    <row r="123" spans="1:64" ht="15">
      <c r="A123" s="64" t="s">
        <v>237</v>
      </c>
      <c r="B123" s="64" t="s">
        <v>237</v>
      </c>
      <c r="C123" s="65"/>
      <c r="D123" s="66"/>
      <c r="E123" s="67"/>
      <c r="F123" s="68"/>
      <c r="G123" s="65"/>
      <c r="H123" s="69"/>
      <c r="I123" s="70"/>
      <c r="J123" s="70"/>
      <c r="K123" s="34" t="s">
        <v>65</v>
      </c>
      <c r="L123" s="77">
        <v>125</v>
      </c>
      <c r="M123" s="77"/>
      <c r="N123" s="72"/>
      <c r="O123" s="79" t="s">
        <v>176</v>
      </c>
      <c r="P123" s="81">
        <v>43714.335023148145</v>
      </c>
      <c r="Q123" s="79" t="s">
        <v>359</v>
      </c>
      <c r="R123" s="83" t="s">
        <v>685</v>
      </c>
      <c r="S123" s="79" t="s">
        <v>893</v>
      </c>
      <c r="T123" s="79" t="s">
        <v>919</v>
      </c>
      <c r="U123" s="79"/>
      <c r="V123" s="83" t="s">
        <v>968</v>
      </c>
      <c r="W123" s="81">
        <v>43714.335023148145</v>
      </c>
      <c r="X123" s="83" t="s">
        <v>1089</v>
      </c>
      <c r="Y123" s="79"/>
      <c r="Z123" s="79"/>
      <c r="AA123" s="85" t="s">
        <v>1434</v>
      </c>
      <c r="AB123" s="79"/>
      <c r="AC123" s="79" t="b">
        <v>0</v>
      </c>
      <c r="AD123" s="79">
        <v>0</v>
      </c>
      <c r="AE123" s="85" t="s">
        <v>1659</v>
      </c>
      <c r="AF123" s="79" t="b">
        <v>0</v>
      </c>
      <c r="AG123" s="79" t="s">
        <v>1660</v>
      </c>
      <c r="AH123" s="79"/>
      <c r="AI123" s="85" t="s">
        <v>1659</v>
      </c>
      <c r="AJ123" s="79" t="b">
        <v>0</v>
      </c>
      <c r="AK123" s="79">
        <v>0</v>
      </c>
      <c r="AL123" s="85" t="s">
        <v>1659</v>
      </c>
      <c r="AM123" s="79" t="s">
        <v>1683</v>
      </c>
      <c r="AN123" s="79" t="b">
        <v>0</v>
      </c>
      <c r="AO123" s="85" t="s">
        <v>1434</v>
      </c>
      <c r="AP123" s="79" t="s">
        <v>176</v>
      </c>
      <c r="AQ123" s="79">
        <v>0</v>
      </c>
      <c r="AR123" s="79">
        <v>0</v>
      </c>
      <c r="AS123" s="79"/>
      <c r="AT123" s="79"/>
      <c r="AU123" s="79"/>
      <c r="AV123" s="79"/>
      <c r="AW123" s="79"/>
      <c r="AX123" s="79"/>
      <c r="AY123" s="79"/>
      <c r="AZ123" s="79"/>
      <c r="BA123">
        <v>282</v>
      </c>
      <c r="BB123" s="78" t="str">
        <f>REPLACE(INDEX(GroupVertices[Group],MATCH(Edges25[[#This Row],[Vertex 1]],GroupVertices[Vertex],0)),1,1,"")</f>
        <v>2</v>
      </c>
      <c r="BC123" s="78" t="str">
        <f>REPLACE(INDEX(GroupVertices[Group],MATCH(Edges25[[#This Row],[Vertex 2]],GroupVertices[Vertex],0)),1,1,"")</f>
        <v>2</v>
      </c>
      <c r="BD123" s="48">
        <v>0</v>
      </c>
      <c r="BE123" s="49">
        <v>0</v>
      </c>
      <c r="BF123" s="48">
        <v>1</v>
      </c>
      <c r="BG123" s="49">
        <v>5.555555555555555</v>
      </c>
      <c r="BH123" s="48">
        <v>0</v>
      </c>
      <c r="BI123" s="49">
        <v>0</v>
      </c>
      <c r="BJ123" s="48">
        <v>17</v>
      </c>
      <c r="BK123" s="49">
        <v>94.44444444444444</v>
      </c>
      <c r="BL123" s="48">
        <v>18</v>
      </c>
    </row>
    <row r="124" spans="1:64" ht="15">
      <c r="A124" s="64" t="s">
        <v>237</v>
      </c>
      <c r="B124" s="64" t="s">
        <v>237</v>
      </c>
      <c r="C124" s="65"/>
      <c r="D124" s="66"/>
      <c r="E124" s="67"/>
      <c r="F124" s="68"/>
      <c r="G124" s="65"/>
      <c r="H124" s="69"/>
      <c r="I124" s="70"/>
      <c r="J124" s="70"/>
      <c r="K124" s="34" t="s">
        <v>65</v>
      </c>
      <c r="L124" s="77">
        <v>126</v>
      </c>
      <c r="M124" s="77"/>
      <c r="N124" s="72"/>
      <c r="O124" s="79" t="s">
        <v>176</v>
      </c>
      <c r="P124" s="81">
        <v>43714.536724537036</v>
      </c>
      <c r="Q124" s="79" t="s">
        <v>360</v>
      </c>
      <c r="R124" s="83" t="s">
        <v>686</v>
      </c>
      <c r="S124" s="79" t="s">
        <v>893</v>
      </c>
      <c r="T124" s="79" t="s">
        <v>919</v>
      </c>
      <c r="U124" s="79"/>
      <c r="V124" s="83" t="s">
        <v>968</v>
      </c>
      <c r="W124" s="81">
        <v>43714.536724537036</v>
      </c>
      <c r="X124" s="83" t="s">
        <v>1090</v>
      </c>
      <c r="Y124" s="79"/>
      <c r="Z124" s="79"/>
      <c r="AA124" s="85" t="s">
        <v>1435</v>
      </c>
      <c r="AB124" s="79"/>
      <c r="AC124" s="79" t="b">
        <v>0</v>
      </c>
      <c r="AD124" s="79">
        <v>0</v>
      </c>
      <c r="AE124" s="85" t="s">
        <v>1659</v>
      </c>
      <c r="AF124" s="79" t="b">
        <v>0</v>
      </c>
      <c r="AG124" s="79" t="s">
        <v>1660</v>
      </c>
      <c r="AH124" s="79"/>
      <c r="AI124" s="85" t="s">
        <v>1659</v>
      </c>
      <c r="AJ124" s="79" t="b">
        <v>0</v>
      </c>
      <c r="AK124" s="79">
        <v>0</v>
      </c>
      <c r="AL124" s="85" t="s">
        <v>1659</v>
      </c>
      <c r="AM124" s="79" t="s">
        <v>1683</v>
      </c>
      <c r="AN124" s="79" t="b">
        <v>0</v>
      </c>
      <c r="AO124" s="85" t="s">
        <v>1435</v>
      </c>
      <c r="AP124" s="79" t="s">
        <v>176</v>
      </c>
      <c r="AQ124" s="79">
        <v>0</v>
      </c>
      <c r="AR124" s="79">
        <v>0</v>
      </c>
      <c r="AS124" s="79"/>
      <c r="AT124" s="79"/>
      <c r="AU124" s="79"/>
      <c r="AV124" s="79"/>
      <c r="AW124" s="79"/>
      <c r="AX124" s="79"/>
      <c r="AY124" s="79"/>
      <c r="AZ124" s="79"/>
      <c r="BA124">
        <v>282</v>
      </c>
      <c r="BB124" s="78" t="str">
        <f>REPLACE(INDEX(GroupVertices[Group],MATCH(Edges25[[#This Row],[Vertex 1]],GroupVertices[Vertex],0)),1,1,"")</f>
        <v>2</v>
      </c>
      <c r="BC124" s="78" t="str">
        <f>REPLACE(INDEX(GroupVertices[Group],MATCH(Edges25[[#This Row],[Vertex 2]],GroupVertices[Vertex],0)),1,1,"")</f>
        <v>2</v>
      </c>
      <c r="BD124" s="48">
        <v>0</v>
      </c>
      <c r="BE124" s="49">
        <v>0</v>
      </c>
      <c r="BF124" s="48">
        <v>0</v>
      </c>
      <c r="BG124" s="49">
        <v>0</v>
      </c>
      <c r="BH124" s="48">
        <v>0</v>
      </c>
      <c r="BI124" s="49">
        <v>0</v>
      </c>
      <c r="BJ124" s="48">
        <v>14</v>
      </c>
      <c r="BK124" s="49">
        <v>100</v>
      </c>
      <c r="BL124" s="48">
        <v>14</v>
      </c>
    </row>
    <row r="125" spans="1:64" ht="15">
      <c r="A125" s="64" t="s">
        <v>237</v>
      </c>
      <c r="B125" s="64" t="s">
        <v>237</v>
      </c>
      <c r="C125" s="65"/>
      <c r="D125" s="66"/>
      <c r="E125" s="67"/>
      <c r="F125" s="68"/>
      <c r="G125" s="65"/>
      <c r="H125" s="69"/>
      <c r="I125" s="70"/>
      <c r="J125" s="70"/>
      <c r="K125" s="34" t="s">
        <v>65</v>
      </c>
      <c r="L125" s="77">
        <v>127</v>
      </c>
      <c r="M125" s="77"/>
      <c r="N125" s="72"/>
      <c r="O125" s="79" t="s">
        <v>176</v>
      </c>
      <c r="P125" s="81">
        <v>43714.53673611111</v>
      </c>
      <c r="Q125" s="79" t="s">
        <v>361</v>
      </c>
      <c r="R125" s="83" t="s">
        <v>687</v>
      </c>
      <c r="S125" s="79" t="s">
        <v>893</v>
      </c>
      <c r="T125" s="79" t="s">
        <v>919</v>
      </c>
      <c r="U125" s="79"/>
      <c r="V125" s="83" t="s">
        <v>968</v>
      </c>
      <c r="W125" s="81">
        <v>43714.53673611111</v>
      </c>
      <c r="X125" s="83" t="s">
        <v>1091</v>
      </c>
      <c r="Y125" s="79"/>
      <c r="Z125" s="79"/>
      <c r="AA125" s="85" t="s">
        <v>1436</v>
      </c>
      <c r="AB125" s="79"/>
      <c r="AC125" s="79" t="b">
        <v>0</v>
      </c>
      <c r="AD125" s="79">
        <v>0</v>
      </c>
      <c r="AE125" s="85" t="s">
        <v>1659</v>
      </c>
      <c r="AF125" s="79" t="b">
        <v>0</v>
      </c>
      <c r="AG125" s="79" t="s">
        <v>1660</v>
      </c>
      <c r="AH125" s="79"/>
      <c r="AI125" s="85" t="s">
        <v>1659</v>
      </c>
      <c r="AJ125" s="79" t="b">
        <v>0</v>
      </c>
      <c r="AK125" s="79">
        <v>0</v>
      </c>
      <c r="AL125" s="85" t="s">
        <v>1659</v>
      </c>
      <c r="AM125" s="79" t="s">
        <v>1683</v>
      </c>
      <c r="AN125" s="79" t="b">
        <v>0</v>
      </c>
      <c r="AO125" s="85" t="s">
        <v>1436</v>
      </c>
      <c r="AP125" s="79" t="s">
        <v>176</v>
      </c>
      <c r="AQ125" s="79">
        <v>0</v>
      </c>
      <c r="AR125" s="79">
        <v>0</v>
      </c>
      <c r="AS125" s="79"/>
      <c r="AT125" s="79"/>
      <c r="AU125" s="79"/>
      <c r="AV125" s="79"/>
      <c r="AW125" s="79"/>
      <c r="AX125" s="79"/>
      <c r="AY125" s="79"/>
      <c r="AZ125" s="79"/>
      <c r="BA125">
        <v>282</v>
      </c>
      <c r="BB125" s="78" t="str">
        <f>REPLACE(INDEX(GroupVertices[Group],MATCH(Edges25[[#This Row],[Vertex 1]],GroupVertices[Vertex],0)),1,1,"")</f>
        <v>2</v>
      </c>
      <c r="BC125" s="78" t="str">
        <f>REPLACE(INDEX(GroupVertices[Group],MATCH(Edges25[[#This Row],[Vertex 2]],GroupVertices[Vertex],0)),1,1,"")</f>
        <v>2</v>
      </c>
      <c r="BD125" s="48">
        <v>0</v>
      </c>
      <c r="BE125" s="49">
        <v>0</v>
      </c>
      <c r="BF125" s="48">
        <v>0</v>
      </c>
      <c r="BG125" s="49">
        <v>0</v>
      </c>
      <c r="BH125" s="48">
        <v>0</v>
      </c>
      <c r="BI125" s="49">
        <v>0</v>
      </c>
      <c r="BJ125" s="48">
        <v>15</v>
      </c>
      <c r="BK125" s="49">
        <v>100</v>
      </c>
      <c r="BL125" s="48">
        <v>15</v>
      </c>
    </row>
    <row r="126" spans="1:64" ht="15">
      <c r="A126" s="64" t="s">
        <v>237</v>
      </c>
      <c r="B126" s="64" t="s">
        <v>237</v>
      </c>
      <c r="C126" s="65"/>
      <c r="D126" s="66"/>
      <c r="E126" s="67"/>
      <c r="F126" s="68"/>
      <c r="G126" s="65"/>
      <c r="H126" s="69"/>
      <c r="I126" s="70"/>
      <c r="J126" s="70"/>
      <c r="K126" s="34" t="s">
        <v>65</v>
      </c>
      <c r="L126" s="77">
        <v>128</v>
      </c>
      <c r="M126" s="77"/>
      <c r="N126" s="72"/>
      <c r="O126" s="79" t="s">
        <v>176</v>
      </c>
      <c r="P126" s="81">
        <v>43714.53673611111</v>
      </c>
      <c r="Q126" s="79" t="s">
        <v>362</v>
      </c>
      <c r="R126" s="83" t="s">
        <v>688</v>
      </c>
      <c r="S126" s="79" t="s">
        <v>893</v>
      </c>
      <c r="T126" s="79" t="s">
        <v>919</v>
      </c>
      <c r="U126" s="79"/>
      <c r="V126" s="83" t="s">
        <v>968</v>
      </c>
      <c r="W126" s="81">
        <v>43714.53673611111</v>
      </c>
      <c r="X126" s="83" t="s">
        <v>1092</v>
      </c>
      <c r="Y126" s="79"/>
      <c r="Z126" s="79"/>
      <c r="AA126" s="85" t="s">
        <v>1437</v>
      </c>
      <c r="AB126" s="79"/>
      <c r="AC126" s="79" t="b">
        <v>0</v>
      </c>
      <c r="AD126" s="79">
        <v>0</v>
      </c>
      <c r="AE126" s="85" t="s">
        <v>1659</v>
      </c>
      <c r="AF126" s="79" t="b">
        <v>0</v>
      </c>
      <c r="AG126" s="79" t="s">
        <v>1660</v>
      </c>
      <c r="AH126" s="79"/>
      <c r="AI126" s="85" t="s">
        <v>1659</v>
      </c>
      <c r="AJ126" s="79" t="b">
        <v>0</v>
      </c>
      <c r="AK126" s="79">
        <v>0</v>
      </c>
      <c r="AL126" s="85" t="s">
        <v>1659</v>
      </c>
      <c r="AM126" s="79" t="s">
        <v>1683</v>
      </c>
      <c r="AN126" s="79" t="b">
        <v>0</v>
      </c>
      <c r="AO126" s="85" t="s">
        <v>1437</v>
      </c>
      <c r="AP126" s="79" t="s">
        <v>176</v>
      </c>
      <c r="AQ126" s="79">
        <v>0</v>
      </c>
      <c r="AR126" s="79">
        <v>0</v>
      </c>
      <c r="AS126" s="79"/>
      <c r="AT126" s="79"/>
      <c r="AU126" s="79"/>
      <c r="AV126" s="79"/>
      <c r="AW126" s="79"/>
      <c r="AX126" s="79"/>
      <c r="AY126" s="79"/>
      <c r="AZ126" s="79"/>
      <c r="BA126">
        <v>282</v>
      </c>
      <c r="BB126" s="78" t="str">
        <f>REPLACE(INDEX(GroupVertices[Group],MATCH(Edges25[[#This Row],[Vertex 1]],GroupVertices[Vertex],0)),1,1,"")</f>
        <v>2</v>
      </c>
      <c r="BC126" s="78" t="str">
        <f>REPLACE(INDEX(GroupVertices[Group],MATCH(Edges25[[#This Row],[Vertex 2]],GroupVertices[Vertex],0)),1,1,"")</f>
        <v>2</v>
      </c>
      <c r="BD126" s="48">
        <v>0</v>
      </c>
      <c r="BE126" s="49">
        <v>0</v>
      </c>
      <c r="BF126" s="48">
        <v>0</v>
      </c>
      <c r="BG126" s="49">
        <v>0</v>
      </c>
      <c r="BH126" s="48">
        <v>0</v>
      </c>
      <c r="BI126" s="49">
        <v>0</v>
      </c>
      <c r="BJ126" s="48">
        <v>14</v>
      </c>
      <c r="BK126" s="49">
        <v>100</v>
      </c>
      <c r="BL126" s="48">
        <v>14</v>
      </c>
    </row>
    <row r="127" spans="1:64" ht="15">
      <c r="A127" s="64" t="s">
        <v>237</v>
      </c>
      <c r="B127" s="64" t="s">
        <v>237</v>
      </c>
      <c r="C127" s="65"/>
      <c r="D127" s="66"/>
      <c r="E127" s="67"/>
      <c r="F127" s="68"/>
      <c r="G127" s="65"/>
      <c r="H127" s="69"/>
      <c r="I127" s="70"/>
      <c r="J127" s="70"/>
      <c r="K127" s="34" t="s">
        <v>65</v>
      </c>
      <c r="L127" s="77">
        <v>129</v>
      </c>
      <c r="M127" s="77"/>
      <c r="N127" s="72"/>
      <c r="O127" s="79" t="s">
        <v>176</v>
      </c>
      <c r="P127" s="81">
        <v>43714.53674768518</v>
      </c>
      <c r="Q127" s="79" t="s">
        <v>363</v>
      </c>
      <c r="R127" s="83" t="s">
        <v>689</v>
      </c>
      <c r="S127" s="79" t="s">
        <v>893</v>
      </c>
      <c r="T127" s="79" t="s">
        <v>919</v>
      </c>
      <c r="U127" s="79"/>
      <c r="V127" s="83" t="s">
        <v>968</v>
      </c>
      <c r="W127" s="81">
        <v>43714.53674768518</v>
      </c>
      <c r="X127" s="83" t="s">
        <v>1093</v>
      </c>
      <c r="Y127" s="79"/>
      <c r="Z127" s="79"/>
      <c r="AA127" s="85" t="s">
        <v>1438</v>
      </c>
      <c r="AB127" s="79"/>
      <c r="AC127" s="79" t="b">
        <v>0</v>
      </c>
      <c r="AD127" s="79">
        <v>0</v>
      </c>
      <c r="AE127" s="85" t="s">
        <v>1659</v>
      </c>
      <c r="AF127" s="79" t="b">
        <v>0</v>
      </c>
      <c r="AG127" s="79" t="s">
        <v>1660</v>
      </c>
      <c r="AH127" s="79"/>
      <c r="AI127" s="85" t="s">
        <v>1659</v>
      </c>
      <c r="AJ127" s="79" t="b">
        <v>0</v>
      </c>
      <c r="AK127" s="79">
        <v>0</v>
      </c>
      <c r="AL127" s="85" t="s">
        <v>1659</v>
      </c>
      <c r="AM127" s="79" t="s">
        <v>1683</v>
      </c>
      <c r="AN127" s="79" t="b">
        <v>0</v>
      </c>
      <c r="AO127" s="85" t="s">
        <v>1438</v>
      </c>
      <c r="AP127" s="79" t="s">
        <v>176</v>
      </c>
      <c r="AQ127" s="79">
        <v>0</v>
      </c>
      <c r="AR127" s="79">
        <v>0</v>
      </c>
      <c r="AS127" s="79"/>
      <c r="AT127" s="79"/>
      <c r="AU127" s="79"/>
      <c r="AV127" s="79"/>
      <c r="AW127" s="79"/>
      <c r="AX127" s="79"/>
      <c r="AY127" s="79"/>
      <c r="AZ127" s="79"/>
      <c r="BA127">
        <v>282</v>
      </c>
      <c r="BB127" s="78" t="str">
        <f>REPLACE(INDEX(GroupVertices[Group],MATCH(Edges25[[#This Row],[Vertex 1]],GroupVertices[Vertex],0)),1,1,"")</f>
        <v>2</v>
      </c>
      <c r="BC127" s="78" t="str">
        <f>REPLACE(INDEX(GroupVertices[Group],MATCH(Edges25[[#This Row],[Vertex 2]],GroupVertices[Vertex],0)),1,1,"")</f>
        <v>2</v>
      </c>
      <c r="BD127" s="48">
        <v>0</v>
      </c>
      <c r="BE127" s="49">
        <v>0</v>
      </c>
      <c r="BF127" s="48">
        <v>0</v>
      </c>
      <c r="BG127" s="49">
        <v>0</v>
      </c>
      <c r="BH127" s="48">
        <v>0</v>
      </c>
      <c r="BI127" s="49">
        <v>0</v>
      </c>
      <c r="BJ127" s="48">
        <v>13</v>
      </c>
      <c r="BK127" s="49">
        <v>100</v>
      </c>
      <c r="BL127" s="48">
        <v>13</v>
      </c>
    </row>
    <row r="128" spans="1:64" ht="15">
      <c r="A128" s="64" t="s">
        <v>237</v>
      </c>
      <c r="B128" s="64" t="s">
        <v>237</v>
      </c>
      <c r="C128" s="65"/>
      <c r="D128" s="66"/>
      <c r="E128" s="67"/>
      <c r="F128" s="68"/>
      <c r="G128" s="65"/>
      <c r="H128" s="69"/>
      <c r="I128" s="70"/>
      <c r="J128" s="70"/>
      <c r="K128" s="34" t="s">
        <v>65</v>
      </c>
      <c r="L128" s="77">
        <v>130</v>
      </c>
      <c r="M128" s="77"/>
      <c r="N128" s="72"/>
      <c r="O128" s="79" t="s">
        <v>176</v>
      </c>
      <c r="P128" s="81">
        <v>43714.53674768518</v>
      </c>
      <c r="Q128" s="79" t="s">
        <v>364</v>
      </c>
      <c r="R128" s="83" t="s">
        <v>690</v>
      </c>
      <c r="S128" s="79" t="s">
        <v>893</v>
      </c>
      <c r="T128" s="79" t="s">
        <v>919</v>
      </c>
      <c r="U128" s="79"/>
      <c r="V128" s="83" t="s">
        <v>968</v>
      </c>
      <c r="W128" s="81">
        <v>43714.53674768518</v>
      </c>
      <c r="X128" s="83" t="s">
        <v>1094</v>
      </c>
      <c r="Y128" s="79"/>
      <c r="Z128" s="79"/>
      <c r="AA128" s="85" t="s">
        <v>1439</v>
      </c>
      <c r="AB128" s="79"/>
      <c r="AC128" s="79" t="b">
        <v>0</v>
      </c>
      <c r="AD128" s="79">
        <v>0</v>
      </c>
      <c r="AE128" s="85" t="s">
        <v>1659</v>
      </c>
      <c r="AF128" s="79" t="b">
        <v>0</v>
      </c>
      <c r="AG128" s="79" t="s">
        <v>1660</v>
      </c>
      <c r="AH128" s="79"/>
      <c r="AI128" s="85" t="s">
        <v>1659</v>
      </c>
      <c r="AJ128" s="79" t="b">
        <v>0</v>
      </c>
      <c r="AK128" s="79">
        <v>0</v>
      </c>
      <c r="AL128" s="85" t="s">
        <v>1659</v>
      </c>
      <c r="AM128" s="79" t="s">
        <v>1683</v>
      </c>
      <c r="AN128" s="79" t="b">
        <v>0</v>
      </c>
      <c r="AO128" s="85" t="s">
        <v>1439</v>
      </c>
      <c r="AP128" s="79" t="s">
        <v>176</v>
      </c>
      <c r="AQ128" s="79">
        <v>0</v>
      </c>
      <c r="AR128" s="79">
        <v>0</v>
      </c>
      <c r="AS128" s="79"/>
      <c r="AT128" s="79"/>
      <c r="AU128" s="79"/>
      <c r="AV128" s="79"/>
      <c r="AW128" s="79"/>
      <c r="AX128" s="79"/>
      <c r="AY128" s="79"/>
      <c r="AZ128" s="79"/>
      <c r="BA128">
        <v>282</v>
      </c>
      <c r="BB128" s="78" t="str">
        <f>REPLACE(INDEX(GroupVertices[Group],MATCH(Edges25[[#This Row],[Vertex 1]],GroupVertices[Vertex],0)),1,1,"")</f>
        <v>2</v>
      </c>
      <c r="BC128" s="78" t="str">
        <f>REPLACE(INDEX(GroupVertices[Group],MATCH(Edges25[[#This Row],[Vertex 2]],GroupVertices[Vertex],0)),1,1,"")</f>
        <v>2</v>
      </c>
      <c r="BD128" s="48">
        <v>0</v>
      </c>
      <c r="BE128" s="49">
        <v>0</v>
      </c>
      <c r="BF128" s="48">
        <v>1</v>
      </c>
      <c r="BG128" s="49">
        <v>6.25</v>
      </c>
      <c r="BH128" s="48">
        <v>0</v>
      </c>
      <c r="BI128" s="49">
        <v>0</v>
      </c>
      <c r="BJ128" s="48">
        <v>15</v>
      </c>
      <c r="BK128" s="49">
        <v>93.75</v>
      </c>
      <c r="BL128" s="48">
        <v>16</v>
      </c>
    </row>
    <row r="129" spans="1:64" ht="15">
      <c r="A129" s="64" t="s">
        <v>237</v>
      </c>
      <c r="B129" s="64" t="s">
        <v>237</v>
      </c>
      <c r="C129" s="65"/>
      <c r="D129" s="66"/>
      <c r="E129" s="67"/>
      <c r="F129" s="68"/>
      <c r="G129" s="65"/>
      <c r="H129" s="69"/>
      <c r="I129" s="70"/>
      <c r="J129" s="70"/>
      <c r="K129" s="34" t="s">
        <v>65</v>
      </c>
      <c r="L129" s="77">
        <v>131</v>
      </c>
      <c r="M129" s="77"/>
      <c r="N129" s="72"/>
      <c r="O129" s="79" t="s">
        <v>176</v>
      </c>
      <c r="P129" s="81">
        <v>43714.67238425926</v>
      </c>
      <c r="Q129" s="79" t="s">
        <v>365</v>
      </c>
      <c r="R129" s="83" t="s">
        <v>691</v>
      </c>
      <c r="S129" s="79" t="s">
        <v>893</v>
      </c>
      <c r="T129" s="79" t="s">
        <v>919</v>
      </c>
      <c r="U129" s="79"/>
      <c r="V129" s="83" t="s">
        <v>968</v>
      </c>
      <c r="W129" s="81">
        <v>43714.67238425926</v>
      </c>
      <c r="X129" s="83" t="s">
        <v>1095</v>
      </c>
      <c r="Y129" s="79"/>
      <c r="Z129" s="79"/>
      <c r="AA129" s="85" t="s">
        <v>1440</v>
      </c>
      <c r="AB129" s="79"/>
      <c r="AC129" s="79" t="b">
        <v>0</v>
      </c>
      <c r="AD129" s="79">
        <v>0</v>
      </c>
      <c r="AE129" s="85" t="s">
        <v>1659</v>
      </c>
      <c r="AF129" s="79" t="b">
        <v>0</v>
      </c>
      <c r="AG129" s="79" t="s">
        <v>1660</v>
      </c>
      <c r="AH129" s="79"/>
      <c r="AI129" s="85" t="s">
        <v>1659</v>
      </c>
      <c r="AJ129" s="79" t="b">
        <v>0</v>
      </c>
      <c r="AK129" s="79">
        <v>0</v>
      </c>
      <c r="AL129" s="85" t="s">
        <v>1659</v>
      </c>
      <c r="AM129" s="79" t="s">
        <v>1683</v>
      </c>
      <c r="AN129" s="79" t="b">
        <v>0</v>
      </c>
      <c r="AO129" s="85" t="s">
        <v>1440</v>
      </c>
      <c r="AP129" s="79" t="s">
        <v>176</v>
      </c>
      <c r="AQ129" s="79">
        <v>0</v>
      </c>
      <c r="AR129" s="79">
        <v>0</v>
      </c>
      <c r="AS129" s="79"/>
      <c r="AT129" s="79"/>
      <c r="AU129" s="79"/>
      <c r="AV129" s="79"/>
      <c r="AW129" s="79"/>
      <c r="AX129" s="79"/>
      <c r="AY129" s="79"/>
      <c r="AZ129" s="79"/>
      <c r="BA129">
        <v>282</v>
      </c>
      <c r="BB129" s="78" t="str">
        <f>REPLACE(INDEX(GroupVertices[Group],MATCH(Edges25[[#This Row],[Vertex 1]],GroupVertices[Vertex],0)),1,1,"")</f>
        <v>2</v>
      </c>
      <c r="BC129" s="78" t="str">
        <f>REPLACE(INDEX(GroupVertices[Group],MATCH(Edges25[[#This Row],[Vertex 2]],GroupVertices[Vertex],0)),1,1,"")</f>
        <v>2</v>
      </c>
      <c r="BD129" s="48">
        <v>0</v>
      </c>
      <c r="BE129" s="49">
        <v>0</v>
      </c>
      <c r="BF129" s="48">
        <v>0</v>
      </c>
      <c r="BG129" s="49">
        <v>0</v>
      </c>
      <c r="BH129" s="48">
        <v>0</v>
      </c>
      <c r="BI129" s="49">
        <v>0</v>
      </c>
      <c r="BJ129" s="48">
        <v>12</v>
      </c>
      <c r="BK129" s="49">
        <v>100</v>
      </c>
      <c r="BL129" s="48">
        <v>12</v>
      </c>
    </row>
    <row r="130" spans="1:64" ht="15">
      <c r="A130" s="64" t="s">
        <v>237</v>
      </c>
      <c r="B130" s="64" t="s">
        <v>237</v>
      </c>
      <c r="C130" s="65"/>
      <c r="D130" s="66"/>
      <c r="E130" s="67"/>
      <c r="F130" s="68"/>
      <c r="G130" s="65"/>
      <c r="H130" s="69"/>
      <c r="I130" s="70"/>
      <c r="J130" s="70"/>
      <c r="K130" s="34" t="s">
        <v>65</v>
      </c>
      <c r="L130" s="77">
        <v>132</v>
      </c>
      <c r="M130" s="77"/>
      <c r="N130" s="72"/>
      <c r="O130" s="79" t="s">
        <v>176</v>
      </c>
      <c r="P130" s="81">
        <v>43714.67239583333</v>
      </c>
      <c r="Q130" s="79" t="s">
        <v>366</v>
      </c>
      <c r="R130" s="83" t="s">
        <v>692</v>
      </c>
      <c r="S130" s="79" t="s">
        <v>893</v>
      </c>
      <c r="T130" s="79" t="s">
        <v>919</v>
      </c>
      <c r="U130" s="79"/>
      <c r="V130" s="83" t="s">
        <v>968</v>
      </c>
      <c r="W130" s="81">
        <v>43714.67239583333</v>
      </c>
      <c r="X130" s="83" t="s">
        <v>1096</v>
      </c>
      <c r="Y130" s="79"/>
      <c r="Z130" s="79"/>
      <c r="AA130" s="85" t="s">
        <v>1441</v>
      </c>
      <c r="AB130" s="79"/>
      <c r="AC130" s="79" t="b">
        <v>0</v>
      </c>
      <c r="AD130" s="79">
        <v>0</v>
      </c>
      <c r="AE130" s="85" t="s">
        <v>1659</v>
      </c>
      <c r="AF130" s="79" t="b">
        <v>0</v>
      </c>
      <c r="AG130" s="79" t="s">
        <v>1660</v>
      </c>
      <c r="AH130" s="79"/>
      <c r="AI130" s="85" t="s">
        <v>1659</v>
      </c>
      <c r="AJ130" s="79" t="b">
        <v>0</v>
      </c>
      <c r="AK130" s="79">
        <v>0</v>
      </c>
      <c r="AL130" s="85" t="s">
        <v>1659</v>
      </c>
      <c r="AM130" s="79" t="s">
        <v>1683</v>
      </c>
      <c r="AN130" s="79" t="b">
        <v>0</v>
      </c>
      <c r="AO130" s="85" t="s">
        <v>1441</v>
      </c>
      <c r="AP130" s="79" t="s">
        <v>176</v>
      </c>
      <c r="AQ130" s="79">
        <v>0</v>
      </c>
      <c r="AR130" s="79">
        <v>0</v>
      </c>
      <c r="AS130" s="79"/>
      <c r="AT130" s="79"/>
      <c r="AU130" s="79"/>
      <c r="AV130" s="79"/>
      <c r="AW130" s="79"/>
      <c r="AX130" s="79"/>
      <c r="AY130" s="79"/>
      <c r="AZ130" s="79"/>
      <c r="BA130">
        <v>282</v>
      </c>
      <c r="BB130" s="78" t="str">
        <f>REPLACE(INDEX(GroupVertices[Group],MATCH(Edges25[[#This Row],[Vertex 1]],GroupVertices[Vertex],0)),1,1,"")</f>
        <v>2</v>
      </c>
      <c r="BC130" s="78" t="str">
        <f>REPLACE(INDEX(GroupVertices[Group],MATCH(Edges25[[#This Row],[Vertex 2]],GroupVertices[Vertex],0)),1,1,"")</f>
        <v>2</v>
      </c>
      <c r="BD130" s="48">
        <v>0</v>
      </c>
      <c r="BE130" s="49">
        <v>0</v>
      </c>
      <c r="BF130" s="48">
        <v>0</v>
      </c>
      <c r="BG130" s="49">
        <v>0</v>
      </c>
      <c r="BH130" s="48">
        <v>0</v>
      </c>
      <c r="BI130" s="49">
        <v>0</v>
      </c>
      <c r="BJ130" s="48">
        <v>13</v>
      </c>
      <c r="BK130" s="49">
        <v>100</v>
      </c>
      <c r="BL130" s="48">
        <v>13</v>
      </c>
    </row>
    <row r="131" spans="1:64" ht="15">
      <c r="A131" s="64" t="s">
        <v>237</v>
      </c>
      <c r="B131" s="64" t="s">
        <v>237</v>
      </c>
      <c r="C131" s="65"/>
      <c r="D131" s="66"/>
      <c r="E131" s="67"/>
      <c r="F131" s="68"/>
      <c r="G131" s="65"/>
      <c r="H131" s="69"/>
      <c r="I131" s="70"/>
      <c r="J131" s="70"/>
      <c r="K131" s="34" t="s">
        <v>65</v>
      </c>
      <c r="L131" s="77">
        <v>133</v>
      </c>
      <c r="M131" s="77"/>
      <c r="N131" s="72"/>
      <c r="O131" s="79" t="s">
        <v>176</v>
      </c>
      <c r="P131" s="81">
        <v>43714.810578703706</v>
      </c>
      <c r="Q131" s="79" t="s">
        <v>367</v>
      </c>
      <c r="R131" s="83" t="s">
        <v>693</v>
      </c>
      <c r="S131" s="79" t="s">
        <v>893</v>
      </c>
      <c r="T131" s="79" t="s">
        <v>919</v>
      </c>
      <c r="U131" s="79"/>
      <c r="V131" s="83" t="s">
        <v>968</v>
      </c>
      <c r="W131" s="81">
        <v>43714.810578703706</v>
      </c>
      <c r="X131" s="83" t="s">
        <v>1097</v>
      </c>
      <c r="Y131" s="79"/>
      <c r="Z131" s="79"/>
      <c r="AA131" s="85" t="s">
        <v>1442</v>
      </c>
      <c r="AB131" s="79"/>
      <c r="AC131" s="79" t="b">
        <v>0</v>
      </c>
      <c r="AD131" s="79">
        <v>0</v>
      </c>
      <c r="AE131" s="85" t="s">
        <v>1659</v>
      </c>
      <c r="AF131" s="79" t="b">
        <v>0</v>
      </c>
      <c r="AG131" s="79" t="s">
        <v>1660</v>
      </c>
      <c r="AH131" s="79"/>
      <c r="AI131" s="85" t="s">
        <v>1659</v>
      </c>
      <c r="AJ131" s="79" t="b">
        <v>0</v>
      </c>
      <c r="AK131" s="79">
        <v>0</v>
      </c>
      <c r="AL131" s="85" t="s">
        <v>1659</v>
      </c>
      <c r="AM131" s="79" t="s">
        <v>1683</v>
      </c>
      <c r="AN131" s="79" t="b">
        <v>0</v>
      </c>
      <c r="AO131" s="85" t="s">
        <v>1442</v>
      </c>
      <c r="AP131" s="79" t="s">
        <v>176</v>
      </c>
      <c r="AQ131" s="79">
        <v>0</v>
      </c>
      <c r="AR131" s="79">
        <v>0</v>
      </c>
      <c r="AS131" s="79"/>
      <c r="AT131" s="79"/>
      <c r="AU131" s="79"/>
      <c r="AV131" s="79"/>
      <c r="AW131" s="79"/>
      <c r="AX131" s="79"/>
      <c r="AY131" s="79"/>
      <c r="AZ131" s="79"/>
      <c r="BA131">
        <v>282</v>
      </c>
      <c r="BB131" s="78" t="str">
        <f>REPLACE(INDEX(GroupVertices[Group],MATCH(Edges25[[#This Row],[Vertex 1]],GroupVertices[Vertex],0)),1,1,"")</f>
        <v>2</v>
      </c>
      <c r="BC131" s="78" t="str">
        <f>REPLACE(INDEX(GroupVertices[Group],MATCH(Edges25[[#This Row],[Vertex 2]],GroupVertices[Vertex],0)),1,1,"")</f>
        <v>2</v>
      </c>
      <c r="BD131" s="48">
        <v>0</v>
      </c>
      <c r="BE131" s="49">
        <v>0</v>
      </c>
      <c r="BF131" s="48">
        <v>1</v>
      </c>
      <c r="BG131" s="49">
        <v>8.333333333333334</v>
      </c>
      <c r="BH131" s="48">
        <v>0</v>
      </c>
      <c r="BI131" s="49">
        <v>0</v>
      </c>
      <c r="BJ131" s="48">
        <v>11</v>
      </c>
      <c r="BK131" s="49">
        <v>91.66666666666667</v>
      </c>
      <c r="BL131" s="48">
        <v>12</v>
      </c>
    </row>
    <row r="132" spans="1:64" ht="15">
      <c r="A132" s="64" t="s">
        <v>237</v>
      </c>
      <c r="B132" s="64" t="s">
        <v>237</v>
      </c>
      <c r="C132" s="65"/>
      <c r="D132" s="66"/>
      <c r="E132" s="67"/>
      <c r="F132" s="68"/>
      <c r="G132" s="65"/>
      <c r="H132" s="69"/>
      <c r="I132" s="70"/>
      <c r="J132" s="70"/>
      <c r="K132" s="34" t="s">
        <v>65</v>
      </c>
      <c r="L132" s="77">
        <v>134</v>
      </c>
      <c r="M132" s="77"/>
      <c r="N132" s="72"/>
      <c r="O132" s="79" t="s">
        <v>176</v>
      </c>
      <c r="P132" s="81">
        <v>43714.810590277775</v>
      </c>
      <c r="Q132" s="79" t="s">
        <v>368</v>
      </c>
      <c r="R132" s="83" t="s">
        <v>694</v>
      </c>
      <c r="S132" s="79" t="s">
        <v>893</v>
      </c>
      <c r="T132" s="79" t="s">
        <v>919</v>
      </c>
      <c r="U132" s="79"/>
      <c r="V132" s="83" t="s">
        <v>968</v>
      </c>
      <c r="W132" s="81">
        <v>43714.810590277775</v>
      </c>
      <c r="X132" s="83" t="s">
        <v>1098</v>
      </c>
      <c r="Y132" s="79"/>
      <c r="Z132" s="79"/>
      <c r="AA132" s="85" t="s">
        <v>1443</v>
      </c>
      <c r="AB132" s="79"/>
      <c r="AC132" s="79" t="b">
        <v>0</v>
      </c>
      <c r="AD132" s="79">
        <v>0</v>
      </c>
      <c r="AE132" s="85" t="s">
        <v>1659</v>
      </c>
      <c r="AF132" s="79" t="b">
        <v>0</v>
      </c>
      <c r="AG132" s="79" t="s">
        <v>1660</v>
      </c>
      <c r="AH132" s="79"/>
      <c r="AI132" s="85" t="s">
        <v>1659</v>
      </c>
      <c r="AJ132" s="79" t="b">
        <v>0</v>
      </c>
      <c r="AK132" s="79">
        <v>0</v>
      </c>
      <c r="AL132" s="85" t="s">
        <v>1659</v>
      </c>
      <c r="AM132" s="79" t="s">
        <v>1683</v>
      </c>
      <c r="AN132" s="79" t="b">
        <v>0</v>
      </c>
      <c r="AO132" s="85" t="s">
        <v>1443</v>
      </c>
      <c r="AP132" s="79" t="s">
        <v>176</v>
      </c>
      <c r="AQ132" s="79">
        <v>0</v>
      </c>
      <c r="AR132" s="79">
        <v>0</v>
      </c>
      <c r="AS132" s="79"/>
      <c r="AT132" s="79"/>
      <c r="AU132" s="79"/>
      <c r="AV132" s="79"/>
      <c r="AW132" s="79"/>
      <c r="AX132" s="79"/>
      <c r="AY132" s="79"/>
      <c r="AZ132" s="79"/>
      <c r="BA132">
        <v>282</v>
      </c>
      <c r="BB132" s="78" t="str">
        <f>REPLACE(INDEX(GroupVertices[Group],MATCH(Edges25[[#This Row],[Vertex 1]],GroupVertices[Vertex],0)),1,1,"")</f>
        <v>2</v>
      </c>
      <c r="BC132" s="78" t="str">
        <f>REPLACE(INDEX(GroupVertices[Group],MATCH(Edges25[[#This Row],[Vertex 2]],GroupVertices[Vertex],0)),1,1,"")</f>
        <v>2</v>
      </c>
      <c r="BD132" s="48">
        <v>0</v>
      </c>
      <c r="BE132" s="49">
        <v>0</v>
      </c>
      <c r="BF132" s="48">
        <v>0</v>
      </c>
      <c r="BG132" s="49">
        <v>0</v>
      </c>
      <c r="BH132" s="48">
        <v>0</v>
      </c>
      <c r="BI132" s="49">
        <v>0</v>
      </c>
      <c r="BJ132" s="48">
        <v>12</v>
      </c>
      <c r="BK132" s="49">
        <v>100</v>
      </c>
      <c r="BL132" s="48">
        <v>12</v>
      </c>
    </row>
    <row r="133" spans="1:64" ht="15">
      <c r="A133" s="64" t="s">
        <v>237</v>
      </c>
      <c r="B133" s="64" t="s">
        <v>237</v>
      </c>
      <c r="C133" s="65"/>
      <c r="D133" s="66"/>
      <c r="E133" s="67"/>
      <c r="F133" s="68"/>
      <c r="G133" s="65"/>
      <c r="H133" s="69"/>
      <c r="I133" s="70"/>
      <c r="J133" s="70"/>
      <c r="K133" s="34" t="s">
        <v>65</v>
      </c>
      <c r="L133" s="77">
        <v>135</v>
      </c>
      <c r="M133" s="77"/>
      <c r="N133" s="72"/>
      <c r="O133" s="79" t="s">
        <v>176</v>
      </c>
      <c r="P133" s="81">
        <v>43714.90122685185</v>
      </c>
      <c r="Q133" s="79" t="s">
        <v>369</v>
      </c>
      <c r="R133" s="83" t="s">
        <v>695</v>
      </c>
      <c r="S133" s="79" t="s">
        <v>893</v>
      </c>
      <c r="T133" s="79" t="s">
        <v>919</v>
      </c>
      <c r="U133" s="79"/>
      <c r="V133" s="83" t="s">
        <v>968</v>
      </c>
      <c r="W133" s="81">
        <v>43714.90122685185</v>
      </c>
      <c r="X133" s="83" t="s">
        <v>1099</v>
      </c>
      <c r="Y133" s="79"/>
      <c r="Z133" s="79"/>
      <c r="AA133" s="85" t="s">
        <v>1444</v>
      </c>
      <c r="AB133" s="79"/>
      <c r="AC133" s="79" t="b">
        <v>0</v>
      </c>
      <c r="AD133" s="79">
        <v>0</v>
      </c>
      <c r="AE133" s="85" t="s">
        <v>1659</v>
      </c>
      <c r="AF133" s="79" t="b">
        <v>0</v>
      </c>
      <c r="AG133" s="79" t="s">
        <v>1660</v>
      </c>
      <c r="AH133" s="79"/>
      <c r="AI133" s="85" t="s">
        <v>1659</v>
      </c>
      <c r="AJ133" s="79" t="b">
        <v>0</v>
      </c>
      <c r="AK133" s="79">
        <v>0</v>
      </c>
      <c r="AL133" s="85" t="s">
        <v>1659</v>
      </c>
      <c r="AM133" s="79" t="s">
        <v>1683</v>
      </c>
      <c r="AN133" s="79" t="b">
        <v>0</v>
      </c>
      <c r="AO133" s="85" t="s">
        <v>1444</v>
      </c>
      <c r="AP133" s="79" t="s">
        <v>176</v>
      </c>
      <c r="AQ133" s="79">
        <v>0</v>
      </c>
      <c r="AR133" s="79">
        <v>0</v>
      </c>
      <c r="AS133" s="79"/>
      <c r="AT133" s="79"/>
      <c r="AU133" s="79"/>
      <c r="AV133" s="79"/>
      <c r="AW133" s="79"/>
      <c r="AX133" s="79"/>
      <c r="AY133" s="79"/>
      <c r="AZ133" s="79"/>
      <c r="BA133">
        <v>282</v>
      </c>
      <c r="BB133" s="78" t="str">
        <f>REPLACE(INDEX(GroupVertices[Group],MATCH(Edges25[[#This Row],[Vertex 1]],GroupVertices[Vertex],0)),1,1,"")</f>
        <v>2</v>
      </c>
      <c r="BC133" s="78" t="str">
        <f>REPLACE(INDEX(GroupVertices[Group],MATCH(Edges25[[#This Row],[Vertex 2]],GroupVertices[Vertex],0)),1,1,"")</f>
        <v>2</v>
      </c>
      <c r="BD133" s="48">
        <v>0</v>
      </c>
      <c r="BE133" s="49">
        <v>0</v>
      </c>
      <c r="BF133" s="48">
        <v>0</v>
      </c>
      <c r="BG133" s="49">
        <v>0</v>
      </c>
      <c r="BH133" s="48">
        <v>0</v>
      </c>
      <c r="BI133" s="49">
        <v>0</v>
      </c>
      <c r="BJ133" s="48">
        <v>12</v>
      </c>
      <c r="BK133" s="49">
        <v>100</v>
      </c>
      <c r="BL133" s="48">
        <v>12</v>
      </c>
    </row>
    <row r="134" spans="1:64" ht="15">
      <c r="A134" s="64" t="s">
        <v>237</v>
      </c>
      <c r="B134" s="64" t="s">
        <v>237</v>
      </c>
      <c r="C134" s="65"/>
      <c r="D134" s="66"/>
      <c r="E134" s="67"/>
      <c r="F134" s="68"/>
      <c r="G134" s="65"/>
      <c r="H134" s="69"/>
      <c r="I134" s="70"/>
      <c r="J134" s="70"/>
      <c r="K134" s="34" t="s">
        <v>65</v>
      </c>
      <c r="L134" s="77">
        <v>136</v>
      </c>
      <c r="M134" s="77"/>
      <c r="N134" s="72"/>
      <c r="O134" s="79" t="s">
        <v>176</v>
      </c>
      <c r="P134" s="81">
        <v>43714.99805555555</v>
      </c>
      <c r="Q134" s="79" t="s">
        <v>370</v>
      </c>
      <c r="R134" s="83" t="s">
        <v>696</v>
      </c>
      <c r="S134" s="79" t="s">
        <v>893</v>
      </c>
      <c r="T134" s="79" t="s">
        <v>919</v>
      </c>
      <c r="U134" s="79"/>
      <c r="V134" s="83" t="s">
        <v>968</v>
      </c>
      <c r="W134" s="81">
        <v>43714.99805555555</v>
      </c>
      <c r="X134" s="83" t="s">
        <v>1100</v>
      </c>
      <c r="Y134" s="79"/>
      <c r="Z134" s="79"/>
      <c r="AA134" s="85" t="s">
        <v>1445</v>
      </c>
      <c r="AB134" s="79"/>
      <c r="AC134" s="79" t="b">
        <v>0</v>
      </c>
      <c r="AD134" s="79">
        <v>0</v>
      </c>
      <c r="AE134" s="85" t="s">
        <v>1659</v>
      </c>
      <c r="AF134" s="79" t="b">
        <v>0</v>
      </c>
      <c r="AG134" s="79" t="s">
        <v>1660</v>
      </c>
      <c r="AH134" s="79"/>
      <c r="AI134" s="85" t="s">
        <v>1659</v>
      </c>
      <c r="AJ134" s="79" t="b">
        <v>0</v>
      </c>
      <c r="AK134" s="79">
        <v>0</v>
      </c>
      <c r="AL134" s="85" t="s">
        <v>1659</v>
      </c>
      <c r="AM134" s="79" t="s">
        <v>1683</v>
      </c>
      <c r="AN134" s="79" t="b">
        <v>0</v>
      </c>
      <c r="AO134" s="85" t="s">
        <v>1445</v>
      </c>
      <c r="AP134" s="79" t="s">
        <v>176</v>
      </c>
      <c r="AQ134" s="79">
        <v>0</v>
      </c>
      <c r="AR134" s="79">
        <v>0</v>
      </c>
      <c r="AS134" s="79"/>
      <c r="AT134" s="79"/>
      <c r="AU134" s="79"/>
      <c r="AV134" s="79"/>
      <c r="AW134" s="79"/>
      <c r="AX134" s="79"/>
      <c r="AY134" s="79"/>
      <c r="AZ134" s="79"/>
      <c r="BA134">
        <v>282</v>
      </c>
      <c r="BB134" s="78" t="str">
        <f>REPLACE(INDEX(GroupVertices[Group],MATCH(Edges25[[#This Row],[Vertex 1]],GroupVertices[Vertex],0)),1,1,"")</f>
        <v>2</v>
      </c>
      <c r="BC134" s="78" t="str">
        <f>REPLACE(INDEX(GroupVertices[Group],MATCH(Edges25[[#This Row],[Vertex 2]],GroupVertices[Vertex],0)),1,1,"")</f>
        <v>2</v>
      </c>
      <c r="BD134" s="48">
        <v>1</v>
      </c>
      <c r="BE134" s="49">
        <v>7.6923076923076925</v>
      </c>
      <c r="BF134" s="48">
        <v>0</v>
      </c>
      <c r="BG134" s="49">
        <v>0</v>
      </c>
      <c r="BH134" s="48">
        <v>0</v>
      </c>
      <c r="BI134" s="49">
        <v>0</v>
      </c>
      <c r="BJ134" s="48">
        <v>12</v>
      </c>
      <c r="BK134" s="49">
        <v>92.3076923076923</v>
      </c>
      <c r="BL134" s="48">
        <v>13</v>
      </c>
    </row>
    <row r="135" spans="1:64" ht="15">
      <c r="A135" s="64" t="s">
        <v>237</v>
      </c>
      <c r="B135" s="64" t="s">
        <v>237</v>
      </c>
      <c r="C135" s="65"/>
      <c r="D135" s="66"/>
      <c r="E135" s="67"/>
      <c r="F135" s="68"/>
      <c r="G135" s="65"/>
      <c r="H135" s="69"/>
      <c r="I135" s="70"/>
      <c r="J135" s="70"/>
      <c r="K135" s="34" t="s">
        <v>65</v>
      </c>
      <c r="L135" s="77">
        <v>137</v>
      </c>
      <c r="M135" s="77"/>
      <c r="N135" s="72"/>
      <c r="O135" s="79" t="s">
        <v>176</v>
      </c>
      <c r="P135" s="81">
        <v>43714.99806712963</v>
      </c>
      <c r="Q135" s="79" t="s">
        <v>371</v>
      </c>
      <c r="R135" s="83" t="s">
        <v>697</v>
      </c>
      <c r="S135" s="79" t="s">
        <v>893</v>
      </c>
      <c r="T135" s="79" t="s">
        <v>919</v>
      </c>
      <c r="U135" s="79"/>
      <c r="V135" s="83" t="s">
        <v>968</v>
      </c>
      <c r="W135" s="81">
        <v>43714.99806712963</v>
      </c>
      <c r="X135" s="83" t="s">
        <v>1101</v>
      </c>
      <c r="Y135" s="79"/>
      <c r="Z135" s="79"/>
      <c r="AA135" s="85" t="s">
        <v>1446</v>
      </c>
      <c r="AB135" s="79"/>
      <c r="AC135" s="79" t="b">
        <v>0</v>
      </c>
      <c r="AD135" s="79">
        <v>0</v>
      </c>
      <c r="AE135" s="85" t="s">
        <v>1659</v>
      </c>
      <c r="AF135" s="79" t="b">
        <v>0</v>
      </c>
      <c r="AG135" s="79" t="s">
        <v>1660</v>
      </c>
      <c r="AH135" s="79"/>
      <c r="AI135" s="85" t="s">
        <v>1659</v>
      </c>
      <c r="AJ135" s="79" t="b">
        <v>0</v>
      </c>
      <c r="AK135" s="79">
        <v>0</v>
      </c>
      <c r="AL135" s="85" t="s">
        <v>1659</v>
      </c>
      <c r="AM135" s="79" t="s">
        <v>1683</v>
      </c>
      <c r="AN135" s="79" t="b">
        <v>0</v>
      </c>
      <c r="AO135" s="85" t="s">
        <v>1446</v>
      </c>
      <c r="AP135" s="79" t="s">
        <v>176</v>
      </c>
      <c r="AQ135" s="79">
        <v>0</v>
      </c>
      <c r="AR135" s="79">
        <v>0</v>
      </c>
      <c r="AS135" s="79"/>
      <c r="AT135" s="79"/>
      <c r="AU135" s="79"/>
      <c r="AV135" s="79"/>
      <c r="AW135" s="79"/>
      <c r="AX135" s="79"/>
      <c r="AY135" s="79"/>
      <c r="AZ135" s="79"/>
      <c r="BA135">
        <v>282</v>
      </c>
      <c r="BB135" s="78" t="str">
        <f>REPLACE(INDEX(GroupVertices[Group],MATCH(Edges25[[#This Row],[Vertex 1]],GroupVertices[Vertex],0)),1,1,"")</f>
        <v>2</v>
      </c>
      <c r="BC135" s="78" t="str">
        <f>REPLACE(INDEX(GroupVertices[Group],MATCH(Edges25[[#This Row],[Vertex 2]],GroupVertices[Vertex],0)),1,1,"")</f>
        <v>2</v>
      </c>
      <c r="BD135" s="48">
        <v>0</v>
      </c>
      <c r="BE135" s="49">
        <v>0</v>
      </c>
      <c r="BF135" s="48">
        <v>0</v>
      </c>
      <c r="BG135" s="49">
        <v>0</v>
      </c>
      <c r="BH135" s="48">
        <v>0</v>
      </c>
      <c r="BI135" s="49">
        <v>0</v>
      </c>
      <c r="BJ135" s="48">
        <v>16</v>
      </c>
      <c r="BK135" s="49">
        <v>100</v>
      </c>
      <c r="BL135" s="48">
        <v>16</v>
      </c>
    </row>
    <row r="136" spans="1:64" ht="15">
      <c r="A136" s="64" t="s">
        <v>237</v>
      </c>
      <c r="B136" s="64" t="s">
        <v>237</v>
      </c>
      <c r="C136" s="65"/>
      <c r="D136" s="66"/>
      <c r="E136" s="67"/>
      <c r="F136" s="68"/>
      <c r="G136" s="65"/>
      <c r="H136" s="69"/>
      <c r="I136" s="70"/>
      <c r="J136" s="70"/>
      <c r="K136" s="34" t="s">
        <v>65</v>
      </c>
      <c r="L136" s="77">
        <v>138</v>
      </c>
      <c r="M136" s="77"/>
      <c r="N136" s="72"/>
      <c r="O136" s="79" t="s">
        <v>176</v>
      </c>
      <c r="P136" s="81">
        <v>43714.998078703706</v>
      </c>
      <c r="Q136" s="79" t="s">
        <v>372</v>
      </c>
      <c r="R136" s="83" t="s">
        <v>698</v>
      </c>
      <c r="S136" s="79" t="s">
        <v>893</v>
      </c>
      <c r="T136" s="79" t="s">
        <v>919</v>
      </c>
      <c r="U136" s="79"/>
      <c r="V136" s="83" t="s">
        <v>968</v>
      </c>
      <c r="W136" s="81">
        <v>43714.998078703706</v>
      </c>
      <c r="X136" s="83" t="s">
        <v>1102</v>
      </c>
      <c r="Y136" s="79"/>
      <c r="Z136" s="79"/>
      <c r="AA136" s="85" t="s">
        <v>1447</v>
      </c>
      <c r="AB136" s="79"/>
      <c r="AC136" s="79" t="b">
        <v>0</v>
      </c>
      <c r="AD136" s="79">
        <v>0</v>
      </c>
      <c r="AE136" s="85" t="s">
        <v>1659</v>
      </c>
      <c r="AF136" s="79" t="b">
        <v>0</v>
      </c>
      <c r="AG136" s="79" t="s">
        <v>1660</v>
      </c>
      <c r="AH136" s="79"/>
      <c r="AI136" s="85" t="s">
        <v>1659</v>
      </c>
      <c r="AJ136" s="79" t="b">
        <v>0</v>
      </c>
      <c r="AK136" s="79">
        <v>0</v>
      </c>
      <c r="AL136" s="85" t="s">
        <v>1659</v>
      </c>
      <c r="AM136" s="79" t="s">
        <v>1683</v>
      </c>
      <c r="AN136" s="79" t="b">
        <v>0</v>
      </c>
      <c r="AO136" s="85" t="s">
        <v>1447</v>
      </c>
      <c r="AP136" s="79" t="s">
        <v>176</v>
      </c>
      <c r="AQ136" s="79">
        <v>0</v>
      </c>
      <c r="AR136" s="79">
        <v>0</v>
      </c>
      <c r="AS136" s="79"/>
      <c r="AT136" s="79"/>
      <c r="AU136" s="79"/>
      <c r="AV136" s="79"/>
      <c r="AW136" s="79"/>
      <c r="AX136" s="79"/>
      <c r="AY136" s="79"/>
      <c r="AZ136" s="79"/>
      <c r="BA136">
        <v>282</v>
      </c>
      <c r="BB136" s="78" t="str">
        <f>REPLACE(INDEX(GroupVertices[Group],MATCH(Edges25[[#This Row],[Vertex 1]],GroupVertices[Vertex],0)),1,1,"")</f>
        <v>2</v>
      </c>
      <c r="BC136" s="78" t="str">
        <f>REPLACE(INDEX(GroupVertices[Group],MATCH(Edges25[[#This Row],[Vertex 2]],GroupVertices[Vertex],0)),1,1,"")</f>
        <v>2</v>
      </c>
      <c r="BD136" s="48">
        <v>0</v>
      </c>
      <c r="BE136" s="49">
        <v>0</v>
      </c>
      <c r="BF136" s="48">
        <v>1</v>
      </c>
      <c r="BG136" s="49">
        <v>7.6923076923076925</v>
      </c>
      <c r="BH136" s="48">
        <v>0</v>
      </c>
      <c r="BI136" s="49">
        <v>0</v>
      </c>
      <c r="BJ136" s="48">
        <v>12</v>
      </c>
      <c r="BK136" s="49">
        <v>92.3076923076923</v>
      </c>
      <c r="BL136" s="48">
        <v>13</v>
      </c>
    </row>
    <row r="137" spans="1:64" ht="15">
      <c r="A137" s="64" t="s">
        <v>237</v>
      </c>
      <c r="B137" s="64" t="s">
        <v>237</v>
      </c>
      <c r="C137" s="65"/>
      <c r="D137" s="66"/>
      <c r="E137" s="67"/>
      <c r="F137" s="68"/>
      <c r="G137" s="65"/>
      <c r="H137" s="69"/>
      <c r="I137" s="70"/>
      <c r="J137" s="70"/>
      <c r="K137" s="34" t="s">
        <v>65</v>
      </c>
      <c r="L137" s="77">
        <v>139</v>
      </c>
      <c r="M137" s="77"/>
      <c r="N137" s="72"/>
      <c r="O137" s="79" t="s">
        <v>176</v>
      </c>
      <c r="P137" s="81">
        <v>43715.56517361111</v>
      </c>
      <c r="Q137" s="79" t="s">
        <v>373</v>
      </c>
      <c r="R137" s="83" t="s">
        <v>699</v>
      </c>
      <c r="S137" s="79" t="s">
        <v>893</v>
      </c>
      <c r="T137" s="79" t="s">
        <v>919</v>
      </c>
      <c r="U137" s="79"/>
      <c r="V137" s="83" t="s">
        <v>968</v>
      </c>
      <c r="W137" s="81">
        <v>43715.56517361111</v>
      </c>
      <c r="X137" s="83" t="s">
        <v>1103</v>
      </c>
      <c r="Y137" s="79"/>
      <c r="Z137" s="79"/>
      <c r="AA137" s="85" t="s">
        <v>1448</v>
      </c>
      <c r="AB137" s="79"/>
      <c r="AC137" s="79" t="b">
        <v>0</v>
      </c>
      <c r="AD137" s="79">
        <v>0</v>
      </c>
      <c r="AE137" s="85" t="s">
        <v>1659</v>
      </c>
      <c r="AF137" s="79" t="b">
        <v>0</v>
      </c>
      <c r="AG137" s="79" t="s">
        <v>1660</v>
      </c>
      <c r="AH137" s="79"/>
      <c r="AI137" s="85" t="s">
        <v>1659</v>
      </c>
      <c r="AJ137" s="79" t="b">
        <v>0</v>
      </c>
      <c r="AK137" s="79">
        <v>0</v>
      </c>
      <c r="AL137" s="85" t="s">
        <v>1659</v>
      </c>
      <c r="AM137" s="79" t="s">
        <v>1683</v>
      </c>
      <c r="AN137" s="79" t="b">
        <v>0</v>
      </c>
      <c r="AO137" s="85" t="s">
        <v>1448</v>
      </c>
      <c r="AP137" s="79" t="s">
        <v>176</v>
      </c>
      <c r="AQ137" s="79">
        <v>0</v>
      </c>
      <c r="AR137" s="79">
        <v>0</v>
      </c>
      <c r="AS137" s="79"/>
      <c r="AT137" s="79"/>
      <c r="AU137" s="79"/>
      <c r="AV137" s="79"/>
      <c r="AW137" s="79"/>
      <c r="AX137" s="79"/>
      <c r="AY137" s="79"/>
      <c r="AZ137" s="79"/>
      <c r="BA137">
        <v>282</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11</v>
      </c>
      <c r="BK137" s="49">
        <v>100</v>
      </c>
      <c r="BL137" s="48">
        <v>11</v>
      </c>
    </row>
    <row r="138" spans="1:64" ht="15">
      <c r="A138" s="64" t="s">
        <v>237</v>
      </c>
      <c r="B138" s="64" t="s">
        <v>237</v>
      </c>
      <c r="C138" s="65"/>
      <c r="D138" s="66"/>
      <c r="E138" s="67"/>
      <c r="F138" s="68"/>
      <c r="G138" s="65"/>
      <c r="H138" s="69"/>
      <c r="I138" s="70"/>
      <c r="J138" s="70"/>
      <c r="K138" s="34" t="s">
        <v>65</v>
      </c>
      <c r="L138" s="77">
        <v>140</v>
      </c>
      <c r="M138" s="77"/>
      <c r="N138" s="72"/>
      <c r="O138" s="79" t="s">
        <v>176</v>
      </c>
      <c r="P138" s="81">
        <v>43715.56518518519</v>
      </c>
      <c r="Q138" s="79" t="s">
        <v>374</v>
      </c>
      <c r="R138" s="83" t="s">
        <v>700</v>
      </c>
      <c r="S138" s="79" t="s">
        <v>893</v>
      </c>
      <c r="T138" s="79" t="s">
        <v>919</v>
      </c>
      <c r="U138" s="79"/>
      <c r="V138" s="83" t="s">
        <v>968</v>
      </c>
      <c r="W138" s="81">
        <v>43715.56518518519</v>
      </c>
      <c r="X138" s="83" t="s">
        <v>1104</v>
      </c>
      <c r="Y138" s="79"/>
      <c r="Z138" s="79"/>
      <c r="AA138" s="85" t="s">
        <v>1449</v>
      </c>
      <c r="AB138" s="79"/>
      <c r="AC138" s="79" t="b">
        <v>0</v>
      </c>
      <c r="AD138" s="79">
        <v>0</v>
      </c>
      <c r="AE138" s="85" t="s">
        <v>1659</v>
      </c>
      <c r="AF138" s="79" t="b">
        <v>0</v>
      </c>
      <c r="AG138" s="79" t="s">
        <v>1660</v>
      </c>
      <c r="AH138" s="79"/>
      <c r="AI138" s="85" t="s">
        <v>1659</v>
      </c>
      <c r="AJ138" s="79" t="b">
        <v>0</v>
      </c>
      <c r="AK138" s="79">
        <v>0</v>
      </c>
      <c r="AL138" s="85" t="s">
        <v>1659</v>
      </c>
      <c r="AM138" s="79" t="s">
        <v>1683</v>
      </c>
      <c r="AN138" s="79" t="b">
        <v>0</v>
      </c>
      <c r="AO138" s="85" t="s">
        <v>1449</v>
      </c>
      <c r="AP138" s="79" t="s">
        <v>176</v>
      </c>
      <c r="AQ138" s="79">
        <v>0</v>
      </c>
      <c r="AR138" s="79">
        <v>0</v>
      </c>
      <c r="AS138" s="79"/>
      <c r="AT138" s="79"/>
      <c r="AU138" s="79"/>
      <c r="AV138" s="79"/>
      <c r="AW138" s="79"/>
      <c r="AX138" s="79"/>
      <c r="AY138" s="79"/>
      <c r="AZ138" s="79"/>
      <c r="BA138">
        <v>282</v>
      </c>
      <c r="BB138" s="78" t="str">
        <f>REPLACE(INDEX(GroupVertices[Group],MATCH(Edges25[[#This Row],[Vertex 1]],GroupVertices[Vertex],0)),1,1,"")</f>
        <v>2</v>
      </c>
      <c r="BC138" s="78" t="str">
        <f>REPLACE(INDEX(GroupVertices[Group],MATCH(Edges25[[#This Row],[Vertex 2]],GroupVertices[Vertex],0)),1,1,"")</f>
        <v>2</v>
      </c>
      <c r="BD138" s="48">
        <v>1</v>
      </c>
      <c r="BE138" s="49">
        <v>7.6923076923076925</v>
      </c>
      <c r="BF138" s="48">
        <v>0</v>
      </c>
      <c r="BG138" s="49">
        <v>0</v>
      </c>
      <c r="BH138" s="48">
        <v>0</v>
      </c>
      <c r="BI138" s="49">
        <v>0</v>
      </c>
      <c r="BJ138" s="48">
        <v>12</v>
      </c>
      <c r="BK138" s="49">
        <v>92.3076923076923</v>
      </c>
      <c r="BL138" s="48">
        <v>13</v>
      </c>
    </row>
    <row r="139" spans="1:64" ht="15">
      <c r="A139" s="64" t="s">
        <v>237</v>
      </c>
      <c r="B139" s="64" t="s">
        <v>237</v>
      </c>
      <c r="C139" s="65"/>
      <c r="D139" s="66"/>
      <c r="E139" s="67"/>
      <c r="F139" s="68"/>
      <c r="G139" s="65"/>
      <c r="H139" s="69"/>
      <c r="I139" s="70"/>
      <c r="J139" s="70"/>
      <c r="K139" s="34" t="s">
        <v>65</v>
      </c>
      <c r="L139" s="77">
        <v>141</v>
      </c>
      <c r="M139" s="77"/>
      <c r="N139" s="72"/>
      <c r="O139" s="79" t="s">
        <v>176</v>
      </c>
      <c r="P139" s="81">
        <v>43715.56519675926</v>
      </c>
      <c r="Q139" s="79" t="s">
        <v>375</v>
      </c>
      <c r="R139" s="83" t="s">
        <v>701</v>
      </c>
      <c r="S139" s="79" t="s">
        <v>893</v>
      </c>
      <c r="T139" s="79" t="s">
        <v>919</v>
      </c>
      <c r="U139" s="79"/>
      <c r="V139" s="83" t="s">
        <v>968</v>
      </c>
      <c r="W139" s="81">
        <v>43715.56519675926</v>
      </c>
      <c r="X139" s="83" t="s">
        <v>1105</v>
      </c>
      <c r="Y139" s="79"/>
      <c r="Z139" s="79"/>
      <c r="AA139" s="85" t="s">
        <v>1450</v>
      </c>
      <c r="AB139" s="79"/>
      <c r="AC139" s="79" t="b">
        <v>0</v>
      </c>
      <c r="AD139" s="79">
        <v>0</v>
      </c>
      <c r="AE139" s="85" t="s">
        <v>1659</v>
      </c>
      <c r="AF139" s="79" t="b">
        <v>0</v>
      </c>
      <c r="AG139" s="79" t="s">
        <v>1660</v>
      </c>
      <c r="AH139" s="79"/>
      <c r="AI139" s="85" t="s">
        <v>1659</v>
      </c>
      <c r="AJ139" s="79" t="b">
        <v>0</v>
      </c>
      <c r="AK139" s="79">
        <v>0</v>
      </c>
      <c r="AL139" s="85" t="s">
        <v>1659</v>
      </c>
      <c r="AM139" s="79" t="s">
        <v>1683</v>
      </c>
      <c r="AN139" s="79" t="b">
        <v>0</v>
      </c>
      <c r="AO139" s="85" t="s">
        <v>1450</v>
      </c>
      <c r="AP139" s="79" t="s">
        <v>176</v>
      </c>
      <c r="AQ139" s="79">
        <v>0</v>
      </c>
      <c r="AR139" s="79">
        <v>0</v>
      </c>
      <c r="AS139" s="79"/>
      <c r="AT139" s="79"/>
      <c r="AU139" s="79"/>
      <c r="AV139" s="79"/>
      <c r="AW139" s="79"/>
      <c r="AX139" s="79"/>
      <c r="AY139" s="79"/>
      <c r="AZ139" s="79"/>
      <c r="BA139">
        <v>282</v>
      </c>
      <c r="BB139" s="78" t="str">
        <f>REPLACE(INDEX(GroupVertices[Group],MATCH(Edges25[[#This Row],[Vertex 1]],GroupVertices[Vertex],0)),1,1,"")</f>
        <v>2</v>
      </c>
      <c r="BC139" s="78" t="str">
        <f>REPLACE(INDEX(GroupVertices[Group],MATCH(Edges25[[#This Row],[Vertex 2]],GroupVertices[Vertex],0)),1,1,"")</f>
        <v>2</v>
      </c>
      <c r="BD139" s="48">
        <v>0</v>
      </c>
      <c r="BE139" s="49">
        <v>0</v>
      </c>
      <c r="BF139" s="48">
        <v>0</v>
      </c>
      <c r="BG139" s="49">
        <v>0</v>
      </c>
      <c r="BH139" s="48">
        <v>0</v>
      </c>
      <c r="BI139" s="49">
        <v>0</v>
      </c>
      <c r="BJ139" s="48">
        <v>14</v>
      </c>
      <c r="BK139" s="49">
        <v>100</v>
      </c>
      <c r="BL139" s="48">
        <v>14</v>
      </c>
    </row>
    <row r="140" spans="1:64" ht="15">
      <c r="A140" s="64" t="s">
        <v>237</v>
      </c>
      <c r="B140" s="64" t="s">
        <v>237</v>
      </c>
      <c r="C140" s="65"/>
      <c r="D140" s="66"/>
      <c r="E140" s="67"/>
      <c r="F140" s="68"/>
      <c r="G140" s="65"/>
      <c r="H140" s="69"/>
      <c r="I140" s="70"/>
      <c r="J140" s="70"/>
      <c r="K140" s="34" t="s">
        <v>65</v>
      </c>
      <c r="L140" s="77">
        <v>142</v>
      </c>
      <c r="M140" s="77"/>
      <c r="N140" s="72"/>
      <c r="O140" s="79" t="s">
        <v>176</v>
      </c>
      <c r="P140" s="81">
        <v>43715.56520833333</v>
      </c>
      <c r="Q140" s="79" t="s">
        <v>376</v>
      </c>
      <c r="R140" s="83" t="s">
        <v>702</v>
      </c>
      <c r="S140" s="79" t="s">
        <v>893</v>
      </c>
      <c r="T140" s="79" t="s">
        <v>919</v>
      </c>
      <c r="U140" s="79"/>
      <c r="V140" s="83" t="s">
        <v>968</v>
      </c>
      <c r="W140" s="81">
        <v>43715.56520833333</v>
      </c>
      <c r="X140" s="83" t="s">
        <v>1106</v>
      </c>
      <c r="Y140" s="79"/>
      <c r="Z140" s="79"/>
      <c r="AA140" s="85" t="s">
        <v>1451</v>
      </c>
      <c r="AB140" s="79"/>
      <c r="AC140" s="79" t="b">
        <v>0</v>
      </c>
      <c r="AD140" s="79">
        <v>0</v>
      </c>
      <c r="AE140" s="85" t="s">
        <v>1659</v>
      </c>
      <c r="AF140" s="79" t="b">
        <v>0</v>
      </c>
      <c r="AG140" s="79" t="s">
        <v>1660</v>
      </c>
      <c r="AH140" s="79"/>
      <c r="AI140" s="85" t="s">
        <v>1659</v>
      </c>
      <c r="AJ140" s="79" t="b">
        <v>0</v>
      </c>
      <c r="AK140" s="79">
        <v>0</v>
      </c>
      <c r="AL140" s="85" t="s">
        <v>1659</v>
      </c>
      <c r="AM140" s="79" t="s">
        <v>1683</v>
      </c>
      <c r="AN140" s="79" t="b">
        <v>0</v>
      </c>
      <c r="AO140" s="85" t="s">
        <v>1451</v>
      </c>
      <c r="AP140" s="79" t="s">
        <v>176</v>
      </c>
      <c r="AQ140" s="79">
        <v>0</v>
      </c>
      <c r="AR140" s="79">
        <v>0</v>
      </c>
      <c r="AS140" s="79"/>
      <c r="AT140" s="79"/>
      <c r="AU140" s="79"/>
      <c r="AV140" s="79"/>
      <c r="AW140" s="79"/>
      <c r="AX140" s="79"/>
      <c r="AY140" s="79"/>
      <c r="AZ140" s="79"/>
      <c r="BA140">
        <v>282</v>
      </c>
      <c r="BB140" s="78" t="str">
        <f>REPLACE(INDEX(GroupVertices[Group],MATCH(Edges25[[#This Row],[Vertex 1]],GroupVertices[Vertex],0)),1,1,"")</f>
        <v>2</v>
      </c>
      <c r="BC140" s="78" t="str">
        <f>REPLACE(INDEX(GroupVertices[Group],MATCH(Edges25[[#This Row],[Vertex 2]],GroupVertices[Vertex],0)),1,1,"")</f>
        <v>2</v>
      </c>
      <c r="BD140" s="48">
        <v>0</v>
      </c>
      <c r="BE140" s="49">
        <v>0</v>
      </c>
      <c r="BF140" s="48">
        <v>0</v>
      </c>
      <c r="BG140" s="49">
        <v>0</v>
      </c>
      <c r="BH140" s="48">
        <v>0</v>
      </c>
      <c r="BI140" s="49">
        <v>0</v>
      </c>
      <c r="BJ140" s="48">
        <v>13</v>
      </c>
      <c r="BK140" s="49">
        <v>100</v>
      </c>
      <c r="BL140" s="48">
        <v>13</v>
      </c>
    </row>
    <row r="141" spans="1:64" ht="15">
      <c r="A141" s="64" t="s">
        <v>237</v>
      </c>
      <c r="B141" s="64" t="s">
        <v>237</v>
      </c>
      <c r="C141" s="65"/>
      <c r="D141" s="66"/>
      <c r="E141" s="67"/>
      <c r="F141" s="68"/>
      <c r="G141" s="65"/>
      <c r="H141" s="69"/>
      <c r="I141" s="70"/>
      <c r="J141" s="70"/>
      <c r="K141" s="34" t="s">
        <v>65</v>
      </c>
      <c r="L141" s="77">
        <v>143</v>
      </c>
      <c r="M141" s="77"/>
      <c r="N141" s="72"/>
      <c r="O141" s="79" t="s">
        <v>176</v>
      </c>
      <c r="P141" s="81">
        <v>43715.56520833333</v>
      </c>
      <c r="Q141" s="79" t="s">
        <v>377</v>
      </c>
      <c r="R141" s="83" t="s">
        <v>703</v>
      </c>
      <c r="S141" s="79" t="s">
        <v>893</v>
      </c>
      <c r="T141" s="79" t="s">
        <v>919</v>
      </c>
      <c r="U141" s="79"/>
      <c r="V141" s="83" t="s">
        <v>968</v>
      </c>
      <c r="W141" s="81">
        <v>43715.56520833333</v>
      </c>
      <c r="X141" s="83" t="s">
        <v>1107</v>
      </c>
      <c r="Y141" s="79"/>
      <c r="Z141" s="79"/>
      <c r="AA141" s="85" t="s">
        <v>1452</v>
      </c>
      <c r="AB141" s="79"/>
      <c r="AC141" s="79" t="b">
        <v>0</v>
      </c>
      <c r="AD141" s="79">
        <v>0</v>
      </c>
      <c r="AE141" s="85" t="s">
        <v>1659</v>
      </c>
      <c r="AF141" s="79" t="b">
        <v>0</v>
      </c>
      <c r="AG141" s="79" t="s">
        <v>1660</v>
      </c>
      <c r="AH141" s="79"/>
      <c r="AI141" s="85" t="s">
        <v>1659</v>
      </c>
      <c r="AJ141" s="79" t="b">
        <v>0</v>
      </c>
      <c r="AK141" s="79">
        <v>0</v>
      </c>
      <c r="AL141" s="85" t="s">
        <v>1659</v>
      </c>
      <c r="AM141" s="79" t="s">
        <v>1683</v>
      </c>
      <c r="AN141" s="79" t="b">
        <v>0</v>
      </c>
      <c r="AO141" s="85" t="s">
        <v>1452</v>
      </c>
      <c r="AP141" s="79" t="s">
        <v>176</v>
      </c>
      <c r="AQ141" s="79">
        <v>0</v>
      </c>
      <c r="AR141" s="79">
        <v>0</v>
      </c>
      <c r="AS141" s="79"/>
      <c r="AT141" s="79"/>
      <c r="AU141" s="79"/>
      <c r="AV141" s="79"/>
      <c r="AW141" s="79"/>
      <c r="AX141" s="79"/>
      <c r="AY141" s="79"/>
      <c r="AZ141" s="79"/>
      <c r="BA141">
        <v>282</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13</v>
      </c>
      <c r="BK141" s="49">
        <v>100</v>
      </c>
      <c r="BL141" s="48">
        <v>13</v>
      </c>
    </row>
    <row r="142" spans="1:64" ht="15">
      <c r="A142" s="64" t="s">
        <v>237</v>
      </c>
      <c r="B142" s="64" t="s">
        <v>237</v>
      </c>
      <c r="C142" s="65"/>
      <c r="D142" s="66"/>
      <c r="E142" s="67"/>
      <c r="F142" s="68"/>
      <c r="G142" s="65"/>
      <c r="H142" s="69"/>
      <c r="I142" s="70"/>
      <c r="J142" s="70"/>
      <c r="K142" s="34" t="s">
        <v>65</v>
      </c>
      <c r="L142" s="77">
        <v>144</v>
      </c>
      <c r="M142" s="77"/>
      <c r="N142" s="72"/>
      <c r="O142" s="79" t="s">
        <v>176</v>
      </c>
      <c r="P142" s="81">
        <v>43715.56521990741</v>
      </c>
      <c r="Q142" s="79" t="s">
        <v>378</v>
      </c>
      <c r="R142" s="83" t="s">
        <v>704</v>
      </c>
      <c r="S142" s="79" t="s">
        <v>893</v>
      </c>
      <c r="T142" s="79" t="s">
        <v>919</v>
      </c>
      <c r="U142" s="79"/>
      <c r="V142" s="83" t="s">
        <v>968</v>
      </c>
      <c r="W142" s="81">
        <v>43715.56521990741</v>
      </c>
      <c r="X142" s="83" t="s">
        <v>1108</v>
      </c>
      <c r="Y142" s="79"/>
      <c r="Z142" s="79"/>
      <c r="AA142" s="85" t="s">
        <v>1453</v>
      </c>
      <c r="AB142" s="79"/>
      <c r="AC142" s="79" t="b">
        <v>0</v>
      </c>
      <c r="AD142" s="79">
        <v>0</v>
      </c>
      <c r="AE142" s="85" t="s">
        <v>1659</v>
      </c>
      <c r="AF142" s="79" t="b">
        <v>0</v>
      </c>
      <c r="AG142" s="79" t="s">
        <v>1660</v>
      </c>
      <c r="AH142" s="79"/>
      <c r="AI142" s="85" t="s">
        <v>1659</v>
      </c>
      <c r="AJ142" s="79" t="b">
        <v>0</v>
      </c>
      <c r="AK142" s="79">
        <v>0</v>
      </c>
      <c r="AL142" s="85" t="s">
        <v>1659</v>
      </c>
      <c r="AM142" s="79" t="s">
        <v>1683</v>
      </c>
      <c r="AN142" s="79" t="b">
        <v>0</v>
      </c>
      <c r="AO142" s="85" t="s">
        <v>1453</v>
      </c>
      <c r="AP142" s="79" t="s">
        <v>176</v>
      </c>
      <c r="AQ142" s="79">
        <v>0</v>
      </c>
      <c r="AR142" s="79">
        <v>0</v>
      </c>
      <c r="AS142" s="79"/>
      <c r="AT142" s="79"/>
      <c r="AU142" s="79"/>
      <c r="AV142" s="79"/>
      <c r="AW142" s="79"/>
      <c r="AX142" s="79"/>
      <c r="AY142" s="79"/>
      <c r="AZ142" s="79"/>
      <c r="BA142">
        <v>282</v>
      </c>
      <c r="BB142" s="78" t="str">
        <f>REPLACE(INDEX(GroupVertices[Group],MATCH(Edges25[[#This Row],[Vertex 1]],GroupVertices[Vertex],0)),1,1,"")</f>
        <v>2</v>
      </c>
      <c r="BC142" s="78" t="str">
        <f>REPLACE(INDEX(GroupVertices[Group],MATCH(Edges25[[#This Row],[Vertex 2]],GroupVertices[Vertex],0)),1,1,"")</f>
        <v>2</v>
      </c>
      <c r="BD142" s="48">
        <v>0</v>
      </c>
      <c r="BE142" s="49">
        <v>0</v>
      </c>
      <c r="BF142" s="48">
        <v>0</v>
      </c>
      <c r="BG142" s="49">
        <v>0</v>
      </c>
      <c r="BH142" s="48">
        <v>0</v>
      </c>
      <c r="BI142" s="49">
        <v>0</v>
      </c>
      <c r="BJ142" s="48">
        <v>13</v>
      </c>
      <c r="BK142" s="49">
        <v>100</v>
      </c>
      <c r="BL142" s="48">
        <v>13</v>
      </c>
    </row>
    <row r="143" spans="1:64" ht="15">
      <c r="A143" s="64" t="s">
        <v>237</v>
      </c>
      <c r="B143" s="64" t="s">
        <v>237</v>
      </c>
      <c r="C143" s="65"/>
      <c r="D143" s="66"/>
      <c r="E143" s="67"/>
      <c r="F143" s="68"/>
      <c r="G143" s="65"/>
      <c r="H143" s="69"/>
      <c r="I143" s="70"/>
      <c r="J143" s="70"/>
      <c r="K143" s="34" t="s">
        <v>65</v>
      </c>
      <c r="L143" s="77">
        <v>145</v>
      </c>
      <c r="M143" s="77"/>
      <c r="N143" s="72"/>
      <c r="O143" s="79" t="s">
        <v>176</v>
      </c>
      <c r="P143" s="81">
        <v>43715.56523148148</v>
      </c>
      <c r="Q143" s="79" t="s">
        <v>379</v>
      </c>
      <c r="R143" s="83" t="s">
        <v>705</v>
      </c>
      <c r="S143" s="79" t="s">
        <v>893</v>
      </c>
      <c r="T143" s="79" t="s">
        <v>919</v>
      </c>
      <c r="U143" s="79"/>
      <c r="V143" s="83" t="s">
        <v>968</v>
      </c>
      <c r="W143" s="81">
        <v>43715.56523148148</v>
      </c>
      <c r="X143" s="83" t="s">
        <v>1109</v>
      </c>
      <c r="Y143" s="79"/>
      <c r="Z143" s="79"/>
      <c r="AA143" s="85" t="s">
        <v>1454</v>
      </c>
      <c r="AB143" s="79"/>
      <c r="AC143" s="79" t="b">
        <v>0</v>
      </c>
      <c r="AD143" s="79">
        <v>0</v>
      </c>
      <c r="AE143" s="85" t="s">
        <v>1659</v>
      </c>
      <c r="AF143" s="79" t="b">
        <v>0</v>
      </c>
      <c r="AG143" s="79" t="s">
        <v>1660</v>
      </c>
      <c r="AH143" s="79"/>
      <c r="AI143" s="85" t="s">
        <v>1659</v>
      </c>
      <c r="AJ143" s="79" t="b">
        <v>0</v>
      </c>
      <c r="AK143" s="79">
        <v>0</v>
      </c>
      <c r="AL143" s="85" t="s">
        <v>1659</v>
      </c>
      <c r="AM143" s="79" t="s">
        <v>1683</v>
      </c>
      <c r="AN143" s="79" t="b">
        <v>0</v>
      </c>
      <c r="AO143" s="85" t="s">
        <v>1454</v>
      </c>
      <c r="AP143" s="79" t="s">
        <v>176</v>
      </c>
      <c r="AQ143" s="79">
        <v>0</v>
      </c>
      <c r="AR143" s="79">
        <v>0</v>
      </c>
      <c r="AS143" s="79"/>
      <c r="AT143" s="79"/>
      <c r="AU143" s="79"/>
      <c r="AV143" s="79"/>
      <c r="AW143" s="79"/>
      <c r="AX143" s="79"/>
      <c r="AY143" s="79"/>
      <c r="AZ143" s="79"/>
      <c r="BA143">
        <v>282</v>
      </c>
      <c r="BB143" s="78" t="str">
        <f>REPLACE(INDEX(GroupVertices[Group],MATCH(Edges25[[#This Row],[Vertex 1]],GroupVertices[Vertex],0)),1,1,"")</f>
        <v>2</v>
      </c>
      <c r="BC143" s="78" t="str">
        <f>REPLACE(INDEX(GroupVertices[Group],MATCH(Edges25[[#This Row],[Vertex 2]],GroupVertices[Vertex],0)),1,1,"")</f>
        <v>2</v>
      </c>
      <c r="BD143" s="48">
        <v>1</v>
      </c>
      <c r="BE143" s="49">
        <v>7.142857142857143</v>
      </c>
      <c r="BF143" s="48">
        <v>0</v>
      </c>
      <c r="BG143" s="49">
        <v>0</v>
      </c>
      <c r="BH143" s="48">
        <v>0</v>
      </c>
      <c r="BI143" s="49">
        <v>0</v>
      </c>
      <c r="BJ143" s="48">
        <v>13</v>
      </c>
      <c r="BK143" s="49">
        <v>92.85714285714286</v>
      </c>
      <c r="BL143" s="48">
        <v>14</v>
      </c>
    </row>
    <row r="144" spans="1:64" ht="15">
      <c r="A144" s="64" t="s">
        <v>237</v>
      </c>
      <c r="B144" s="64" t="s">
        <v>237</v>
      </c>
      <c r="C144" s="65"/>
      <c r="D144" s="66"/>
      <c r="E144" s="67"/>
      <c r="F144" s="68"/>
      <c r="G144" s="65"/>
      <c r="H144" s="69"/>
      <c r="I144" s="70"/>
      <c r="J144" s="70"/>
      <c r="K144" s="34" t="s">
        <v>65</v>
      </c>
      <c r="L144" s="77">
        <v>146</v>
      </c>
      <c r="M144" s="77"/>
      <c r="N144" s="72"/>
      <c r="O144" s="79" t="s">
        <v>176</v>
      </c>
      <c r="P144" s="81">
        <v>43715.56523148148</v>
      </c>
      <c r="Q144" s="79" t="s">
        <v>380</v>
      </c>
      <c r="R144" s="83" t="s">
        <v>706</v>
      </c>
      <c r="S144" s="79" t="s">
        <v>893</v>
      </c>
      <c r="T144" s="79" t="s">
        <v>919</v>
      </c>
      <c r="U144" s="79"/>
      <c r="V144" s="83" t="s">
        <v>968</v>
      </c>
      <c r="W144" s="81">
        <v>43715.56523148148</v>
      </c>
      <c r="X144" s="83" t="s">
        <v>1110</v>
      </c>
      <c r="Y144" s="79"/>
      <c r="Z144" s="79"/>
      <c r="AA144" s="85" t="s">
        <v>1455</v>
      </c>
      <c r="AB144" s="79"/>
      <c r="AC144" s="79" t="b">
        <v>0</v>
      </c>
      <c r="AD144" s="79">
        <v>0</v>
      </c>
      <c r="AE144" s="85" t="s">
        <v>1659</v>
      </c>
      <c r="AF144" s="79" t="b">
        <v>0</v>
      </c>
      <c r="AG144" s="79" t="s">
        <v>1660</v>
      </c>
      <c r="AH144" s="79"/>
      <c r="AI144" s="85" t="s">
        <v>1659</v>
      </c>
      <c r="AJ144" s="79" t="b">
        <v>0</v>
      </c>
      <c r="AK144" s="79">
        <v>0</v>
      </c>
      <c r="AL144" s="85" t="s">
        <v>1659</v>
      </c>
      <c r="AM144" s="79" t="s">
        <v>1683</v>
      </c>
      <c r="AN144" s="79" t="b">
        <v>0</v>
      </c>
      <c r="AO144" s="85" t="s">
        <v>1455</v>
      </c>
      <c r="AP144" s="79" t="s">
        <v>176</v>
      </c>
      <c r="AQ144" s="79">
        <v>0</v>
      </c>
      <c r="AR144" s="79">
        <v>0</v>
      </c>
      <c r="AS144" s="79"/>
      <c r="AT144" s="79"/>
      <c r="AU144" s="79"/>
      <c r="AV144" s="79"/>
      <c r="AW144" s="79"/>
      <c r="AX144" s="79"/>
      <c r="AY144" s="79"/>
      <c r="AZ144" s="79"/>
      <c r="BA144">
        <v>282</v>
      </c>
      <c r="BB144" s="78" t="str">
        <f>REPLACE(INDEX(GroupVertices[Group],MATCH(Edges25[[#This Row],[Vertex 1]],GroupVertices[Vertex],0)),1,1,"")</f>
        <v>2</v>
      </c>
      <c r="BC144" s="78" t="str">
        <f>REPLACE(INDEX(GroupVertices[Group],MATCH(Edges25[[#This Row],[Vertex 2]],GroupVertices[Vertex],0)),1,1,"")</f>
        <v>2</v>
      </c>
      <c r="BD144" s="48">
        <v>0</v>
      </c>
      <c r="BE144" s="49">
        <v>0</v>
      </c>
      <c r="BF144" s="48">
        <v>0</v>
      </c>
      <c r="BG144" s="49">
        <v>0</v>
      </c>
      <c r="BH144" s="48">
        <v>0</v>
      </c>
      <c r="BI144" s="49">
        <v>0</v>
      </c>
      <c r="BJ144" s="48">
        <v>15</v>
      </c>
      <c r="BK144" s="49">
        <v>100</v>
      </c>
      <c r="BL144" s="48">
        <v>15</v>
      </c>
    </row>
    <row r="145" spans="1:64" ht="15">
      <c r="A145" s="64" t="s">
        <v>237</v>
      </c>
      <c r="B145" s="64" t="s">
        <v>237</v>
      </c>
      <c r="C145" s="65"/>
      <c r="D145" s="66"/>
      <c r="E145" s="67"/>
      <c r="F145" s="68"/>
      <c r="G145" s="65"/>
      <c r="H145" s="69"/>
      <c r="I145" s="70"/>
      <c r="J145" s="70"/>
      <c r="K145" s="34" t="s">
        <v>65</v>
      </c>
      <c r="L145" s="77">
        <v>147</v>
      </c>
      <c r="M145" s="77"/>
      <c r="N145" s="72"/>
      <c r="O145" s="79" t="s">
        <v>176</v>
      </c>
      <c r="P145" s="81">
        <v>43715.56524305556</v>
      </c>
      <c r="Q145" s="79" t="s">
        <v>381</v>
      </c>
      <c r="R145" s="83" t="s">
        <v>707</v>
      </c>
      <c r="S145" s="79" t="s">
        <v>893</v>
      </c>
      <c r="T145" s="79" t="s">
        <v>919</v>
      </c>
      <c r="U145" s="79"/>
      <c r="V145" s="83" t="s">
        <v>968</v>
      </c>
      <c r="W145" s="81">
        <v>43715.56524305556</v>
      </c>
      <c r="X145" s="83" t="s">
        <v>1111</v>
      </c>
      <c r="Y145" s="79"/>
      <c r="Z145" s="79"/>
      <c r="AA145" s="85" t="s">
        <v>1456</v>
      </c>
      <c r="AB145" s="79"/>
      <c r="AC145" s="79" t="b">
        <v>0</v>
      </c>
      <c r="AD145" s="79">
        <v>0</v>
      </c>
      <c r="AE145" s="85" t="s">
        <v>1659</v>
      </c>
      <c r="AF145" s="79" t="b">
        <v>0</v>
      </c>
      <c r="AG145" s="79" t="s">
        <v>1660</v>
      </c>
      <c r="AH145" s="79"/>
      <c r="AI145" s="85" t="s">
        <v>1659</v>
      </c>
      <c r="AJ145" s="79" t="b">
        <v>0</v>
      </c>
      <c r="AK145" s="79">
        <v>0</v>
      </c>
      <c r="AL145" s="85" t="s">
        <v>1659</v>
      </c>
      <c r="AM145" s="79" t="s">
        <v>1683</v>
      </c>
      <c r="AN145" s="79" t="b">
        <v>0</v>
      </c>
      <c r="AO145" s="85" t="s">
        <v>1456</v>
      </c>
      <c r="AP145" s="79" t="s">
        <v>176</v>
      </c>
      <c r="AQ145" s="79">
        <v>0</v>
      </c>
      <c r="AR145" s="79">
        <v>0</v>
      </c>
      <c r="AS145" s="79"/>
      <c r="AT145" s="79"/>
      <c r="AU145" s="79"/>
      <c r="AV145" s="79"/>
      <c r="AW145" s="79"/>
      <c r="AX145" s="79"/>
      <c r="AY145" s="79"/>
      <c r="AZ145" s="79"/>
      <c r="BA145">
        <v>282</v>
      </c>
      <c r="BB145" s="78" t="str">
        <f>REPLACE(INDEX(GroupVertices[Group],MATCH(Edges25[[#This Row],[Vertex 1]],GroupVertices[Vertex],0)),1,1,"")</f>
        <v>2</v>
      </c>
      <c r="BC145" s="78" t="str">
        <f>REPLACE(INDEX(GroupVertices[Group],MATCH(Edges25[[#This Row],[Vertex 2]],GroupVertices[Vertex],0)),1,1,"")</f>
        <v>2</v>
      </c>
      <c r="BD145" s="48">
        <v>0</v>
      </c>
      <c r="BE145" s="49">
        <v>0</v>
      </c>
      <c r="BF145" s="48">
        <v>0</v>
      </c>
      <c r="BG145" s="49">
        <v>0</v>
      </c>
      <c r="BH145" s="48">
        <v>0</v>
      </c>
      <c r="BI145" s="49">
        <v>0</v>
      </c>
      <c r="BJ145" s="48">
        <v>14</v>
      </c>
      <c r="BK145" s="49">
        <v>100</v>
      </c>
      <c r="BL145" s="48">
        <v>14</v>
      </c>
    </row>
    <row r="146" spans="1:64" ht="15">
      <c r="A146" s="64" t="s">
        <v>237</v>
      </c>
      <c r="B146" s="64" t="s">
        <v>237</v>
      </c>
      <c r="C146" s="65"/>
      <c r="D146" s="66"/>
      <c r="E146" s="67"/>
      <c r="F146" s="68"/>
      <c r="G146" s="65"/>
      <c r="H146" s="69"/>
      <c r="I146" s="70"/>
      <c r="J146" s="70"/>
      <c r="K146" s="34" t="s">
        <v>65</v>
      </c>
      <c r="L146" s="77">
        <v>148</v>
      </c>
      <c r="M146" s="77"/>
      <c r="N146" s="72"/>
      <c r="O146" s="79" t="s">
        <v>176</v>
      </c>
      <c r="P146" s="81">
        <v>43715.565254629626</v>
      </c>
      <c r="Q146" s="79" t="s">
        <v>382</v>
      </c>
      <c r="R146" s="83" t="s">
        <v>708</v>
      </c>
      <c r="S146" s="79" t="s">
        <v>893</v>
      </c>
      <c r="T146" s="79" t="s">
        <v>919</v>
      </c>
      <c r="U146" s="79"/>
      <c r="V146" s="83" t="s">
        <v>968</v>
      </c>
      <c r="W146" s="81">
        <v>43715.565254629626</v>
      </c>
      <c r="X146" s="83" t="s">
        <v>1112</v>
      </c>
      <c r="Y146" s="79"/>
      <c r="Z146" s="79"/>
      <c r="AA146" s="85" t="s">
        <v>1457</v>
      </c>
      <c r="AB146" s="79"/>
      <c r="AC146" s="79" t="b">
        <v>0</v>
      </c>
      <c r="AD146" s="79">
        <v>0</v>
      </c>
      <c r="AE146" s="85" t="s">
        <v>1659</v>
      </c>
      <c r="AF146" s="79" t="b">
        <v>0</v>
      </c>
      <c r="AG146" s="79" t="s">
        <v>1660</v>
      </c>
      <c r="AH146" s="79"/>
      <c r="AI146" s="85" t="s">
        <v>1659</v>
      </c>
      <c r="AJ146" s="79" t="b">
        <v>0</v>
      </c>
      <c r="AK146" s="79">
        <v>0</v>
      </c>
      <c r="AL146" s="85" t="s">
        <v>1659</v>
      </c>
      <c r="AM146" s="79" t="s">
        <v>1683</v>
      </c>
      <c r="AN146" s="79" t="b">
        <v>0</v>
      </c>
      <c r="AO146" s="85" t="s">
        <v>1457</v>
      </c>
      <c r="AP146" s="79" t="s">
        <v>176</v>
      </c>
      <c r="AQ146" s="79">
        <v>0</v>
      </c>
      <c r="AR146" s="79">
        <v>0</v>
      </c>
      <c r="AS146" s="79"/>
      <c r="AT146" s="79"/>
      <c r="AU146" s="79"/>
      <c r="AV146" s="79"/>
      <c r="AW146" s="79"/>
      <c r="AX146" s="79"/>
      <c r="AY146" s="79"/>
      <c r="AZ146" s="79"/>
      <c r="BA146">
        <v>282</v>
      </c>
      <c r="BB146" s="78" t="str">
        <f>REPLACE(INDEX(GroupVertices[Group],MATCH(Edges25[[#This Row],[Vertex 1]],GroupVertices[Vertex],0)),1,1,"")</f>
        <v>2</v>
      </c>
      <c r="BC146" s="78" t="str">
        <f>REPLACE(INDEX(GroupVertices[Group],MATCH(Edges25[[#This Row],[Vertex 2]],GroupVertices[Vertex],0)),1,1,"")</f>
        <v>2</v>
      </c>
      <c r="BD146" s="48">
        <v>1</v>
      </c>
      <c r="BE146" s="49">
        <v>5.882352941176471</v>
      </c>
      <c r="BF146" s="48">
        <v>1</v>
      </c>
      <c r="BG146" s="49">
        <v>5.882352941176471</v>
      </c>
      <c r="BH146" s="48">
        <v>0</v>
      </c>
      <c r="BI146" s="49">
        <v>0</v>
      </c>
      <c r="BJ146" s="48">
        <v>15</v>
      </c>
      <c r="BK146" s="49">
        <v>88.23529411764706</v>
      </c>
      <c r="BL146" s="48">
        <v>17</v>
      </c>
    </row>
    <row r="147" spans="1:64" ht="15">
      <c r="A147" s="64" t="s">
        <v>237</v>
      </c>
      <c r="B147" s="64" t="s">
        <v>237</v>
      </c>
      <c r="C147" s="65"/>
      <c r="D147" s="66"/>
      <c r="E147" s="67"/>
      <c r="F147" s="68"/>
      <c r="G147" s="65"/>
      <c r="H147" s="69"/>
      <c r="I147" s="70"/>
      <c r="J147" s="70"/>
      <c r="K147" s="34" t="s">
        <v>65</v>
      </c>
      <c r="L147" s="77">
        <v>149</v>
      </c>
      <c r="M147" s="77"/>
      <c r="N147" s="72"/>
      <c r="O147" s="79" t="s">
        <v>176</v>
      </c>
      <c r="P147" s="81">
        <v>43715.61356481481</v>
      </c>
      <c r="Q147" s="79" t="s">
        <v>383</v>
      </c>
      <c r="R147" s="83" t="s">
        <v>709</v>
      </c>
      <c r="S147" s="79" t="s">
        <v>893</v>
      </c>
      <c r="T147" s="79" t="s">
        <v>919</v>
      </c>
      <c r="U147" s="79"/>
      <c r="V147" s="83" t="s">
        <v>968</v>
      </c>
      <c r="W147" s="81">
        <v>43715.61356481481</v>
      </c>
      <c r="X147" s="83" t="s">
        <v>1113</v>
      </c>
      <c r="Y147" s="79"/>
      <c r="Z147" s="79"/>
      <c r="AA147" s="85" t="s">
        <v>1458</v>
      </c>
      <c r="AB147" s="79"/>
      <c r="AC147" s="79" t="b">
        <v>0</v>
      </c>
      <c r="AD147" s="79">
        <v>0</v>
      </c>
      <c r="AE147" s="85" t="s">
        <v>1659</v>
      </c>
      <c r="AF147" s="79" t="b">
        <v>0</v>
      </c>
      <c r="AG147" s="79" t="s">
        <v>1661</v>
      </c>
      <c r="AH147" s="79"/>
      <c r="AI147" s="85" t="s">
        <v>1659</v>
      </c>
      <c r="AJ147" s="79" t="b">
        <v>0</v>
      </c>
      <c r="AK147" s="79">
        <v>0</v>
      </c>
      <c r="AL147" s="85" t="s">
        <v>1659</v>
      </c>
      <c r="AM147" s="79" t="s">
        <v>1683</v>
      </c>
      <c r="AN147" s="79" t="b">
        <v>0</v>
      </c>
      <c r="AO147" s="85" t="s">
        <v>1458</v>
      </c>
      <c r="AP147" s="79" t="s">
        <v>176</v>
      </c>
      <c r="AQ147" s="79">
        <v>0</v>
      </c>
      <c r="AR147" s="79">
        <v>0</v>
      </c>
      <c r="AS147" s="79"/>
      <c r="AT147" s="79"/>
      <c r="AU147" s="79"/>
      <c r="AV147" s="79"/>
      <c r="AW147" s="79"/>
      <c r="AX147" s="79"/>
      <c r="AY147" s="79"/>
      <c r="AZ147" s="79"/>
      <c r="BA147">
        <v>282</v>
      </c>
      <c r="BB147" s="78" t="str">
        <f>REPLACE(INDEX(GroupVertices[Group],MATCH(Edges25[[#This Row],[Vertex 1]],GroupVertices[Vertex],0)),1,1,"")</f>
        <v>2</v>
      </c>
      <c r="BC147" s="78" t="str">
        <f>REPLACE(INDEX(GroupVertices[Group],MATCH(Edges25[[#This Row],[Vertex 2]],GroupVertices[Vertex],0)),1,1,"")</f>
        <v>2</v>
      </c>
      <c r="BD147" s="48">
        <v>2</v>
      </c>
      <c r="BE147" s="49">
        <v>13.333333333333334</v>
      </c>
      <c r="BF147" s="48">
        <v>0</v>
      </c>
      <c r="BG147" s="49">
        <v>0</v>
      </c>
      <c r="BH147" s="48">
        <v>0</v>
      </c>
      <c r="BI147" s="49">
        <v>0</v>
      </c>
      <c r="BJ147" s="48">
        <v>13</v>
      </c>
      <c r="BK147" s="49">
        <v>86.66666666666667</v>
      </c>
      <c r="BL147" s="48">
        <v>15</v>
      </c>
    </row>
    <row r="148" spans="1:64" ht="15">
      <c r="A148" s="64" t="s">
        <v>237</v>
      </c>
      <c r="B148" s="64" t="s">
        <v>237</v>
      </c>
      <c r="C148" s="65"/>
      <c r="D148" s="66"/>
      <c r="E148" s="67"/>
      <c r="F148" s="68"/>
      <c r="G148" s="65"/>
      <c r="H148" s="69"/>
      <c r="I148" s="70"/>
      <c r="J148" s="70"/>
      <c r="K148" s="34" t="s">
        <v>65</v>
      </c>
      <c r="L148" s="77">
        <v>150</v>
      </c>
      <c r="M148" s="77"/>
      <c r="N148" s="72"/>
      <c r="O148" s="79" t="s">
        <v>176</v>
      </c>
      <c r="P148" s="81">
        <v>43715.61357638889</v>
      </c>
      <c r="Q148" s="79" t="s">
        <v>384</v>
      </c>
      <c r="R148" s="83" t="s">
        <v>710</v>
      </c>
      <c r="S148" s="79" t="s">
        <v>893</v>
      </c>
      <c r="T148" s="79" t="s">
        <v>919</v>
      </c>
      <c r="U148" s="79"/>
      <c r="V148" s="83" t="s">
        <v>968</v>
      </c>
      <c r="W148" s="81">
        <v>43715.61357638889</v>
      </c>
      <c r="X148" s="83" t="s">
        <v>1114</v>
      </c>
      <c r="Y148" s="79"/>
      <c r="Z148" s="79"/>
      <c r="AA148" s="85" t="s">
        <v>1459</v>
      </c>
      <c r="AB148" s="79"/>
      <c r="AC148" s="79" t="b">
        <v>0</v>
      </c>
      <c r="AD148" s="79">
        <v>0</v>
      </c>
      <c r="AE148" s="85" t="s">
        <v>1659</v>
      </c>
      <c r="AF148" s="79" t="b">
        <v>0</v>
      </c>
      <c r="AG148" s="79" t="s">
        <v>1660</v>
      </c>
      <c r="AH148" s="79"/>
      <c r="AI148" s="85" t="s">
        <v>1659</v>
      </c>
      <c r="AJ148" s="79" t="b">
        <v>0</v>
      </c>
      <c r="AK148" s="79">
        <v>0</v>
      </c>
      <c r="AL148" s="85" t="s">
        <v>1659</v>
      </c>
      <c r="AM148" s="79" t="s">
        <v>1683</v>
      </c>
      <c r="AN148" s="79" t="b">
        <v>0</v>
      </c>
      <c r="AO148" s="85" t="s">
        <v>1459</v>
      </c>
      <c r="AP148" s="79" t="s">
        <v>176</v>
      </c>
      <c r="AQ148" s="79">
        <v>0</v>
      </c>
      <c r="AR148" s="79">
        <v>0</v>
      </c>
      <c r="AS148" s="79"/>
      <c r="AT148" s="79"/>
      <c r="AU148" s="79"/>
      <c r="AV148" s="79"/>
      <c r="AW148" s="79"/>
      <c r="AX148" s="79"/>
      <c r="AY148" s="79"/>
      <c r="AZ148" s="79"/>
      <c r="BA148">
        <v>282</v>
      </c>
      <c r="BB148" s="78" t="str">
        <f>REPLACE(INDEX(GroupVertices[Group],MATCH(Edges25[[#This Row],[Vertex 1]],GroupVertices[Vertex],0)),1,1,"")</f>
        <v>2</v>
      </c>
      <c r="BC148" s="78" t="str">
        <f>REPLACE(INDEX(GroupVertices[Group],MATCH(Edges25[[#This Row],[Vertex 2]],GroupVertices[Vertex],0)),1,1,"")</f>
        <v>2</v>
      </c>
      <c r="BD148" s="48">
        <v>0</v>
      </c>
      <c r="BE148" s="49">
        <v>0</v>
      </c>
      <c r="BF148" s="48">
        <v>0</v>
      </c>
      <c r="BG148" s="49">
        <v>0</v>
      </c>
      <c r="BH148" s="48">
        <v>0</v>
      </c>
      <c r="BI148" s="49">
        <v>0</v>
      </c>
      <c r="BJ148" s="48">
        <v>11</v>
      </c>
      <c r="BK148" s="49">
        <v>100</v>
      </c>
      <c r="BL148" s="48">
        <v>11</v>
      </c>
    </row>
    <row r="149" spans="1:64" ht="15">
      <c r="A149" s="64" t="s">
        <v>237</v>
      </c>
      <c r="B149" s="64" t="s">
        <v>237</v>
      </c>
      <c r="C149" s="65"/>
      <c r="D149" s="66"/>
      <c r="E149" s="67"/>
      <c r="F149" s="68"/>
      <c r="G149" s="65"/>
      <c r="H149" s="69"/>
      <c r="I149" s="70"/>
      <c r="J149" s="70"/>
      <c r="K149" s="34" t="s">
        <v>65</v>
      </c>
      <c r="L149" s="77">
        <v>151</v>
      </c>
      <c r="M149" s="77"/>
      <c r="N149" s="72"/>
      <c r="O149" s="79" t="s">
        <v>176</v>
      </c>
      <c r="P149" s="81">
        <v>43715.613587962966</v>
      </c>
      <c r="Q149" s="79" t="s">
        <v>385</v>
      </c>
      <c r="R149" s="83" t="s">
        <v>711</v>
      </c>
      <c r="S149" s="79" t="s">
        <v>893</v>
      </c>
      <c r="T149" s="79" t="s">
        <v>919</v>
      </c>
      <c r="U149" s="79"/>
      <c r="V149" s="83" t="s">
        <v>968</v>
      </c>
      <c r="W149" s="81">
        <v>43715.613587962966</v>
      </c>
      <c r="X149" s="83" t="s">
        <v>1115</v>
      </c>
      <c r="Y149" s="79"/>
      <c r="Z149" s="79"/>
      <c r="AA149" s="85" t="s">
        <v>1460</v>
      </c>
      <c r="AB149" s="79"/>
      <c r="AC149" s="79" t="b">
        <v>0</v>
      </c>
      <c r="AD149" s="79">
        <v>0</v>
      </c>
      <c r="AE149" s="85" t="s">
        <v>1659</v>
      </c>
      <c r="AF149" s="79" t="b">
        <v>0</v>
      </c>
      <c r="AG149" s="79" t="s">
        <v>1660</v>
      </c>
      <c r="AH149" s="79"/>
      <c r="AI149" s="85" t="s">
        <v>1659</v>
      </c>
      <c r="AJ149" s="79" t="b">
        <v>0</v>
      </c>
      <c r="AK149" s="79">
        <v>0</v>
      </c>
      <c r="AL149" s="85" t="s">
        <v>1659</v>
      </c>
      <c r="AM149" s="79" t="s">
        <v>1683</v>
      </c>
      <c r="AN149" s="79" t="b">
        <v>0</v>
      </c>
      <c r="AO149" s="85" t="s">
        <v>1460</v>
      </c>
      <c r="AP149" s="79" t="s">
        <v>176</v>
      </c>
      <c r="AQ149" s="79">
        <v>0</v>
      </c>
      <c r="AR149" s="79">
        <v>0</v>
      </c>
      <c r="AS149" s="79"/>
      <c r="AT149" s="79"/>
      <c r="AU149" s="79"/>
      <c r="AV149" s="79"/>
      <c r="AW149" s="79"/>
      <c r="AX149" s="79"/>
      <c r="AY149" s="79"/>
      <c r="AZ149" s="79"/>
      <c r="BA149">
        <v>282</v>
      </c>
      <c r="BB149" s="78" t="str">
        <f>REPLACE(INDEX(GroupVertices[Group],MATCH(Edges25[[#This Row],[Vertex 1]],GroupVertices[Vertex],0)),1,1,"")</f>
        <v>2</v>
      </c>
      <c r="BC149" s="78" t="str">
        <f>REPLACE(INDEX(GroupVertices[Group],MATCH(Edges25[[#This Row],[Vertex 2]],GroupVertices[Vertex],0)),1,1,"")</f>
        <v>2</v>
      </c>
      <c r="BD149" s="48">
        <v>0</v>
      </c>
      <c r="BE149" s="49">
        <v>0</v>
      </c>
      <c r="BF149" s="48">
        <v>0</v>
      </c>
      <c r="BG149" s="49">
        <v>0</v>
      </c>
      <c r="BH149" s="48">
        <v>0</v>
      </c>
      <c r="BI149" s="49">
        <v>0</v>
      </c>
      <c r="BJ149" s="48">
        <v>14</v>
      </c>
      <c r="BK149" s="49">
        <v>100</v>
      </c>
      <c r="BL149" s="48">
        <v>14</v>
      </c>
    </row>
    <row r="150" spans="1:64" ht="15">
      <c r="A150" s="64" t="s">
        <v>237</v>
      </c>
      <c r="B150" s="64" t="s">
        <v>237</v>
      </c>
      <c r="C150" s="65"/>
      <c r="D150" s="66"/>
      <c r="E150" s="67"/>
      <c r="F150" s="68"/>
      <c r="G150" s="65"/>
      <c r="H150" s="69"/>
      <c r="I150" s="70"/>
      <c r="J150" s="70"/>
      <c r="K150" s="34" t="s">
        <v>65</v>
      </c>
      <c r="L150" s="77">
        <v>152</v>
      </c>
      <c r="M150" s="77"/>
      <c r="N150" s="72"/>
      <c r="O150" s="79" t="s">
        <v>176</v>
      </c>
      <c r="P150" s="81">
        <v>43715.65498842593</v>
      </c>
      <c r="Q150" s="79" t="s">
        <v>386</v>
      </c>
      <c r="R150" s="83" t="s">
        <v>712</v>
      </c>
      <c r="S150" s="79" t="s">
        <v>893</v>
      </c>
      <c r="T150" s="79" t="s">
        <v>919</v>
      </c>
      <c r="U150" s="79"/>
      <c r="V150" s="83" t="s">
        <v>968</v>
      </c>
      <c r="W150" s="81">
        <v>43715.65498842593</v>
      </c>
      <c r="X150" s="83" t="s">
        <v>1116</v>
      </c>
      <c r="Y150" s="79"/>
      <c r="Z150" s="79"/>
      <c r="AA150" s="85" t="s">
        <v>1461</v>
      </c>
      <c r="AB150" s="79"/>
      <c r="AC150" s="79" t="b">
        <v>0</v>
      </c>
      <c r="AD150" s="79">
        <v>0</v>
      </c>
      <c r="AE150" s="85" t="s">
        <v>1659</v>
      </c>
      <c r="AF150" s="79" t="b">
        <v>0</v>
      </c>
      <c r="AG150" s="79" t="s">
        <v>1660</v>
      </c>
      <c r="AH150" s="79"/>
      <c r="AI150" s="85" t="s">
        <v>1659</v>
      </c>
      <c r="AJ150" s="79" t="b">
        <v>0</v>
      </c>
      <c r="AK150" s="79">
        <v>0</v>
      </c>
      <c r="AL150" s="85" t="s">
        <v>1659</v>
      </c>
      <c r="AM150" s="79" t="s">
        <v>1683</v>
      </c>
      <c r="AN150" s="79" t="b">
        <v>0</v>
      </c>
      <c r="AO150" s="85" t="s">
        <v>1461</v>
      </c>
      <c r="AP150" s="79" t="s">
        <v>176</v>
      </c>
      <c r="AQ150" s="79">
        <v>0</v>
      </c>
      <c r="AR150" s="79">
        <v>0</v>
      </c>
      <c r="AS150" s="79"/>
      <c r="AT150" s="79"/>
      <c r="AU150" s="79"/>
      <c r="AV150" s="79"/>
      <c r="AW150" s="79"/>
      <c r="AX150" s="79"/>
      <c r="AY150" s="79"/>
      <c r="AZ150" s="79"/>
      <c r="BA150">
        <v>282</v>
      </c>
      <c r="BB150" s="78" t="str">
        <f>REPLACE(INDEX(GroupVertices[Group],MATCH(Edges25[[#This Row],[Vertex 1]],GroupVertices[Vertex],0)),1,1,"")</f>
        <v>2</v>
      </c>
      <c r="BC150" s="78" t="str">
        <f>REPLACE(INDEX(GroupVertices[Group],MATCH(Edges25[[#This Row],[Vertex 2]],GroupVertices[Vertex],0)),1,1,"")</f>
        <v>2</v>
      </c>
      <c r="BD150" s="48">
        <v>0</v>
      </c>
      <c r="BE150" s="49">
        <v>0</v>
      </c>
      <c r="BF150" s="48">
        <v>0</v>
      </c>
      <c r="BG150" s="49">
        <v>0</v>
      </c>
      <c r="BH150" s="48">
        <v>0</v>
      </c>
      <c r="BI150" s="49">
        <v>0</v>
      </c>
      <c r="BJ150" s="48">
        <v>12</v>
      </c>
      <c r="BK150" s="49">
        <v>100</v>
      </c>
      <c r="BL150" s="48">
        <v>12</v>
      </c>
    </row>
    <row r="151" spans="1:64" ht="15">
      <c r="A151" s="64" t="s">
        <v>237</v>
      </c>
      <c r="B151" s="64" t="s">
        <v>237</v>
      </c>
      <c r="C151" s="65"/>
      <c r="D151" s="66"/>
      <c r="E151" s="67"/>
      <c r="F151" s="68"/>
      <c r="G151" s="65"/>
      <c r="H151" s="69"/>
      <c r="I151" s="70"/>
      <c r="J151" s="70"/>
      <c r="K151" s="34" t="s">
        <v>65</v>
      </c>
      <c r="L151" s="77">
        <v>153</v>
      </c>
      <c r="M151" s="77"/>
      <c r="N151" s="72"/>
      <c r="O151" s="79" t="s">
        <v>176</v>
      </c>
      <c r="P151" s="81">
        <v>43715.655</v>
      </c>
      <c r="Q151" s="79" t="s">
        <v>387</v>
      </c>
      <c r="R151" s="83" t="s">
        <v>713</v>
      </c>
      <c r="S151" s="79" t="s">
        <v>893</v>
      </c>
      <c r="T151" s="79" t="s">
        <v>919</v>
      </c>
      <c r="U151" s="79"/>
      <c r="V151" s="83" t="s">
        <v>968</v>
      </c>
      <c r="W151" s="81">
        <v>43715.655</v>
      </c>
      <c r="X151" s="83" t="s">
        <v>1117</v>
      </c>
      <c r="Y151" s="79"/>
      <c r="Z151" s="79"/>
      <c r="AA151" s="85" t="s">
        <v>1462</v>
      </c>
      <c r="AB151" s="79"/>
      <c r="AC151" s="79" t="b">
        <v>0</v>
      </c>
      <c r="AD151" s="79">
        <v>0</v>
      </c>
      <c r="AE151" s="85" t="s">
        <v>1659</v>
      </c>
      <c r="AF151" s="79" t="b">
        <v>0</v>
      </c>
      <c r="AG151" s="79" t="s">
        <v>1660</v>
      </c>
      <c r="AH151" s="79"/>
      <c r="AI151" s="85" t="s">
        <v>1659</v>
      </c>
      <c r="AJ151" s="79" t="b">
        <v>0</v>
      </c>
      <c r="AK151" s="79">
        <v>0</v>
      </c>
      <c r="AL151" s="85" t="s">
        <v>1659</v>
      </c>
      <c r="AM151" s="79" t="s">
        <v>1683</v>
      </c>
      <c r="AN151" s="79" t="b">
        <v>0</v>
      </c>
      <c r="AO151" s="85" t="s">
        <v>1462</v>
      </c>
      <c r="AP151" s="79" t="s">
        <v>176</v>
      </c>
      <c r="AQ151" s="79">
        <v>0</v>
      </c>
      <c r="AR151" s="79">
        <v>0</v>
      </c>
      <c r="AS151" s="79"/>
      <c r="AT151" s="79"/>
      <c r="AU151" s="79"/>
      <c r="AV151" s="79"/>
      <c r="AW151" s="79"/>
      <c r="AX151" s="79"/>
      <c r="AY151" s="79"/>
      <c r="AZ151" s="79"/>
      <c r="BA151">
        <v>282</v>
      </c>
      <c r="BB151" s="78" t="str">
        <f>REPLACE(INDEX(GroupVertices[Group],MATCH(Edges25[[#This Row],[Vertex 1]],GroupVertices[Vertex],0)),1,1,"")</f>
        <v>2</v>
      </c>
      <c r="BC151" s="78" t="str">
        <f>REPLACE(INDEX(GroupVertices[Group],MATCH(Edges25[[#This Row],[Vertex 2]],GroupVertices[Vertex],0)),1,1,"")</f>
        <v>2</v>
      </c>
      <c r="BD151" s="48">
        <v>0</v>
      </c>
      <c r="BE151" s="49">
        <v>0</v>
      </c>
      <c r="BF151" s="48">
        <v>0</v>
      </c>
      <c r="BG151" s="49">
        <v>0</v>
      </c>
      <c r="BH151" s="48">
        <v>0</v>
      </c>
      <c r="BI151" s="49">
        <v>0</v>
      </c>
      <c r="BJ151" s="48">
        <v>15</v>
      </c>
      <c r="BK151" s="49">
        <v>100</v>
      </c>
      <c r="BL151" s="48">
        <v>15</v>
      </c>
    </row>
    <row r="152" spans="1:64" ht="15">
      <c r="A152" s="64" t="s">
        <v>237</v>
      </c>
      <c r="B152" s="64" t="s">
        <v>237</v>
      </c>
      <c r="C152" s="65"/>
      <c r="D152" s="66"/>
      <c r="E152" s="67"/>
      <c r="F152" s="68"/>
      <c r="G152" s="65"/>
      <c r="H152" s="69"/>
      <c r="I152" s="70"/>
      <c r="J152" s="70"/>
      <c r="K152" s="34" t="s">
        <v>65</v>
      </c>
      <c r="L152" s="77">
        <v>154</v>
      </c>
      <c r="M152" s="77"/>
      <c r="N152" s="72"/>
      <c r="O152" s="79" t="s">
        <v>176</v>
      </c>
      <c r="P152" s="81">
        <v>43715.655</v>
      </c>
      <c r="Q152" s="79" t="s">
        <v>388</v>
      </c>
      <c r="R152" s="83" t="s">
        <v>714</v>
      </c>
      <c r="S152" s="79" t="s">
        <v>893</v>
      </c>
      <c r="T152" s="79" t="s">
        <v>919</v>
      </c>
      <c r="U152" s="79"/>
      <c r="V152" s="83" t="s">
        <v>968</v>
      </c>
      <c r="W152" s="81">
        <v>43715.655</v>
      </c>
      <c r="X152" s="83" t="s">
        <v>1118</v>
      </c>
      <c r="Y152" s="79"/>
      <c r="Z152" s="79"/>
      <c r="AA152" s="85" t="s">
        <v>1463</v>
      </c>
      <c r="AB152" s="79"/>
      <c r="AC152" s="79" t="b">
        <v>0</v>
      </c>
      <c r="AD152" s="79">
        <v>0</v>
      </c>
      <c r="AE152" s="85" t="s">
        <v>1659</v>
      </c>
      <c r="AF152" s="79" t="b">
        <v>0</v>
      </c>
      <c r="AG152" s="79" t="s">
        <v>1660</v>
      </c>
      <c r="AH152" s="79"/>
      <c r="AI152" s="85" t="s">
        <v>1659</v>
      </c>
      <c r="AJ152" s="79" t="b">
        <v>0</v>
      </c>
      <c r="AK152" s="79">
        <v>0</v>
      </c>
      <c r="AL152" s="85" t="s">
        <v>1659</v>
      </c>
      <c r="AM152" s="79" t="s">
        <v>1683</v>
      </c>
      <c r="AN152" s="79" t="b">
        <v>0</v>
      </c>
      <c r="AO152" s="85" t="s">
        <v>1463</v>
      </c>
      <c r="AP152" s="79" t="s">
        <v>176</v>
      </c>
      <c r="AQ152" s="79">
        <v>0</v>
      </c>
      <c r="AR152" s="79">
        <v>0</v>
      </c>
      <c r="AS152" s="79"/>
      <c r="AT152" s="79"/>
      <c r="AU152" s="79"/>
      <c r="AV152" s="79"/>
      <c r="AW152" s="79"/>
      <c r="AX152" s="79"/>
      <c r="AY152" s="79"/>
      <c r="AZ152" s="79"/>
      <c r="BA152">
        <v>282</v>
      </c>
      <c r="BB152" s="78" t="str">
        <f>REPLACE(INDEX(GroupVertices[Group],MATCH(Edges25[[#This Row],[Vertex 1]],GroupVertices[Vertex],0)),1,1,"")</f>
        <v>2</v>
      </c>
      <c r="BC152" s="78" t="str">
        <f>REPLACE(INDEX(GroupVertices[Group],MATCH(Edges25[[#This Row],[Vertex 2]],GroupVertices[Vertex],0)),1,1,"")</f>
        <v>2</v>
      </c>
      <c r="BD152" s="48">
        <v>0</v>
      </c>
      <c r="BE152" s="49">
        <v>0</v>
      </c>
      <c r="BF152" s="48">
        <v>0</v>
      </c>
      <c r="BG152" s="49">
        <v>0</v>
      </c>
      <c r="BH152" s="48">
        <v>0</v>
      </c>
      <c r="BI152" s="49">
        <v>0</v>
      </c>
      <c r="BJ152" s="48">
        <v>13</v>
      </c>
      <c r="BK152" s="49">
        <v>100</v>
      </c>
      <c r="BL152" s="48">
        <v>13</v>
      </c>
    </row>
    <row r="153" spans="1:64" ht="15">
      <c r="A153" s="64" t="s">
        <v>237</v>
      </c>
      <c r="B153" s="64" t="s">
        <v>237</v>
      </c>
      <c r="C153" s="65"/>
      <c r="D153" s="66"/>
      <c r="E153" s="67"/>
      <c r="F153" s="68"/>
      <c r="G153" s="65"/>
      <c r="H153" s="69"/>
      <c r="I153" s="70"/>
      <c r="J153" s="70"/>
      <c r="K153" s="34" t="s">
        <v>65</v>
      </c>
      <c r="L153" s="77">
        <v>155</v>
      </c>
      <c r="M153" s="77"/>
      <c r="N153" s="72"/>
      <c r="O153" s="79" t="s">
        <v>176</v>
      </c>
      <c r="P153" s="81">
        <v>43715.655011574076</v>
      </c>
      <c r="Q153" s="79" t="s">
        <v>389</v>
      </c>
      <c r="R153" s="83" t="s">
        <v>715</v>
      </c>
      <c r="S153" s="79" t="s">
        <v>893</v>
      </c>
      <c r="T153" s="79" t="s">
        <v>919</v>
      </c>
      <c r="U153" s="79"/>
      <c r="V153" s="83" t="s">
        <v>968</v>
      </c>
      <c r="W153" s="81">
        <v>43715.655011574076</v>
      </c>
      <c r="X153" s="83" t="s">
        <v>1119</v>
      </c>
      <c r="Y153" s="79"/>
      <c r="Z153" s="79"/>
      <c r="AA153" s="85" t="s">
        <v>1464</v>
      </c>
      <c r="AB153" s="79"/>
      <c r="AC153" s="79" t="b">
        <v>0</v>
      </c>
      <c r="AD153" s="79">
        <v>0</v>
      </c>
      <c r="AE153" s="85" t="s">
        <v>1659</v>
      </c>
      <c r="AF153" s="79" t="b">
        <v>0</v>
      </c>
      <c r="AG153" s="79" t="s">
        <v>1660</v>
      </c>
      <c r="AH153" s="79"/>
      <c r="AI153" s="85" t="s">
        <v>1659</v>
      </c>
      <c r="AJ153" s="79" t="b">
        <v>0</v>
      </c>
      <c r="AK153" s="79">
        <v>0</v>
      </c>
      <c r="AL153" s="85" t="s">
        <v>1659</v>
      </c>
      <c r="AM153" s="79" t="s">
        <v>1683</v>
      </c>
      <c r="AN153" s="79" t="b">
        <v>0</v>
      </c>
      <c r="AO153" s="85" t="s">
        <v>1464</v>
      </c>
      <c r="AP153" s="79" t="s">
        <v>176</v>
      </c>
      <c r="AQ153" s="79">
        <v>0</v>
      </c>
      <c r="AR153" s="79">
        <v>0</v>
      </c>
      <c r="AS153" s="79"/>
      <c r="AT153" s="79"/>
      <c r="AU153" s="79"/>
      <c r="AV153" s="79"/>
      <c r="AW153" s="79"/>
      <c r="AX153" s="79"/>
      <c r="AY153" s="79"/>
      <c r="AZ153" s="79"/>
      <c r="BA153">
        <v>282</v>
      </c>
      <c r="BB153" s="78" t="str">
        <f>REPLACE(INDEX(GroupVertices[Group],MATCH(Edges25[[#This Row],[Vertex 1]],GroupVertices[Vertex],0)),1,1,"")</f>
        <v>2</v>
      </c>
      <c r="BC153" s="78" t="str">
        <f>REPLACE(INDEX(GroupVertices[Group],MATCH(Edges25[[#This Row],[Vertex 2]],GroupVertices[Vertex],0)),1,1,"")</f>
        <v>2</v>
      </c>
      <c r="BD153" s="48">
        <v>0</v>
      </c>
      <c r="BE153" s="49">
        <v>0</v>
      </c>
      <c r="BF153" s="48">
        <v>0</v>
      </c>
      <c r="BG153" s="49">
        <v>0</v>
      </c>
      <c r="BH153" s="48">
        <v>0</v>
      </c>
      <c r="BI153" s="49">
        <v>0</v>
      </c>
      <c r="BJ153" s="48">
        <v>14</v>
      </c>
      <c r="BK153" s="49">
        <v>100</v>
      </c>
      <c r="BL153" s="48">
        <v>14</v>
      </c>
    </row>
    <row r="154" spans="1:64" ht="15">
      <c r="A154" s="64" t="s">
        <v>237</v>
      </c>
      <c r="B154" s="64" t="s">
        <v>237</v>
      </c>
      <c r="C154" s="65"/>
      <c r="D154" s="66"/>
      <c r="E154" s="67"/>
      <c r="F154" s="68"/>
      <c r="G154" s="65"/>
      <c r="H154" s="69"/>
      <c r="I154" s="70"/>
      <c r="J154" s="70"/>
      <c r="K154" s="34" t="s">
        <v>65</v>
      </c>
      <c r="L154" s="77">
        <v>156</v>
      </c>
      <c r="M154" s="77"/>
      <c r="N154" s="72"/>
      <c r="O154" s="79" t="s">
        <v>176</v>
      </c>
      <c r="P154" s="81">
        <v>43715.655023148145</v>
      </c>
      <c r="Q154" s="79" t="s">
        <v>390</v>
      </c>
      <c r="R154" s="83" t="s">
        <v>716</v>
      </c>
      <c r="S154" s="79" t="s">
        <v>893</v>
      </c>
      <c r="T154" s="79" t="s">
        <v>919</v>
      </c>
      <c r="U154" s="79"/>
      <c r="V154" s="83" t="s">
        <v>968</v>
      </c>
      <c r="W154" s="81">
        <v>43715.655023148145</v>
      </c>
      <c r="X154" s="83" t="s">
        <v>1120</v>
      </c>
      <c r="Y154" s="79"/>
      <c r="Z154" s="79"/>
      <c r="AA154" s="85" t="s">
        <v>1465</v>
      </c>
      <c r="AB154" s="79"/>
      <c r="AC154" s="79" t="b">
        <v>0</v>
      </c>
      <c r="AD154" s="79">
        <v>0</v>
      </c>
      <c r="AE154" s="85" t="s">
        <v>1659</v>
      </c>
      <c r="AF154" s="79" t="b">
        <v>0</v>
      </c>
      <c r="AG154" s="79" t="s">
        <v>1660</v>
      </c>
      <c r="AH154" s="79"/>
      <c r="AI154" s="85" t="s">
        <v>1659</v>
      </c>
      <c r="AJ154" s="79" t="b">
        <v>0</v>
      </c>
      <c r="AK154" s="79">
        <v>0</v>
      </c>
      <c r="AL154" s="85" t="s">
        <v>1659</v>
      </c>
      <c r="AM154" s="79" t="s">
        <v>1683</v>
      </c>
      <c r="AN154" s="79" t="b">
        <v>0</v>
      </c>
      <c r="AO154" s="85" t="s">
        <v>1465</v>
      </c>
      <c r="AP154" s="79" t="s">
        <v>176</v>
      </c>
      <c r="AQ154" s="79">
        <v>0</v>
      </c>
      <c r="AR154" s="79">
        <v>0</v>
      </c>
      <c r="AS154" s="79"/>
      <c r="AT154" s="79"/>
      <c r="AU154" s="79"/>
      <c r="AV154" s="79"/>
      <c r="AW154" s="79"/>
      <c r="AX154" s="79"/>
      <c r="AY154" s="79"/>
      <c r="AZ154" s="79"/>
      <c r="BA154">
        <v>282</v>
      </c>
      <c r="BB154" s="78" t="str">
        <f>REPLACE(INDEX(GroupVertices[Group],MATCH(Edges25[[#This Row],[Vertex 1]],GroupVertices[Vertex],0)),1,1,"")</f>
        <v>2</v>
      </c>
      <c r="BC154" s="78" t="str">
        <f>REPLACE(INDEX(GroupVertices[Group],MATCH(Edges25[[#This Row],[Vertex 2]],GroupVertices[Vertex],0)),1,1,"")</f>
        <v>2</v>
      </c>
      <c r="BD154" s="48">
        <v>0</v>
      </c>
      <c r="BE154" s="49">
        <v>0</v>
      </c>
      <c r="BF154" s="48">
        <v>0</v>
      </c>
      <c r="BG154" s="49">
        <v>0</v>
      </c>
      <c r="BH154" s="48">
        <v>0</v>
      </c>
      <c r="BI154" s="49">
        <v>0</v>
      </c>
      <c r="BJ154" s="48">
        <v>14</v>
      </c>
      <c r="BK154" s="49">
        <v>100</v>
      </c>
      <c r="BL154" s="48">
        <v>14</v>
      </c>
    </row>
    <row r="155" spans="1:64" ht="15">
      <c r="A155" s="64" t="s">
        <v>237</v>
      </c>
      <c r="B155" s="64" t="s">
        <v>237</v>
      </c>
      <c r="C155" s="65"/>
      <c r="D155" s="66"/>
      <c r="E155" s="67"/>
      <c r="F155" s="68"/>
      <c r="G155" s="65"/>
      <c r="H155" s="69"/>
      <c r="I155" s="70"/>
      <c r="J155" s="70"/>
      <c r="K155" s="34" t="s">
        <v>65</v>
      </c>
      <c r="L155" s="77">
        <v>157</v>
      </c>
      <c r="M155" s="77"/>
      <c r="N155" s="72"/>
      <c r="O155" s="79" t="s">
        <v>176</v>
      </c>
      <c r="P155" s="81">
        <v>43715.65503472222</v>
      </c>
      <c r="Q155" s="79" t="s">
        <v>391</v>
      </c>
      <c r="R155" s="83" t="s">
        <v>717</v>
      </c>
      <c r="S155" s="79" t="s">
        <v>893</v>
      </c>
      <c r="T155" s="79" t="s">
        <v>919</v>
      </c>
      <c r="U155" s="79"/>
      <c r="V155" s="83" t="s">
        <v>968</v>
      </c>
      <c r="W155" s="81">
        <v>43715.65503472222</v>
      </c>
      <c r="X155" s="83" t="s">
        <v>1121</v>
      </c>
      <c r="Y155" s="79"/>
      <c r="Z155" s="79"/>
      <c r="AA155" s="85" t="s">
        <v>1466</v>
      </c>
      <c r="AB155" s="79"/>
      <c r="AC155" s="79" t="b">
        <v>0</v>
      </c>
      <c r="AD155" s="79">
        <v>0</v>
      </c>
      <c r="AE155" s="85" t="s">
        <v>1659</v>
      </c>
      <c r="AF155" s="79" t="b">
        <v>0</v>
      </c>
      <c r="AG155" s="79" t="s">
        <v>1660</v>
      </c>
      <c r="AH155" s="79"/>
      <c r="AI155" s="85" t="s">
        <v>1659</v>
      </c>
      <c r="AJ155" s="79" t="b">
        <v>0</v>
      </c>
      <c r="AK155" s="79">
        <v>0</v>
      </c>
      <c r="AL155" s="85" t="s">
        <v>1659</v>
      </c>
      <c r="AM155" s="79" t="s">
        <v>1683</v>
      </c>
      <c r="AN155" s="79" t="b">
        <v>0</v>
      </c>
      <c r="AO155" s="85" t="s">
        <v>1466</v>
      </c>
      <c r="AP155" s="79" t="s">
        <v>176</v>
      </c>
      <c r="AQ155" s="79">
        <v>0</v>
      </c>
      <c r="AR155" s="79">
        <v>0</v>
      </c>
      <c r="AS155" s="79"/>
      <c r="AT155" s="79"/>
      <c r="AU155" s="79"/>
      <c r="AV155" s="79"/>
      <c r="AW155" s="79"/>
      <c r="AX155" s="79"/>
      <c r="AY155" s="79"/>
      <c r="AZ155" s="79"/>
      <c r="BA155">
        <v>282</v>
      </c>
      <c r="BB155" s="78" t="str">
        <f>REPLACE(INDEX(GroupVertices[Group],MATCH(Edges25[[#This Row],[Vertex 1]],GroupVertices[Vertex],0)),1,1,"")</f>
        <v>2</v>
      </c>
      <c r="BC155" s="78" t="str">
        <f>REPLACE(INDEX(GroupVertices[Group],MATCH(Edges25[[#This Row],[Vertex 2]],GroupVertices[Vertex],0)),1,1,"")</f>
        <v>2</v>
      </c>
      <c r="BD155" s="48">
        <v>0</v>
      </c>
      <c r="BE155" s="49">
        <v>0</v>
      </c>
      <c r="BF155" s="48">
        <v>0</v>
      </c>
      <c r="BG155" s="49">
        <v>0</v>
      </c>
      <c r="BH155" s="48">
        <v>0</v>
      </c>
      <c r="BI155" s="49">
        <v>0</v>
      </c>
      <c r="BJ155" s="48">
        <v>15</v>
      </c>
      <c r="BK155" s="49">
        <v>100</v>
      </c>
      <c r="BL155" s="48">
        <v>15</v>
      </c>
    </row>
    <row r="156" spans="1:64" ht="15">
      <c r="A156" s="64" t="s">
        <v>237</v>
      </c>
      <c r="B156" s="64" t="s">
        <v>237</v>
      </c>
      <c r="C156" s="65"/>
      <c r="D156" s="66"/>
      <c r="E156" s="67"/>
      <c r="F156" s="68"/>
      <c r="G156" s="65"/>
      <c r="H156" s="69"/>
      <c r="I156" s="70"/>
      <c r="J156" s="70"/>
      <c r="K156" s="34" t="s">
        <v>65</v>
      </c>
      <c r="L156" s="77">
        <v>158</v>
      </c>
      <c r="M156" s="77"/>
      <c r="N156" s="72"/>
      <c r="O156" s="79" t="s">
        <v>176</v>
      </c>
      <c r="P156" s="81">
        <v>43715.65503472222</v>
      </c>
      <c r="Q156" s="79" t="s">
        <v>392</v>
      </c>
      <c r="R156" s="83" t="s">
        <v>718</v>
      </c>
      <c r="S156" s="79" t="s">
        <v>893</v>
      </c>
      <c r="T156" s="79" t="s">
        <v>919</v>
      </c>
      <c r="U156" s="79"/>
      <c r="V156" s="83" t="s">
        <v>968</v>
      </c>
      <c r="W156" s="81">
        <v>43715.65503472222</v>
      </c>
      <c r="X156" s="83" t="s">
        <v>1122</v>
      </c>
      <c r="Y156" s="79"/>
      <c r="Z156" s="79"/>
      <c r="AA156" s="85" t="s">
        <v>1467</v>
      </c>
      <c r="AB156" s="79"/>
      <c r="AC156" s="79" t="b">
        <v>0</v>
      </c>
      <c r="AD156" s="79">
        <v>0</v>
      </c>
      <c r="AE156" s="85" t="s">
        <v>1659</v>
      </c>
      <c r="AF156" s="79" t="b">
        <v>0</v>
      </c>
      <c r="AG156" s="79" t="s">
        <v>1660</v>
      </c>
      <c r="AH156" s="79"/>
      <c r="AI156" s="85" t="s">
        <v>1659</v>
      </c>
      <c r="AJ156" s="79" t="b">
        <v>0</v>
      </c>
      <c r="AK156" s="79">
        <v>0</v>
      </c>
      <c r="AL156" s="85" t="s">
        <v>1659</v>
      </c>
      <c r="AM156" s="79" t="s">
        <v>1683</v>
      </c>
      <c r="AN156" s="79" t="b">
        <v>0</v>
      </c>
      <c r="AO156" s="85" t="s">
        <v>1467</v>
      </c>
      <c r="AP156" s="79" t="s">
        <v>176</v>
      </c>
      <c r="AQ156" s="79">
        <v>0</v>
      </c>
      <c r="AR156" s="79">
        <v>0</v>
      </c>
      <c r="AS156" s="79"/>
      <c r="AT156" s="79"/>
      <c r="AU156" s="79"/>
      <c r="AV156" s="79"/>
      <c r="AW156" s="79"/>
      <c r="AX156" s="79"/>
      <c r="AY156" s="79"/>
      <c r="AZ156" s="79"/>
      <c r="BA156">
        <v>282</v>
      </c>
      <c r="BB156" s="78" t="str">
        <f>REPLACE(INDEX(GroupVertices[Group],MATCH(Edges25[[#This Row],[Vertex 1]],GroupVertices[Vertex],0)),1,1,"")</f>
        <v>2</v>
      </c>
      <c r="BC156" s="78" t="str">
        <f>REPLACE(INDEX(GroupVertices[Group],MATCH(Edges25[[#This Row],[Vertex 2]],GroupVertices[Vertex],0)),1,1,"")</f>
        <v>2</v>
      </c>
      <c r="BD156" s="48">
        <v>0</v>
      </c>
      <c r="BE156" s="49">
        <v>0</v>
      </c>
      <c r="BF156" s="48">
        <v>1</v>
      </c>
      <c r="BG156" s="49">
        <v>7.6923076923076925</v>
      </c>
      <c r="BH156" s="48">
        <v>0</v>
      </c>
      <c r="BI156" s="49">
        <v>0</v>
      </c>
      <c r="BJ156" s="48">
        <v>12</v>
      </c>
      <c r="BK156" s="49">
        <v>92.3076923076923</v>
      </c>
      <c r="BL156" s="48">
        <v>13</v>
      </c>
    </row>
    <row r="157" spans="1:64" ht="15">
      <c r="A157" s="64" t="s">
        <v>237</v>
      </c>
      <c r="B157" s="64" t="s">
        <v>237</v>
      </c>
      <c r="C157" s="65"/>
      <c r="D157" s="66"/>
      <c r="E157" s="67"/>
      <c r="F157" s="68"/>
      <c r="G157" s="65"/>
      <c r="H157" s="69"/>
      <c r="I157" s="70"/>
      <c r="J157" s="70"/>
      <c r="K157" s="34" t="s">
        <v>65</v>
      </c>
      <c r="L157" s="77">
        <v>159</v>
      </c>
      <c r="M157" s="77"/>
      <c r="N157" s="72"/>
      <c r="O157" s="79" t="s">
        <v>176</v>
      </c>
      <c r="P157" s="81">
        <v>43715.6550462963</v>
      </c>
      <c r="Q157" s="79" t="s">
        <v>393</v>
      </c>
      <c r="R157" s="83" t="s">
        <v>719</v>
      </c>
      <c r="S157" s="79" t="s">
        <v>893</v>
      </c>
      <c r="T157" s="79" t="s">
        <v>919</v>
      </c>
      <c r="U157" s="79"/>
      <c r="V157" s="83" t="s">
        <v>968</v>
      </c>
      <c r="W157" s="81">
        <v>43715.6550462963</v>
      </c>
      <c r="X157" s="83" t="s">
        <v>1123</v>
      </c>
      <c r="Y157" s="79"/>
      <c r="Z157" s="79"/>
      <c r="AA157" s="85" t="s">
        <v>1468</v>
      </c>
      <c r="AB157" s="79"/>
      <c r="AC157" s="79" t="b">
        <v>0</v>
      </c>
      <c r="AD157" s="79">
        <v>0</v>
      </c>
      <c r="AE157" s="85" t="s">
        <v>1659</v>
      </c>
      <c r="AF157" s="79" t="b">
        <v>0</v>
      </c>
      <c r="AG157" s="79" t="s">
        <v>1660</v>
      </c>
      <c r="AH157" s="79"/>
      <c r="AI157" s="85" t="s">
        <v>1659</v>
      </c>
      <c r="AJ157" s="79" t="b">
        <v>0</v>
      </c>
      <c r="AK157" s="79">
        <v>0</v>
      </c>
      <c r="AL157" s="85" t="s">
        <v>1659</v>
      </c>
      <c r="AM157" s="79" t="s">
        <v>1683</v>
      </c>
      <c r="AN157" s="79" t="b">
        <v>0</v>
      </c>
      <c r="AO157" s="85" t="s">
        <v>1468</v>
      </c>
      <c r="AP157" s="79" t="s">
        <v>176</v>
      </c>
      <c r="AQ157" s="79">
        <v>0</v>
      </c>
      <c r="AR157" s="79">
        <v>0</v>
      </c>
      <c r="AS157" s="79"/>
      <c r="AT157" s="79"/>
      <c r="AU157" s="79"/>
      <c r="AV157" s="79"/>
      <c r="AW157" s="79"/>
      <c r="AX157" s="79"/>
      <c r="AY157" s="79"/>
      <c r="AZ157" s="79"/>
      <c r="BA157">
        <v>282</v>
      </c>
      <c r="BB157" s="78" t="str">
        <f>REPLACE(INDEX(GroupVertices[Group],MATCH(Edges25[[#This Row],[Vertex 1]],GroupVertices[Vertex],0)),1,1,"")</f>
        <v>2</v>
      </c>
      <c r="BC157" s="78" t="str">
        <f>REPLACE(INDEX(GroupVertices[Group],MATCH(Edges25[[#This Row],[Vertex 2]],GroupVertices[Vertex],0)),1,1,"")</f>
        <v>2</v>
      </c>
      <c r="BD157" s="48">
        <v>0</v>
      </c>
      <c r="BE157" s="49">
        <v>0</v>
      </c>
      <c r="BF157" s="48">
        <v>1</v>
      </c>
      <c r="BG157" s="49">
        <v>7.142857142857143</v>
      </c>
      <c r="BH157" s="48">
        <v>0</v>
      </c>
      <c r="BI157" s="49">
        <v>0</v>
      </c>
      <c r="BJ157" s="48">
        <v>13</v>
      </c>
      <c r="BK157" s="49">
        <v>92.85714285714286</v>
      </c>
      <c r="BL157" s="48">
        <v>14</v>
      </c>
    </row>
    <row r="158" spans="1:64" ht="15">
      <c r="A158" s="64" t="s">
        <v>237</v>
      </c>
      <c r="B158" s="64" t="s">
        <v>237</v>
      </c>
      <c r="C158" s="65"/>
      <c r="D158" s="66"/>
      <c r="E158" s="67"/>
      <c r="F158" s="68"/>
      <c r="G158" s="65"/>
      <c r="H158" s="69"/>
      <c r="I158" s="70"/>
      <c r="J158" s="70"/>
      <c r="K158" s="34" t="s">
        <v>65</v>
      </c>
      <c r="L158" s="77">
        <v>160</v>
      </c>
      <c r="M158" s="77"/>
      <c r="N158" s="72"/>
      <c r="O158" s="79" t="s">
        <v>176</v>
      </c>
      <c r="P158" s="81">
        <v>43715.700370370374</v>
      </c>
      <c r="Q158" s="79" t="s">
        <v>394</v>
      </c>
      <c r="R158" s="83" t="s">
        <v>720</v>
      </c>
      <c r="S158" s="79" t="s">
        <v>893</v>
      </c>
      <c r="T158" s="79" t="s">
        <v>919</v>
      </c>
      <c r="U158" s="79"/>
      <c r="V158" s="83" t="s">
        <v>968</v>
      </c>
      <c r="W158" s="81">
        <v>43715.700370370374</v>
      </c>
      <c r="X158" s="83" t="s">
        <v>1124</v>
      </c>
      <c r="Y158" s="79"/>
      <c r="Z158" s="79"/>
      <c r="AA158" s="85" t="s">
        <v>1469</v>
      </c>
      <c r="AB158" s="79"/>
      <c r="AC158" s="79" t="b">
        <v>0</v>
      </c>
      <c r="AD158" s="79">
        <v>0</v>
      </c>
      <c r="AE158" s="85" t="s">
        <v>1659</v>
      </c>
      <c r="AF158" s="79" t="b">
        <v>0</v>
      </c>
      <c r="AG158" s="79" t="s">
        <v>1660</v>
      </c>
      <c r="AH158" s="79"/>
      <c r="AI158" s="85" t="s">
        <v>1659</v>
      </c>
      <c r="AJ158" s="79" t="b">
        <v>0</v>
      </c>
      <c r="AK158" s="79">
        <v>0</v>
      </c>
      <c r="AL158" s="85" t="s">
        <v>1659</v>
      </c>
      <c r="AM158" s="79" t="s">
        <v>1683</v>
      </c>
      <c r="AN158" s="79" t="b">
        <v>0</v>
      </c>
      <c r="AO158" s="85" t="s">
        <v>1469</v>
      </c>
      <c r="AP158" s="79" t="s">
        <v>176</v>
      </c>
      <c r="AQ158" s="79">
        <v>0</v>
      </c>
      <c r="AR158" s="79">
        <v>0</v>
      </c>
      <c r="AS158" s="79"/>
      <c r="AT158" s="79"/>
      <c r="AU158" s="79"/>
      <c r="AV158" s="79"/>
      <c r="AW158" s="79"/>
      <c r="AX158" s="79"/>
      <c r="AY158" s="79"/>
      <c r="AZ158" s="79"/>
      <c r="BA158">
        <v>282</v>
      </c>
      <c r="BB158" s="78" t="str">
        <f>REPLACE(INDEX(GroupVertices[Group],MATCH(Edges25[[#This Row],[Vertex 1]],GroupVertices[Vertex],0)),1,1,"")</f>
        <v>2</v>
      </c>
      <c r="BC158" s="78" t="str">
        <f>REPLACE(INDEX(GroupVertices[Group],MATCH(Edges25[[#This Row],[Vertex 2]],GroupVertices[Vertex],0)),1,1,"")</f>
        <v>2</v>
      </c>
      <c r="BD158" s="48">
        <v>0</v>
      </c>
      <c r="BE158" s="49">
        <v>0</v>
      </c>
      <c r="BF158" s="48">
        <v>1</v>
      </c>
      <c r="BG158" s="49">
        <v>8.333333333333334</v>
      </c>
      <c r="BH158" s="48">
        <v>0</v>
      </c>
      <c r="BI158" s="49">
        <v>0</v>
      </c>
      <c r="BJ158" s="48">
        <v>11</v>
      </c>
      <c r="BK158" s="49">
        <v>91.66666666666667</v>
      </c>
      <c r="BL158" s="48">
        <v>12</v>
      </c>
    </row>
    <row r="159" spans="1:64" ht="15">
      <c r="A159" s="64" t="s">
        <v>237</v>
      </c>
      <c r="B159" s="64" t="s">
        <v>237</v>
      </c>
      <c r="C159" s="65"/>
      <c r="D159" s="66"/>
      <c r="E159" s="67"/>
      <c r="F159" s="68"/>
      <c r="G159" s="65"/>
      <c r="H159" s="69"/>
      <c r="I159" s="70"/>
      <c r="J159" s="70"/>
      <c r="K159" s="34" t="s">
        <v>65</v>
      </c>
      <c r="L159" s="77">
        <v>161</v>
      </c>
      <c r="M159" s="77"/>
      <c r="N159" s="72"/>
      <c r="O159" s="79" t="s">
        <v>176</v>
      </c>
      <c r="P159" s="81">
        <v>43715.83943287037</v>
      </c>
      <c r="Q159" s="79" t="s">
        <v>395</v>
      </c>
      <c r="R159" s="83" t="s">
        <v>721</v>
      </c>
      <c r="S159" s="79" t="s">
        <v>893</v>
      </c>
      <c r="T159" s="79" t="s">
        <v>919</v>
      </c>
      <c r="U159" s="79"/>
      <c r="V159" s="83" t="s">
        <v>968</v>
      </c>
      <c r="W159" s="81">
        <v>43715.83943287037</v>
      </c>
      <c r="X159" s="83" t="s">
        <v>1125</v>
      </c>
      <c r="Y159" s="79"/>
      <c r="Z159" s="79"/>
      <c r="AA159" s="85" t="s">
        <v>1470</v>
      </c>
      <c r="AB159" s="79"/>
      <c r="AC159" s="79" t="b">
        <v>0</v>
      </c>
      <c r="AD159" s="79">
        <v>0</v>
      </c>
      <c r="AE159" s="85" t="s">
        <v>1659</v>
      </c>
      <c r="AF159" s="79" t="b">
        <v>0</v>
      </c>
      <c r="AG159" s="79" t="s">
        <v>1660</v>
      </c>
      <c r="AH159" s="79"/>
      <c r="AI159" s="85" t="s">
        <v>1659</v>
      </c>
      <c r="AJ159" s="79" t="b">
        <v>0</v>
      </c>
      <c r="AK159" s="79">
        <v>0</v>
      </c>
      <c r="AL159" s="85" t="s">
        <v>1659</v>
      </c>
      <c r="AM159" s="79" t="s">
        <v>1683</v>
      </c>
      <c r="AN159" s="79" t="b">
        <v>0</v>
      </c>
      <c r="AO159" s="85" t="s">
        <v>1470</v>
      </c>
      <c r="AP159" s="79" t="s">
        <v>176</v>
      </c>
      <c r="AQ159" s="79">
        <v>0</v>
      </c>
      <c r="AR159" s="79">
        <v>0</v>
      </c>
      <c r="AS159" s="79"/>
      <c r="AT159" s="79"/>
      <c r="AU159" s="79"/>
      <c r="AV159" s="79"/>
      <c r="AW159" s="79"/>
      <c r="AX159" s="79"/>
      <c r="AY159" s="79"/>
      <c r="AZ159" s="79"/>
      <c r="BA159">
        <v>282</v>
      </c>
      <c r="BB159" s="78" t="str">
        <f>REPLACE(INDEX(GroupVertices[Group],MATCH(Edges25[[#This Row],[Vertex 1]],GroupVertices[Vertex],0)),1,1,"")</f>
        <v>2</v>
      </c>
      <c r="BC159" s="78" t="str">
        <f>REPLACE(INDEX(GroupVertices[Group],MATCH(Edges25[[#This Row],[Vertex 2]],GroupVertices[Vertex],0)),1,1,"")</f>
        <v>2</v>
      </c>
      <c r="BD159" s="48">
        <v>0</v>
      </c>
      <c r="BE159" s="49">
        <v>0</v>
      </c>
      <c r="BF159" s="48">
        <v>0</v>
      </c>
      <c r="BG159" s="49">
        <v>0</v>
      </c>
      <c r="BH159" s="48">
        <v>0</v>
      </c>
      <c r="BI159" s="49">
        <v>0</v>
      </c>
      <c r="BJ159" s="48">
        <v>13</v>
      </c>
      <c r="BK159" s="49">
        <v>100</v>
      </c>
      <c r="BL159" s="48">
        <v>13</v>
      </c>
    </row>
    <row r="160" spans="1:64" ht="15">
      <c r="A160" s="64" t="s">
        <v>237</v>
      </c>
      <c r="B160" s="64" t="s">
        <v>237</v>
      </c>
      <c r="C160" s="65"/>
      <c r="D160" s="66"/>
      <c r="E160" s="67"/>
      <c r="F160" s="68"/>
      <c r="G160" s="65"/>
      <c r="H160" s="69"/>
      <c r="I160" s="70"/>
      <c r="J160" s="70"/>
      <c r="K160" s="34" t="s">
        <v>65</v>
      </c>
      <c r="L160" s="77">
        <v>162</v>
      </c>
      <c r="M160" s="77"/>
      <c r="N160" s="72"/>
      <c r="O160" s="79" t="s">
        <v>176</v>
      </c>
      <c r="P160" s="81">
        <v>43715.83943287037</v>
      </c>
      <c r="Q160" s="79" t="s">
        <v>396</v>
      </c>
      <c r="R160" s="83" t="s">
        <v>722</v>
      </c>
      <c r="S160" s="79" t="s">
        <v>893</v>
      </c>
      <c r="T160" s="79" t="s">
        <v>919</v>
      </c>
      <c r="U160" s="79"/>
      <c r="V160" s="83" t="s">
        <v>968</v>
      </c>
      <c r="W160" s="81">
        <v>43715.83943287037</v>
      </c>
      <c r="X160" s="83" t="s">
        <v>1126</v>
      </c>
      <c r="Y160" s="79"/>
      <c r="Z160" s="79"/>
      <c r="AA160" s="85" t="s">
        <v>1471</v>
      </c>
      <c r="AB160" s="79"/>
      <c r="AC160" s="79" t="b">
        <v>0</v>
      </c>
      <c r="AD160" s="79">
        <v>0</v>
      </c>
      <c r="AE160" s="85" t="s">
        <v>1659</v>
      </c>
      <c r="AF160" s="79" t="b">
        <v>0</v>
      </c>
      <c r="AG160" s="79" t="s">
        <v>1660</v>
      </c>
      <c r="AH160" s="79"/>
      <c r="AI160" s="85" t="s">
        <v>1659</v>
      </c>
      <c r="AJ160" s="79" t="b">
        <v>0</v>
      </c>
      <c r="AK160" s="79">
        <v>0</v>
      </c>
      <c r="AL160" s="85" t="s">
        <v>1659</v>
      </c>
      <c r="AM160" s="79" t="s">
        <v>1683</v>
      </c>
      <c r="AN160" s="79" t="b">
        <v>0</v>
      </c>
      <c r="AO160" s="85" t="s">
        <v>1471</v>
      </c>
      <c r="AP160" s="79" t="s">
        <v>176</v>
      </c>
      <c r="AQ160" s="79">
        <v>0</v>
      </c>
      <c r="AR160" s="79">
        <v>0</v>
      </c>
      <c r="AS160" s="79"/>
      <c r="AT160" s="79"/>
      <c r="AU160" s="79"/>
      <c r="AV160" s="79"/>
      <c r="AW160" s="79"/>
      <c r="AX160" s="79"/>
      <c r="AY160" s="79"/>
      <c r="AZ160" s="79"/>
      <c r="BA160">
        <v>282</v>
      </c>
      <c r="BB160" s="78" t="str">
        <f>REPLACE(INDEX(GroupVertices[Group],MATCH(Edges25[[#This Row],[Vertex 1]],GroupVertices[Vertex],0)),1,1,"")</f>
        <v>2</v>
      </c>
      <c r="BC160" s="78" t="str">
        <f>REPLACE(INDEX(GroupVertices[Group],MATCH(Edges25[[#This Row],[Vertex 2]],GroupVertices[Vertex],0)),1,1,"")</f>
        <v>2</v>
      </c>
      <c r="BD160" s="48">
        <v>0</v>
      </c>
      <c r="BE160" s="49">
        <v>0</v>
      </c>
      <c r="BF160" s="48">
        <v>0</v>
      </c>
      <c r="BG160" s="49">
        <v>0</v>
      </c>
      <c r="BH160" s="48">
        <v>0</v>
      </c>
      <c r="BI160" s="49">
        <v>0</v>
      </c>
      <c r="BJ160" s="48">
        <v>12</v>
      </c>
      <c r="BK160" s="49">
        <v>100</v>
      </c>
      <c r="BL160" s="48">
        <v>12</v>
      </c>
    </row>
    <row r="161" spans="1:64" ht="15">
      <c r="A161" s="64" t="s">
        <v>237</v>
      </c>
      <c r="B161" s="64" t="s">
        <v>237</v>
      </c>
      <c r="C161" s="65"/>
      <c r="D161" s="66"/>
      <c r="E161" s="67"/>
      <c r="F161" s="68"/>
      <c r="G161" s="65"/>
      <c r="H161" s="69"/>
      <c r="I161" s="70"/>
      <c r="J161" s="70"/>
      <c r="K161" s="34" t="s">
        <v>65</v>
      </c>
      <c r="L161" s="77">
        <v>163</v>
      </c>
      <c r="M161" s="77"/>
      <c r="N161" s="72"/>
      <c r="O161" s="79" t="s">
        <v>176</v>
      </c>
      <c r="P161" s="81">
        <v>43715.83944444444</v>
      </c>
      <c r="Q161" s="79" t="s">
        <v>397</v>
      </c>
      <c r="R161" s="83" t="s">
        <v>723</v>
      </c>
      <c r="S161" s="79" t="s">
        <v>893</v>
      </c>
      <c r="T161" s="79" t="s">
        <v>919</v>
      </c>
      <c r="U161" s="79"/>
      <c r="V161" s="83" t="s">
        <v>968</v>
      </c>
      <c r="W161" s="81">
        <v>43715.83944444444</v>
      </c>
      <c r="X161" s="83" t="s">
        <v>1127</v>
      </c>
      <c r="Y161" s="79"/>
      <c r="Z161" s="79"/>
      <c r="AA161" s="85" t="s">
        <v>1472</v>
      </c>
      <c r="AB161" s="79"/>
      <c r="AC161" s="79" t="b">
        <v>0</v>
      </c>
      <c r="AD161" s="79">
        <v>0</v>
      </c>
      <c r="AE161" s="85" t="s">
        <v>1659</v>
      </c>
      <c r="AF161" s="79" t="b">
        <v>0</v>
      </c>
      <c r="AG161" s="79" t="s">
        <v>1660</v>
      </c>
      <c r="AH161" s="79"/>
      <c r="AI161" s="85" t="s">
        <v>1659</v>
      </c>
      <c r="AJ161" s="79" t="b">
        <v>0</v>
      </c>
      <c r="AK161" s="79">
        <v>0</v>
      </c>
      <c r="AL161" s="85" t="s">
        <v>1659</v>
      </c>
      <c r="AM161" s="79" t="s">
        <v>1683</v>
      </c>
      <c r="AN161" s="79" t="b">
        <v>0</v>
      </c>
      <c r="AO161" s="85" t="s">
        <v>1472</v>
      </c>
      <c r="AP161" s="79" t="s">
        <v>176</v>
      </c>
      <c r="AQ161" s="79">
        <v>0</v>
      </c>
      <c r="AR161" s="79">
        <v>0</v>
      </c>
      <c r="AS161" s="79"/>
      <c r="AT161" s="79"/>
      <c r="AU161" s="79"/>
      <c r="AV161" s="79"/>
      <c r="AW161" s="79"/>
      <c r="AX161" s="79"/>
      <c r="AY161" s="79"/>
      <c r="AZ161" s="79"/>
      <c r="BA161">
        <v>282</v>
      </c>
      <c r="BB161" s="78" t="str">
        <f>REPLACE(INDEX(GroupVertices[Group],MATCH(Edges25[[#This Row],[Vertex 1]],GroupVertices[Vertex],0)),1,1,"")</f>
        <v>2</v>
      </c>
      <c r="BC161" s="78" t="str">
        <f>REPLACE(INDEX(GroupVertices[Group],MATCH(Edges25[[#This Row],[Vertex 2]],GroupVertices[Vertex],0)),1,1,"")</f>
        <v>2</v>
      </c>
      <c r="BD161" s="48">
        <v>0</v>
      </c>
      <c r="BE161" s="49">
        <v>0</v>
      </c>
      <c r="BF161" s="48">
        <v>0</v>
      </c>
      <c r="BG161" s="49">
        <v>0</v>
      </c>
      <c r="BH161" s="48">
        <v>0</v>
      </c>
      <c r="BI161" s="49">
        <v>0</v>
      </c>
      <c r="BJ161" s="48">
        <v>14</v>
      </c>
      <c r="BK161" s="49">
        <v>100</v>
      </c>
      <c r="BL161" s="48">
        <v>14</v>
      </c>
    </row>
    <row r="162" spans="1:64" ht="15">
      <c r="A162" s="64" t="s">
        <v>237</v>
      </c>
      <c r="B162" s="64" t="s">
        <v>237</v>
      </c>
      <c r="C162" s="65"/>
      <c r="D162" s="66"/>
      <c r="E162" s="67"/>
      <c r="F162" s="68"/>
      <c r="G162" s="65"/>
      <c r="H162" s="69"/>
      <c r="I162" s="70"/>
      <c r="J162" s="70"/>
      <c r="K162" s="34" t="s">
        <v>65</v>
      </c>
      <c r="L162" s="77">
        <v>164</v>
      </c>
      <c r="M162" s="77"/>
      <c r="N162" s="72"/>
      <c r="O162" s="79" t="s">
        <v>176</v>
      </c>
      <c r="P162" s="81">
        <v>43715.83944444444</v>
      </c>
      <c r="Q162" s="79" t="s">
        <v>398</v>
      </c>
      <c r="R162" s="83" t="s">
        <v>724</v>
      </c>
      <c r="S162" s="79" t="s">
        <v>893</v>
      </c>
      <c r="T162" s="79" t="s">
        <v>919</v>
      </c>
      <c r="U162" s="79"/>
      <c r="V162" s="83" t="s">
        <v>968</v>
      </c>
      <c r="W162" s="81">
        <v>43715.83944444444</v>
      </c>
      <c r="X162" s="83" t="s">
        <v>1128</v>
      </c>
      <c r="Y162" s="79"/>
      <c r="Z162" s="79"/>
      <c r="AA162" s="85" t="s">
        <v>1473</v>
      </c>
      <c r="AB162" s="79"/>
      <c r="AC162" s="79" t="b">
        <v>0</v>
      </c>
      <c r="AD162" s="79">
        <v>0</v>
      </c>
      <c r="AE162" s="85" t="s">
        <v>1659</v>
      </c>
      <c r="AF162" s="79" t="b">
        <v>0</v>
      </c>
      <c r="AG162" s="79" t="s">
        <v>1660</v>
      </c>
      <c r="AH162" s="79"/>
      <c r="AI162" s="85" t="s">
        <v>1659</v>
      </c>
      <c r="AJ162" s="79" t="b">
        <v>0</v>
      </c>
      <c r="AK162" s="79">
        <v>0</v>
      </c>
      <c r="AL162" s="85" t="s">
        <v>1659</v>
      </c>
      <c r="AM162" s="79" t="s">
        <v>1683</v>
      </c>
      <c r="AN162" s="79" t="b">
        <v>0</v>
      </c>
      <c r="AO162" s="85" t="s">
        <v>1473</v>
      </c>
      <c r="AP162" s="79" t="s">
        <v>176</v>
      </c>
      <c r="AQ162" s="79">
        <v>0</v>
      </c>
      <c r="AR162" s="79">
        <v>0</v>
      </c>
      <c r="AS162" s="79"/>
      <c r="AT162" s="79"/>
      <c r="AU162" s="79"/>
      <c r="AV162" s="79"/>
      <c r="AW162" s="79"/>
      <c r="AX162" s="79"/>
      <c r="AY162" s="79"/>
      <c r="AZ162" s="79"/>
      <c r="BA162">
        <v>282</v>
      </c>
      <c r="BB162" s="78" t="str">
        <f>REPLACE(INDEX(GroupVertices[Group],MATCH(Edges25[[#This Row],[Vertex 1]],GroupVertices[Vertex],0)),1,1,"")</f>
        <v>2</v>
      </c>
      <c r="BC162" s="78" t="str">
        <f>REPLACE(INDEX(GroupVertices[Group],MATCH(Edges25[[#This Row],[Vertex 2]],GroupVertices[Vertex],0)),1,1,"")</f>
        <v>2</v>
      </c>
      <c r="BD162" s="48">
        <v>1</v>
      </c>
      <c r="BE162" s="49">
        <v>7.6923076923076925</v>
      </c>
      <c r="BF162" s="48">
        <v>1</v>
      </c>
      <c r="BG162" s="49">
        <v>7.6923076923076925</v>
      </c>
      <c r="BH162" s="48">
        <v>0</v>
      </c>
      <c r="BI162" s="49">
        <v>0</v>
      </c>
      <c r="BJ162" s="48">
        <v>11</v>
      </c>
      <c r="BK162" s="49">
        <v>84.61538461538461</v>
      </c>
      <c r="BL162" s="48">
        <v>13</v>
      </c>
    </row>
    <row r="163" spans="1:64" ht="15">
      <c r="A163" s="64" t="s">
        <v>237</v>
      </c>
      <c r="B163" s="64" t="s">
        <v>237</v>
      </c>
      <c r="C163" s="65"/>
      <c r="D163" s="66"/>
      <c r="E163" s="67"/>
      <c r="F163" s="68"/>
      <c r="G163" s="65"/>
      <c r="H163" s="69"/>
      <c r="I163" s="70"/>
      <c r="J163" s="70"/>
      <c r="K163" s="34" t="s">
        <v>65</v>
      </c>
      <c r="L163" s="77">
        <v>165</v>
      </c>
      <c r="M163" s="77"/>
      <c r="N163" s="72"/>
      <c r="O163" s="79" t="s">
        <v>176</v>
      </c>
      <c r="P163" s="81">
        <v>43715.88072916667</v>
      </c>
      <c r="Q163" s="79" t="s">
        <v>399</v>
      </c>
      <c r="R163" s="83" t="s">
        <v>725</v>
      </c>
      <c r="S163" s="79" t="s">
        <v>893</v>
      </c>
      <c r="T163" s="79" t="s">
        <v>919</v>
      </c>
      <c r="U163" s="79"/>
      <c r="V163" s="83" t="s">
        <v>968</v>
      </c>
      <c r="W163" s="81">
        <v>43715.88072916667</v>
      </c>
      <c r="X163" s="83" t="s">
        <v>1129</v>
      </c>
      <c r="Y163" s="79"/>
      <c r="Z163" s="79"/>
      <c r="AA163" s="85" t="s">
        <v>1474</v>
      </c>
      <c r="AB163" s="79"/>
      <c r="AC163" s="79" t="b">
        <v>0</v>
      </c>
      <c r="AD163" s="79">
        <v>0</v>
      </c>
      <c r="AE163" s="85" t="s">
        <v>1659</v>
      </c>
      <c r="AF163" s="79" t="b">
        <v>0</v>
      </c>
      <c r="AG163" s="79" t="s">
        <v>1660</v>
      </c>
      <c r="AH163" s="79"/>
      <c r="AI163" s="85" t="s">
        <v>1659</v>
      </c>
      <c r="AJ163" s="79" t="b">
        <v>0</v>
      </c>
      <c r="AK163" s="79">
        <v>0</v>
      </c>
      <c r="AL163" s="85" t="s">
        <v>1659</v>
      </c>
      <c r="AM163" s="79" t="s">
        <v>1683</v>
      </c>
      <c r="AN163" s="79" t="b">
        <v>0</v>
      </c>
      <c r="AO163" s="85" t="s">
        <v>1474</v>
      </c>
      <c r="AP163" s="79" t="s">
        <v>176</v>
      </c>
      <c r="AQ163" s="79">
        <v>0</v>
      </c>
      <c r="AR163" s="79">
        <v>0</v>
      </c>
      <c r="AS163" s="79"/>
      <c r="AT163" s="79"/>
      <c r="AU163" s="79"/>
      <c r="AV163" s="79"/>
      <c r="AW163" s="79"/>
      <c r="AX163" s="79"/>
      <c r="AY163" s="79"/>
      <c r="AZ163" s="79"/>
      <c r="BA163">
        <v>282</v>
      </c>
      <c r="BB163" s="78" t="str">
        <f>REPLACE(INDEX(GroupVertices[Group],MATCH(Edges25[[#This Row],[Vertex 1]],GroupVertices[Vertex],0)),1,1,"")</f>
        <v>2</v>
      </c>
      <c r="BC163" s="78" t="str">
        <f>REPLACE(INDEX(GroupVertices[Group],MATCH(Edges25[[#This Row],[Vertex 2]],GroupVertices[Vertex],0)),1,1,"")</f>
        <v>2</v>
      </c>
      <c r="BD163" s="48">
        <v>0</v>
      </c>
      <c r="BE163" s="49">
        <v>0</v>
      </c>
      <c r="BF163" s="48">
        <v>0</v>
      </c>
      <c r="BG163" s="49">
        <v>0</v>
      </c>
      <c r="BH163" s="48">
        <v>0</v>
      </c>
      <c r="BI163" s="49">
        <v>0</v>
      </c>
      <c r="BJ163" s="48">
        <v>15</v>
      </c>
      <c r="BK163" s="49">
        <v>100</v>
      </c>
      <c r="BL163" s="48">
        <v>15</v>
      </c>
    </row>
    <row r="164" spans="1:64" ht="15">
      <c r="A164" s="64" t="s">
        <v>237</v>
      </c>
      <c r="B164" s="64" t="s">
        <v>237</v>
      </c>
      <c r="C164" s="65"/>
      <c r="D164" s="66"/>
      <c r="E164" s="67"/>
      <c r="F164" s="68"/>
      <c r="G164" s="65"/>
      <c r="H164" s="69"/>
      <c r="I164" s="70"/>
      <c r="J164" s="70"/>
      <c r="K164" s="34" t="s">
        <v>65</v>
      </c>
      <c r="L164" s="77">
        <v>166</v>
      </c>
      <c r="M164" s="77"/>
      <c r="N164" s="72"/>
      <c r="O164" s="79" t="s">
        <v>176</v>
      </c>
      <c r="P164" s="81">
        <v>43715.97446759259</v>
      </c>
      <c r="Q164" s="79" t="s">
        <v>400</v>
      </c>
      <c r="R164" s="83" t="s">
        <v>597</v>
      </c>
      <c r="S164" s="79" t="s">
        <v>893</v>
      </c>
      <c r="T164" s="79" t="s">
        <v>919</v>
      </c>
      <c r="U164" s="79"/>
      <c r="V164" s="83" t="s">
        <v>968</v>
      </c>
      <c r="W164" s="81">
        <v>43715.97446759259</v>
      </c>
      <c r="X164" s="83" t="s">
        <v>1130</v>
      </c>
      <c r="Y164" s="79"/>
      <c r="Z164" s="79"/>
      <c r="AA164" s="85" t="s">
        <v>1475</v>
      </c>
      <c r="AB164" s="79"/>
      <c r="AC164" s="79" t="b">
        <v>0</v>
      </c>
      <c r="AD164" s="79">
        <v>0</v>
      </c>
      <c r="AE164" s="85" t="s">
        <v>1659</v>
      </c>
      <c r="AF164" s="79" t="b">
        <v>0</v>
      </c>
      <c r="AG164" s="79" t="s">
        <v>1660</v>
      </c>
      <c r="AH164" s="79"/>
      <c r="AI164" s="85" t="s">
        <v>1659</v>
      </c>
      <c r="AJ164" s="79" t="b">
        <v>0</v>
      </c>
      <c r="AK164" s="79">
        <v>1</v>
      </c>
      <c r="AL164" s="85" t="s">
        <v>1659</v>
      </c>
      <c r="AM164" s="79" t="s">
        <v>1683</v>
      </c>
      <c r="AN164" s="79" t="b">
        <v>0</v>
      </c>
      <c r="AO164" s="85" t="s">
        <v>1475</v>
      </c>
      <c r="AP164" s="79" t="s">
        <v>176</v>
      </c>
      <c r="AQ164" s="79">
        <v>0</v>
      </c>
      <c r="AR164" s="79">
        <v>0</v>
      </c>
      <c r="AS164" s="79"/>
      <c r="AT164" s="79"/>
      <c r="AU164" s="79"/>
      <c r="AV164" s="79"/>
      <c r="AW164" s="79"/>
      <c r="AX164" s="79"/>
      <c r="AY164" s="79"/>
      <c r="AZ164" s="79"/>
      <c r="BA164">
        <v>282</v>
      </c>
      <c r="BB164" s="78" t="str">
        <f>REPLACE(INDEX(GroupVertices[Group],MATCH(Edges25[[#This Row],[Vertex 1]],GroupVertices[Vertex],0)),1,1,"")</f>
        <v>2</v>
      </c>
      <c r="BC164" s="78" t="str">
        <f>REPLACE(INDEX(GroupVertices[Group],MATCH(Edges25[[#This Row],[Vertex 2]],GroupVertices[Vertex],0)),1,1,"")</f>
        <v>2</v>
      </c>
      <c r="BD164" s="48">
        <v>0</v>
      </c>
      <c r="BE164" s="49">
        <v>0</v>
      </c>
      <c r="BF164" s="48">
        <v>0</v>
      </c>
      <c r="BG164" s="49">
        <v>0</v>
      </c>
      <c r="BH164" s="48">
        <v>0</v>
      </c>
      <c r="BI164" s="49">
        <v>0</v>
      </c>
      <c r="BJ164" s="48">
        <v>13</v>
      </c>
      <c r="BK164" s="49">
        <v>100</v>
      </c>
      <c r="BL164" s="48">
        <v>13</v>
      </c>
    </row>
    <row r="165" spans="1:64" ht="15">
      <c r="A165" s="64" t="s">
        <v>237</v>
      </c>
      <c r="B165" s="64" t="s">
        <v>237</v>
      </c>
      <c r="C165" s="65"/>
      <c r="D165" s="66"/>
      <c r="E165" s="67"/>
      <c r="F165" s="68"/>
      <c r="G165" s="65"/>
      <c r="H165" s="69"/>
      <c r="I165" s="70"/>
      <c r="J165" s="70"/>
      <c r="K165" s="34" t="s">
        <v>65</v>
      </c>
      <c r="L165" s="77">
        <v>167</v>
      </c>
      <c r="M165" s="77"/>
      <c r="N165" s="72"/>
      <c r="O165" s="79" t="s">
        <v>176</v>
      </c>
      <c r="P165" s="81">
        <v>43715.97447916667</v>
      </c>
      <c r="Q165" s="79" t="s">
        <v>401</v>
      </c>
      <c r="R165" s="83" t="s">
        <v>596</v>
      </c>
      <c r="S165" s="79" t="s">
        <v>893</v>
      </c>
      <c r="T165" s="79" t="s">
        <v>919</v>
      </c>
      <c r="U165" s="79"/>
      <c r="V165" s="83" t="s">
        <v>968</v>
      </c>
      <c r="W165" s="81">
        <v>43715.97447916667</v>
      </c>
      <c r="X165" s="83" t="s">
        <v>1131</v>
      </c>
      <c r="Y165" s="79"/>
      <c r="Z165" s="79"/>
      <c r="AA165" s="85" t="s">
        <v>1476</v>
      </c>
      <c r="AB165" s="79"/>
      <c r="AC165" s="79" t="b">
        <v>0</v>
      </c>
      <c r="AD165" s="79">
        <v>0</v>
      </c>
      <c r="AE165" s="85" t="s">
        <v>1659</v>
      </c>
      <c r="AF165" s="79" t="b">
        <v>0</v>
      </c>
      <c r="AG165" s="79" t="s">
        <v>1660</v>
      </c>
      <c r="AH165" s="79"/>
      <c r="AI165" s="85" t="s">
        <v>1659</v>
      </c>
      <c r="AJ165" s="79" t="b">
        <v>0</v>
      </c>
      <c r="AK165" s="79">
        <v>1</v>
      </c>
      <c r="AL165" s="85" t="s">
        <v>1659</v>
      </c>
      <c r="AM165" s="79" t="s">
        <v>1683</v>
      </c>
      <c r="AN165" s="79" t="b">
        <v>0</v>
      </c>
      <c r="AO165" s="85" t="s">
        <v>1476</v>
      </c>
      <c r="AP165" s="79" t="s">
        <v>176</v>
      </c>
      <c r="AQ165" s="79">
        <v>0</v>
      </c>
      <c r="AR165" s="79">
        <v>0</v>
      </c>
      <c r="AS165" s="79"/>
      <c r="AT165" s="79"/>
      <c r="AU165" s="79"/>
      <c r="AV165" s="79"/>
      <c r="AW165" s="79"/>
      <c r="AX165" s="79"/>
      <c r="AY165" s="79"/>
      <c r="AZ165" s="79"/>
      <c r="BA165">
        <v>282</v>
      </c>
      <c r="BB165" s="78" t="str">
        <f>REPLACE(INDEX(GroupVertices[Group],MATCH(Edges25[[#This Row],[Vertex 1]],GroupVertices[Vertex],0)),1,1,"")</f>
        <v>2</v>
      </c>
      <c r="BC165" s="78" t="str">
        <f>REPLACE(INDEX(GroupVertices[Group],MATCH(Edges25[[#This Row],[Vertex 2]],GroupVertices[Vertex],0)),1,1,"")</f>
        <v>2</v>
      </c>
      <c r="BD165" s="48">
        <v>0</v>
      </c>
      <c r="BE165" s="49">
        <v>0</v>
      </c>
      <c r="BF165" s="48">
        <v>0</v>
      </c>
      <c r="BG165" s="49">
        <v>0</v>
      </c>
      <c r="BH165" s="48">
        <v>0</v>
      </c>
      <c r="BI165" s="49">
        <v>0</v>
      </c>
      <c r="BJ165" s="48">
        <v>14</v>
      </c>
      <c r="BK165" s="49">
        <v>100</v>
      </c>
      <c r="BL165" s="48">
        <v>14</v>
      </c>
    </row>
    <row r="166" spans="1:64" ht="15">
      <c r="A166" s="64" t="s">
        <v>237</v>
      </c>
      <c r="B166" s="64" t="s">
        <v>237</v>
      </c>
      <c r="C166" s="65"/>
      <c r="D166" s="66"/>
      <c r="E166" s="67"/>
      <c r="F166" s="68"/>
      <c r="G166" s="65"/>
      <c r="H166" s="69"/>
      <c r="I166" s="70"/>
      <c r="J166" s="70"/>
      <c r="K166" s="34" t="s">
        <v>65</v>
      </c>
      <c r="L166" s="77">
        <v>168</v>
      </c>
      <c r="M166" s="77"/>
      <c r="N166" s="72"/>
      <c r="O166" s="79" t="s">
        <v>176</v>
      </c>
      <c r="P166" s="81">
        <v>43716.05787037037</v>
      </c>
      <c r="Q166" s="79" t="s">
        <v>402</v>
      </c>
      <c r="R166" s="83" t="s">
        <v>726</v>
      </c>
      <c r="S166" s="79" t="s">
        <v>893</v>
      </c>
      <c r="T166" s="79" t="s">
        <v>919</v>
      </c>
      <c r="U166" s="79"/>
      <c r="V166" s="83" t="s">
        <v>968</v>
      </c>
      <c r="W166" s="81">
        <v>43716.05787037037</v>
      </c>
      <c r="X166" s="83" t="s">
        <v>1132</v>
      </c>
      <c r="Y166" s="79"/>
      <c r="Z166" s="79"/>
      <c r="AA166" s="85" t="s">
        <v>1477</v>
      </c>
      <c r="AB166" s="79"/>
      <c r="AC166" s="79" t="b">
        <v>0</v>
      </c>
      <c r="AD166" s="79">
        <v>0</v>
      </c>
      <c r="AE166" s="85" t="s">
        <v>1659</v>
      </c>
      <c r="AF166" s="79" t="b">
        <v>0</v>
      </c>
      <c r="AG166" s="79" t="s">
        <v>1660</v>
      </c>
      <c r="AH166" s="79"/>
      <c r="AI166" s="85" t="s">
        <v>1659</v>
      </c>
      <c r="AJ166" s="79" t="b">
        <v>0</v>
      </c>
      <c r="AK166" s="79">
        <v>0</v>
      </c>
      <c r="AL166" s="85" t="s">
        <v>1659</v>
      </c>
      <c r="AM166" s="79" t="s">
        <v>1683</v>
      </c>
      <c r="AN166" s="79" t="b">
        <v>0</v>
      </c>
      <c r="AO166" s="85" t="s">
        <v>1477</v>
      </c>
      <c r="AP166" s="79" t="s">
        <v>176</v>
      </c>
      <c r="AQ166" s="79">
        <v>0</v>
      </c>
      <c r="AR166" s="79">
        <v>0</v>
      </c>
      <c r="AS166" s="79"/>
      <c r="AT166" s="79"/>
      <c r="AU166" s="79"/>
      <c r="AV166" s="79"/>
      <c r="AW166" s="79"/>
      <c r="AX166" s="79"/>
      <c r="AY166" s="79"/>
      <c r="AZ166" s="79"/>
      <c r="BA166">
        <v>282</v>
      </c>
      <c r="BB166" s="78" t="str">
        <f>REPLACE(INDEX(GroupVertices[Group],MATCH(Edges25[[#This Row],[Vertex 1]],GroupVertices[Vertex],0)),1,1,"")</f>
        <v>2</v>
      </c>
      <c r="BC166" s="78" t="str">
        <f>REPLACE(INDEX(GroupVertices[Group],MATCH(Edges25[[#This Row],[Vertex 2]],GroupVertices[Vertex],0)),1,1,"")</f>
        <v>2</v>
      </c>
      <c r="BD166" s="48">
        <v>0</v>
      </c>
      <c r="BE166" s="49">
        <v>0</v>
      </c>
      <c r="BF166" s="48">
        <v>1</v>
      </c>
      <c r="BG166" s="49">
        <v>7.142857142857143</v>
      </c>
      <c r="BH166" s="48">
        <v>0</v>
      </c>
      <c r="BI166" s="49">
        <v>0</v>
      </c>
      <c r="BJ166" s="48">
        <v>13</v>
      </c>
      <c r="BK166" s="49">
        <v>92.85714285714286</v>
      </c>
      <c r="BL166" s="48">
        <v>14</v>
      </c>
    </row>
    <row r="167" spans="1:64" ht="15">
      <c r="A167" s="64" t="s">
        <v>237</v>
      </c>
      <c r="B167" s="64" t="s">
        <v>237</v>
      </c>
      <c r="C167" s="65"/>
      <c r="D167" s="66"/>
      <c r="E167" s="67"/>
      <c r="F167" s="68"/>
      <c r="G167" s="65"/>
      <c r="H167" s="69"/>
      <c r="I167" s="70"/>
      <c r="J167" s="70"/>
      <c r="K167" s="34" t="s">
        <v>65</v>
      </c>
      <c r="L167" s="77">
        <v>169</v>
      </c>
      <c r="M167" s="77"/>
      <c r="N167" s="72"/>
      <c r="O167" s="79" t="s">
        <v>176</v>
      </c>
      <c r="P167" s="81">
        <v>43716.05787037037</v>
      </c>
      <c r="Q167" s="79" t="s">
        <v>403</v>
      </c>
      <c r="R167" s="83" t="s">
        <v>727</v>
      </c>
      <c r="S167" s="79" t="s">
        <v>893</v>
      </c>
      <c r="T167" s="79" t="s">
        <v>919</v>
      </c>
      <c r="U167" s="79"/>
      <c r="V167" s="83" t="s">
        <v>968</v>
      </c>
      <c r="W167" s="81">
        <v>43716.05787037037</v>
      </c>
      <c r="X167" s="83" t="s">
        <v>1133</v>
      </c>
      <c r="Y167" s="79"/>
      <c r="Z167" s="79"/>
      <c r="AA167" s="85" t="s">
        <v>1478</v>
      </c>
      <c r="AB167" s="79"/>
      <c r="AC167" s="79" t="b">
        <v>0</v>
      </c>
      <c r="AD167" s="79">
        <v>0</v>
      </c>
      <c r="AE167" s="85" t="s">
        <v>1659</v>
      </c>
      <c r="AF167" s="79" t="b">
        <v>0</v>
      </c>
      <c r="AG167" s="79" t="s">
        <v>1660</v>
      </c>
      <c r="AH167" s="79"/>
      <c r="AI167" s="85" t="s">
        <v>1659</v>
      </c>
      <c r="AJ167" s="79" t="b">
        <v>0</v>
      </c>
      <c r="AK167" s="79">
        <v>0</v>
      </c>
      <c r="AL167" s="85" t="s">
        <v>1659</v>
      </c>
      <c r="AM167" s="79" t="s">
        <v>1683</v>
      </c>
      <c r="AN167" s="79" t="b">
        <v>0</v>
      </c>
      <c r="AO167" s="85" t="s">
        <v>1478</v>
      </c>
      <c r="AP167" s="79" t="s">
        <v>176</v>
      </c>
      <c r="AQ167" s="79">
        <v>0</v>
      </c>
      <c r="AR167" s="79">
        <v>0</v>
      </c>
      <c r="AS167" s="79"/>
      <c r="AT167" s="79"/>
      <c r="AU167" s="79"/>
      <c r="AV167" s="79"/>
      <c r="AW167" s="79"/>
      <c r="AX167" s="79"/>
      <c r="AY167" s="79"/>
      <c r="AZ167" s="79"/>
      <c r="BA167">
        <v>282</v>
      </c>
      <c r="BB167" s="78" t="str">
        <f>REPLACE(INDEX(GroupVertices[Group],MATCH(Edges25[[#This Row],[Vertex 1]],GroupVertices[Vertex],0)),1,1,"")</f>
        <v>2</v>
      </c>
      <c r="BC167" s="78" t="str">
        <f>REPLACE(INDEX(GroupVertices[Group],MATCH(Edges25[[#This Row],[Vertex 2]],GroupVertices[Vertex],0)),1,1,"")</f>
        <v>2</v>
      </c>
      <c r="BD167" s="48">
        <v>0</v>
      </c>
      <c r="BE167" s="49">
        <v>0</v>
      </c>
      <c r="BF167" s="48">
        <v>1</v>
      </c>
      <c r="BG167" s="49">
        <v>7.142857142857143</v>
      </c>
      <c r="BH167" s="48">
        <v>0</v>
      </c>
      <c r="BI167" s="49">
        <v>0</v>
      </c>
      <c r="BJ167" s="48">
        <v>13</v>
      </c>
      <c r="BK167" s="49">
        <v>92.85714285714286</v>
      </c>
      <c r="BL167" s="48">
        <v>14</v>
      </c>
    </row>
    <row r="168" spans="1:64" ht="15">
      <c r="A168" s="64" t="s">
        <v>237</v>
      </c>
      <c r="B168" s="64" t="s">
        <v>237</v>
      </c>
      <c r="C168" s="65"/>
      <c r="D168" s="66"/>
      <c r="E168" s="67"/>
      <c r="F168" s="68"/>
      <c r="G168" s="65"/>
      <c r="H168" s="69"/>
      <c r="I168" s="70"/>
      <c r="J168" s="70"/>
      <c r="K168" s="34" t="s">
        <v>65</v>
      </c>
      <c r="L168" s="77">
        <v>170</v>
      </c>
      <c r="M168" s="77"/>
      <c r="N168" s="72"/>
      <c r="O168" s="79" t="s">
        <v>176</v>
      </c>
      <c r="P168" s="81">
        <v>43716.05788194444</v>
      </c>
      <c r="Q168" s="79" t="s">
        <v>404</v>
      </c>
      <c r="R168" s="83" t="s">
        <v>728</v>
      </c>
      <c r="S168" s="79" t="s">
        <v>893</v>
      </c>
      <c r="T168" s="79" t="s">
        <v>919</v>
      </c>
      <c r="U168" s="79"/>
      <c r="V168" s="83" t="s">
        <v>968</v>
      </c>
      <c r="W168" s="81">
        <v>43716.05788194444</v>
      </c>
      <c r="X168" s="83" t="s">
        <v>1134</v>
      </c>
      <c r="Y168" s="79"/>
      <c r="Z168" s="79"/>
      <c r="AA168" s="85" t="s">
        <v>1479</v>
      </c>
      <c r="AB168" s="79"/>
      <c r="AC168" s="79" t="b">
        <v>0</v>
      </c>
      <c r="AD168" s="79">
        <v>0</v>
      </c>
      <c r="AE168" s="85" t="s">
        <v>1659</v>
      </c>
      <c r="AF168" s="79" t="b">
        <v>0</v>
      </c>
      <c r="AG168" s="79" t="s">
        <v>1660</v>
      </c>
      <c r="AH168" s="79"/>
      <c r="AI168" s="85" t="s">
        <v>1659</v>
      </c>
      <c r="AJ168" s="79" t="b">
        <v>0</v>
      </c>
      <c r="AK168" s="79">
        <v>0</v>
      </c>
      <c r="AL168" s="85" t="s">
        <v>1659</v>
      </c>
      <c r="AM168" s="79" t="s">
        <v>1683</v>
      </c>
      <c r="AN168" s="79" t="b">
        <v>0</v>
      </c>
      <c r="AO168" s="85" t="s">
        <v>1479</v>
      </c>
      <c r="AP168" s="79" t="s">
        <v>176</v>
      </c>
      <c r="AQ168" s="79">
        <v>0</v>
      </c>
      <c r="AR168" s="79">
        <v>0</v>
      </c>
      <c r="AS168" s="79"/>
      <c r="AT168" s="79"/>
      <c r="AU168" s="79"/>
      <c r="AV168" s="79"/>
      <c r="AW168" s="79"/>
      <c r="AX168" s="79"/>
      <c r="AY168" s="79"/>
      <c r="AZ168" s="79"/>
      <c r="BA168">
        <v>282</v>
      </c>
      <c r="BB168" s="78" t="str">
        <f>REPLACE(INDEX(GroupVertices[Group],MATCH(Edges25[[#This Row],[Vertex 1]],GroupVertices[Vertex],0)),1,1,"")</f>
        <v>2</v>
      </c>
      <c r="BC168" s="78" t="str">
        <f>REPLACE(INDEX(GroupVertices[Group],MATCH(Edges25[[#This Row],[Vertex 2]],GroupVertices[Vertex],0)),1,1,"")</f>
        <v>2</v>
      </c>
      <c r="BD168" s="48">
        <v>0</v>
      </c>
      <c r="BE168" s="49">
        <v>0</v>
      </c>
      <c r="BF168" s="48">
        <v>0</v>
      </c>
      <c r="BG168" s="49">
        <v>0</v>
      </c>
      <c r="BH168" s="48">
        <v>0</v>
      </c>
      <c r="BI168" s="49">
        <v>0</v>
      </c>
      <c r="BJ168" s="48">
        <v>14</v>
      </c>
      <c r="BK168" s="49">
        <v>100</v>
      </c>
      <c r="BL168" s="48">
        <v>14</v>
      </c>
    </row>
    <row r="169" spans="1:64" ht="15">
      <c r="A169" s="64" t="s">
        <v>237</v>
      </c>
      <c r="B169" s="64" t="s">
        <v>237</v>
      </c>
      <c r="C169" s="65"/>
      <c r="D169" s="66"/>
      <c r="E169" s="67"/>
      <c r="F169" s="68"/>
      <c r="G169" s="65"/>
      <c r="H169" s="69"/>
      <c r="I169" s="70"/>
      <c r="J169" s="70"/>
      <c r="K169" s="34" t="s">
        <v>65</v>
      </c>
      <c r="L169" s="77">
        <v>171</v>
      </c>
      <c r="M169" s="77"/>
      <c r="N169" s="72"/>
      <c r="O169" s="79" t="s">
        <v>176</v>
      </c>
      <c r="P169" s="81">
        <v>43716.05789351852</v>
      </c>
      <c r="Q169" s="79" t="s">
        <v>405</v>
      </c>
      <c r="R169" s="83" t="s">
        <v>588</v>
      </c>
      <c r="S169" s="79" t="s">
        <v>893</v>
      </c>
      <c r="T169" s="79" t="s">
        <v>919</v>
      </c>
      <c r="U169" s="79"/>
      <c r="V169" s="83" t="s">
        <v>968</v>
      </c>
      <c r="W169" s="81">
        <v>43716.05789351852</v>
      </c>
      <c r="X169" s="83" t="s">
        <v>1135</v>
      </c>
      <c r="Y169" s="79"/>
      <c r="Z169" s="79"/>
      <c r="AA169" s="85" t="s">
        <v>1480</v>
      </c>
      <c r="AB169" s="79"/>
      <c r="AC169" s="79" t="b">
        <v>0</v>
      </c>
      <c r="AD169" s="79">
        <v>1</v>
      </c>
      <c r="AE169" s="85" t="s">
        <v>1659</v>
      </c>
      <c r="AF169" s="79" t="b">
        <v>0</v>
      </c>
      <c r="AG169" s="79" t="s">
        <v>1660</v>
      </c>
      <c r="AH169" s="79"/>
      <c r="AI169" s="85" t="s">
        <v>1659</v>
      </c>
      <c r="AJ169" s="79" t="b">
        <v>0</v>
      </c>
      <c r="AK169" s="79">
        <v>2</v>
      </c>
      <c r="AL169" s="85" t="s">
        <v>1659</v>
      </c>
      <c r="AM169" s="79" t="s">
        <v>1683</v>
      </c>
      <c r="AN169" s="79" t="b">
        <v>0</v>
      </c>
      <c r="AO169" s="85" t="s">
        <v>1480</v>
      </c>
      <c r="AP169" s="79" t="s">
        <v>176</v>
      </c>
      <c r="AQ169" s="79">
        <v>0</v>
      </c>
      <c r="AR169" s="79">
        <v>0</v>
      </c>
      <c r="AS169" s="79"/>
      <c r="AT169" s="79"/>
      <c r="AU169" s="79"/>
      <c r="AV169" s="79"/>
      <c r="AW169" s="79"/>
      <c r="AX169" s="79"/>
      <c r="AY169" s="79"/>
      <c r="AZ169" s="79"/>
      <c r="BA169">
        <v>282</v>
      </c>
      <c r="BB169" s="78" t="str">
        <f>REPLACE(INDEX(GroupVertices[Group],MATCH(Edges25[[#This Row],[Vertex 1]],GroupVertices[Vertex],0)),1,1,"")</f>
        <v>2</v>
      </c>
      <c r="BC169" s="78" t="str">
        <f>REPLACE(INDEX(GroupVertices[Group],MATCH(Edges25[[#This Row],[Vertex 2]],GroupVertices[Vertex],0)),1,1,"")</f>
        <v>2</v>
      </c>
      <c r="BD169" s="48">
        <v>0</v>
      </c>
      <c r="BE169" s="49">
        <v>0</v>
      </c>
      <c r="BF169" s="48">
        <v>0</v>
      </c>
      <c r="BG169" s="49">
        <v>0</v>
      </c>
      <c r="BH169" s="48">
        <v>0</v>
      </c>
      <c r="BI169" s="49">
        <v>0</v>
      </c>
      <c r="BJ169" s="48">
        <v>14</v>
      </c>
      <c r="BK169" s="49">
        <v>100</v>
      </c>
      <c r="BL169" s="48">
        <v>14</v>
      </c>
    </row>
    <row r="170" spans="1:64" ht="15">
      <c r="A170" s="64" t="s">
        <v>237</v>
      </c>
      <c r="B170" s="64" t="s">
        <v>237</v>
      </c>
      <c r="C170" s="65"/>
      <c r="D170" s="66"/>
      <c r="E170" s="67"/>
      <c r="F170" s="68"/>
      <c r="G170" s="65"/>
      <c r="H170" s="69"/>
      <c r="I170" s="70"/>
      <c r="J170" s="70"/>
      <c r="K170" s="34" t="s">
        <v>65</v>
      </c>
      <c r="L170" s="77">
        <v>172</v>
      </c>
      <c r="M170" s="77"/>
      <c r="N170" s="72"/>
      <c r="O170" s="79" t="s">
        <v>176</v>
      </c>
      <c r="P170" s="81">
        <v>43716.54414351852</v>
      </c>
      <c r="Q170" s="79" t="s">
        <v>406</v>
      </c>
      <c r="R170" s="83" t="s">
        <v>729</v>
      </c>
      <c r="S170" s="79" t="s">
        <v>893</v>
      </c>
      <c r="T170" s="79" t="s">
        <v>919</v>
      </c>
      <c r="U170" s="79"/>
      <c r="V170" s="83" t="s">
        <v>968</v>
      </c>
      <c r="W170" s="81">
        <v>43716.54414351852</v>
      </c>
      <c r="X170" s="83" t="s">
        <v>1136</v>
      </c>
      <c r="Y170" s="79"/>
      <c r="Z170" s="79"/>
      <c r="AA170" s="85" t="s">
        <v>1481</v>
      </c>
      <c r="AB170" s="79"/>
      <c r="AC170" s="79" t="b">
        <v>0</v>
      </c>
      <c r="AD170" s="79">
        <v>0</v>
      </c>
      <c r="AE170" s="85" t="s">
        <v>1659</v>
      </c>
      <c r="AF170" s="79" t="b">
        <v>0</v>
      </c>
      <c r="AG170" s="79" t="s">
        <v>1660</v>
      </c>
      <c r="AH170" s="79"/>
      <c r="AI170" s="85" t="s">
        <v>1659</v>
      </c>
      <c r="AJ170" s="79" t="b">
        <v>0</v>
      </c>
      <c r="AK170" s="79">
        <v>0</v>
      </c>
      <c r="AL170" s="85" t="s">
        <v>1659</v>
      </c>
      <c r="AM170" s="79" t="s">
        <v>1683</v>
      </c>
      <c r="AN170" s="79" t="b">
        <v>0</v>
      </c>
      <c r="AO170" s="85" t="s">
        <v>1481</v>
      </c>
      <c r="AP170" s="79" t="s">
        <v>176</v>
      </c>
      <c r="AQ170" s="79">
        <v>0</v>
      </c>
      <c r="AR170" s="79">
        <v>0</v>
      </c>
      <c r="AS170" s="79"/>
      <c r="AT170" s="79"/>
      <c r="AU170" s="79"/>
      <c r="AV170" s="79"/>
      <c r="AW170" s="79"/>
      <c r="AX170" s="79"/>
      <c r="AY170" s="79"/>
      <c r="AZ170" s="79"/>
      <c r="BA170">
        <v>282</v>
      </c>
      <c r="BB170" s="78" t="str">
        <f>REPLACE(INDEX(GroupVertices[Group],MATCH(Edges25[[#This Row],[Vertex 1]],GroupVertices[Vertex],0)),1,1,"")</f>
        <v>2</v>
      </c>
      <c r="BC170" s="78" t="str">
        <f>REPLACE(INDEX(GroupVertices[Group],MATCH(Edges25[[#This Row],[Vertex 2]],GroupVertices[Vertex],0)),1,1,"")</f>
        <v>2</v>
      </c>
      <c r="BD170" s="48">
        <v>1</v>
      </c>
      <c r="BE170" s="49">
        <v>6.666666666666667</v>
      </c>
      <c r="BF170" s="48">
        <v>0</v>
      </c>
      <c r="BG170" s="49">
        <v>0</v>
      </c>
      <c r="BH170" s="48">
        <v>0</v>
      </c>
      <c r="BI170" s="49">
        <v>0</v>
      </c>
      <c r="BJ170" s="48">
        <v>14</v>
      </c>
      <c r="BK170" s="49">
        <v>93.33333333333333</v>
      </c>
      <c r="BL170" s="48">
        <v>15</v>
      </c>
    </row>
    <row r="171" spans="1:64" ht="15">
      <c r="A171" s="64" t="s">
        <v>237</v>
      </c>
      <c r="B171" s="64" t="s">
        <v>237</v>
      </c>
      <c r="C171" s="65"/>
      <c r="D171" s="66"/>
      <c r="E171" s="67"/>
      <c r="F171" s="68"/>
      <c r="G171" s="65"/>
      <c r="H171" s="69"/>
      <c r="I171" s="70"/>
      <c r="J171" s="70"/>
      <c r="K171" s="34" t="s">
        <v>65</v>
      </c>
      <c r="L171" s="77">
        <v>173</v>
      </c>
      <c r="M171" s="77"/>
      <c r="N171" s="72"/>
      <c r="O171" s="79" t="s">
        <v>176</v>
      </c>
      <c r="P171" s="81">
        <v>43716.54415509259</v>
      </c>
      <c r="Q171" s="79" t="s">
        <v>407</v>
      </c>
      <c r="R171" s="83" t="s">
        <v>730</v>
      </c>
      <c r="S171" s="79" t="s">
        <v>893</v>
      </c>
      <c r="T171" s="79" t="s">
        <v>919</v>
      </c>
      <c r="U171" s="79"/>
      <c r="V171" s="83" t="s">
        <v>968</v>
      </c>
      <c r="W171" s="81">
        <v>43716.54415509259</v>
      </c>
      <c r="X171" s="83" t="s">
        <v>1137</v>
      </c>
      <c r="Y171" s="79"/>
      <c r="Z171" s="79"/>
      <c r="AA171" s="85" t="s">
        <v>1482</v>
      </c>
      <c r="AB171" s="79"/>
      <c r="AC171" s="79" t="b">
        <v>0</v>
      </c>
      <c r="AD171" s="79">
        <v>0</v>
      </c>
      <c r="AE171" s="85" t="s">
        <v>1659</v>
      </c>
      <c r="AF171" s="79" t="b">
        <v>0</v>
      </c>
      <c r="AG171" s="79" t="s">
        <v>1660</v>
      </c>
      <c r="AH171" s="79"/>
      <c r="AI171" s="85" t="s">
        <v>1659</v>
      </c>
      <c r="AJ171" s="79" t="b">
        <v>0</v>
      </c>
      <c r="AK171" s="79">
        <v>0</v>
      </c>
      <c r="AL171" s="85" t="s">
        <v>1659</v>
      </c>
      <c r="AM171" s="79" t="s">
        <v>1683</v>
      </c>
      <c r="AN171" s="79" t="b">
        <v>0</v>
      </c>
      <c r="AO171" s="85" t="s">
        <v>1482</v>
      </c>
      <c r="AP171" s="79" t="s">
        <v>176</v>
      </c>
      <c r="AQ171" s="79">
        <v>0</v>
      </c>
      <c r="AR171" s="79">
        <v>0</v>
      </c>
      <c r="AS171" s="79"/>
      <c r="AT171" s="79"/>
      <c r="AU171" s="79"/>
      <c r="AV171" s="79"/>
      <c r="AW171" s="79"/>
      <c r="AX171" s="79"/>
      <c r="AY171" s="79"/>
      <c r="AZ171" s="79"/>
      <c r="BA171">
        <v>282</v>
      </c>
      <c r="BB171" s="78" t="str">
        <f>REPLACE(INDEX(GroupVertices[Group],MATCH(Edges25[[#This Row],[Vertex 1]],GroupVertices[Vertex],0)),1,1,"")</f>
        <v>2</v>
      </c>
      <c r="BC171" s="78" t="str">
        <f>REPLACE(INDEX(GroupVertices[Group],MATCH(Edges25[[#This Row],[Vertex 2]],GroupVertices[Vertex],0)),1,1,"")</f>
        <v>2</v>
      </c>
      <c r="BD171" s="48">
        <v>1</v>
      </c>
      <c r="BE171" s="49">
        <v>6.25</v>
      </c>
      <c r="BF171" s="48">
        <v>0</v>
      </c>
      <c r="BG171" s="49">
        <v>0</v>
      </c>
      <c r="BH171" s="48">
        <v>0</v>
      </c>
      <c r="BI171" s="49">
        <v>0</v>
      </c>
      <c r="BJ171" s="48">
        <v>15</v>
      </c>
      <c r="BK171" s="49">
        <v>93.75</v>
      </c>
      <c r="BL171" s="48">
        <v>16</v>
      </c>
    </row>
    <row r="172" spans="1:64" ht="15">
      <c r="A172" s="64" t="s">
        <v>237</v>
      </c>
      <c r="B172" s="64" t="s">
        <v>237</v>
      </c>
      <c r="C172" s="65"/>
      <c r="D172" s="66"/>
      <c r="E172" s="67"/>
      <c r="F172" s="68"/>
      <c r="G172" s="65"/>
      <c r="H172" s="69"/>
      <c r="I172" s="70"/>
      <c r="J172" s="70"/>
      <c r="K172" s="34" t="s">
        <v>65</v>
      </c>
      <c r="L172" s="77">
        <v>174</v>
      </c>
      <c r="M172" s="77"/>
      <c r="N172" s="72"/>
      <c r="O172" s="79" t="s">
        <v>176</v>
      </c>
      <c r="P172" s="81">
        <v>43716.592673611114</v>
      </c>
      <c r="Q172" s="79" t="s">
        <v>408</v>
      </c>
      <c r="R172" s="83" t="s">
        <v>731</v>
      </c>
      <c r="S172" s="79" t="s">
        <v>893</v>
      </c>
      <c r="T172" s="79" t="s">
        <v>919</v>
      </c>
      <c r="U172" s="79"/>
      <c r="V172" s="83" t="s">
        <v>968</v>
      </c>
      <c r="W172" s="81">
        <v>43716.592673611114</v>
      </c>
      <c r="X172" s="83" t="s">
        <v>1138</v>
      </c>
      <c r="Y172" s="79"/>
      <c r="Z172" s="79"/>
      <c r="AA172" s="85" t="s">
        <v>1483</v>
      </c>
      <c r="AB172" s="79"/>
      <c r="AC172" s="79" t="b">
        <v>0</v>
      </c>
      <c r="AD172" s="79">
        <v>0</v>
      </c>
      <c r="AE172" s="85" t="s">
        <v>1659</v>
      </c>
      <c r="AF172" s="79" t="b">
        <v>0</v>
      </c>
      <c r="AG172" s="79" t="s">
        <v>1660</v>
      </c>
      <c r="AH172" s="79"/>
      <c r="AI172" s="85" t="s">
        <v>1659</v>
      </c>
      <c r="AJ172" s="79" t="b">
        <v>0</v>
      </c>
      <c r="AK172" s="79">
        <v>0</v>
      </c>
      <c r="AL172" s="85" t="s">
        <v>1659</v>
      </c>
      <c r="AM172" s="79" t="s">
        <v>1683</v>
      </c>
      <c r="AN172" s="79" t="b">
        <v>0</v>
      </c>
      <c r="AO172" s="85" t="s">
        <v>1483</v>
      </c>
      <c r="AP172" s="79" t="s">
        <v>176</v>
      </c>
      <c r="AQ172" s="79">
        <v>0</v>
      </c>
      <c r="AR172" s="79">
        <v>0</v>
      </c>
      <c r="AS172" s="79"/>
      <c r="AT172" s="79"/>
      <c r="AU172" s="79"/>
      <c r="AV172" s="79"/>
      <c r="AW172" s="79"/>
      <c r="AX172" s="79"/>
      <c r="AY172" s="79"/>
      <c r="AZ172" s="79"/>
      <c r="BA172">
        <v>282</v>
      </c>
      <c r="BB172" s="78" t="str">
        <f>REPLACE(INDEX(GroupVertices[Group],MATCH(Edges25[[#This Row],[Vertex 1]],GroupVertices[Vertex],0)),1,1,"")</f>
        <v>2</v>
      </c>
      <c r="BC172" s="78" t="str">
        <f>REPLACE(INDEX(GroupVertices[Group],MATCH(Edges25[[#This Row],[Vertex 2]],GroupVertices[Vertex],0)),1,1,"")</f>
        <v>2</v>
      </c>
      <c r="BD172" s="48">
        <v>1</v>
      </c>
      <c r="BE172" s="49">
        <v>9.090909090909092</v>
      </c>
      <c r="BF172" s="48">
        <v>0</v>
      </c>
      <c r="BG172" s="49">
        <v>0</v>
      </c>
      <c r="BH172" s="48">
        <v>0</v>
      </c>
      <c r="BI172" s="49">
        <v>0</v>
      </c>
      <c r="BJ172" s="48">
        <v>10</v>
      </c>
      <c r="BK172" s="49">
        <v>90.9090909090909</v>
      </c>
      <c r="BL172" s="48">
        <v>11</v>
      </c>
    </row>
    <row r="173" spans="1:64" ht="15">
      <c r="A173" s="64" t="s">
        <v>237</v>
      </c>
      <c r="B173" s="64" t="s">
        <v>237</v>
      </c>
      <c r="C173" s="65"/>
      <c r="D173" s="66"/>
      <c r="E173" s="67"/>
      <c r="F173" s="68"/>
      <c r="G173" s="65"/>
      <c r="H173" s="69"/>
      <c r="I173" s="70"/>
      <c r="J173" s="70"/>
      <c r="K173" s="34" t="s">
        <v>65</v>
      </c>
      <c r="L173" s="77">
        <v>175</v>
      </c>
      <c r="M173" s="77"/>
      <c r="N173" s="72"/>
      <c r="O173" s="79" t="s">
        <v>176</v>
      </c>
      <c r="P173" s="81">
        <v>43716.592685185184</v>
      </c>
      <c r="Q173" s="79" t="s">
        <v>409</v>
      </c>
      <c r="R173" s="83" t="s">
        <v>732</v>
      </c>
      <c r="S173" s="79" t="s">
        <v>893</v>
      </c>
      <c r="T173" s="79" t="s">
        <v>919</v>
      </c>
      <c r="U173" s="79"/>
      <c r="V173" s="83" t="s">
        <v>968</v>
      </c>
      <c r="W173" s="81">
        <v>43716.592685185184</v>
      </c>
      <c r="X173" s="83" t="s">
        <v>1139</v>
      </c>
      <c r="Y173" s="79"/>
      <c r="Z173" s="79"/>
      <c r="AA173" s="85" t="s">
        <v>1484</v>
      </c>
      <c r="AB173" s="79"/>
      <c r="AC173" s="79" t="b">
        <v>0</v>
      </c>
      <c r="AD173" s="79">
        <v>0</v>
      </c>
      <c r="AE173" s="85" t="s">
        <v>1659</v>
      </c>
      <c r="AF173" s="79" t="b">
        <v>0</v>
      </c>
      <c r="AG173" s="79" t="s">
        <v>1660</v>
      </c>
      <c r="AH173" s="79"/>
      <c r="AI173" s="85" t="s">
        <v>1659</v>
      </c>
      <c r="AJ173" s="79" t="b">
        <v>0</v>
      </c>
      <c r="AK173" s="79">
        <v>0</v>
      </c>
      <c r="AL173" s="85" t="s">
        <v>1659</v>
      </c>
      <c r="AM173" s="79" t="s">
        <v>1683</v>
      </c>
      <c r="AN173" s="79" t="b">
        <v>0</v>
      </c>
      <c r="AO173" s="85" t="s">
        <v>1484</v>
      </c>
      <c r="AP173" s="79" t="s">
        <v>176</v>
      </c>
      <c r="AQ173" s="79">
        <v>0</v>
      </c>
      <c r="AR173" s="79">
        <v>0</v>
      </c>
      <c r="AS173" s="79"/>
      <c r="AT173" s="79"/>
      <c r="AU173" s="79"/>
      <c r="AV173" s="79"/>
      <c r="AW173" s="79"/>
      <c r="AX173" s="79"/>
      <c r="AY173" s="79"/>
      <c r="AZ173" s="79"/>
      <c r="BA173">
        <v>282</v>
      </c>
      <c r="BB173" s="78" t="str">
        <f>REPLACE(INDEX(GroupVertices[Group],MATCH(Edges25[[#This Row],[Vertex 1]],GroupVertices[Vertex],0)),1,1,"")</f>
        <v>2</v>
      </c>
      <c r="BC173" s="78" t="str">
        <f>REPLACE(INDEX(GroupVertices[Group],MATCH(Edges25[[#This Row],[Vertex 2]],GroupVertices[Vertex],0)),1,1,"")</f>
        <v>2</v>
      </c>
      <c r="BD173" s="48">
        <v>0</v>
      </c>
      <c r="BE173" s="49">
        <v>0</v>
      </c>
      <c r="BF173" s="48">
        <v>0</v>
      </c>
      <c r="BG173" s="49">
        <v>0</v>
      </c>
      <c r="BH173" s="48">
        <v>0</v>
      </c>
      <c r="BI173" s="49">
        <v>0</v>
      </c>
      <c r="BJ173" s="48">
        <v>14</v>
      </c>
      <c r="BK173" s="49">
        <v>100</v>
      </c>
      <c r="BL173" s="48">
        <v>14</v>
      </c>
    </row>
    <row r="174" spans="1:64" ht="15">
      <c r="A174" s="64" t="s">
        <v>237</v>
      </c>
      <c r="B174" s="64" t="s">
        <v>237</v>
      </c>
      <c r="C174" s="65"/>
      <c r="D174" s="66"/>
      <c r="E174" s="67"/>
      <c r="F174" s="68"/>
      <c r="G174" s="65"/>
      <c r="H174" s="69"/>
      <c r="I174" s="70"/>
      <c r="J174" s="70"/>
      <c r="K174" s="34" t="s">
        <v>65</v>
      </c>
      <c r="L174" s="77">
        <v>176</v>
      </c>
      <c r="M174" s="77"/>
      <c r="N174" s="72"/>
      <c r="O174" s="79" t="s">
        <v>176</v>
      </c>
      <c r="P174" s="81">
        <v>43716.592685185184</v>
      </c>
      <c r="Q174" s="79" t="s">
        <v>410</v>
      </c>
      <c r="R174" s="83" t="s">
        <v>733</v>
      </c>
      <c r="S174" s="79" t="s">
        <v>893</v>
      </c>
      <c r="T174" s="79" t="s">
        <v>919</v>
      </c>
      <c r="U174" s="79"/>
      <c r="V174" s="83" t="s">
        <v>968</v>
      </c>
      <c r="W174" s="81">
        <v>43716.592685185184</v>
      </c>
      <c r="X174" s="83" t="s">
        <v>1140</v>
      </c>
      <c r="Y174" s="79"/>
      <c r="Z174" s="79"/>
      <c r="AA174" s="85" t="s">
        <v>1485</v>
      </c>
      <c r="AB174" s="79"/>
      <c r="AC174" s="79" t="b">
        <v>0</v>
      </c>
      <c r="AD174" s="79">
        <v>0</v>
      </c>
      <c r="AE174" s="85" t="s">
        <v>1659</v>
      </c>
      <c r="AF174" s="79" t="b">
        <v>0</v>
      </c>
      <c r="AG174" s="79" t="s">
        <v>1660</v>
      </c>
      <c r="AH174" s="79"/>
      <c r="AI174" s="85" t="s">
        <v>1659</v>
      </c>
      <c r="AJ174" s="79" t="b">
        <v>0</v>
      </c>
      <c r="AK174" s="79">
        <v>0</v>
      </c>
      <c r="AL174" s="85" t="s">
        <v>1659</v>
      </c>
      <c r="AM174" s="79" t="s">
        <v>1683</v>
      </c>
      <c r="AN174" s="79" t="b">
        <v>0</v>
      </c>
      <c r="AO174" s="85" t="s">
        <v>1485</v>
      </c>
      <c r="AP174" s="79" t="s">
        <v>176</v>
      </c>
      <c r="AQ174" s="79">
        <v>0</v>
      </c>
      <c r="AR174" s="79">
        <v>0</v>
      </c>
      <c r="AS174" s="79"/>
      <c r="AT174" s="79"/>
      <c r="AU174" s="79"/>
      <c r="AV174" s="79"/>
      <c r="AW174" s="79"/>
      <c r="AX174" s="79"/>
      <c r="AY174" s="79"/>
      <c r="AZ174" s="79"/>
      <c r="BA174">
        <v>282</v>
      </c>
      <c r="BB174" s="78" t="str">
        <f>REPLACE(INDEX(GroupVertices[Group],MATCH(Edges25[[#This Row],[Vertex 1]],GroupVertices[Vertex],0)),1,1,"")</f>
        <v>2</v>
      </c>
      <c r="BC174" s="78" t="str">
        <f>REPLACE(INDEX(GroupVertices[Group],MATCH(Edges25[[#This Row],[Vertex 2]],GroupVertices[Vertex],0)),1,1,"")</f>
        <v>2</v>
      </c>
      <c r="BD174" s="48">
        <v>0</v>
      </c>
      <c r="BE174" s="49">
        <v>0</v>
      </c>
      <c r="BF174" s="48">
        <v>0</v>
      </c>
      <c r="BG174" s="49">
        <v>0</v>
      </c>
      <c r="BH174" s="48">
        <v>0</v>
      </c>
      <c r="BI174" s="49">
        <v>0</v>
      </c>
      <c r="BJ174" s="48">
        <v>16</v>
      </c>
      <c r="BK174" s="49">
        <v>100</v>
      </c>
      <c r="BL174" s="48">
        <v>16</v>
      </c>
    </row>
    <row r="175" spans="1:64" ht="15">
      <c r="A175" s="64" t="s">
        <v>237</v>
      </c>
      <c r="B175" s="64" t="s">
        <v>237</v>
      </c>
      <c r="C175" s="65"/>
      <c r="D175" s="66"/>
      <c r="E175" s="67"/>
      <c r="F175" s="68"/>
      <c r="G175" s="65"/>
      <c r="H175" s="69"/>
      <c r="I175" s="70"/>
      <c r="J175" s="70"/>
      <c r="K175" s="34" t="s">
        <v>65</v>
      </c>
      <c r="L175" s="77">
        <v>177</v>
      </c>
      <c r="M175" s="77"/>
      <c r="N175" s="72"/>
      <c r="O175" s="79" t="s">
        <v>176</v>
      </c>
      <c r="P175" s="81">
        <v>43716.59269675926</v>
      </c>
      <c r="Q175" s="79" t="s">
        <v>411</v>
      </c>
      <c r="R175" s="83" t="s">
        <v>734</v>
      </c>
      <c r="S175" s="79" t="s">
        <v>893</v>
      </c>
      <c r="T175" s="79" t="s">
        <v>919</v>
      </c>
      <c r="U175" s="79"/>
      <c r="V175" s="83" t="s">
        <v>968</v>
      </c>
      <c r="W175" s="81">
        <v>43716.59269675926</v>
      </c>
      <c r="X175" s="83" t="s">
        <v>1141</v>
      </c>
      <c r="Y175" s="79"/>
      <c r="Z175" s="79"/>
      <c r="AA175" s="85" t="s">
        <v>1486</v>
      </c>
      <c r="AB175" s="79"/>
      <c r="AC175" s="79" t="b">
        <v>0</v>
      </c>
      <c r="AD175" s="79">
        <v>0</v>
      </c>
      <c r="AE175" s="85" t="s">
        <v>1659</v>
      </c>
      <c r="AF175" s="79" t="b">
        <v>0</v>
      </c>
      <c r="AG175" s="79" t="s">
        <v>1660</v>
      </c>
      <c r="AH175" s="79"/>
      <c r="AI175" s="85" t="s">
        <v>1659</v>
      </c>
      <c r="AJ175" s="79" t="b">
        <v>0</v>
      </c>
      <c r="AK175" s="79">
        <v>0</v>
      </c>
      <c r="AL175" s="85" t="s">
        <v>1659</v>
      </c>
      <c r="AM175" s="79" t="s">
        <v>1683</v>
      </c>
      <c r="AN175" s="79" t="b">
        <v>0</v>
      </c>
      <c r="AO175" s="85" t="s">
        <v>1486</v>
      </c>
      <c r="AP175" s="79" t="s">
        <v>176</v>
      </c>
      <c r="AQ175" s="79">
        <v>0</v>
      </c>
      <c r="AR175" s="79">
        <v>0</v>
      </c>
      <c r="AS175" s="79"/>
      <c r="AT175" s="79"/>
      <c r="AU175" s="79"/>
      <c r="AV175" s="79"/>
      <c r="AW175" s="79"/>
      <c r="AX175" s="79"/>
      <c r="AY175" s="79"/>
      <c r="AZ175" s="79"/>
      <c r="BA175">
        <v>282</v>
      </c>
      <c r="BB175" s="78" t="str">
        <f>REPLACE(INDEX(GroupVertices[Group],MATCH(Edges25[[#This Row],[Vertex 1]],GroupVertices[Vertex],0)),1,1,"")</f>
        <v>2</v>
      </c>
      <c r="BC175" s="78" t="str">
        <f>REPLACE(INDEX(GroupVertices[Group],MATCH(Edges25[[#This Row],[Vertex 2]],GroupVertices[Vertex],0)),1,1,"")</f>
        <v>2</v>
      </c>
      <c r="BD175" s="48">
        <v>0</v>
      </c>
      <c r="BE175" s="49">
        <v>0</v>
      </c>
      <c r="BF175" s="48">
        <v>0</v>
      </c>
      <c r="BG175" s="49">
        <v>0</v>
      </c>
      <c r="BH175" s="48">
        <v>0</v>
      </c>
      <c r="BI175" s="49">
        <v>0</v>
      </c>
      <c r="BJ175" s="48">
        <v>13</v>
      </c>
      <c r="BK175" s="49">
        <v>100</v>
      </c>
      <c r="BL175" s="48">
        <v>13</v>
      </c>
    </row>
    <row r="176" spans="1:64" ht="15">
      <c r="A176" s="64" t="s">
        <v>237</v>
      </c>
      <c r="B176" s="64" t="s">
        <v>237</v>
      </c>
      <c r="C176" s="65"/>
      <c r="D176" s="66"/>
      <c r="E176" s="67"/>
      <c r="F176" s="68"/>
      <c r="G176" s="65"/>
      <c r="H176" s="69"/>
      <c r="I176" s="70"/>
      <c r="J176" s="70"/>
      <c r="K176" s="34" t="s">
        <v>65</v>
      </c>
      <c r="L176" s="77">
        <v>178</v>
      </c>
      <c r="M176" s="77"/>
      <c r="N176" s="72"/>
      <c r="O176" s="79" t="s">
        <v>176</v>
      </c>
      <c r="P176" s="81">
        <v>43716.59269675926</v>
      </c>
      <c r="Q176" s="79" t="s">
        <v>412</v>
      </c>
      <c r="R176" s="83" t="s">
        <v>735</v>
      </c>
      <c r="S176" s="79" t="s">
        <v>893</v>
      </c>
      <c r="T176" s="79" t="s">
        <v>919</v>
      </c>
      <c r="U176" s="79"/>
      <c r="V176" s="83" t="s">
        <v>968</v>
      </c>
      <c r="W176" s="81">
        <v>43716.59269675926</v>
      </c>
      <c r="X176" s="83" t="s">
        <v>1142</v>
      </c>
      <c r="Y176" s="79"/>
      <c r="Z176" s="79"/>
      <c r="AA176" s="85" t="s">
        <v>1487</v>
      </c>
      <c r="AB176" s="79"/>
      <c r="AC176" s="79" t="b">
        <v>0</v>
      </c>
      <c r="AD176" s="79">
        <v>0</v>
      </c>
      <c r="AE176" s="85" t="s">
        <v>1659</v>
      </c>
      <c r="AF176" s="79" t="b">
        <v>0</v>
      </c>
      <c r="AG176" s="79" t="s">
        <v>1660</v>
      </c>
      <c r="AH176" s="79"/>
      <c r="AI176" s="85" t="s">
        <v>1659</v>
      </c>
      <c r="AJ176" s="79" t="b">
        <v>0</v>
      </c>
      <c r="AK176" s="79">
        <v>0</v>
      </c>
      <c r="AL176" s="85" t="s">
        <v>1659</v>
      </c>
      <c r="AM176" s="79" t="s">
        <v>1683</v>
      </c>
      <c r="AN176" s="79" t="b">
        <v>0</v>
      </c>
      <c r="AO176" s="85" t="s">
        <v>1487</v>
      </c>
      <c r="AP176" s="79" t="s">
        <v>176</v>
      </c>
      <c r="AQ176" s="79">
        <v>0</v>
      </c>
      <c r="AR176" s="79">
        <v>0</v>
      </c>
      <c r="AS176" s="79"/>
      <c r="AT176" s="79"/>
      <c r="AU176" s="79"/>
      <c r="AV176" s="79"/>
      <c r="AW176" s="79"/>
      <c r="AX176" s="79"/>
      <c r="AY176" s="79"/>
      <c r="AZ176" s="79"/>
      <c r="BA176">
        <v>282</v>
      </c>
      <c r="BB176" s="78" t="str">
        <f>REPLACE(INDEX(GroupVertices[Group],MATCH(Edges25[[#This Row],[Vertex 1]],GroupVertices[Vertex],0)),1,1,"")</f>
        <v>2</v>
      </c>
      <c r="BC176" s="78" t="str">
        <f>REPLACE(INDEX(GroupVertices[Group],MATCH(Edges25[[#This Row],[Vertex 2]],GroupVertices[Vertex],0)),1,1,"")</f>
        <v>2</v>
      </c>
      <c r="BD176" s="48">
        <v>0</v>
      </c>
      <c r="BE176" s="49">
        <v>0</v>
      </c>
      <c r="BF176" s="48">
        <v>0</v>
      </c>
      <c r="BG176" s="49">
        <v>0</v>
      </c>
      <c r="BH176" s="48">
        <v>0</v>
      </c>
      <c r="BI176" s="49">
        <v>0</v>
      </c>
      <c r="BJ176" s="48">
        <v>15</v>
      </c>
      <c r="BK176" s="49">
        <v>100</v>
      </c>
      <c r="BL176" s="48">
        <v>15</v>
      </c>
    </row>
    <row r="177" spans="1:64" ht="15">
      <c r="A177" s="64" t="s">
        <v>237</v>
      </c>
      <c r="B177" s="64" t="s">
        <v>237</v>
      </c>
      <c r="C177" s="65"/>
      <c r="D177" s="66"/>
      <c r="E177" s="67"/>
      <c r="F177" s="68"/>
      <c r="G177" s="65"/>
      <c r="H177" s="69"/>
      <c r="I177" s="70"/>
      <c r="J177" s="70"/>
      <c r="K177" s="34" t="s">
        <v>65</v>
      </c>
      <c r="L177" s="77">
        <v>179</v>
      </c>
      <c r="M177" s="77"/>
      <c r="N177" s="72"/>
      <c r="O177" s="79" t="s">
        <v>176</v>
      </c>
      <c r="P177" s="81">
        <v>43717.665659722225</v>
      </c>
      <c r="Q177" s="79" t="s">
        <v>413</v>
      </c>
      <c r="R177" s="83" t="s">
        <v>736</v>
      </c>
      <c r="S177" s="79" t="s">
        <v>893</v>
      </c>
      <c r="T177" s="79" t="s">
        <v>919</v>
      </c>
      <c r="U177" s="79"/>
      <c r="V177" s="83" t="s">
        <v>968</v>
      </c>
      <c r="W177" s="81">
        <v>43717.665659722225</v>
      </c>
      <c r="X177" s="83" t="s">
        <v>1143</v>
      </c>
      <c r="Y177" s="79"/>
      <c r="Z177" s="79"/>
      <c r="AA177" s="85" t="s">
        <v>1488</v>
      </c>
      <c r="AB177" s="79"/>
      <c r="AC177" s="79" t="b">
        <v>0</v>
      </c>
      <c r="AD177" s="79">
        <v>0</v>
      </c>
      <c r="AE177" s="85" t="s">
        <v>1659</v>
      </c>
      <c r="AF177" s="79" t="b">
        <v>0</v>
      </c>
      <c r="AG177" s="79" t="s">
        <v>1660</v>
      </c>
      <c r="AH177" s="79"/>
      <c r="AI177" s="85" t="s">
        <v>1659</v>
      </c>
      <c r="AJ177" s="79" t="b">
        <v>0</v>
      </c>
      <c r="AK177" s="79">
        <v>0</v>
      </c>
      <c r="AL177" s="85" t="s">
        <v>1659</v>
      </c>
      <c r="AM177" s="79" t="s">
        <v>1683</v>
      </c>
      <c r="AN177" s="79" t="b">
        <v>0</v>
      </c>
      <c r="AO177" s="85" t="s">
        <v>1488</v>
      </c>
      <c r="AP177" s="79" t="s">
        <v>176</v>
      </c>
      <c r="AQ177" s="79">
        <v>0</v>
      </c>
      <c r="AR177" s="79">
        <v>0</v>
      </c>
      <c r="AS177" s="79"/>
      <c r="AT177" s="79"/>
      <c r="AU177" s="79"/>
      <c r="AV177" s="79"/>
      <c r="AW177" s="79"/>
      <c r="AX177" s="79"/>
      <c r="AY177" s="79"/>
      <c r="AZ177" s="79"/>
      <c r="BA177">
        <v>282</v>
      </c>
      <c r="BB177" s="78" t="str">
        <f>REPLACE(INDEX(GroupVertices[Group],MATCH(Edges25[[#This Row],[Vertex 1]],GroupVertices[Vertex],0)),1,1,"")</f>
        <v>2</v>
      </c>
      <c r="BC177" s="78" t="str">
        <f>REPLACE(INDEX(GroupVertices[Group],MATCH(Edges25[[#This Row],[Vertex 2]],GroupVertices[Vertex],0)),1,1,"")</f>
        <v>2</v>
      </c>
      <c r="BD177" s="48">
        <v>0</v>
      </c>
      <c r="BE177" s="49">
        <v>0</v>
      </c>
      <c r="BF177" s="48">
        <v>0</v>
      </c>
      <c r="BG177" s="49">
        <v>0</v>
      </c>
      <c r="BH177" s="48">
        <v>0</v>
      </c>
      <c r="BI177" s="49">
        <v>0</v>
      </c>
      <c r="BJ177" s="48">
        <v>17</v>
      </c>
      <c r="BK177" s="49">
        <v>100</v>
      </c>
      <c r="BL177" s="48">
        <v>17</v>
      </c>
    </row>
    <row r="178" spans="1:64" ht="15">
      <c r="A178" s="64" t="s">
        <v>237</v>
      </c>
      <c r="B178" s="64" t="s">
        <v>237</v>
      </c>
      <c r="C178" s="65"/>
      <c r="D178" s="66"/>
      <c r="E178" s="67"/>
      <c r="F178" s="68"/>
      <c r="G178" s="65"/>
      <c r="H178" s="69"/>
      <c r="I178" s="70"/>
      <c r="J178" s="70"/>
      <c r="K178" s="34" t="s">
        <v>65</v>
      </c>
      <c r="L178" s="77">
        <v>180</v>
      </c>
      <c r="M178" s="77"/>
      <c r="N178" s="72"/>
      <c r="O178" s="79" t="s">
        <v>176</v>
      </c>
      <c r="P178" s="81">
        <v>43717.665671296294</v>
      </c>
      <c r="Q178" s="79" t="s">
        <v>414</v>
      </c>
      <c r="R178" s="83" t="s">
        <v>737</v>
      </c>
      <c r="S178" s="79" t="s">
        <v>893</v>
      </c>
      <c r="T178" s="79" t="s">
        <v>919</v>
      </c>
      <c r="U178" s="79"/>
      <c r="V178" s="83" t="s">
        <v>968</v>
      </c>
      <c r="W178" s="81">
        <v>43717.665671296294</v>
      </c>
      <c r="X178" s="83" t="s">
        <v>1144</v>
      </c>
      <c r="Y178" s="79"/>
      <c r="Z178" s="79"/>
      <c r="AA178" s="85" t="s">
        <v>1489</v>
      </c>
      <c r="AB178" s="79"/>
      <c r="AC178" s="79" t="b">
        <v>0</v>
      </c>
      <c r="AD178" s="79">
        <v>0</v>
      </c>
      <c r="AE178" s="85" t="s">
        <v>1659</v>
      </c>
      <c r="AF178" s="79" t="b">
        <v>0</v>
      </c>
      <c r="AG178" s="79" t="s">
        <v>1660</v>
      </c>
      <c r="AH178" s="79"/>
      <c r="AI178" s="85" t="s">
        <v>1659</v>
      </c>
      <c r="AJ178" s="79" t="b">
        <v>0</v>
      </c>
      <c r="AK178" s="79">
        <v>0</v>
      </c>
      <c r="AL178" s="85" t="s">
        <v>1659</v>
      </c>
      <c r="AM178" s="79" t="s">
        <v>1683</v>
      </c>
      <c r="AN178" s="79" t="b">
        <v>0</v>
      </c>
      <c r="AO178" s="85" t="s">
        <v>1489</v>
      </c>
      <c r="AP178" s="79" t="s">
        <v>176</v>
      </c>
      <c r="AQ178" s="79">
        <v>0</v>
      </c>
      <c r="AR178" s="79">
        <v>0</v>
      </c>
      <c r="AS178" s="79"/>
      <c r="AT178" s="79"/>
      <c r="AU178" s="79"/>
      <c r="AV178" s="79"/>
      <c r="AW178" s="79"/>
      <c r="AX178" s="79"/>
      <c r="AY178" s="79"/>
      <c r="AZ178" s="79"/>
      <c r="BA178">
        <v>282</v>
      </c>
      <c r="BB178" s="78" t="str">
        <f>REPLACE(INDEX(GroupVertices[Group],MATCH(Edges25[[#This Row],[Vertex 1]],GroupVertices[Vertex],0)),1,1,"")</f>
        <v>2</v>
      </c>
      <c r="BC178" s="78" t="str">
        <f>REPLACE(INDEX(GroupVertices[Group],MATCH(Edges25[[#This Row],[Vertex 2]],GroupVertices[Vertex],0)),1,1,"")</f>
        <v>2</v>
      </c>
      <c r="BD178" s="48">
        <v>0</v>
      </c>
      <c r="BE178" s="49">
        <v>0</v>
      </c>
      <c r="BF178" s="48">
        <v>0</v>
      </c>
      <c r="BG178" s="49">
        <v>0</v>
      </c>
      <c r="BH178" s="48">
        <v>0</v>
      </c>
      <c r="BI178" s="49">
        <v>0</v>
      </c>
      <c r="BJ178" s="48">
        <v>14</v>
      </c>
      <c r="BK178" s="49">
        <v>100</v>
      </c>
      <c r="BL178" s="48">
        <v>14</v>
      </c>
    </row>
    <row r="179" spans="1:64" ht="15">
      <c r="A179" s="64" t="s">
        <v>237</v>
      </c>
      <c r="B179" s="64" t="s">
        <v>237</v>
      </c>
      <c r="C179" s="65"/>
      <c r="D179" s="66"/>
      <c r="E179" s="67"/>
      <c r="F179" s="68"/>
      <c r="G179" s="65"/>
      <c r="H179" s="69"/>
      <c r="I179" s="70"/>
      <c r="J179" s="70"/>
      <c r="K179" s="34" t="s">
        <v>65</v>
      </c>
      <c r="L179" s="77">
        <v>181</v>
      </c>
      <c r="M179" s="77"/>
      <c r="N179" s="72"/>
      <c r="O179" s="79" t="s">
        <v>176</v>
      </c>
      <c r="P179" s="81">
        <v>43717.70758101852</v>
      </c>
      <c r="Q179" s="79" t="s">
        <v>415</v>
      </c>
      <c r="R179" s="83" t="s">
        <v>738</v>
      </c>
      <c r="S179" s="79" t="s">
        <v>893</v>
      </c>
      <c r="T179" s="79" t="s">
        <v>919</v>
      </c>
      <c r="U179" s="79"/>
      <c r="V179" s="83" t="s">
        <v>968</v>
      </c>
      <c r="W179" s="81">
        <v>43717.70758101852</v>
      </c>
      <c r="X179" s="83" t="s">
        <v>1145</v>
      </c>
      <c r="Y179" s="79"/>
      <c r="Z179" s="79"/>
      <c r="AA179" s="85" t="s">
        <v>1490</v>
      </c>
      <c r="AB179" s="79"/>
      <c r="AC179" s="79" t="b">
        <v>0</v>
      </c>
      <c r="AD179" s="79">
        <v>0</v>
      </c>
      <c r="AE179" s="85" t="s">
        <v>1659</v>
      </c>
      <c r="AF179" s="79" t="b">
        <v>0</v>
      </c>
      <c r="AG179" s="79" t="s">
        <v>1660</v>
      </c>
      <c r="AH179" s="79"/>
      <c r="AI179" s="85" t="s">
        <v>1659</v>
      </c>
      <c r="AJ179" s="79" t="b">
        <v>0</v>
      </c>
      <c r="AK179" s="79">
        <v>0</v>
      </c>
      <c r="AL179" s="85" t="s">
        <v>1659</v>
      </c>
      <c r="AM179" s="79" t="s">
        <v>1683</v>
      </c>
      <c r="AN179" s="79" t="b">
        <v>0</v>
      </c>
      <c r="AO179" s="85" t="s">
        <v>1490</v>
      </c>
      <c r="AP179" s="79" t="s">
        <v>176</v>
      </c>
      <c r="AQ179" s="79">
        <v>0</v>
      </c>
      <c r="AR179" s="79">
        <v>0</v>
      </c>
      <c r="AS179" s="79"/>
      <c r="AT179" s="79"/>
      <c r="AU179" s="79"/>
      <c r="AV179" s="79"/>
      <c r="AW179" s="79"/>
      <c r="AX179" s="79"/>
      <c r="AY179" s="79"/>
      <c r="AZ179" s="79"/>
      <c r="BA179">
        <v>282</v>
      </c>
      <c r="BB179" s="78" t="str">
        <f>REPLACE(INDEX(GroupVertices[Group],MATCH(Edges25[[#This Row],[Vertex 1]],GroupVertices[Vertex],0)),1,1,"")</f>
        <v>2</v>
      </c>
      <c r="BC179" s="78" t="str">
        <f>REPLACE(INDEX(GroupVertices[Group],MATCH(Edges25[[#This Row],[Vertex 2]],GroupVertices[Vertex],0)),1,1,"")</f>
        <v>2</v>
      </c>
      <c r="BD179" s="48">
        <v>0</v>
      </c>
      <c r="BE179" s="49">
        <v>0</v>
      </c>
      <c r="BF179" s="48">
        <v>0</v>
      </c>
      <c r="BG179" s="49">
        <v>0</v>
      </c>
      <c r="BH179" s="48">
        <v>0</v>
      </c>
      <c r="BI179" s="49">
        <v>0</v>
      </c>
      <c r="BJ179" s="48">
        <v>12</v>
      </c>
      <c r="BK179" s="49">
        <v>100</v>
      </c>
      <c r="BL179" s="48">
        <v>12</v>
      </c>
    </row>
    <row r="180" spans="1:64" ht="15">
      <c r="A180" s="64" t="s">
        <v>237</v>
      </c>
      <c r="B180" s="64" t="s">
        <v>237</v>
      </c>
      <c r="C180" s="65"/>
      <c r="D180" s="66"/>
      <c r="E180" s="67"/>
      <c r="F180" s="68"/>
      <c r="G180" s="65"/>
      <c r="H180" s="69"/>
      <c r="I180" s="70"/>
      <c r="J180" s="70"/>
      <c r="K180" s="34" t="s">
        <v>65</v>
      </c>
      <c r="L180" s="77">
        <v>182</v>
      </c>
      <c r="M180" s="77"/>
      <c r="N180" s="72"/>
      <c r="O180" s="79" t="s">
        <v>176</v>
      </c>
      <c r="P180" s="81">
        <v>43717.70759259259</v>
      </c>
      <c r="Q180" s="79" t="s">
        <v>416</v>
      </c>
      <c r="R180" s="83" t="s">
        <v>739</v>
      </c>
      <c r="S180" s="79" t="s">
        <v>893</v>
      </c>
      <c r="T180" s="79" t="s">
        <v>919</v>
      </c>
      <c r="U180" s="79"/>
      <c r="V180" s="83" t="s">
        <v>968</v>
      </c>
      <c r="W180" s="81">
        <v>43717.70759259259</v>
      </c>
      <c r="X180" s="83" t="s">
        <v>1146</v>
      </c>
      <c r="Y180" s="79"/>
      <c r="Z180" s="79"/>
      <c r="AA180" s="85" t="s">
        <v>1491</v>
      </c>
      <c r="AB180" s="79"/>
      <c r="AC180" s="79" t="b">
        <v>0</v>
      </c>
      <c r="AD180" s="79">
        <v>0</v>
      </c>
      <c r="AE180" s="85" t="s">
        <v>1659</v>
      </c>
      <c r="AF180" s="79" t="b">
        <v>0</v>
      </c>
      <c r="AG180" s="79" t="s">
        <v>1668</v>
      </c>
      <c r="AH180" s="79"/>
      <c r="AI180" s="85" t="s">
        <v>1659</v>
      </c>
      <c r="AJ180" s="79" t="b">
        <v>0</v>
      </c>
      <c r="AK180" s="79">
        <v>0</v>
      </c>
      <c r="AL180" s="85" t="s">
        <v>1659</v>
      </c>
      <c r="AM180" s="79" t="s">
        <v>1683</v>
      </c>
      <c r="AN180" s="79" t="b">
        <v>0</v>
      </c>
      <c r="AO180" s="85" t="s">
        <v>1491</v>
      </c>
      <c r="AP180" s="79" t="s">
        <v>176</v>
      </c>
      <c r="AQ180" s="79">
        <v>0</v>
      </c>
      <c r="AR180" s="79">
        <v>0</v>
      </c>
      <c r="AS180" s="79"/>
      <c r="AT180" s="79"/>
      <c r="AU180" s="79"/>
      <c r="AV180" s="79"/>
      <c r="AW180" s="79"/>
      <c r="AX180" s="79"/>
      <c r="AY180" s="79"/>
      <c r="AZ180" s="79"/>
      <c r="BA180">
        <v>282</v>
      </c>
      <c r="BB180" s="78" t="str">
        <f>REPLACE(INDEX(GroupVertices[Group],MATCH(Edges25[[#This Row],[Vertex 1]],GroupVertices[Vertex],0)),1,1,"")</f>
        <v>2</v>
      </c>
      <c r="BC180" s="78" t="str">
        <f>REPLACE(INDEX(GroupVertices[Group],MATCH(Edges25[[#This Row],[Vertex 2]],GroupVertices[Vertex],0)),1,1,"")</f>
        <v>2</v>
      </c>
      <c r="BD180" s="48">
        <v>1</v>
      </c>
      <c r="BE180" s="49">
        <v>8.333333333333334</v>
      </c>
      <c r="BF180" s="48">
        <v>0</v>
      </c>
      <c r="BG180" s="49">
        <v>0</v>
      </c>
      <c r="BH180" s="48">
        <v>0</v>
      </c>
      <c r="BI180" s="49">
        <v>0</v>
      </c>
      <c r="BJ180" s="48">
        <v>11</v>
      </c>
      <c r="BK180" s="49">
        <v>91.66666666666667</v>
      </c>
      <c r="BL180" s="48">
        <v>12</v>
      </c>
    </row>
    <row r="181" spans="1:64" ht="15">
      <c r="A181" s="64" t="s">
        <v>237</v>
      </c>
      <c r="B181" s="64" t="s">
        <v>237</v>
      </c>
      <c r="C181" s="65"/>
      <c r="D181" s="66"/>
      <c r="E181" s="67"/>
      <c r="F181" s="68"/>
      <c r="G181" s="65"/>
      <c r="H181" s="69"/>
      <c r="I181" s="70"/>
      <c r="J181" s="70"/>
      <c r="K181" s="34" t="s">
        <v>65</v>
      </c>
      <c r="L181" s="77">
        <v>183</v>
      </c>
      <c r="M181" s="77"/>
      <c r="N181" s="72"/>
      <c r="O181" s="79" t="s">
        <v>176</v>
      </c>
      <c r="P181" s="81">
        <v>43717.707604166666</v>
      </c>
      <c r="Q181" s="79" t="s">
        <v>417</v>
      </c>
      <c r="R181" s="83" t="s">
        <v>740</v>
      </c>
      <c r="S181" s="79" t="s">
        <v>893</v>
      </c>
      <c r="T181" s="79" t="s">
        <v>919</v>
      </c>
      <c r="U181" s="79"/>
      <c r="V181" s="83" t="s">
        <v>968</v>
      </c>
      <c r="W181" s="81">
        <v>43717.707604166666</v>
      </c>
      <c r="X181" s="83" t="s">
        <v>1147</v>
      </c>
      <c r="Y181" s="79"/>
      <c r="Z181" s="79"/>
      <c r="AA181" s="85" t="s">
        <v>1492</v>
      </c>
      <c r="AB181" s="79"/>
      <c r="AC181" s="79" t="b">
        <v>0</v>
      </c>
      <c r="AD181" s="79">
        <v>0</v>
      </c>
      <c r="AE181" s="85" t="s">
        <v>1659</v>
      </c>
      <c r="AF181" s="79" t="b">
        <v>0</v>
      </c>
      <c r="AG181" s="79" t="s">
        <v>1660</v>
      </c>
      <c r="AH181" s="79"/>
      <c r="AI181" s="85" t="s">
        <v>1659</v>
      </c>
      <c r="AJ181" s="79" t="b">
        <v>0</v>
      </c>
      <c r="AK181" s="79">
        <v>0</v>
      </c>
      <c r="AL181" s="85" t="s">
        <v>1659</v>
      </c>
      <c r="AM181" s="79" t="s">
        <v>1683</v>
      </c>
      <c r="AN181" s="79" t="b">
        <v>0</v>
      </c>
      <c r="AO181" s="85" t="s">
        <v>1492</v>
      </c>
      <c r="AP181" s="79" t="s">
        <v>176</v>
      </c>
      <c r="AQ181" s="79">
        <v>0</v>
      </c>
      <c r="AR181" s="79">
        <v>0</v>
      </c>
      <c r="AS181" s="79"/>
      <c r="AT181" s="79"/>
      <c r="AU181" s="79"/>
      <c r="AV181" s="79"/>
      <c r="AW181" s="79"/>
      <c r="AX181" s="79"/>
      <c r="AY181" s="79"/>
      <c r="AZ181" s="79"/>
      <c r="BA181">
        <v>282</v>
      </c>
      <c r="BB181" s="78" t="str">
        <f>REPLACE(INDEX(GroupVertices[Group],MATCH(Edges25[[#This Row],[Vertex 1]],GroupVertices[Vertex],0)),1,1,"")</f>
        <v>2</v>
      </c>
      <c r="BC181" s="78" t="str">
        <f>REPLACE(INDEX(GroupVertices[Group],MATCH(Edges25[[#This Row],[Vertex 2]],GroupVertices[Vertex],0)),1,1,"")</f>
        <v>2</v>
      </c>
      <c r="BD181" s="48">
        <v>0</v>
      </c>
      <c r="BE181" s="49">
        <v>0</v>
      </c>
      <c r="BF181" s="48">
        <v>0</v>
      </c>
      <c r="BG181" s="49">
        <v>0</v>
      </c>
      <c r="BH181" s="48">
        <v>0</v>
      </c>
      <c r="BI181" s="49">
        <v>0</v>
      </c>
      <c r="BJ181" s="48">
        <v>12</v>
      </c>
      <c r="BK181" s="49">
        <v>100</v>
      </c>
      <c r="BL181" s="48">
        <v>12</v>
      </c>
    </row>
    <row r="182" spans="1:64" ht="15">
      <c r="A182" s="64" t="s">
        <v>237</v>
      </c>
      <c r="B182" s="64" t="s">
        <v>237</v>
      </c>
      <c r="C182" s="65"/>
      <c r="D182" s="66"/>
      <c r="E182" s="67"/>
      <c r="F182" s="68"/>
      <c r="G182" s="65"/>
      <c r="H182" s="69"/>
      <c r="I182" s="70"/>
      <c r="J182" s="70"/>
      <c r="K182" s="34" t="s">
        <v>65</v>
      </c>
      <c r="L182" s="77">
        <v>184</v>
      </c>
      <c r="M182" s="77"/>
      <c r="N182" s="72"/>
      <c r="O182" s="79" t="s">
        <v>176</v>
      </c>
      <c r="P182" s="81">
        <v>43717.707604166666</v>
      </c>
      <c r="Q182" s="79" t="s">
        <v>418</v>
      </c>
      <c r="R182" s="83" t="s">
        <v>741</v>
      </c>
      <c r="S182" s="79" t="s">
        <v>893</v>
      </c>
      <c r="T182" s="79" t="s">
        <v>919</v>
      </c>
      <c r="U182" s="79"/>
      <c r="V182" s="83" t="s">
        <v>968</v>
      </c>
      <c r="W182" s="81">
        <v>43717.707604166666</v>
      </c>
      <c r="X182" s="83" t="s">
        <v>1148</v>
      </c>
      <c r="Y182" s="79"/>
      <c r="Z182" s="79"/>
      <c r="AA182" s="85" t="s">
        <v>1493</v>
      </c>
      <c r="AB182" s="79"/>
      <c r="AC182" s="79" t="b">
        <v>0</v>
      </c>
      <c r="AD182" s="79">
        <v>0</v>
      </c>
      <c r="AE182" s="85" t="s">
        <v>1659</v>
      </c>
      <c r="AF182" s="79" t="b">
        <v>0</v>
      </c>
      <c r="AG182" s="79" t="s">
        <v>1660</v>
      </c>
      <c r="AH182" s="79"/>
      <c r="AI182" s="85" t="s">
        <v>1659</v>
      </c>
      <c r="AJ182" s="79" t="b">
        <v>0</v>
      </c>
      <c r="AK182" s="79">
        <v>0</v>
      </c>
      <c r="AL182" s="85" t="s">
        <v>1659</v>
      </c>
      <c r="AM182" s="79" t="s">
        <v>1683</v>
      </c>
      <c r="AN182" s="79" t="b">
        <v>0</v>
      </c>
      <c r="AO182" s="85" t="s">
        <v>1493</v>
      </c>
      <c r="AP182" s="79" t="s">
        <v>176</v>
      </c>
      <c r="AQ182" s="79">
        <v>0</v>
      </c>
      <c r="AR182" s="79">
        <v>0</v>
      </c>
      <c r="AS182" s="79"/>
      <c r="AT182" s="79"/>
      <c r="AU182" s="79"/>
      <c r="AV182" s="79"/>
      <c r="AW182" s="79"/>
      <c r="AX182" s="79"/>
      <c r="AY182" s="79"/>
      <c r="AZ182" s="79"/>
      <c r="BA182">
        <v>282</v>
      </c>
      <c r="BB182" s="78" t="str">
        <f>REPLACE(INDEX(GroupVertices[Group],MATCH(Edges25[[#This Row],[Vertex 1]],GroupVertices[Vertex],0)),1,1,"")</f>
        <v>2</v>
      </c>
      <c r="BC182" s="78" t="str">
        <f>REPLACE(INDEX(GroupVertices[Group],MATCH(Edges25[[#This Row],[Vertex 2]],GroupVertices[Vertex],0)),1,1,"")</f>
        <v>2</v>
      </c>
      <c r="BD182" s="48">
        <v>1</v>
      </c>
      <c r="BE182" s="49">
        <v>7.142857142857143</v>
      </c>
      <c r="BF182" s="48">
        <v>0</v>
      </c>
      <c r="BG182" s="49">
        <v>0</v>
      </c>
      <c r="BH182" s="48">
        <v>0</v>
      </c>
      <c r="BI182" s="49">
        <v>0</v>
      </c>
      <c r="BJ182" s="48">
        <v>13</v>
      </c>
      <c r="BK182" s="49">
        <v>92.85714285714286</v>
      </c>
      <c r="BL182" s="48">
        <v>14</v>
      </c>
    </row>
    <row r="183" spans="1:64" ht="15">
      <c r="A183" s="64" t="s">
        <v>237</v>
      </c>
      <c r="B183" s="64" t="s">
        <v>237</v>
      </c>
      <c r="C183" s="65"/>
      <c r="D183" s="66"/>
      <c r="E183" s="67"/>
      <c r="F183" s="68"/>
      <c r="G183" s="65"/>
      <c r="H183" s="69"/>
      <c r="I183" s="70"/>
      <c r="J183" s="70"/>
      <c r="K183" s="34" t="s">
        <v>65</v>
      </c>
      <c r="L183" s="77">
        <v>185</v>
      </c>
      <c r="M183" s="77"/>
      <c r="N183" s="72"/>
      <c r="O183" s="79" t="s">
        <v>176</v>
      </c>
      <c r="P183" s="81">
        <v>43717.70761574074</v>
      </c>
      <c r="Q183" s="79" t="s">
        <v>419</v>
      </c>
      <c r="R183" s="83" t="s">
        <v>742</v>
      </c>
      <c r="S183" s="79" t="s">
        <v>893</v>
      </c>
      <c r="T183" s="79" t="s">
        <v>919</v>
      </c>
      <c r="U183" s="79"/>
      <c r="V183" s="83" t="s">
        <v>968</v>
      </c>
      <c r="W183" s="81">
        <v>43717.70761574074</v>
      </c>
      <c r="X183" s="83" t="s">
        <v>1149</v>
      </c>
      <c r="Y183" s="79"/>
      <c r="Z183" s="79"/>
      <c r="AA183" s="85" t="s">
        <v>1494</v>
      </c>
      <c r="AB183" s="79"/>
      <c r="AC183" s="79" t="b">
        <v>0</v>
      </c>
      <c r="AD183" s="79">
        <v>0</v>
      </c>
      <c r="AE183" s="85" t="s">
        <v>1659</v>
      </c>
      <c r="AF183" s="79" t="b">
        <v>0</v>
      </c>
      <c r="AG183" s="79" t="s">
        <v>1660</v>
      </c>
      <c r="AH183" s="79"/>
      <c r="AI183" s="85" t="s">
        <v>1659</v>
      </c>
      <c r="AJ183" s="79" t="b">
        <v>0</v>
      </c>
      <c r="AK183" s="79">
        <v>0</v>
      </c>
      <c r="AL183" s="85" t="s">
        <v>1659</v>
      </c>
      <c r="AM183" s="79" t="s">
        <v>1683</v>
      </c>
      <c r="AN183" s="79" t="b">
        <v>0</v>
      </c>
      <c r="AO183" s="85" t="s">
        <v>1494</v>
      </c>
      <c r="AP183" s="79" t="s">
        <v>176</v>
      </c>
      <c r="AQ183" s="79">
        <v>0</v>
      </c>
      <c r="AR183" s="79">
        <v>0</v>
      </c>
      <c r="AS183" s="79"/>
      <c r="AT183" s="79"/>
      <c r="AU183" s="79"/>
      <c r="AV183" s="79"/>
      <c r="AW183" s="79"/>
      <c r="AX183" s="79"/>
      <c r="AY183" s="79"/>
      <c r="AZ183" s="79"/>
      <c r="BA183">
        <v>282</v>
      </c>
      <c r="BB183" s="78" t="str">
        <f>REPLACE(INDEX(GroupVertices[Group],MATCH(Edges25[[#This Row],[Vertex 1]],GroupVertices[Vertex],0)),1,1,"")</f>
        <v>2</v>
      </c>
      <c r="BC183" s="78" t="str">
        <f>REPLACE(INDEX(GroupVertices[Group],MATCH(Edges25[[#This Row],[Vertex 2]],GroupVertices[Vertex],0)),1,1,"")</f>
        <v>2</v>
      </c>
      <c r="BD183" s="48">
        <v>1</v>
      </c>
      <c r="BE183" s="49">
        <v>6.666666666666667</v>
      </c>
      <c r="BF183" s="48">
        <v>0</v>
      </c>
      <c r="BG183" s="49">
        <v>0</v>
      </c>
      <c r="BH183" s="48">
        <v>0</v>
      </c>
      <c r="BI183" s="49">
        <v>0</v>
      </c>
      <c r="BJ183" s="48">
        <v>14</v>
      </c>
      <c r="BK183" s="49">
        <v>93.33333333333333</v>
      </c>
      <c r="BL183" s="48">
        <v>15</v>
      </c>
    </row>
    <row r="184" spans="1:64" ht="15">
      <c r="A184" s="64" t="s">
        <v>237</v>
      </c>
      <c r="B184" s="64" t="s">
        <v>237</v>
      </c>
      <c r="C184" s="65"/>
      <c r="D184" s="66"/>
      <c r="E184" s="67"/>
      <c r="F184" s="68"/>
      <c r="G184" s="65"/>
      <c r="H184" s="69"/>
      <c r="I184" s="70"/>
      <c r="J184" s="70"/>
      <c r="K184" s="34" t="s">
        <v>65</v>
      </c>
      <c r="L184" s="77">
        <v>186</v>
      </c>
      <c r="M184" s="77"/>
      <c r="N184" s="72"/>
      <c r="O184" s="79" t="s">
        <v>176</v>
      </c>
      <c r="P184" s="81">
        <v>43717.70762731481</v>
      </c>
      <c r="Q184" s="79" t="s">
        <v>420</v>
      </c>
      <c r="R184" s="83" t="s">
        <v>743</v>
      </c>
      <c r="S184" s="79" t="s">
        <v>893</v>
      </c>
      <c r="T184" s="79" t="s">
        <v>919</v>
      </c>
      <c r="U184" s="79"/>
      <c r="V184" s="83" t="s">
        <v>968</v>
      </c>
      <c r="W184" s="81">
        <v>43717.70762731481</v>
      </c>
      <c r="X184" s="83" t="s">
        <v>1150</v>
      </c>
      <c r="Y184" s="79"/>
      <c r="Z184" s="79"/>
      <c r="AA184" s="85" t="s">
        <v>1495</v>
      </c>
      <c r="AB184" s="79"/>
      <c r="AC184" s="79" t="b">
        <v>0</v>
      </c>
      <c r="AD184" s="79">
        <v>0</v>
      </c>
      <c r="AE184" s="85" t="s">
        <v>1659</v>
      </c>
      <c r="AF184" s="79" t="b">
        <v>0</v>
      </c>
      <c r="AG184" s="79" t="s">
        <v>1660</v>
      </c>
      <c r="AH184" s="79"/>
      <c r="AI184" s="85" t="s">
        <v>1659</v>
      </c>
      <c r="AJ184" s="79" t="b">
        <v>0</v>
      </c>
      <c r="AK184" s="79">
        <v>0</v>
      </c>
      <c r="AL184" s="85" t="s">
        <v>1659</v>
      </c>
      <c r="AM184" s="79" t="s">
        <v>1683</v>
      </c>
      <c r="AN184" s="79" t="b">
        <v>0</v>
      </c>
      <c r="AO184" s="85" t="s">
        <v>1495</v>
      </c>
      <c r="AP184" s="79" t="s">
        <v>176</v>
      </c>
      <c r="AQ184" s="79">
        <v>0</v>
      </c>
      <c r="AR184" s="79">
        <v>0</v>
      </c>
      <c r="AS184" s="79"/>
      <c r="AT184" s="79"/>
      <c r="AU184" s="79"/>
      <c r="AV184" s="79"/>
      <c r="AW184" s="79"/>
      <c r="AX184" s="79"/>
      <c r="AY184" s="79"/>
      <c r="AZ184" s="79"/>
      <c r="BA184">
        <v>282</v>
      </c>
      <c r="BB184" s="78" t="str">
        <f>REPLACE(INDEX(GroupVertices[Group],MATCH(Edges25[[#This Row],[Vertex 1]],GroupVertices[Vertex],0)),1,1,"")</f>
        <v>2</v>
      </c>
      <c r="BC184" s="78" t="str">
        <f>REPLACE(INDEX(GroupVertices[Group],MATCH(Edges25[[#This Row],[Vertex 2]],GroupVertices[Vertex],0)),1,1,"")</f>
        <v>2</v>
      </c>
      <c r="BD184" s="48">
        <v>0</v>
      </c>
      <c r="BE184" s="49">
        <v>0</v>
      </c>
      <c r="BF184" s="48">
        <v>0</v>
      </c>
      <c r="BG184" s="49">
        <v>0</v>
      </c>
      <c r="BH184" s="48">
        <v>0</v>
      </c>
      <c r="BI184" s="49">
        <v>0</v>
      </c>
      <c r="BJ184" s="48">
        <v>13</v>
      </c>
      <c r="BK184" s="49">
        <v>100</v>
      </c>
      <c r="BL184" s="48">
        <v>13</v>
      </c>
    </row>
    <row r="185" spans="1:64" ht="15">
      <c r="A185" s="64" t="s">
        <v>237</v>
      </c>
      <c r="B185" s="64" t="s">
        <v>237</v>
      </c>
      <c r="C185" s="65"/>
      <c r="D185" s="66"/>
      <c r="E185" s="67"/>
      <c r="F185" s="68"/>
      <c r="G185" s="65"/>
      <c r="H185" s="69"/>
      <c r="I185" s="70"/>
      <c r="J185" s="70"/>
      <c r="K185" s="34" t="s">
        <v>65</v>
      </c>
      <c r="L185" s="77">
        <v>187</v>
      </c>
      <c r="M185" s="77"/>
      <c r="N185" s="72"/>
      <c r="O185" s="79" t="s">
        <v>176</v>
      </c>
      <c r="P185" s="81">
        <v>43717.804664351854</v>
      </c>
      <c r="Q185" s="79" t="s">
        <v>421</v>
      </c>
      <c r="R185" s="83" t="s">
        <v>744</v>
      </c>
      <c r="S185" s="79" t="s">
        <v>893</v>
      </c>
      <c r="T185" s="79" t="s">
        <v>919</v>
      </c>
      <c r="U185" s="79"/>
      <c r="V185" s="83" t="s">
        <v>968</v>
      </c>
      <c r="W185" s="81">
        <v>43717.804664351854</v>
      </c>
      <c r="X185" s="83" t="s">
        <v>1151</v>
      </c>
      <c r="Y185" s="79"/>
      <c r="Z185" s="79"/>
      <c r="AA185" s="85" t="s">
        <v>1496</v>
      </c>
      <c r="AB185" s="79"/>
      <c r="AC185" s="79" t="b">
        <v>0</v>
      </c>
      <c r="AD185" s="79">
        <v>0</v>
      </c>
      <c r="AE185" s="85" t="s">
        <v>1659</v>
      </c>
      <c r="AF185" s="79" t="b">
        <v>0</v>
      </c>
      <c r="AG185" s="79" t="s">
        <v>1660</v>
      </c>
      <c r="AH185" s="79"/>
      <c r="AI185" s="85" t="s">
        <v>1659</v>
      </c>
      <c r="AJ185" s="79" t="b">
        <v>0</v>
      </c>
      <c r="AK185" s="79">
        <v>0</v>
      </c>
      <c r="AL185" s="85" t="s">
        <v>1659</v>
      </c>
      <c r="AM185" s="79" t="s">
        <v>1683</v>
      </c>
      <c r="AN185" s="79" t="b">
        <v>0</v>
      </c>
      <c r="AO185" s="85" t="s">
        <v>1496</v>
      </c>
      <c r="AP185" s="79" t="s">
        <v>176</v>
      </c>
      <c r="AQ185" s="79">
        <v>0</v>
      </c>
      <c r="AR185" s="79">
        <v>0</v>
      </c>
      <c r="AS185" s="79"/>
      <c r="AT185" s="79"/>
      <c r="AU185" s="79"/>
      <c r="AV185" s="79"/>
      <c r="AW185" s="79"/>
      <c r="AX185" s="79"/>
      <c r="AY185" s="79"/>
      <c r="AZ185" s="79"/>
      <c r="BA185">
        <v>282</v>
      </c>
      <c r="BB185" s="78" t="str">
        <f>REPLACE(INDEX(GroupVertices[Group],MATCH(Edges25[[#This Row],[Vertex 1]],GroupVertices[Vertex],0)),1,1,"")</f>
        <v>2</v>
      </c>
      <c r="BC185" s="78" t="str">
        <f>REPLACE(INDEX(GroupVertices[Group],MATCH(Edges25[[#This Row],[Vertex 2]],GroupVertices[Vertex],0)),1,1,"")</f>
        <v>2</v>
      </c>
      <c r="BD185" s="48">
        <v>0</v>
      </c>
      <c r="BE185" s="49">
        <v>0</v>
      </c>
      <c r="BF185" s="48">
        <v>0</v>
      </c>
      <c r="BG185" s="49">
        <v>0</v>
      </c>
      <c r="BH185" s="48">
        <v>0</v>
      </c>
      <c r="BI185" s="49">
        <v>0</v>
      </c>
      <c r="BJ185" s="48">
        <v>13</v>
      </c>
      <c r="BK185" s="49">
        <v>100</v>
      </c>
      <c r="BL185" s="48">
        <v>13</v>
      </c>
    </row>
    <row r="186" spans="1:64" ht="15">
      <c r="A186" s="64" t="s">
        <v>237</v>
      </c>
      <c r="B186" s="64" t="s">
        <v>237</v>
      </c>
      <c r="C186" s="65"/>
      <c r="D186" s="66"/>
      <c r="E186" s="67"/>
      <c r="F186" s="68"/>
      <c r="G186" s="65"/>
      <c r="H186" s="69"/>
      <c r="I186" s="70"/>
      <c r="J186" s="70"/>
      <c r="K186" s="34" t="s">
        <v>65</v>
      </c>
      <c r="L186" s="77">
        <v>188</v>
      </c>
      <c r="M186" s="77"/>
      <c r="N186" s="72"/>
      <c r="O186" s="79" t="s">
        <v>176</v>
      </c>
      <c r="P186" s="81">
        <v>43718.5456712963</v>
      </c>
      <c r="Q186" s="79" t="s">
        <v>422</v>
      </c>
      <c r="R186" s="83" t="s">
        <v>745</v>
      </c>
      <c r="S186" s="79" t="s">
        <v>893</v>
      </c>
      <c r="T186" s="79" t="s">
        <v>919</v>
      </c>
      <c r="U186" s="79"/>
      <c r="V186" s="83" t="s">
        <v>968</v>
      </c>
      <c r="W186" s="81">
        <v>43718.5456712963</v>
      </c>
      <c r="X186" s="83" t="s">
        <v>1152</v>
      </c>
      <c r="Y186" s="79"/>
      <c r="Z186" s="79"/>
      <c r="AA186" s="85" t="s">
        <v>1497</v>
      </c>
      <c r="AB186" s="79"/>
      <c r="AC186" s="79" t="b">
        <v>0</v>
      </c>
      <c r="AD186" s="79">
        <v>0</v>
      </c>
      <c r="AE186" s="85" t="s">
        <v>1659</v>
      </c>
      <c r="AF186" s="79" t="b">
        <v>0</v>
      </c>
      <c r="AG186" s="79" t="s">
        <v>1660</v>
      </c>
      <c r="AH186" s="79"/>
      <c r="AI186" s="85" t="s">
        <v>1659</v>
      </c>
      <c r="AJ186" s="79" t="b">
        <v>0</v>
      </c>
      <c r="AK186" s="79">
        <v>0</v>
      </c>
      <c r="AL186" s="85" t="s">
        <v>1659</v>
      </c>
      <c r="AM186" s="79" t="s">
        <v>1683</v>
      </c>
      <c r="AN186" s="79" t="b">
        <v>0</v>
      </c>
      <c r="AO186" s="85" t="s">
        <v>1497</v>
      </c>
      <c r="AP186" s="79" t="s">
        <v>176</v>
      </c>
      <c r="AQ186" s="79">
        <v>0</v>
      </c>
      <c r="AR186" s="79">
        <v>0</v>
      </c>
      <c r="AS186" s="79"/>
      <c r="AT186" s="79"/>
      <c r="AU186" s="79"/>
      <c r="AV186" s="79"/>
      <c r="AW186" s="79"/>
      <c r="AX186" s="79"/>
      <c r="AY186" s="79"/>
      <c r="AZ186" s="79"/>
      <c r="BA186">
        <v>282</v>
      </c>
      <c r="BB186" s="78" t="str">
        <f>REPLACE(INDEX(GroupVertices[Group],MATCH(Edges25[[#This Row],[Vertex 1]],GroupVertices[Vertex],0)),1,1,"")</f>
        <v>2</v>
      </c>
      <c r="BC186" s="78" t="str">
        <f>REPLACE(INDEX(GroupVertices[Group],MATCH(Edges25[[#This Row],[Vertex 2]],GroupVertices[Vertex],0)),1,1,"")</f>
        <v>2</v>
      </c>
      <c r="BD186" s="48">
        <v>0</v>
      </c>
      <c r="BE186" s="49">
        <v>0</v>
      </c>
      <c r="BF186" s="48">
        <v>0</v>
      </c>
      <c r="BG186" s="49">
        <v>0</v>
      </c>
      <c r="BH186" s="48">
        <v>0</v>
      </c>
      <c r="BI186" s="49">
        <v>0</v>
      </c>
      <c r="BJ186" s="48">
        <v>16</v>
      </c>
      <c r="BK186" s="49">
        <v>100</v>
      </c>
      <c r="BL186" s="48">
        <v>16</v>
      </c>
    </row>
    <row r="187" spans="1:64" ht="15">
      <c r="A187" s="64" t="s">
        <v>237</v>
      </c>
      <c r="B187" s="64" t="s">
        <v>237</v>
      </c>
      <c r="C187" s="65"/>
      <c r="D187" s="66"/>
      <c r="E187" s="67"/>
      <c r="F187" s="68"/>
      <c r="G187" s="65"/>
      <c r="H187" s="69"/>
      <c r="I187" s="70"/>
      <c r="J187" s="70"/>
      <c r="K187" s="34" t="s">
        <v>65</v>
      </c>
      <c r="L187" s="77">
        <v>189</v>
      </c>
      <c r="M187" s="77"/>
      <c r="N187" s="72"/>
      <c r="O187" s="79" t="s">
        <v>176</v>
      </c>
      <c r="P187" s="81">
        <v>43718.54568287037</v>
      </c>
      <c r="Q187" s="79" t="s">
        <v>423</v>
      </c>
      <c r="R187" s="83" t="s">
        <v>746</v>
      </c>
      <c r="S187" s="79" t="s">
        <v>893</v>
      </c>
      <c r="T187" s="79" t="s">
        <v>919</v>
      </c>
      <c r="U187" s="79"/>
      <c r="V187" s="83" t="s">
        <v>968</v>
      </c>
      <c r="W187" s="81">
        <v>43718.54568287037</v>
      </c>
      <c r="X187" s="83" t="s">
        <v>1153</v>
      </c>
      <c r="Y187" s="79"/>
      <c r="Z187" s="79"/>
      <c r="AA187" s="85" t="s">
        <v>1498</v>
      </c>
      <c r="AB187" s="79"/>
      <c r="AC187" s="79" t="b">
        <v>0</v>
      </c>
      <c r="AD187" s="79">
        <v>0</v>
      </c>
      <c r="AE187" s="85" t="s">
        <v>1659</v>
      </c>
      <c r="AF187" s="79" t="b">
        <v>0</v>
      </c>
      <c r="AG187" s="79" t="s">
        <v>1660</v>
      </c>
      <c r="AH187" s="79"/>
      <c r="AI187" s="85" t="s">
        <v>1659</v>
      </c>
      <c r="AJ187" s="79" t="b">
        <v>0</v>
      </c>
      <c r="AK187" s="79">
        <v>0</v>
      </c>
      <c r="AL187" s="85" t="s">
        <v>1659</v>
      </c>
      <c r="AM187" s="79" t="s">
        <v>1683</v>
      </c>
      <c r="AN187" s="79" t="b">
        <v>0</v>
      </c>
      <c r="AO187" s="85" t="s">
        <v>1498</v>
      </c>
      <c r="AP187" s="79" t="s">
        <v>176</v>
      </c>
      <c r="AQ187" s="79">
        <v>0</v>
      </c>
      <c r="AR187" s="79">
        <v>0</v>
      </c>
      <c r="AS187" s="79"/>
      <c r="AT187" s="79"/>
      <c r="AU187" s="79"/>
      <c r="AV187" s="79"/>
      <c r="AW187" s="79"/>
      <c r="AX187" s="79"/>
      <c r="AY187" s="79"/>
      <c r="AZ187" s="79"/>
      <c r="BA187">
        <v>282</v>
      </c>
      <c r="BB187" s="78" t="str">
        <f>REPLACE(INDEX(GroupVertices[Group],MATCH(Edges25[[#This Row],[Vertex 1]],GroupVertices[Vertex],0)),1,1,"")</f>
        <v>2</v>
      </c>
      <c r="BC187" s="78" t="str">
        <f>REPLACE(INDEX(GroupVertices[Group],MATCH(Edges25[[#This Row],[Vertex 2]],GroupVertices[Vertex],0)),1,1,"")</f>
        <v>2</v>
      </c>
      <c r="BD187" s="48">
        <v>0</v>
      </c>
      <c r="BE187" s="49">
        <v>0</v>
      </c>
      <c r="BF187" s="48">
        <v>0</v>
      </c>
      <c r="BG187" s="49">
        <v>0</v>
      </c>
      <c r="BH187" s="48">
        <v>0</v>
      </c>
      <c r="BI187" s="49">
        <v>0</v>
      </c>
      <c r="BJ187" s="48">
        <v>16</v>
      </c>
      <c r="BK187" s="49">
        <v>100</v>
      </c>
      <c r="BL187" s="48">
        <v>16</v>
      </c>
    </row>
    <row r="188" spans="1:64" ht="15">
      <c r="A188" s="64" t="s">
        <v>237</v>
      </c>
      <c r="B188" s="64" t="s">
        <v>237</v>
      </c>
      <c r="C188" s="65"/>
      <c r="D188" s="66"/>
      <c r="E188" s="67"/>
      <c r="F188" s="68"/>
      <c r="G188" s="65"/>
      <c r="H188" s="69"/>
      <c r="I188" s="70"/>
      <c r="J188" s="70"/>
      <c r="K188" s="34" t="s">
        <v>65</v>
      </c>
      <c r="L188" s="77">
        <v>190</v>
      </c>
      <c r="M188" s="77"/>
      <c r="N188" s="72"/>
      <c r="O188" s="79" t="s">
        <v>176</v>
      </c>
      <c r="P188" s="81">
        <v>43718.545694444445</v>
      </c>
      <c r="Q188" s="79" t="s">
        <v>424</v>
      </c>
      <c r="R188" s="83" t="s">
        <v>747</v>
      </c>
      <c r="S188" s="79" t="s">
        <v>893</v>
      </c>
      <c r="T188" s="79" t="s">
        <v>919</v>
      </c>
      <c r="U188" s="79"/>
      <c r="V188" s="83" t="s">
        <v>968</v>
      </c>
      <c r="W188" s="81">
        <v>43718.545694444445</v>
      </c>
      <c r="X188" s="83" t="s">
        <v>1154</v>
      </c>
      <c r="Y188" s="79"/>
      <c r="Z188" s="79"/>
      <c r="AA188" s="85" t="s">
        <v>1499</v>
      </c>
      <c r="AB188" s="79"/>
      <c r="AC188" s="79" t="b">
        <v>0</v>
      </c>
      <c r="AD188" s="79">
        <v>0</v>
      </c>
      <c r="AE188" s="85" t="s">
        <v>1659</v>
      </c>
      <c r="AF188" s="79" t="b">
        <v>0</v>
      </c>
      <c r="AG188" s="79" t="s">
        <v>1660</v>
      </c>
      <c r="AH188" s="79"/>
      <c r="AI188" s="85" t="s">
        <v>1659</v>
      </c>
      <c r="AJ188" s="79" t="b">
        <v>0</v>
      </c>
      <c r="AK188" s="79">
        <v>0</v>
      </c>
      <c r="AL188" s="85" t="s">
        <v>1659</v>
      </c>
      <c r="AM188" s="79" t="s">
        <v>1683</v>
      </c>
      <c r="AN188" s="79" t="b">
        <v>0</v>
      </c>
      <c r="AO188" s="85" t="s">
        <v>1499</v>
      </c>
      <c r="AP188" s="79" t="s">
        <v>176</v>
      </c>
      <c r="AQ188" s="79">
        <v>0</v>
      </c>
      <c r="AR188" s="79">
        <v>0</v>
      </c>
      <c r="AS188" s="79"/>
      <c r="AT188" s="79"/>
      <c r="AU188" s="79"/>
      <c r="AV188" s="79"/>
      <c r="AW188" s="79"/>
      <c r="AX188" s="79"/>
      <c r="AY188" s="79"/>
      <c r="AZ188" s="79"/>
      <c r="BA188">
        <v>282</v>
      </c>
      <c r="BB188" s="78" t="str">
        <f>REPLACE(INDEX(GroupVertices[Group],MATCH(Edges25[[#This Row],[Vertex 1]],GroupVertices[Vertex],0)),1,1,"")</f>
        <v>2</v>
      </c>
      <c r="BC188" s="78" t="str">
        <f>REPLACE(INDEX(GroupVertices[Group],MATCH(Edges25[[#This Row],[Vertex 2]],GroupVertices[Vertex],0)),1,1,"")</f>
        <v>2</v>
      </c>
      <c r="BD188" s="48">
        <v>0</v>
      </c>
      <c r="BE188" s="49">
        <v>0</v>
      </c>
      <c r="BF188" s="48">
        <v>0</v>
      </c>
      <c r="BG188" s="49">
        <v>0</v>
      </c>
      <c r="BH188" s="48">
        <v>0</v>
      </c>
      <c r="BI188" s="49">
        <v>0</v>
      </c>
      <c r="BJ188" s="48">
        <v>15</v>
      </c>
      <c r="BK188" s="49">
        <v>100</v>
      </c>
      <c r="BL188" s="48">
        <v>15</v>
      </c>
    </row>
    <row r="189" spans="1:64" ht="15">
      <c r="A189" s="64" t="s">
        <v>237</v>
      </c>
      <c r="B189" s="64" t="s">
        <v>237</v>
      </c>
      <c r="C189" s="65"/>
      <c r="D189" s="66"/>
      <c r="E189" s="67"/>
      <c r="F189" s="68"/>
      <c r="G189" s="65"/>
      <c r="H189" s="69"/>
      <c r="I189" s="70"/>
      <c r="J189" s="70"/>
      <c r="K189" s="34" t="s">
        <v>65</v>
      </c>
      <c r="L189" s="77">
        <v>191</v>
      </c>
      <c r="M189" s="77"/>
      <c r="N189" s="72"/>
      <c r="O189" s="79" t="s">
        <v>176</v>
      </c>
      <c r="P189" s="81">
        <v>43718.545694444445</v>
      </c>
      <c r="Q189" s="79" t="s">
        <v>425</v>
      </c>
      <c r="R189" s="83" t="s">
        <v>748</v>
      </c>
      <c r="S189" s="79" t="s">
        <v>893</v>
      </c>
      <c r="T189" s="79" t="s">
        <v>919</v>
      </c>
      <c r="U189" s="79"/>
      <c r="V189" s="83" t="s">
        <v>968</v>
      </c>
      <c r="W189" s="81">
        <v>43718.545694444445</v>
      </c>
      <c r="X189" s="83" t="s">
        <v>1155</v>
      </c>
      <c r="Y189" s="79"/>
      <c r="Z189" s="79"/>
      <c r="AA189" s="85" t="s">
        <v>1500</v>
      </c>
      <c r="AB189" s="79"/>
      <c r="AC189" s="79" t="b">
        <v>0</v>
      </c>
      <c r="AD189" s="79">
        <v>0</v>
      </c>
      <c r="AE189" s="85" t="s">
        <v>1659</v>
      </c>
      <c r="AF189" s="79" t="b">
        <v>0</v>
      </c>
      <c r="AG189" s="79" t="s">
        <v>1660</v>
      </c>
      <c r="AH189" s="79"/>
      <c r="AI189" s="85" t="s">
        <v>1659</v>
      </c>
      <c r="AJ189" s="79" t="b">
        <v>0</v>
      </c>
      <c r="AK189" s="79">
        <v>0</v>
      </c>
      <c r="AL189" s="85" t="s">
        <v>1659</v>
      </c>
      <c r="AM189" s="79" t="s">
        <v>1683</v>
      </c>
      <c r="AN189" s="79" t="b">
        <v>0</v>
      </c>
      <c r="AO189" s="85" t="s">
        <v>1500</v>
      </c>
      <c r="AP189" s="79" t="s">
        <v>176</v>
      </c>
      <c r="AQ189" s="79">
        <v>0</v>
      </c>
      <c r="AR189" s="79">
        <v>0</v>
      </c>
      <c r="AS189" s="79"/>
      <c r="AT189" s="79"/>
      <c r="AU189" s="79"/>
      <c r="AV189" s="79"/>
      <c r="AW189" s="79"/>
      <c r="AX189" s="79"/>
      <c r="AY189" s="79"/>
      <c r="AZ189" s="79"/>
      <c r="BA189">
        <v>282</v>
      </c>
      <c r="BB189" s="78" t="str">
        <f>REPLACE(INDEX(GroupVertices[Group],MATCH(Edges25[[#This Row],[Vertex 1]],GroupVertices[Vertex],0)),1,1,"")</f>
        <v>2</v>
      </c>
      <c r="BC189" s="78" t="str">
        <f>REPLACE(INDEX(GroupVertices[Group],MATCH(Edges25[[#This Row],[Vertex 2]],GroupVertices[Vertex],0)),1,1,"")</f>
        <v>2</v>
      </c>
      <c r="BD189" s="48">
        <v>0</v>
      </c>
      <c r="BE189" s="49">
        <v>0</v>
      </c>
      <c r="BF189" s="48">
        <v>0</v>
      </c>
      <c r="BG189" s="49">
        <v>0</v>
      </c>
      <c r="BH189" s="48">
        <v>0</v>
      </c>
      <c r="BI189" s="49">
        <v>0</v>
      </c>
      <c r="BJ189" s="48">
        <v>15</v>
      </c>
      <c r="BK189" s="49">
        <v>100</v>
      </c>
      <c r="BL189" s="48">
        <v>15</v>
      </c>
    </row>
    <row r="190" spans="1:64" ht="15">
      <c r="A190" s="64" t="s">
        <v>237</v>
      </c>
      <c r="B190" s="64" t="s">
        <v>237</v>
      </c>
      <c r="C190" s="65"/>
      <c r="D190" s="66"/>
      <c r="E190" s="67"/>
      <c r="F190" s="68"/>
      <c r="G190" s="65"/>
      <c r="H190" s="69"/>
      <c r="I190" s="70"/>
      <c r="J190" s="70"/>
      <c r="K190" s="34" t="s">
        <v>65</v>
      </c>
      <c r="L190" s="77">
        <v>192</v>
      </c>
      <c r="M190" s="77"/>
      <c r="N190" s="72"/>
      <c r="O190" s="79" t="s">
        <v>176</v>
      </c>
      <c r="P190" s="81">
        <v>43718.54570601852</v>
      </c>
      <c r="Q190" s="79" t="s">
        <v>426</v>
      </c>
      <c r="R190" s="83" t="s">
        <v>749</v>
      </c>
      <c r="S190" s="79" t="s">
        <v>893</v>
      </c>
      <c r="T190" s="79" t="s">
        <v>919</v>
      </c>
      <c r="U190" s="79"/>
      <c r="V190" s="83" t="s">
        <v>968</v>
      </c>
      <c r="W190" s="81">
        <v>43718.54570601852</v>
      </c>
      <c r="X190" s="83" t="s">
        <v>1156</v>
      </c>
      <c r="Y190" s="79"/>
      <c r="Z190" s="79"/>
      <c r="AA190" s="85" t="s">
        <v>1501</v>
      </c>
      <c r="AB190" s="79"/>
      <c r="AC190" s="79" t="b">
        <v>0</v>
      </c>
      <c r="AD190" s="79">
        <v>0</v>
      </c>
      <c r="AE190" s="85" t="s">
        <v>1659</v>
      </c>
      <c r="AF190" s="79" t="b">
        <v>0</v>
      </c>
      <c r="AG190" s="79" t="s">
        <v>1660</v>
      </c>
      <c r="AH190" s="79"/>
      <c r="AI190" s="85" t="s">
        <v>1659</v>
      </c>
      <c r="AJ190" s="79" t="b">
        <v>0</v>
      </c>
      <c r="AK190" s="79">
        <v>0</v>
      </c>
      <c r="AL190" s="85" t="s">
        <v>1659</v>
      </c>
      <c r="AM190" s="79" t="s">
        <v>1683</v>
      </c>
      <c r="AN190" s="79" t="b">
        <v>0</v>
      </c>
      <c r="AO190" s="85" t="s">
        <v>1501</v>
      </c>
      <c r="AP190" s="79" t="s">
        <v>176</v>
      </c>
      <c r="AQ190" s="79">
        <v>0</v>
      </c>
      <c r="AR190" s="79">
        <v>0</v>
      </c>
      <c r="AS190" s="79"/>
      <c r="AT190" s="79"/>
      <c r="AU190" s="79"/>
      <c r="AV190" s="79"/>
      <c r="AW190" s="79"/>
      <c r="AX190" s="79"/>
      <c r="AY190" s="79"/>
      <c r="AZ190" s="79"/>
      <c r="BA190">
        <v>282</v>
      </c>
      <c r="BB190" s="78" t="str">
        <f>REPLACE(INDEX(GroupVertices[Group],MATCH(Edges25[[#This Row],[Vertex 1]],GroupVertices[Vertex],0)),1,1,"")</f>
        <v>2</v>
      </c>
      <c r="BC190" s="78" t="str">
        <f>REPLACE(INDEX(GroupVertices[Group],MATCH(Edges25[[#This Row],[Vertex 2]],GroupVertices[Vertex],0)),1,1,"")</f>
        <v>2</v>
      </c>
      <c r="BD190" s="48">
        <v>0</v>
      </c>
      <c r="BE190" s="49">
        <v>0</v>
      </c>
      <c r="BF190" s="48">
        <v>0</v>
      </c>
      <c r="BG190" s="49">
        <v>0</v>
      </c>
      <c r="BH190" s="48">
        <v>0</v>
      </c>
      <c r="BI190" s="49">
        <v>0</v>
      </c>
      <c r="BJ190" s="48">
        <v>15</v>
      </c>
      <c r="BK190" s="49">
        <v>100</v>
      </c>
      <c r="BL190" s="48">
        <v>15</v>
      </c>
    </row>
    <row r="191" spans="1:64" ht="15">
      <c r="A191" s="64" t="s">
        <v>237</v>
      </c>
      <c r="B191" s="64" t="s">
        <v>237</v>
      </c>
      <c r="C191" s="65"/>
      <c r="D191" s="66"/>
      <c r="E191" s="67"/>
      <c r="F191" s="68"/>
      <c r="G191" s="65"/>
      <c r="H191" s="69"/>
      <c r="I191" s="70"/>
      <c r="J191" s="70"/>
      <c r="K191" s="34" t="s">
        <v>65</v>
      </c>
      <c r="L191" s="77">
        <v>193</v>
      </c>
      <c r="M191" s="77"/>
      <c r="N191" s="72"/>
      <c r="O191" s="79" t="s">
        <v>176</v>
      </c>
      <c r="P191" s="81">
        <v>43718.54571759259</v>
      </c>
      <c r="Q191" s="79" t="s">
        <v>427</v>
      </c>
      <c r="R191" s="83" t="s">
        <v>750</v>
      </c>
      <c r="S191" s="79" t="s">
        <v>893</v>
      </c>
      <c r="T191" s="79" t="s">
        <v>919</v>
      </c>
      <c r="U191" s="79"/>
      <c r="V191" s="83" t="s">
        <v>968</v>
      </c>
      <c r="W191" s="81">
        <v>43718.54571759259</v>
      </c>
      <c r="X191" s="83" t="s">
        <v>1157</v>
      </c>
      <c r="Y191" s="79"/>
      <c r="Z191" s="79"/>
      <c r="AA191" s="85" t="s">
        <v>1502</v>
      </c>
      <c r="AB191" s="79"/>
      <c r="AC191" s="79" t="b">
        <v>0</v>
      </c>
      <c r="AD191" s="79">
        <v>0</v>
      </c>
      <c r="AE191" s="85" t="s">
        <v>1659</v>
      </c>
      <c r="AF191" s="79" t="b">
        <v>0</v>
      </c>
      <c r="AG191" s="79" t="s">
        <v>1660</v>
      </c>
      <c r="AH191" s="79"/>
      <c r="AI191" s="85" t="s">
        <v>1659</v>
      </c>
      <c r="AJ191" s="79" t="b">
        <v>0</v>
      </c>
      <c r="AK191" s="79">
        <v>0</v>
      </c>
      <c r="AL191" s="85" t="s">
        <v>1659</v>
      </c>
      <c r="AM191" s="79" t="s">
        <v>1683</v>
      </c>
      <c r="AN191" s="79" t="b">
        <v>0</v>
      </c>
      <c r="AO191" s="85" t="s">
        <v>1502</v>
      </c>
      <c r="AP191" s="79" t="s">
        <v>176</v>
      </c>
      <c r="AQ191" s="79">
        <v>0</v>
      </c>
      <c r="AR191" s="79">
        <v>0</v>
      </c>
      <c r="AS191" s="79"/>
      <c r="AT191" s="79"/>
      <c r="AU191" s="79"/>
      <c r="AV191" s="79"/>
      <c r="AW191" s="79"/>
      <c r="AX191" s="79"/>
      <c r="AY191" s="79"/>
      <c r="AZ191" s="79"/>
      <c r="BA191">
        <v>282</v>
      </c>
      <c r="BB191" s="78" t="str">
        <f>REPLACE(INDEX(GroupVertices[Group],MATCH(Edges25[[#This Row],[Vertex 1]],GroupVertices[Vertex],0)),1,1,"")</f>
        <v>2</v>
      </c>
      <c r="BC191" s="78" t="str">
        <f>REPLACE(INDEX(GroupVertices[Group],MATCH(Edges25[[#This Row],[Vertex 2]],GroupVertices[Vertex],0)),1,1,"")</f>
        <v>2</v>
      </c>
      <c r="BD191" s="48">
        <v>0</v>
      </c>
      <c r="BE191" s="49">
        <v>0</v>
      </c>
      <c r="BF191" s="48">
        <v>0</v>
      </c>
      <c r="BG191" s="49">
        <v>0</v>
      </c>
      <c r="BH191" s="48">
        <v>0</v>
      </c>
      <c r="BI191" s="49">
        <v>0</v>
      </c>
      <c r="BJ191" s="48">
        <v>15</v>
      </c>
      <c r="BK191" s="49">
        <v>100</v>
      </c>
      <c r="BL191" s="48">
        <v>15</v>
      </c>
    </row>
    <row r="192" spans="1:64" ht="15">
      <c r="A192" s="64" t="s">
        <v>237</v>
      </c>
      <c r="B192" s="64" t="s">
        <v>237</v>
      </c>
      <c r="C192" s="65"/>
      <c r="D192" s="66"/>
      <c r="E192" s="67"/>
      <c r="F192" s="68"/>
      <c r="G192" s="65"/>
      <c r="H192" s="69"/>
      <c r="I192" s="70"/>
      <c r="J192" s="70"/>
      <c r="K192" s="34" t="s">
        <v>65</v>
      </c>
      <c r="L192" s="77">
        <v>194</v>
      </c>
      <c r="M192" s="77"/>
      <c r="N192" s="72"/>
      <c r="O192" s="79" t="s">
        <v>176</v>
      </c>
      <c r="P192" s="81">
        <v>43718.54572916667</v>
      </c>
      <c r="Q192" s="79" t="s">
        <v>428</v>
      </c>
      <c r="R192" s="83" t="s">
        <v>751</v>
      </c>
      <c r="S192" s="79" t="s">
        <v>893</v>
      </c>
      <c r="T192" s="79" t="s">
        <v>919</v>
      </c>
      <c r="U192" s="79"/>
      <c r="V192" s="83" t="s">
        <v>968</v>
      </c>
      <c r="W192" s="81">
        <v>43718.54572916667</v>
      </c>
      <c r="X192" s="83" t="s">
        <v>1158</v>
      </c>
      <c r="Y192" s="79"/>
      <c r="Z192" s="79"/>
      <c r="AA192" s="85" t="s">
        <v>1503</v>
      </c>
      <c r="AB192" s="79"/>
      <c r="AC192" s="79" t="b">
        <v>0</v>
      </c>
      <c r="AD192" s="79">
        <v>0</v>
      </c>
      <c r="AE192" s="85" t="s">
        <v>1659</v>
      </c>
      <c r="AF192" s="79" t="b">
        <v>0</v>
      </c>
      <c r="AG192" s="79" t="s">
        <v>1660</v>
      </c>
      <c r="AH192" s="79"/>
      <c r="AI192" s="85" t="s">
        <v>1659</v>
      </c>
      <c r="AJ192" s="79" t="b">
        <v>0</v>
      </c>
      <c r="AK192" s="79">
        <v>0</v>
      </c>
      <c r="AL192" s="85" t="s">
        <v>1659</v>
      </c>
      <c r="AM192" s="79" t="s">
        <v>1683</v>
      </c>
      <c r="AN192" s="79" t="b">
        <v>0</v>
      </c>
      <c r="AO192" s="85" t="s">
        <v>1503</v>
      </c>
      <c r="AP192" s="79" t="s">
        <v>176</v>
      </c>
      <c r="AQ192" s="79">
        <v>0</v>
      </c>
      <c r="AR192" s="79">
        <v>0</v>
      </c>
      <c r="AS192" s="79"/>
      <c r="AT192" s="79"/>
      <c r="AU192" s="79"/>
      <c r="AV192" s="79"/>
      <c r="AW192" s="79"/>
      <c r="AX192" s="79"/>
      <c r="AY192" s="79"/>
      <c r="AZ192" s="79"/>
      <c r="BA192">
        <v>282</v>
      </c>
      <c r="BB192" s="78" t="str">
        <f>REPLACE(INDEX(GroupVertices[Group],MATCH(Edges25[[#This Row],[Vertex 1]],GroupVertices[Vertex],0)),1,1,"")</f>
        <v>2</v>
      </c>
      <c r="BC192" s="78" t="str">
        <f>REPLACE(INDEX(GroupVertices[Group],MATCH(Edges25[[#This Row],[Vertex 2]],GroupVertices[Vertex],0)),1,1,"")</f>
        <v>2</v>
      </c>
      <c r="BD192" s="48">
        <v>0</v>
      </c>
      <c r="BE192" s="49">
        <v>0</v>
      </c>
      <c r="BF192" s="48">
        <v>0</v>
      </c>
      <c r="BG192" s="49">
        <v>0</v>
      </c>
      <c r="BH192" s="48">
        <v>0</v>
      </c>
      <c r="BI192" s="49">
        <v>0</v>
      </c>
      <c r="BJ192" s="48">
        <v>15</v>
      </c>
      <c r="BK192" s="49">
        <v>100</v>
      </c>
      <c r="BL192" s="48">
        <v>15</v>
      </c>
    </row>
    <row r="193" spans="1:64" ht="15">
      <c r="A193" s="64" t="s">
        <v>237</v>
      </c>
      <c r="B193" s="64" t="s">
        <v>237</v>
      </c>
      <c r="C193" s="65"/>
      <c r="D193" s="66"/>
      <c r="E193" s="67"/>
      <c r="F193" s="68"/>
      <c r="G193" s="65"/>
      <c r="H193" s="69"/>
      <c r="I193" s="70"/>
      <c r="J193" s="70"/>
      <c r="K193" s="34" t="s">
        <v>65</v>
      </c>
      <c r="L193" s="77">
        <v>195</v>
      </c>
      <c r="M193" s="77"/>
      <c r="N193" s="72"/>
      <c r="O193" s="79" t="s">
        <v>176</v>
      </c>
      <c r="P193" s="81">
        <v>43718.54572916667</v>
      </c>
      <c r="Q193" s="79" t="s">
        <v>429</v>
      </c>
      <c r="R193" s="83" t="s">
        <v>752</v>
      </c>
      <c r="S193" s="79" t="s">
        <v>893</v>
      </c>
      <c r="T193" s="79" t="s">
        <v>919</v>
      </c>
      <c r="U193" s="79"/>
      <c r="V193" s="83" t="s">
        <v>968</v>
      </c>
      <c r="W193" s="81">
        <v>43718.54572916667</v>
      </c>
      <c r="X193" s="83" t="s">
        <v>1159</v>
      </c>
      <c r="Y193" s="79"/>
      <c r="Z193" s="79"/>
      <c r="AA193" s="85" t="s">
        <v>1504</v>
      </c>
      <c r="AB193" s="79"/>
      <c r="AC193" s="79" t="b">
        <v>0</v>
      </c>
      <c r="AD193" s="79">
        <v>0</v>
      </c>
      <c r="AE193" s="85" t="s">
        <v>1659</v>
      </c>
      <c r="AF193" s="79" t="b">
        <v>0</v>
      </c>
      <c r="AG193" s="79" t="s">
        <v>1660</v>
      </c>
      <c r="AH193" s="79"/>
      <c r="AI193" s="85" t="s">
        <v>1659</v>
      </c>
      <c r="AJ193" s="79" t="b">
        <v>0</v>
      </c>
      <c r="AK193" s="79">
        <v>0</v>
      </c>
      <c r="AL193" s="85" t="s">
        <v>1659</v>
      </c>
      <c r="AM193" s="79" t="s">
        <v>1683</v>
      </c>
      <c r="AN193" s="79" t="b">
        <v>0</v>
      </c>
      <c r="AO193" s="85" t="s">
        <v>1504</v>
      </c>
      <c r="AP193" s="79" t="s">
        <v>176</v>
      </c>
      <c r="AQ193" s="79">
        <v>0</v>
      </c>
      <c r="AR193" s="79">
        <v>0</v>
      </c>
      <c r="AS193" s="79"/>
      <c r="AT193" s="79"/>
      <c r="AU193" s="79"/>
      <c r="AV193" s="79"/>
      <c r="AW193" s="79"/>
      <c r="AX193" s="79"/>
      <c r="AY193" s="79"/>
      <c r="AZ193" s="79"/>
      <c r="BA193">
        <v>282</v>
      </c>
      <c r="BB193" s="78" t="str">
        <f>REPLACE(INDEX(GroupVertices[Group],MATCH(Edges25[[#This Row],[Vertex 1]],GroupVertices[Vertex],0)),1,1,"")</f>
        <v>2</v>
      </c>
      <c r="BC193" s="78" t="str">
        <f>REPLACE(INDEX(GroupVertices[Group],MATCH(Edges25[[#This Row],[Vertex 2]],GroupVertices[Vertex],0)),1,1,"")</f>
        <v>2</v>
      </c>
      <c r="BD193" s="48">
        <v>0</v>
      </c>
      <c r="BE193" s="49">
        <v>0</v>
      </c>
      <c r="BF193" s="48">
        <v>0</v>
      </c>
      <c r="BG193" s="49">
        <v>0</v>
      </c>
      <c r="BH193" s="48">
        <v>0</v>
      </c>
      <c r="BI193" s="49">
        <v>0</v>
      </c>
      <c r="BJ193" s="48">
        <v>15</v>
      </c>
      <c r="BK193" s="49">
        <v>100</v>
      </c>
      <c r="BL193" s="48">
        <v>15</v>
      </c>
    </row>
    <row r="194" spans="1:64" ht="15">
      <c r="A194" s="64" t="s">
        <v>237</v>
      </c>
      <c r="B194" s="64" t="s">
        <v>237</v>
      </c>
      <c r="C194" s="65"/>
      <c r="D194" s="66"/>
      <c r="E194" s="67"/>
      <c r="F194" s="68"/>
      <c r="G194" s="65"/>
      <c r="H194" s="69"/>
      <c r="I194" s="70"/>
      <c r="J194" s="70"/>
      <c r="K194" s="34" t="s">
        <v>65</v>
      </c>
      <c r="L194" s="77">
        <v>196</v>
      </c>
      <c r="M194" s="77"/>
      <c r="N194" s="72"/>
      <c r="O194" s="79" t="s">
        <v>176</v>
      </c>
      <c r="P194" s="81">
        <v>43718.54574074074</v>
      </c>
      <c r="Q194" s="79" t="s">
        <v>430</v>
      </c>
      <c r="R194" s="83" t="s">
        <v>753</v>
      </c>
      <c r="S194" s="79" t="s">
        <v>893</v>
      </c>
      <c r="T194" s="79" t="s">
        <v>919</v>
      </c>
      <c r="U194" s="79"/>
      <c r="V194" s="83" t="s">
        <v>968</v>
      </c>
      <c r="W194" s="81">
        <v>43718.54574074074</v>
      </c>
      <c r="X194" s="83" t="s">
        <v>1160</v>
      </c>
      <c r="Y194" s="79"/>
      <c r="Z194" s="79"/>
      <c r="AA194" s="85" t="s">
        <v>1505</v>
      </c>
      <c r="AB194" s="79"/>
      <c r="AC194" s="79" t="b">
        <v>0</v>
      </c>
      <c r="AD194" s="79">
        <v>0</v>
      </c>
      <c r="AE194" s="85" t="s">
        <v>1659</v>
      </c>
      <c r="AF194" s="79" t="b">
        <v>0</v>
      </c>
      <c r="AG194" s="79" t="s">
        <v>1660</v>
      </c>
      <c r="AH194" s="79"/>
      <c r="AI194" s="85" t="s">
        <v>1659</v>
      </c>
      <c r="AJ194" s="79" t="b">
        <v>0</v>
      </c>
      <c r="AK194" s="79">
        <v>0</v>
      </c>
      <c r="AL194" s="85" t="s">
        <v>1659</v>
      </c>
      <c r="AM194" s="79" t="s">
        <v>1683</v>
      </c>
      <c r="AN194" s="79" t="b">
        <v>0</v>
      </c>
      <c r="AO194" s="85" t="s">
        <v>1505</v>
      </c>
      <c r="AP194" s="79" t="s">
        <v>176</v>
      </c>
      <c r="AQ194" s="79">
        <v>0</v>
      </c>
      <c r="AR194" s="79">
        <v>0</v>
      </c>
      <c r="AS194" s="79"/>
      <c r="AT194" s="79"/>
      <c r="AU194" s="79"/>
      <c r="AV194" s="79"/>
      <c r="AW194" s="79"/>
      <c r="AX194" s="79"/>
      <c r="AY194" s="79"/>
      <c r="AZ194" s="79"/>
      <c r="BA194">
        <v>282</v>
      </c>
      <c r="BB194" s="78" t="str">
        <f>REPLACE(INDEX(GroupVertices[Group],MATCH(Edges25[[#This Row],[Vertex 1]],GroupVertices[Vertex],0)),1,1,"")</f>
        <v>2</v>
      </c>
      <c r="BC194" s="78" t="str">
        <f>REPLACE(INDEX(GroupVertices[Group],MATCH(Edges25[[#This Row],[Vertex 2]],GroupVertices[Vertex],0)),1,1,"")</f>
        <v>2</v>
      </c>
      <c r="BD194" s="48">
        <v>0</v>
      </c>
      <c r="BE194" s="49">
        <v>0</v>
      </c>
      <c r="BF194" s="48">
        <v>0</v>
      </c>
      <c r="BG194" s="49">
        <v>0</v>
      </c>
      <c r="BH194" s="48">
        <v>0</v>
      </c>
      <c r="BI194" s="49">
        <v>0</v>
      </c>
      <c r="BJ194" s="48">
        <v>15</v>
      </c>
      <c r="BK194" s="49">
        <v>100</v>
      </c>
      <c r="BL194" s="48">
        <v>15</v>
      </c>
    </row>
    <row r="195" spans="1:64" ht="15">
      <c r="A195" s="64" t="s">
        <v>237</v>
      </c>
      <c r="B195" s="64" t="s">
        <v>237</v>
      </c>
      <c r="C195" s="65"/>
      <c r="D195" s="66"/>
      <c r="E195" s="67"/>
      <c r="F195" s="68"/>
      <c r="G195" s="65"/>
      <c r="H195" s="69"/>
      <c r="I195" s="70"/>
      <c r="J195" s="70"/>
      <c r="K195" s="34" t="s">
        <v>65</v>
      </c>
      <c r="L195" s="77">
        <v>197</v>
      </c>
      <c r="M195" s="77"/>
      <c r="N195" s="72"/>
      <c r="O195" s="79" t="s">
        <v>176</v>
      </c>
      <c r="P195" s="81">
        <v>43718.545752314814</v>
      </c>
      <c r="Q195" s="79" t="s">
        <v>431</v>
      </c>
      <c r="R195" s="83" t="s">
        <v>754</v>
      </c>
      <c r="S195" s="79" t="s">
        <v>893</v>
      </c>
      <c r="T195" s="79" t="s">
        <v>919</v>
      </c>
      <c r="U195" s="79"/>
      <c r="V195" s="83" t="s">
        <v>968</v>
      </c>
      <c r="W195" s="81">
        <v>43718.545752314814</v>
      </c>
      <c r="X195" s="83" t="s">
        <v>1161</v>
      </c>
      <c r="Y195" s="79"/>
      <c r="Z195" s="79"/>
      <c r="AA195" s="85" t="s">
        <v>1506</v>
      </c>
      <c r="AB195" s="79"/>
      <c r="AC195" s="79" t="b">
        <v>0</v>
      </c>
      <c r="AD195" s="79">
        <v>0</v>
      </c>
      <c r="AE195" s="85" t="s">
        <v>1659</v>
      </c>
      <c r="AF195" s="79" t="b">
        <v>0</v>
      </c>
      <c r="AG195" s="79" t="s">
        <v>1660</v>
      </c>
      <c r="AH195" s="79"/>
      <c r="AI195" s="85" t="s">
        <v>1659</v>
      </c>
      <c r="AJ195" s="79" t="b">
        <v>0</v>
      </c>
      <c r="AK195" s="79">
        <v>0</v>
      </c>
      <c r="AL195" s="85" t="s">
        <v>1659</v>
      </c>
      <c r="AM195" s="79" t="s">
        <v>1683</v>
      </c>
      <c r="AN195" s="79" t="b">
        <v>0</v>
      </c>
      <c r="AO195" s="85" t="s">
        <v>1506</v>
      </c>
      <c r="AP195" s="79" t="s">
        <v>176</v>
      </c>
      <c r="AQ195" s="79">
        <v>0</v>
      </c>
      <c r="AR195" s="79">
        <v>0</v>
      </c>
      <c r="AS195" s="79"/>
      <c r="AT195" s="79"/>
      <c r="AU195" s="79"/>
      <c r="AV195" s="79"/>
      <c r="AW195" s="79"/>
      <c r="AX195" s="79"/>
      <c r="AY195" s="79"/>
      <c r="AZ195" s="79"/>
      <c r="BA195">
        <v>282</v>
      </c>
      <c r="BB195" s="78" t="str">
        <f>REPLACE(INDEX(GroupVertices[Group],MATCH(Edges25[[#This Row],[Vertex 1]],GroupVertices[Vertex],0)),1,1,"")</f>
        <v>2</v>
      </c>
      <c r="BC195" s="78" t="str">
        <f>REPLACE(INDEX(GroupVertices[Group],MATCH(Edges25[[#This Row],[Vertex 2]],GroupVertices[Vertex],0)),1,1,"")</f>
        <v>2</v>
      </c>
      <c r="BD195" s="48">
        <v>0</v>
      </c>
      <c r="BE195" s="49">
        <v>0</v>
      </c>
      <c r="BF195" s="48">
        <v>0</v>
      </c>
      <c r="BG195" s="49">
        <v>0</v>
      </c>
      <c r="BH195" s="48">
        <v>0</v>
      </c>
      <c r="BI195" s="49">
        <v>0</v>
      </c>
      <c r="BJ195" s="48">
        <v>14</v>
      </c>
      <c r="BK195" s="49">
        <v>100</v>
      </c>
      <c r="BL195" s="48">
        <v>14</v>
      </c>
    </row>
    <row r="196" spans="1:64" ht="15">
      <c r="A196" s="64" t="s">
        <v>237</v>
      </c>
      <c r="B196" s="64" t="s">
        <v>237</v>
      </c>
      <c r="C196" s="65"/>
      <c r="D196" s="66"/>
      <c r="E196" s="67"/>
      <c r="F196" s="68"/>
      <c r="G196" s="65"/>
      <c r="H196" s="69"/>
      <c r="I196" s="70"/>
      <c r="J196" s="70"/>
      <c r="K196" s="34" t="s">
        <v>65</v>
      </c>
      <c r="L196" s="77">
        <v>198</v>
      </c>
      <c r="M196" s="77"/>
      <c r="N196" s="72"/>
      <c r="O196" s="79" t="s">
        <v>176</v>
      </c>
      <c r="P196" s="81">
        <v>43718.587476851855</v>
      </c>
      <c r="Q196" s="79" t="s">
        <v>432</v>
      </c>
      <c r="R196" s="83" t="s">
        <v>755</v>
      </c>
      <c r="S196" s="79" t="s">
        <v>893</v>
      </c>
      <c r="T196" s="79" t="s">
        <v>919</v>
      </c>
      <c r="U196" s="79"/>
      <c r="V196" s="83" t="s">
        <v>968</v>
      </c>
      <c r="W196" s="81">
        <v>43718.587476851855</v>
      </c>
      <c r="X196" s="83" t="s">
        <v>1162</v>
      </c>
      <c r="Y196" s="79"/>
      <c r="Z196" s="79"/>
      <c r="AA196" s="85" t="s">
        <v>1507</v>
      </c>
      <c r="AB196" s="79"/>
      <c r="AC196" s="79" t="b">
        <v>0</v>
      </c>
      <c r="AD196" s="79">
        <v>0</v>
      </c>
      <c r="AE196" s="85" t="s">
        <v>1659</v>
      </c>
      <c r="AF196" s="79" t="b">
        <v>0</v>
      </c>
      <c r="AG196" s="79" t="s">
        <v>1667</v>
      </c>
      <c r="AH196" s="79"/>
      <c r="AI196" s="85" t="s">
        <v>1659</v>
      </c>
      <c r="AJ196" s="79" t="b">
        <v>0</v>
      </c>
      <c r="AK196" s="79">
        <v>0</v>
      </c>
      <c r="AL196" s="85" t="s">
        <v>1659</v>
      </c>
      <c r="AM196" s="79" t="s">
        <v>1683</v>
      </c>
      <c r="AN196" s="79" t="b">
        <v>0</v>
      </c>
      <c r="AO196" s="85" t="s">
        <v>1507</v>
      </c>
      <c r="AP196" s="79" t="s">
        <v>176</v>
      </c>
      <c r="AQ196" s="79">
        <v>0</v>
      </c>
      <c r="AR196" s="79">
        <v>0</v>
      </c>
      <c r="AS196" s="79"/>
      <c r="AT196" s="79"/>
      <c r="AU196" s="79"/>
      <c r="AV196" s="79"/>
      <c r="AW196" s="79"/>
      <c r="AX196" s="79"/>
      <c r="AY196" s="79"/>
      <c r="AZ196" s="79"/>
      <c r="BA196">
        <v>282</v>
      </c>
      <c r="BB196" s="78" t="str">
        <f>REPLACE(INDEX(GroupVertices[Group],MATCH(Edges25[[#This Row],[Vertex 1]],GroupVertices[Vertex],0)),1,1,"")</f>
        <v>2</v>
      </c>
      <c r="BC196" s="78" t="str">
        <f>REPLACE(INDEX(GroupVertices[Group],MATCH(Edges25[[#This Row],[Vertex 2]],GroupVertices[Vertex],0)),1,1,"")</f>
        <v>2</v>
      </c>
      <c r="BD196" s="48">
        <v>1</v>
      </c>
      <c r="BE196" s="49">
        <v>7.6923076923076925</v>
      </c>
      <c r="BF196" s="48">
        <v>0</v>
      </c>
      <c r="BG196" s="49">
        <v>0</v>
      </c>
      <c r="BH196" s="48">
        <v>0</v>
      </c>
      <c r="BI196" s="49">
        <v>0</v>
      </c>
      <c r="BJ196" s="48">
        <v>12</v>
      </c>
      <c r="BK196" s="49">
        <v>92.3076923076923</v>
      </c>
      <c r="BL196" s="48">
        <v>13</v>
      </c>
    </row>
    <row r="197" spans="1:64" ht="15">
      <c r="A197" s="64" t="s">
        <v>237</v>
      </c>
      <c r="B197" s="64" t="s">
        <v>237</v>
      </c>
      <c r="C197" s="65"/>
      <c r="D197" s="66"/>
      <c r="E197" s="67"/>
      <c r="F197" s="68"/>
      <c r="G197" s="65"/>
      <c r="H197" s="69"/>
      <c r="I197" s="70"/>
      <c r="J197" s="70"/>
      <c r="K197" s="34" t="s">
        <v>65</v>
      </c>
      <c r="L197" s="77">
        <v>199</v>
      </c>
      <c r="M197" s="77"/>
      <c r="N197" s="72"/>
      <c r="O197" s="79" t="s">
        <v>176</v>
      </c>
      <c r="P197" s="81">
        <v>43718.587488425925</v>
      </c>
      <c r="Q197" s="79" t="s">
        <v>433</v>
      </c>
      <c r="R197" s="83" t="s">
        <v>756</v>
      </c>
      <c r="S197" s="79" t="s">
        <v>893</v>
      </c>
      <c r="T197" s="79" t="s">
        <v>919</v>
      </c>
      <c r="U197" s="79"/>
      <c r="V197" s="83" t="s">
        <v>968</v>
      </c>
      <c r="W197" s="81">
        <v>43718.587488425925</v>
      </c>
      <c r="X197" s="83" t="s">
        <v>1163</v>
      </c>
      <c r="Y197" s="79"/>
      <c r="Z197" s="79"/>
      <c r="AA197" s="85" t="s">
        <v>1508</v>
      </c>
      <c r="AB197" s="79"/>
      <c r="AC197" s="79" t="b">
        <v>0</v>
      </c>
      <c r="AD197" s="79">
        <v>0</v>
      </c>
      <c r="AE197" s="85" t="s">
        <v>1659</v>
      </c>
      <c r="AF197" s="79" t="b">
        <v>0</v>
      </c>
      <c r="AG197" s="79" t="s">
        <v>1667</v>
      </c>
      <c r="AH197" s="79"/>
      <c r="AI197" s="85" t="s">
        <v>1659</v>
      </c>
      <c r="AJ197" s="79" t="b">
        <v>0</v>
      </c>
      <c r="AK197" s="79">
        <v>0</v>
      </c>
      <c r="AL197" s="85" t="s">
        <v>1659</v>
      </c>
      <c r="AM197" s="79" t="s">
        <v>1683</v>
      </c>
      <c r="AN197" s="79" t="b">
        <v>0</v>
      </c>
      <c r="AO197" s="85" t="s">
        <v>1508</v>
      </c>
      <c r="AP197" s="79" t="s">
        <v>176</v>
      </c>
      <c r="AQ197" s="79">
        <v>0</v>
      </c>
      <c r="AR197" s="79">
        <v>0</v>
      </c>
      <c r="AS197" s="79"/>
      <c r="AT197" s="79"/>
      <c r="AU197" s="79"/>
      <c r="AV197" s="79"/>
      <c r="AW197" s="79"/>
      <c r="AX197" s="79"/>
      <c r="AY197" s="79"/>
      <c r="AZ197" s="79"/>
      <c r="BA197">
        <v>282</v>
      </c>
      <c r="BB197" s="78" t="str">
        <f>REPLACE(INDEX(GroupVertices[Group],MATCH(Edges25[[#This Row],[Vertex 1]],GroupVertices[Vertex],0)),1,1,"")</f>
        <v>2</v>
      </c>
      <c r="BC197" s="78" t="str">
        <f>REPLACE(INDEX(GroupVertices[Group],MATCH(Edges25[[#This Row],[Vertex 2]],GroupVertices[Vertex],0)),1,1,"")</f>
        <v>2</v>
      </c>
      <c r="BD197" s="48">
        <v>1</v>
      </c>
      <c r="BE197" s="49">
        <v>7.6923076923076925</v>
      </c>
      <c r="BF197" s="48">
        <v>0</v>
      </c>
      <c r="BG197" s="49">
        <v>0</v>
      </c>
      <c r="BH197" s="48">
        <v>0</v>
      </c>
      <c r="BI197" s="49">
        <v>0</v>
      </c>
      <c r="BJ197" s="48">
        <v>12</v>
      </c>
      <c r="BK197" s="49">
        <v>92.3076923076923</v>
      </c>
      <c r="BL197" s="48">
        <v>13</v>
      </c>
    </row>
    <row r="198" spans="1:64" ht="15">
      <c r="A198" s="64" t="s">
        <v>237</v>
      </c>
      <c r="B198" s="64" t="s">
        <v>237</v>
      </c>
      <c r="C198" s="65"/>
      <c r="D198" s="66"/>
      <c r="E198" s="67"/>
      <c r="F198" s="68"/>
      <c r="G198" s="65"/>
      <c r="H198" s="69"/>
      <c r="I198" s="70"/>
      <c r="J198" s="70"/>
      <c r="K198" s="34" t="s">
        <v>65</v>
      </c>
      <c r="L198" s="77">
        <v>200</v>
      </c>
      <c r="M198" s="77"/>
      <c r="N198" s="72"/>
      <c r="O198" s="79" t="s">
        <v>176</v>
      </c>
      <c r="P198" s="81">
        <v>43718.5875</v>
      </c>
      <c r="Q198" s="79" t="s">
        <v>434</v>
      </c>
      <c r="R198" s="83" t="s">
        <v>757</v>
      </c>
      <c r="S198" s="79" t="s">
        <v>893</v>
      </c>
      <c r="T198" s="79" t="s">
        <v>919</v>
      </c>
      <c r="U198" s="79"/>
      <c r="V198" s="83" t="s">
        <v>968</v>
      </c>
      <c r="W198" s="81">
        <v>43718.5875</v>
      </c>
      <c r="X198" s="83" t="s">
        <v>1164</v>
      </c>
      <c r="Y198" s="79"/>
      <c r="Z198" s="79"/>
      <c r="AA198" s="85" t="s">
        <v>1509</v>
      </c>
      <c r="AB198" s="79"/>
      <c r="AC198" s="79" t="b">
        <v>0</v>
      </c>
      <c r="AD198" s="79">
        <v>0</v>
      </c>
      <c r="AE198" s="85" t="s">
        <v>1659</v>
      </c>
      <c r="AF198" s="79" t="b">
        <v>0</v>
      </c>
      <c r="AG198" s="79" t="s">
        <v>1667</v>
      </c>
      <c r="AH198" s="79"/>
      <c r="AI198" s="85" t="s">
        <v>1659</v>
      </c>
      <c r="AJ198" s="79" t="b">
        <v>0</v>
      </c>
      <c r="AK198" s="79">
        <v>0</v>
      </c>
      <c r="AL198" s="85" t="s">
        <v>1659</v>
      </c>
      <c r="AM198" s="79" t="s">
        <v>1683</v>
      </c>
      <c r="AN198" s="79" t="b">
        <v>0</v>
      </c>
      <c r="AO198" s="85" t="s">
        <v>1509</v>
      </c>
      <c r="AP198" s="79" t="s">
        <v>176</v>
      </c>
      <c r="AQ198" s="79">
        <v>0</v>
      </c>
      <c r="AR198" s="79">
        <v>0</v>
      </c>
      <c r="AS198" s="79"/>
      <c r="AT198" s="79"/>
      <c r="AU198" s="79"/>
      <c r="AV198" s="79"/>
      <c r="AW198" s="79"/>
      <c r="AX198" s="79"/>
      <c r="AY198" s="79"/>
      <c r="AZ198" s="79"/>
      <c r="BA198">
        <v>282</v>
      </c>
      <c r="BB198" s="78" t="str">
        <f>REPLACE(INDEX(GroupVertices[Group],MATCH(Edges25[[#This Row],[Vertex 1]],GroupVertices[Vertex],0)),1,1,"")</f>
        <v>2</v>
      </c>
      <c r="BC198" s="78" t="str">
        <f>REPLACE(INDEX(GroupVertices[Group],MATCH(Edges25[[#This Row],[Vertex 2]],GroupVertices[Vertex],0)),1,1,"")</f>
        <v>2</v>
      </c>
      <c r="BD198" s="48">
        <v>1</v>
      </c>
      <c r="BE198" s="49">
        <v>7.6923076923076925</v>
      </c>
      <c r="BF198" s="48">
        <v>0</v>
      </c>
      <c r="BG198" s="49">
        <v>0</v>
      </c>
      <c r="BH198" s="48">
        <v>0</v>
      </c>
      <c r="BI198" s="49">
        <v>0</v>
      </c>
      <c r="BJ198" s="48">
        <v>12</v>
      </c>
      <c r="BK198" s="49">
        <v>92.3076923076923</v>
      </c>
      <c r="BL198" s="48">
        <v>13</v>
      </c>
    </row>
    <row r="199" spans="1:64" ht="15">
      <c r="A199" s="64" t="s">
        <v>237</v>
      </c>
      <c r="B199" s="64" t="s">
        <v>237</v>
      </c>
      <c r="C199" s="65"/>
      <c r="D199" s="66"/>
      <c r="E199" s="67"/>
      <c r="F199" s="68"/>
      <c r="G199" s="65"/>
      <c r="H199" s="69"/>
      <c r="I199" s="70"/>
      <c r="J199" s="70"/>
      <c r="K199" s="34" t="s">
        <v>65</v>
      </c>
      <c r="L199" s="77">
        <v>201</v>
      </c>
      <c r="M199" s="77"/>
      <c r="N199" s="72"/>
      <c r="O199" s="79" t="s">
        <v>176</v>
      </c>
      <c r="P199" s="81">
        <v>43718.5875</v>
      </c>
      <c r="Q199" s="79" t="s">
        <v>435</v>
      </c>
      <c r="R199" s="83" t="s">
        <v>758</v>
      </c>
      <c r="S199" s="79" t="s">
        <v>893</v>
      </c>
      <c r="T199" s="79" t="s">
        <v>919</v>
      </c>
      <c r="U199" s="79"/>
      <c r="V199" s="83" t="s">
        <v>968</v>
      </c>
      <c r="W199" s="81">
        <v>43718.5875</v>
      </c>
      <c r="X199" s="83" t="s">
        <v>1165</v>
      </c>
      <c r="Y199" s="79"/>
      <c r="Z199" s="79"/>
      <c r="AA199" s="85" t="s">
        <v>1510</v>
      </c>
      <c r="AB199" s="79"/>
      <c r="AC199" s="79" t="b">
        <v>0</v>
      </c>
      <c r="AD199" s="79">
        <v>0</v>
      </c>
      <c r="AE199" s="85" t="s">
        <v>1659</v>
      </c>
      <c r="AF199" s="79" t="b">
        <v>0</v>
      </c>
      <c r="AG199" s="79" t="s">
        <v>1661</v>
      </c>
      <c r="AH199" s="79"/>
      <c r="AI199" s="85" t="s">
        <v>1659</v>
      </c>
      <c r="AJ199" s="79" t="b">
        <v>0</v>
      </c>
      <c r="AK199" s="79">
        <v>0</v>
      </c>
      <c r="AL199" s="85" t="s">
        <v>1659</v>
      </c>
      <c r="AM199" s="79" t="s">
        <v>1683</v>
      </c>
      <c r="AN199" s="79" t="b">
        <v>0</v>
      </c>
      <c r="AO199" s="85" t="s">
        <v>1510</v>
      </c>
      <c r="AP199" s="79" t="s">
        <v>176</v>
      </c>
      <c r="AQ199" s="79">
        <v>0</v>
      </c>
      <c r="AR199" s="79">
        <v>0</v>
      </c>
      <c r="AS199" s="79"/>
      <c r="AT199" s="79"/>
      <c r="AU199" s="79"/>
      <c r="AV199" s="79"/>
      <c r="AW199" s="79"/>
      <c r="AX199" s="79"/>
      <c r="AY199" s="79"/>
      <c r="AZ199" s="79"/>
      <c r="BA199">
        <v>282</v>
      </c>
      <c r="BB199" s="78" t="str">
        <f>REPLACE(INDEX(GroupVertices[Group],MATCH(Edges25[[#This Row],[Vertex 1]],GroupVertices[Vertex],0)),1,1,"")</f>
        <v>2</v>
      </c>
      <c r="BC199" s="78" t="str">
        <f>REPLACE(INDEX(GroupVertices[Group],MATCH(Edges25[[#This Row],[Vertex 2]],GroupVertices[Vertex],0)),1,1,"")</f>
        <v>2</v>
      </c>
      <c r="BD199" s="48">
        <v>0</v>
      </c>
      <c r="BE199" s="49">
        <v>0</v>
      </c>
      <c r="BF199" s="48">
        <v>0</v>
      </c>
      <c r="BG199" s="49">
        <v>0</v>
      </c>
      <c r="BH199" s="48">
        <v>0</v>
      </c>
      <c r="BI199" s="49">
        <v>0</v>
      </c>
      <c r="BJ199" s="48">
        <v>12</v>
      </c>
      <c r="BK199" s="49">
        <v>100</v>
      </c>
      <c r="BL199" s="48">
        <v>12</v>
      </c>
    </row>
    <row r="200" spans="1:64" ht="15">
      <c r="A200" s="64" t="s">
        <v>237</v>
      </c>
      <c r="B200" s="64" t="s">
        <v>237</v>
      </c>
      <c r="C200" s="65"/>
      <c r="D200" s="66"/>
      <c r="E200" s="67"/>
      <c r="F200" s="68"/>
      <c r="G200" s="65"/>
      <c r="H200" s="69"/>
      <c r="I200" s="70"/>
      <c r="J200" s="70"/>
      <c r="K200" s="34" t="s">
        <v>65</v>
      </c>
      <c r="L200" s="77">
        <v>202</v>
      </c>
      <c r="M200" s="77"/>
      <c r="N200" s="72"/>
      <c r="O200" s="79" t="s">
        <v>176</v>
      </c>
      <c r="P200" s="81">
        <v>43718.58751157407</v>
      </c>
      <c r="Q200" s="79" t="s">
        <v>436</v>
      </c>
      <c r="R200" s="83" t="s">
        <v>759</v>
      </c>
      <c r="S200" s="79" t="s">
        <v>893</v>
      </c>
      <c r="T200" s="79" t="s">
        <v>919</v>
      </c>
      <c r="U200" s="79"/>
      <c r="V200" s="83" t="s">
        <v>968</v>
      </c>
      <c r="W200" s="81">
        <v>43718.58751157407</v>
      </c>
      <c r="X200" s="83" t="s">
        <v>1166</v>
      </c>
      <c r="Y200" s="79"/>
      <c r="Z200" s="79"/>
      <c r="AA200" s="85" t="s">
        <v>1511</v>
      </c>
      <c r="AB200" s="79"/>
      <c r="AC200" s="79" t="b">
        <v>0</v>
      </c>
      <c r="AD200" s="79">
        <v>0</v>
      </c>
      <c r="AE200" s="85" t="s">
        <v>1659</v>
      </c>
      <c r="AF200" s="79" t="b">
        <v>0</v>
      </c>
      <c r="AG200" s="79" t="s">
        <v>1660</v>
      </c>
      <c r="AH200" s="79"/>
      <c r="AI200" s="85" t="s">
        <v>1659</v>
      </c>
      <c r="AJ200" s="79" t="b">
        <v>0</v>
      </c>
      <c r="AK200" s="79">
        <v>0</v>
      </c>
      <c r="AL200" s="85" t="s">
        <v>1659</v>
      </c>
      <c r="AM200" s="79" t="s">
        <v>1683</v>
      </c>
      <c r="AN200" s="79" t="b">
        <v>0</v>
      </c>
      <c r="AO200" s="85" t="s">
        <v>1511</v>
      </c>
      <c r="AP200" s="79" t="s">
        <v>176</v>
      </c>
      <c r="AQ200" s="79">
        <v>0</v>
      </c>
      <c r="AR200" s="79">
        <v>0</v>
      </c>
      <c r="AS200" s="79"/>
      <c r="AT200" s="79"/>
      <c r="AU200" s="79"/>
      <c r="AV200" s="79"/>
      <c r="AW200" s="79"/>
      <c r="AX200" s="79"/>
      <c r="AY200" s="79"/>
      <c r="AZ200" s="79"/>
      <c r="BA200">
        <v>282</v>
      </c>
      <c r="BB200" s="78" t="str">
        <f>REPLACE(INDEX(GroupVertices[Group],MATCH(Edges25[[#This Row],[Vertex 1]],GroupVertices[Vertex],0)),1,1,"")</f>
        <v>2</v>
      </c>
      <c r="BC200" s="78" t="str">
        <f>REPLACE(INDEX(GroupVertices[Group],MATCH(Edges25[[#This Row],[Vertex 2]],GroupVertices[Vertex],0)),1,1,"")</f>
        <v>2</v>
      </c>
      <c r="BD200" s="48">
        <v>0</v>
      </c>
      <c r="BE200" s="49">
        <v>0</v>
      </c>
      <c r="BF200" s="48">
        <v>0</v>
      </c>
      <c r="BG200" s="49">
        <v>0</v>
      </c>
      <c r="BH200" s="48">
        <v>0</v>
      </c>
      <c r="BI200" s="49">
        <v>0</v>
      </c>
      <c r="BJ200" s="48">
        <v>13</v>
      </c>
      <c r="BK200" s="49">
        <v>100</v>
      </c>
      <c r="BL200" s="48">
        <v>13</v>
      </c>
    </row>
    <row r="201" spans="1:64" ht="15">
      <c r="A201" s="64" t="s">
        <v>237</v>
      </c>
      <c r="B201" s="64" t="s">
        <v>237</v>
      </c>
      <c r="C201" s="65"/>
      <c r="D201" s="66"/>
      <c r="E201" s="67"/>
      <c r="F201" s="68"/>
      <c r="G201" s="65"/>
      <c r="H201" s="69"/>
      <c r="I201" s="70"/>
      <c r="J201" s="70"/>
      <c r="K201" s="34" t="s">
        <v>65</v>
      </c>
      <c r="L201" s="77">
        <v>203</v>
      </c>
      <c r="M201" s="77"/>
      <c r="N201" s="72"/>
      <c r="O201" s="79" t="s">
        <v>176</v>
      </c>
      <c r="P201" s="81">
        <v>43718.58751157407</v>
      </c>
      <c r="Q201" s="79" t="s">
        <v>437</v>
      </c>
      <c r="R201" s="83" t="s">
        <v>760</v>
      </c>
      <c r="S201" s="79" t="s">
        <v>893</v>
      </c>
      <c r="T201" s="79" t="s">
        <v>919</v>
      </c>
      <c r="U201" s="79"/>
      <c r="V201" s="83" t="s">
        <v>968</v>
      </c>
      <c r="W201" s="81">
        <v>43718.58751157407</v>
      </c>
      <c r="X201" s="83" t="s">
        <v>1167</v>
      </c>
      <c r="Y201" s="79"/>
      <c r="Z201" s="79"/>
      <c r="AA201" s="85" t="s">
        <v>1512</v>
      </c>
      <c r="AB201" s="79"/>
      <c r="AC201" s="79" t="b">
        <v>0</v>
      </c>
      <c r="AD201" s="79">
        <v>0</v>
      </c>
      <c r="AE201" s="85" t="s">
        <v>1659</v>
      </c>
      <c r="AF201" s="79" t="b">
        <v>0</v>
      </c>
      <c r="AG201" s="79" t="s">
        <v>1660</v>
      </c>
      <c r="AH201" s="79"/>
      <c r="AI201" s="85" t="s">
        <v>1659</v>
      </c>
      <c r="AJ201" s="79" t="b">
        <v>0</v>
      </c>
      <c r="AK201" s="79">
        <v>0</v>
      </c>
      <c r="AL201" s="85" t="s">
        <v>1659</v>
      </c>
      <c r="AM201" s="79" t="s">
        <v>1683</v>
      </c>
      <c r="AN201" s="79" t="b">
        <v>0</v>
      </c>
      <c r="AO201" s="85" t="s">
        <v>1512</v>
      </c>
      <c r="AP201" s="79" t="s">
        <v>176</v>
      </c>
      <c r="AQ201" s="79">
        <v>0</v>
      </c>
      <c r="AR201" s="79">
        <v>0</v>
      </c>
      <c r="AS201" s="79"/>
      <c r="AT201" s="79"/>
      <c r="AU201" s="79"/>
      <c r="AV201" s="79"/>
      <c r="AW201" s="79"/>
      <c r="AX201" s="79"/>
      <c r="AY201" s="79"/>
      <c r="AZ201" s="79"/>
      <c r="BA201">
        <v>282</v>
      </c>
      <c r="BB201" s="78" t="str">
        <f>REPLACE(INDEX(GroupVertices[Group],MATCH(Edges25[[#This Row],[Vertex 1]],GroupVertices[Vertex],0)),1,1,"")</f>
        <v>2</v>
      </c>
      <c r="BC201" s="78" t="str">
        <f>REPLACE(INDEX(GroupVertices[Group],MATCH(Edges25[[#This Row],[Vertex 2]],GroupVertices[Vertex],0)),1,1,"")</f>
        <v>2</v>
      </c>
      <c r="BD201" s="48">
        <v>1</v>
      </c>
      <c r="BE201" s="49">
        <v>7.142857142857143</v>
      </c>
      <c r="BF201" s="48">
        <v>0</v>
      </c>
      <c r="BG201" s="49">
        <v>0</v>
      </c>
      <c r="BH201" s="48">
        <v>0</v>
      </c>
      <c r="BI201" s="49">
        <v>0</v>
      </c>
      <c r="BJ201" s="48">
        <v>13</v>
      </c>
      <c r="BK201" s="49">
        <v>92.85714285714286</v>
      </c>
      <c r="BL201" s="48">
        <v>14</v>
      </c>
    </row>
    <row r="202" spans="1:64" ht="15">
      <c r="A202" s="64" t="s">
        <v>237</v>
      </c>
      <c r="B202" s="64" t="s">
        <v>237</v>
      </c>
      <c r="C202" s="65"/>
      <c r="D202" s="66"/>
      <c r="E202" s="67"/>
      <c r="F202" s="68"/>
      <c r="G202" s="65"/>
      <c r="H202" s="69"/>
      <c r="I202" s="70"/>
      <c r="J202" s="70"/>
      <c r="K202" s="34" t="s">
        <v>65</v>
      </c>
      <c r="L202" s="77">
        <v>204</v>
      </c>
      <c r="M202" s="77"/>
      <c r="N202" s="72"/>
      <c r="O202" s="79" t="s">
        <v>176</v>
      </c>
      <c r="P202" s="81">
        <v>43718.58752314815</v>
      </c>
      <c r="Q202" s="79" t="s">
        <v>438</v>
      </c>
      <c r="R202" s="83" t="s">
        <v>761</v>
      </c>
      <c r="S202" s="79" t="s">
        <v>893</v>
      </c>
      <c r="T202" s="79" t="s">
        <v>919</v>
      </c>
      <c r="U202" s="79"/>
      <c r="V202" s="83" t="s">
        <v>968</v>
      </c>
      <c r="W202" s="81">
        <v>43718.58752314815</v>
      </c>
      <c r="X202" s="83" t="s">
        <v>1168</v>
      </c>
      <c r="Y202" s="79"/>
      <c r="Z202" s="79"/>
      <c r="AA202" s="85" t="s">
        <v>1513</v>
      </c>
      <c r="AB202" s="79"/>
      <c r="AC202" s="79" t="b">
        <v>0</v>
      </c>
      <c r="AD202" s="79">
        <v>0</v>
      </c>
      <c r="AE202" s="85" t="s">
        <v>1659</v>
      </c>
      <c r="AF202" s="79" t="b">
        <v>0</v>
      </c>
      <c r="AG202" s="79" t="s">
        <v>1660</v>
      </c>
      <c r="AH202" s="79"/>
      <c r="AI202" s="85" t="s">
        <v>1659</v>
      </c>
      <c r="AJ202" s="79" t="b">
        <v>0</v>
      </c>
      <c r="AK202" s="79">
        <v>0</v>
      </c>
      <c r="AL202" s="85" t="s">
        <v>1659</v>
      </c>
      <c r="AM202" s="79" t="s">
        <v>1683</v>
      </c>
      <c r="AN202" s="79" t="b">
        <v>0</v>
      </c>
      <c r="AO202" s="85" t="s">
        <v>1513</v>
      </c>
      <c r="AP202" s="79" t="s">
        <v>176</v>
      </c>
      <c r="AQ202" s="79">
        <v>0</v>
      </c>
      <c r="AR202" s="79">
        <v>0</v>
      </c>
      <c r="AS202" s="79"/>
      <c r="AT202" s="79"/>
      <c r="AU202" s="79"/>
      <c r="AV202" s="79"/>
      <c r="AW202" s="79"/>
      <c r="AX202" s="79"/>
      <c r="AY202" s="79"/>
      <c r="AZ202" s="79"/>
      <c r="BA202">
        <v>282</v>
      </c>
      <c r="BB202" s="78" t="str">
        <f>REPLACE(INDEX(GroupVertices[Group],MATCH(Edges25[[#This Row],[Vertex 1]],GroupVertices[Vertex],0)),1,1,"")</f>
        <v>2</v>
      </c>
      <c r="BC202" s="78" t="str">
        <f>REPLACE(INDEX(GroupVertices[Group],MATCH(Edges25[[#This Row],[Vertex 2]],GroupVertices[Vertex],0)),1,1,"")</f>
        <v>2</v>
      </c>
      <c r="BD202" s="48">
        <v>0</v>
      </c>
      <c r="BE202" s="49">
        <v>0</v>
      </c>
      <c r="BF202" s="48">
        <v>1</v>
      </c>
      <c r="BG202" s="49">
        <v>8.333333333333334</v>
      </c>
      <c r="BH202" s="48">
        <v>0</v>
      </c>
      <c r="BI202" s="49">
        <v>0</v>
      </c>
      <c r="BJ202" s="48">
        <v>11</v>
      </c>
      <c r="BK202" s="49">
        <v>91.66666666666667</v>
      </c>
      <c r="BL202" s="48">
        <v>12</v>
      </c>
    </row>
    <row r="203" spans="1:64" ht="15">
      <c r="A203" s="64" t="s">
        <v>237</v>
      </c>
      <c r="B203" s="64" t="s">
        <v>237</v>
      </c>
      <c r="C203" s="65"/>
      <c r="D203" s="66"/>
      <c r="E203" s="67"/>
      <c r="F203" s="68"/>
      <c r="G203" s="65"/>
      <c r="H203" s="69"/>
      <c r="I203" s="70"/>
      <c r="J203" s="70"/>
      <c r="K203" s="34" t="s">
        <v>65</v>
      </c>
      <c r="L203" s="77">
        <v>205</v>
      </c>
      <c r="M203" s="77"/>
      <c r="N203" s="72"/>
      <c r="O203" s="79" t="s">
        <v>176</v>
      </c>
      <c r="P203" s="81">
        <v>43718.68040509259</v>
      </c>
      <c r="Q203" s="79" t="s">
        <v>439</v>
      </c>
      <c r="R203" s="83" t="s">
        <v>762</v>
      </c>
      <c r="S203" s="79" t="s">
        <v>893</v>
      </c>
      <c r="T203" s="79" t="s">
        <v>919</v>
      </c>
      <c r="U203" s="79"/>
      <c r="V203" s="83" t="s">
        <v>968</v>
      </c>
      <c r="W203" s="81">
        <v>43718.68040509259</v>
      </c>
      <c r="X203" s="83" t="s">
        <v>1169</v>
      </c>
      <c r="Y203" s="79"/>
      <c r="Z203" s="79"/>
      <c r="AA203" s="85" t="s">
        <v>1514</v>
      </c>
      <c r="AB203" s="79"/>
      <c r="AC203" s="79" t="b">
        <v>0</v>
      </c>
      <c r="AD203" s="79">
        <v>0</v>
      </c>
      <c r="AE203" s="85" t="s">
        <v>1659</v>
      </c>
      <c r="AF203" s="79" t="b">
        <v>0</v>
      </c>
      <c r="AG203" s="79" t="s">
        <v>1660</v>
      </c>
      <c r="AH203" s="79"/>
      <c r="AI203" s="85" t="s">
        <v>1659</v>
      </c>
      <c r="AJ203" s="79" t="b">
        <v>0</v>
      </c>
      <c r="AK203" s="79">
        <v>0</v>
      </c>
      <c r="AL203" s="85" t="s">
        <v>1659</v>
      </c>
      <c r="AM203" s="79" t="s">
        <v>1683</v>
      </c>
      <c r="AN203" s="79" t="b">
        <v>0</v>
      </c>
      <c r="AO203" s="85" t="s">
        <v>1514</v>
      </c>
      <c r="AP203" s="79" t="s">
        <v>176</v>
      </c>
      <c r="AQ203" s="79">
        <v>0</v>
      </c>
      <c r="AR203" s="79">
        <v>0</v>
      </c>
      <c r="AS203" s="79"/>
      <c r="AT203" s="79"/>
      <c r="AU203" s="79"/>
      <c r="AV203" s="79"/>
      <c r="AW203" s="79"/>
      <c r="AX203" s="79"/>
      <c r="AY203" s="79"/>
      <c r="AZ203" s="79"/>
      <c r="BA203">
        <v>282</v>
      </c>
      <c r="BB203" s="78" t="str">
        <f>REPLACE(INDEX(GroupVertices[Group],MATCH(Edges25[[#This Row],[Vertex 1]],GroupVertices[Vertex],0)),1,1,"")</f>
        <v>2</v>
      </c>
      <c r="BC203" s="78" t="str">
        <f>REPLACE(INDEX(GroupVertices[Group],MATCH(Edges25[[#This Row],[Vertex 2]],GroupVertices[Vertex],0)),1,1,"")</f>
        <v>2</v>
      </c>
      <c r="BD203" s="48">
        <v>0</v>
      </c>
      <c r="BE203" s="49">
        <v>0</v>
      </c>
      <c r="BF203" s="48">
        <v>1</v>
      </c>
      <c r="BG203" s="49">
        <v>7.142857142857143</v>
      </c>
      <c r="BH203" s="48">
        <v>0</v>
      </c>
      <c r="BI203" s="49">
        <v>0</v>
      </c>
      <c r="BJ203" s="48">
        <v>13</v>
      </c>
      <c r="BK203" s="49">
        <v>92.85714285714286</v>
      </c>
      <c r="BL203" s="48">
        <v>14</v>
      </c>
    </row>
    <row r="204" spans="1:64" ht="15">
      <c r="A204" s="64" t="s">
        <v>237</v>
      </c>
      <c r="B204" s="64" t="s">
        <v>237</v>
      </c>
      <c r="C204" s="65"/>
      <c r="D204" s="66"/>
      <c r="E204" s="67"/>
      <c r="F204" s="68"/>
      <c r="G204" s="65"/>
      <c r="H204" s="69"/>
      <c r="I204" s="70"/>
      <c r="J204" s="70"/>
      <c r="K204" s="34" t="s">
        <v>65</v>
      </c>
      <c r="L204" s="77">
        <v>206</v>
      </c>
      <c r="M204" s="77"/>
      <c r="N204" s="72"/>
      <c r="O204" s="79" t="s">
        <v>176</v>
      </c>
      <c r="P204" s="81">
        <v>43718.68041666667</v>
      </c>
      <c r="Q204" s="79" t="s">
        <v>440</v>
      </c>
      <c r="R204" s="83" t="s">
        <v>763</v>
      </c>
      <c r="S204" s="79" t="s">
        <v>893</v>
      </c>
      <c r="T204" s="79" t="s">
        <v>919</v>
      </c>
      <c r="U204" s="79"/>
      <c r="V204" s="83" t="s">
        <v>968</v>
      </c>
      <c r="W204" s="81">
        <v>43718.68041666667</v>
      </c>
      <c r="X204" s="83" t="s">
        <v>1170</v>
      </c>
      <c r="Y204" s="79"/>
      <c r="Z204" s="79"/>
      <c r="AA204" s="85" t="s">
        <v>1515</v>
      </c>
      <c r="AB204" s="79"/>
      <c r="AC204" s="79" t="b">
        <v>0</v>
      </c>
      <c r="AD204" s="79">
        <v>0</v>
      </c>
      <c r="AE204" s="85" t="s">
        <v>1659</v>
      </c>
      <c r="AF204" s="79" t="b">
        <v>0</v>
      </c>
      <c r="AG204" s="79" t="s">
        <v>1660</v>
      </c>
      <c r="AH204" s="79"/>
      <c r="AI204" s="85" t="s">
        <v>1659</v>
      </c>
      <c r="AJ204" s="79" t="b">
        <v>0</v>
      </c>
      <c r="AK204" s="79">
        <v>0</v>
      </c>
      <c r="AL204" s="85" t="s">
        <v>1659</v>
      </c>
      <c r="AM204" s="79" t="s">
        <v>1683</v>
      </c>
      <c r="AN204" s="79" t="b">
        <v>0</v>
      </c>
      <c r="AO204" s="85" t="s">
        <v>1515</v>
      </c>
      <c r="AP204" s="79" t="s">
        <v>176</v>
      </c>
      <c r="AQ204" s="79">
        <v>0</v>
      </c>
      <c r="AR204" s="79">
        <v>0</v>
      </c>
      <c r="AS204" s="79"/>
      <c r="AT204" s="79"/>
      <c r="AU204" s="79"/>
      <c r="AV204" s="79"/>
      <c r="AW204" s="79"/>
      <c r="AX204" s="79"/>
      <c r="AY204" s="79"/>
      <c r="AZ204" s="79"/>
      <c r="BA204">
        <v>282</v>
      </c>
      <c r="BB204" s="78" t="str">
        <f>REPLACE(INDEX(GroupVertices[Group],MATCH(Edges25[[#This Row],[Vertex 1]],GroupVertices[Vertex],0)),1,1,"")</f>
        <v>2</v>
      </c>
      <c r="BC204" s="78" t="str">
        <f>REPLACE(INDEX(GroupVertices[Group],MATCH(Edges25[[#This Row],[Vertex 2]],GroupVertices[Vertex],0)),1,1,"")</f>
        <v>2</v>
      </c>
      <c r="BD204" s="48">
        <v>0</v>
      </c>
      <c r="BE204" s="49">
        <v>0</v>
      </c>
      <c r="BF204" s="48">
        <v>0</v>
      </c>
      <c r="BG204" s="49">
        <v>0</v>
      </c>
      <c r="BH204" s="48">
        <v>0</v>
      </c>
      <c r="BI204" s="49">
        <v>0</v>
      </c>
      <c r="BJ204" s="48">
        <v>10</v>
      </c>
      <c r="BK204" s="49">
        <v>100</v>
      </c>
      <c r="BL204" s="48">
        <v>10</v>
      </c>
    </row>
    <row r="205" spans="1:64" ht="15">
      <c r="A205" s="64" t="s">
        <v>237</v>
      </c>
      <c r="B205" s="64" t="s">
        <v>237</v>
      </c>
      <c r="C205" s="65"/>
      <c r="D205" s="66"/>
      <c r="E205" s="67"/>
      <c r="F205" s="68"/>
      <c r="G205" s="65"/>
      <c r="H205" s="69"/>
      <c r="I205" s="70"/>
      <c r="J205" s="70"/>
      <c r="K205" s="34" t="s">
        <v>65</v>
      </c>
      <c r="L205" s="77">
        <v>207</v>
      </c>
      <c r="M205" s="77"/>
      <c r="N205" s="72"/>
      <c r="O205" s="79" t="s">
        <v>176</v>
      </c>
      <c r="P205" s="81">
        <v>43718.68042824074</v>
      </c>
      <c r="Q205" s="79" t="s">
        <v>441</v>
      </c>
      <c r="R205" s="83" t="s">
        <v>764</v>
      </c>
      <c r="S205" s="79" t="s">
        <v>893</v>
      </c>
      <c r="T205" s="79" t="s">
        <v>919</v>
      </c>
      <c r="U205" s="79"/>
      <c r="V205" s="83" t="s">
        <v>968</v>
      </c>
      <c r="W205" s="81">
        <v>43718.68042824074</v>
      </c>
      <c r="X205" s="83" t="s">
        <v>1171</v>
      </c>
      <c r="Y205" s="79"/>
      <c r="Z205" s="79"/>
      <c r="AA205" s="85" t="s">
        <v>1516</v>
      </c>
      <c r="AB205" s="79"/>
      <c r="AC205" s="79" t="b">
        <v>0</v>
      </c>
      <c r="AD205" s="79">
        <v>0</v>
      </c>
      <c r="AE205" s="85" t="s">
        <v>1659</v>
      </c>
      <c r="AF205" s="79" t="b">
        <v>0</v>
      </c>
      <c r="AG205" s="79" t="s">
        <v>1667</v>
      </c>
      <c r="AH205" s="79"/>
      <c r="AI205" s="85" t="s">
        <v>1659</v>
      </c>
      <c r="AJ205" s="79" t="b">
        <v>0</v>
      </c>
      <c r="AK205" s="79">
        <v>0</v>
      </c>
      <c r="AL205" s="85" t="s">
        <v>1659</v>
      </c>
      <c r="AM205" s="79" t="s">
        <v>1683</v>
      </c>
      <c r="AN205" s="79" t="b">
        <v>0</v>
      </c>
      <c r="AO205" s="85" t="s">
        <v>1516</v>
      </c>
      <c r="AP205" s="79" t="s">
        <v>176</v>
      </c>
      <c r="AQ205" s="79">
        <v>0</v>
      </c>
      <c r="AR205" s="79">
        <v>0</v>
      </c>
      <c r="AS205" s="79"/>
      <c r="AT205" s="79"/>
      <c r="AU205" s="79"/>
      <c r="AV205" s="79"/>
      <c r="AW205" s="79"/>
      <c r="AX205" s="79"/>
      <c r="AY205" s="79"/>
      <c r="AZ205" s="79"/>
      <c r="BA205">
        <v>282</v>
      </c>
      <c r="BB205" s="78" t="str">
        <f>REPLACE(INDEX(GroupVertices[Group],MATCH(Edges25[[#This Row],[Vertex 1]],GroupVertices[Vertex],0)),1,1,"")</f>
        <v>2</v>
      </c>
      <c r="BC205" s="78" t="str">
        <f>REPLACE(INDEX(GroupVertices[Group],MATCH(Edges25[[#This Row],[Vertex 2]],GroupVertices[Vertex],0)),1,1,"")</f>
        <v>2</v>
      </c>
      <c r="BD205" s="48">
        <v>0</v>
      </c>
      <c r="BE205" s="49">
        <v>0</v>
      </c>
      <c r="BF205" s="48">
        <v>0</v>
      </c>
      <c r="BG205" s="49">
        <v>0</v>
      </c>
      <c r="BH205" s="48">
        <v>0</v>
      </c>
      <c r="BI205" s="49">
        <v>0</v>
      </c>
      <c r="BJ205" s="48">
        <v>10</v>
      </c>
      <c r="BK205" s="49">
        <v>100</v>
      </c>
      <c r="BL205" s="48">
        <v>10</v>
      </c>
    </row>
    <row r="206" spans="1:64" ht="15">
      <c r="A206" s="64" t="s">
        <v>237</v>
      </c>
      <c r="B206" s="64" t="s">
        <v>237</v>
      </c>
      <c r="C206" s="65"/>
      <c r="D206" s="66"/>
      <c r="E206" s="67"/>
      <c r="F206" s="68"/>
      <c r="G206" s="65"/>
      <c r="H206" s="69"/>
      <c r="I206" s="70"/>
      <c r="J206" s="70"/>
      <c r="K206" s="34" t="s">
        <v>65</v>
      </c>
      <c r="L206" s="77">
        <v>208</v>
      </c>
      <c r="M206" s="77"/>
      <c r="N206" s="72"/>
      <c r="O206" s="79" t="s">
        <v>176</v>
      </c>
      <c r="P206" s="81">
        <v>43718.680439814816</v>
      </c>
      <c r="Q206" s="79" t="s">
        <v>442</v>
      </c>
      <c r="R206" s="83" t="s">
        <v>765</v>
      </c>
      <c r="S206" s="79" t="s">
        <v>893</v>
      </c>
      <c r="T206" s="79" t="s">
        <v>919</v>
      </c>
      <c r="U206" s="79"/>
      <c r="V206" s="83" t="s">
        <v>968</v>
      </c>
      <c r="W206" s="81">
        <v>43718.680439814816</v>
      </c>
      <c r="X206" s="83" t="s">
        <v>1172</v>
      </c>
      <c r="Y206" s="79"/>
      <c r="Z206" s="79"/>
      <c r="AA206" s="85" t="s">
        <v>1517</v>
      </c>
      <c r="AB206" s="79"/>
      <c r="AC206" s="79" t="b">
        <v>0</v>
      </c>
      <c r="AD206" s="79">
        <v>0</v>
      </c>
      <c r="AE206" s="85" t="s">
        <v>1659</v>
      </c>
      <c r="AF206" s="79" t="b">
        <v>0</v>
      </c>
      <c r="AG206" s="79" t="s">
        <v>1660</v>
      </c>
      <c r="AH206" s="79"/>
      <c r="AI206" s="85" t="s">
        <v>1659</v>
      </c>
      <c r="AJ206" s="79" t="b">
        <v>0</v>
      </c>
      <c r="AK206" s="79">
        <v>0</v>
      </c>
      <c r="AL206" s="85" t="s">
        <v>1659</v>
      </c>
      <c r="AM206" s="79" t="s">
        <v>1683</v>
      </c>
      <c r="AN206" s="79" t="b">
        <v>0</v>
      </c>
      <c r="AO206" s="85" t="s">
        <v>1517</v>
      </c>
      <c r="AP206" s="79" t="s">
        <v>176</v>
      </c>
      <c r="AQ206" s="79">
        <v>0</v>
      </c>
      <c r="AR206" s="79">
        <v>0</v>
      </c>
      <c r="AS206" s="79"/>
      <c r="AT206" s="79"/>
      <c r="AU206" s="79"/>
      <c r="AV206" s="79"/>
      <c r="AW206" s="79"/>
      <c r="AX206" s="79"/>
      <c r="AY206" s="79"/>
      <c r="AZ206" s="79"/>
      <c r="BA206">
        <v>282</v>
      </c>
      <c r="BB206" s="78" t="str">
        <f>REPLACE(INDEX(GroupVertices[Group],MATCH(Edges25[[#This Row],[Vertex 1]],GroupVertices[Vertex],0)),1,1,"")</f>
        <v>2</v>
      </c>
      <c r="BC206" s="78" t="str">
        <f>REPLACE(INDEX(GroupVertices[Group],MATCH(Edges25[[#This Row],[Vertex 2]],GroupVertices[Vertex],0)),1,1,"")</f>
        <v>2</v>
      </c>
      <c r="BD206" s="48">
        <v>0</v>
      </c>
      <c r="BE206" s="49">
        <v>0</v>
      </c>
      <c r="BF206" s="48">
        <v>0</v>
      </c>
      <c r="BG206" s="49">
        <v>0</v>
      </c>
      <c r="BH206" s="48">
        <v>0</v>
      </c>
      <c r="BI206" s="49">
        <v>0</v>
      </c>
      <c r="BJ206" s="48">
        <v>13</v>
      </c>
      <c r="BK206" s="49">
        <v>100</v>
      </c>
      <c r="BL206" s="48">
        <v>13</v>
      </c>
    </row>
    <row r="207" spans="1:64" ht="15">
      <c r="A207" s="64" t="s">
        <v>237</v>
      </c>
      <c r="B207" s="64" t="s">
        <v>237</v>
      </c>
      <c r="C207" s="65"/>
      <c r="D207" s="66"/>
      <c r="E207" s="67"/>
      <c r="F207" s="68"/>
      <c r="G207" s="65"/>
      <c r="H207" s="69"/>
      <c r="I207" s="70"/>
      <c r="J207" s="70"/>
      <c r="K207" s="34" t="s">
        <v>65</v>
      </c>
      <c r="L207" s="77">
        <v>209</v>
      </c>
      <c r="M207" s="77"/>
      <c r="N207" s="72"/>
      <c r="O207" s="79" t="s">
        <v>176</v>
      </c>
      <c r="P207" s="81">
        <v>43718.72231481481</v>
      </c>
      <c r="Q207" s="79" t="s">
        <v>443</v>
      </c>
      <c r="R207" s="83" t="s">
        <v>766</v>
      </c>
      <c r="S207" s="79" t="s">
        <v>893</v>
      </c>
      <c r="T207" s="79" t="s">
        <v>919</v>
      </c>
      <c r="U207" s="79"/>
      <c r="V207" s="83" t="s">
        <v>968</v>
      </c>
      <c r="W207" s="81">
        <v>43718.72231481481</v>
      </c>
      <c r="X207" s="83" t="s">
        <v>1173</v>
      </c>
      <c r="Y207" s="79"/>
      <c r="Z207" s="79"/>
      <c r="AA207" s="85" t="s">
        <v>1518</v>
      </c>
      <c r="AB207" s="79"/>
      <c r="AC207" s="79" t="b">
        <v>0</v>
      </c>
      <c r="AD207" s="79">
        <v>0</v>
      </c>
      <c r="AE207" s="85" t="s">
        <v>1659</v>
      </c>
      <c r="AF207" s="79" t="b">
        <v>0</v>
      </c>
      <c r="AG207" s="79" t="s">
        <v>1660</v>
      </c>
      <c r="AH207" s="79"/>
      <c r="AI207" s="85" t="s">
        <v>1659</v>
      </c>
      <c r="AJ207" s="79" t="b">
        <v>0</v>
      </c>
      <c r="AK207" s="79">
        <v>0</v>
      </c>
      <c r="AL207" s="85" t="s">
        <v>1659</v>
      </c>
      <c r="AM207" s="79" t="s">
        <v>1683</v>
      </c>
      <c r="AN207" s="79" t="b">
        <v>0</v>
      </c>
      <c r="AO207" s="85" t="s">
        <v>1518</v>
      </c>
      <c r="AP207" s="79" t="s">
        <v>176</v>
      </c>
      <c r="AQ207" s="79">
        <v>0</v>
      </c>
      <c r="AR207" s="79">
        <v>0</v>
      </c>
      <c r="AS207" s="79"/>
      <c r="AT207" s="79"/>
      <c r="AU207" s="79"/>
      <c r="AV207" s="79"/>
      <c r="AW207" s="79"/>
      <c r="AX207" s="79"/>
      <c r="AY207" s="79"/>
      <c r="AZ207" s="79"/>
      <c r="BA207">
        <v>282</v>
      </c>
      <c r="BB207" s="78" t="str">
        <f>REPLACE(INDEX(GroupVertices[Group],MATCH(Edges25[[#This Row],[Vertex 1]],GroupVertices[Vertex],0)),1,1,"")</f>
        <v>2</v>
      </c>
      <c r="BC207" s="78" t="str">
        <f>REPLACE(INDEX(GroupVertices[Group],MATCH(Edges25[[#This Row],[Vertex 2]],GroupVertices[Vertex],0)),1,1,"")</f>
        <v>2</v>
      </c>
      <c r="BD207" s="48">
        <v>1</v>
      </c>
      <c r="BE207" s="49">
        <v>7.6923076923076925</v>
      </c>
      <c r="BF207" s="48">
        <v>0</v>
      </c>
      <c r="BG207" s="49">
        <v>0</v>
      </c>
      <c r="BH207" s="48">
        <v>0</v>
      </c>
      <c r="BI207" s="49">
        <v>0</v>
      </c>
      <c r="BJ207" s="48">
        <v>12</v>
      </c>
      <c r="BK207" s="49">
        <v>92.3076923076923</v>
      </c>
      <c r="BL207" s="48">
        <v>13</v>
      </c>
    </row>
    <row r="208" spans="1:64" ht="15">
      <c r="A208" s="64" t="s">
        <v>237</v>
      </c>
      <c r="B208" s="64" t="s">
        <v>237</v>
      </c>
      <c r="C208" s="65"/>
      <c r="D208" s="66"/>
      <c r="E208" s="67"/>
      <c r="F208" s="68"/>
      <c r="G208" s="65"/>
      <c r="H208" s="69"/>
      <c r="I208" s="70"/>
      <c r="J208" s="70"/>
      <c r="K208" s="34" t="s">
        <v>65</v>
      </c>
      <c r="L208" s="77">
        <v>210</v>
      </c>
      <c r="M208" s="77"/>
      <c r="N208" s="72"/>
      <c r="O208" s="79" t="s">
        <v>176</v>
      </c>
      <c r="P208" s="81">
        <v>43718.72232638889</v>
      </c>
      <c r="Q208" s="79" t="s">
        <v>444</v>
      </c>
      <c r="R208" s="83" t="s">
        <v>767</v>
      </c>
      <c r="S208" s="79" t="s">
        <v>893</v>
      </c>
      <c r="T208" s="79" t="s">
        <v>919</v>
      </c>
      <c r="U208" s="79"/>
      <c r="V208" s="83" t="s">
        <v>968</v>
      </c>
      <c r="W208" s="81">
        <v>43718.72232638889</v>
      </c>
      <c r="X208" s="83" t="s">
        <v>1174</v>
      </c>
      <c r="Y208" s="79"/>
      <c r="Z208" s="79"/>
      <c r="AA208" s="85" t="s">
        <v>1519</v>
      </c>
      <c r="AB208" s="79"/>
      <c r="AC208" s="79" t="b">
        <v>0</v>
      </c>
      <c r="AD208" s="79">
        <v>0</v>
      </c>
      <c r="AE208" s="85" t="s">
        <v>1659</v>
      </c>
      <c r="AF208" s="79" t="b">
        <v>0</v>
      </c>
      <c r="AG208" s="79" t="s">
        <v>1660</v>
      </c>
      <c r="AH208" s="79"/>
      <c r="AI208" s="85" t="s">
        <v>1659</v>
      </c>
      <c r="AJ208" s="79" t="b">
        <v>0</v>
      </c>
      <c r="AK208" s="79">
        <v>0</v>
      </c>
      <c r="AL208" s="85" t="s">
        <v>1659</v>
      </c>
      <c r="AM208" s="79" t="s">
        <v>1683</v>
      </c>
      <c r="AN208" s="79" t="b">
        <v>0</v>
      </c>
      <c r="AO208" s="85" t="s">
        <v>1519</v>
      </c>
      <c r="AP208" s="79" t="s">
        <v>176</v>
      </c>
      <c r="AQ208" s="79">
        <v>0</v>
      </c>
      <c r="AR208" s="79">
        <v>0</v>
      </c>
      <c r="AS208" s="79"/>
      <c r="AT208" s="79"/>
      <c r="AU208" s="79"/>
      <c r="AV208" s="79"/>
      <c r="AW208" s="79"/>
      <c r="AX208" s="79"/>
      <c r="AY208" s="79"/>
      <c r="AZ208" s="79"/>
      <c r="BA208">
        <v>282</v>
      </c>
      <c r="BB208" s="78" t="str">
        <f>REPLACE(INDEX(GroupVertices[Group],MATCH(Edges25[[#This Row],[Vertex 1]],GroupVertices[Vertex],0)),1,1,"")</f>
        <v>2</v>
      </c>
      <c r="BC208" s="78" t="str">
        <f>REPLACE(INDEX(GroupVertices[Group],MATCH(Edges25[[#This Row],[Vertex 2]],GroupVertices[Vertex],0)),1,1,"")</f>
        <v>2</v>
      </c>
      <c r="BD208" s="48">
        <v>0</v>
      </c>
      <c r="BE208" s="49">
        <v>0</v>
      </c>
      <c r="BF208" s="48">
        <v>0</v>
      </c>
      <c r="BG208" s="49">
        <v>0</v>
      </c>
      <c r="BH208" s="48">
        <v>0</v>
      </c>
      <c r="BI208" s="49">
        <v>0</v>
      </c>
      <c r="BJ208" s="48">
        <v>12</v>
      </c>
      <c r="BK208" s="49">
        <v>100</v>
      </c>
      <c r="BL208" s="48">
        <v>12</v>
      </c>
    </row>
    <row r="209" spans="1:64" ht="15">
      <c r="A209" s="64" t="s">
        <v>237</v>
      </c>
      <c r="B209" s="64" t="s">
        <v>237</v>
      </c>
      <c r="C209" s="65"/>
      <c r="D209" s="66"/>
      <c r="E209" s="67"/>
      <c r="F209" s="68"/>
      <c r="G209" s="65"/>
      <c r="H209" s="69"/>
      <c r="I209" s="70"/>
      <c r="J209" s="70"/>
      <c r="K209" s="34" t="s">
        <v>65</v>
      </c>
      <c r="L209" s="77">
        <v>211</v>
      </c>
      <c r="M209" s="77"/>
      <c r="N209" s="72"/>
      <c r="O209" s="79" t="s">
        <v>176</v>
      </c>
      <c r="P209" s="81">
        <v>43718.722337962965</v>
      </c>
      <c r="Q209" s="79" t="s">
        <v>445</v>
      </c>
      <c r="R209" s="83" t="s">
        <v>608</v>
      </c>
      <c r="S209" s="79" t="s">
        <v>893</v>
      </c>
      <c r="T209" s="79" t="s">
        <v>919</v>
      </c>
      <c r="U209" s="79"/>
      <c r="V209" s="83" t="s">
        <v>968</v>
      </c>
      <c r="W209" s="81">
        <v>43718.722337962965</v>
      </c>
      <c r="X209" s="83" t="s">
        <v>1175</v>
      </c>
      <c r="Y209" s="79"/>
      <c r="Z209" s="79"/>
      <c r="AA209" s="85" t="s">
        <v>1520</v>
      </c>
      <c r="AB209" s="79"/>
      <c r="AC209" s="79" t="b">
        <v>0</v>
      </c>
      <c r="AD209" s="79">
        <v>0</v>
      </c>
      <c r="AE209" s="85" t="s">
        <v>1659</v>
      </c>
      <c r="AF209" s="79" t="b">
        <v>0</v>
      </c>
      <c r="AG209" s="79" t="s">
        <v>1662</v>
      </c>
      <c r="AH209" s="79"/>
      <c r="AI209" s="85" t="s">
        <v>1659</v>
      </c>
      <c r="AJ209" s="79" t="b">
        <v>0</v>
      </c>
      <c r="AK209" s="79">
        <v>1</v>
      </c>
      <c r="AL209" s="85" t="s">
        <v>1659</v>
      </c>
      <c r="AM209" s="79" t="s">
        <v>1683</v>
      </c>
      <c r="AN209" s="79" t="b">
        <v>0</v>
      </c>
      <c r="AO209" s="85" t="s">
        <v>1520</v>
      </c>
      <c r="AP209" s="79" t="s">
        <v>176</v>
      </c>
      <c r="AQ209" s="79">
        <v>0</v>
      </c>
      <c r="AR209" s="79">
        <v>0</v>
      </c>
      <c r="AS209" s="79"/>
      <c r="AT209" s="79"/>
      <c r="AU209" s="79"/>
      <c r="AV209" s="79"/>
      <c r="AW209" s="79"/>
      <c r="AX209" s="79"/>
      <c r="AY209" s="79"/>
      <c r="AZ209" s="79"/>
      <c r="BA209">
        <v>282</v>
      </c>
      <c r="BB209" s="78" t="str">
        <f>REPLACE(INDEX(GroupVertices[Group],MATCH(Edges25[[#This Row],[Vertex 1]],GroupVertices[Vertex],0)),1,1,"")</f>
        <v>2</v>
      </c>
      <c r="BC209" s="78" t="str">
        <f>REPLACE(INDEX(GroupVertices[Group],MATCH(Edges25[[#This Row],[Vertex 2]],GroupVertices[Vertex],0)),1,1,"")</f>
        <v>2</v>
      </c>
      <c r="BD209" s="48">
        <v>0</v>
      </c>
      <c r="BE209" s="49">
        <v>0</v>
      </c>
      <c r="BF209" s="48">
        <v>0</v>
      </c>
      <c r="BG209" s="49">
        <v>0</v>
      </c>
      <c r="BH209" s="48">
        <v>0</v>
      </c>
      <c r="BI209" s="49">
        <v>0</v>
      </c>
      <c r="BJ209" s="48">
        <v>14</v>
      </c>
      <c r="BK209" s="49">
        <v>100</v>
      </c>
      <c r="BL209" s="48">
        <v>14</v>
      </c>
    </row>
    <row r="210" spans="1:64" ht="15">
      <c r="A210" s="64" t="s">
        <v>237</v>
      </c>
      <c r="B210" s="64" t="s">
        <v>237</v>
      </c>
      <c r="C210" s="65"/>
      <c r="D210" s="66"/>
      <c r="E210" s="67"/>
      <c r="F210" s="68"/>
      <c r="G210" s="65"/>
      <c r="H210" s="69"/>
      <c r="I210" s="70"/>
      <c r="J210" s="70"/>
      <c r="K210" s="34" t="s">
        <v>65</v>
      </c>
      <c r="L210" s="77">
        <v>212</v>
      </c>
      <c r="M210" s="77"/>
      <c r="N210" s="72"/>
      <c r="O210" s="79" t="s">
        <v>176</v>
      </c>
      <c r="P210" s="81">
        <v>43718.816655092596</v>
      </c>
      <c r="Q210" s="79" t="s">
        <v>446</v>
      </c>
      <c r="R210" s="83" t="s">
        <v>768</v>
      </c>
      <c r="S210" s="79" t="s">
        <v>893</v>
      </c>
      <c r="T210" s="79" t="s">
        <v>919</v>
      </c>
      <c r="U210" s="79"/>
      <c r="V210" s="83" t="s">
        <v>968</v>
      </c>
      <c r="W210" s="81">
        <v>43718.816655092596</v>
      </c>
      <c r="X210" s="83" t="s">
        <v>1176</v>
      </c>
      <c r="Y210" s="79"/>
      <c r="Z210" s="79"/>
      <c r="AA210" s="85" t="s">
        <v>1521</v>
      </c>
      <c r="AB210" s="79"/>
      <c r="AC210" s="79" t="b">
        <v>0</v>
      </c>
      <c r="AD210" s="79">
        <v>0</v>
      </c>
      <c r="AE210" s="85" t="s">
        <v>1659</v>
      </c>
      <c r="AF210" s="79" t="b">
        <v>0</v>
      </c>
      <c r="AG210" s="79" t="s">
        <v>1660</v>
      </c>
      <c r="AH210" s="79"/>
      <c r="AI210" s="85" t="s">
        <v>1659</v>
      </c>
      <c r="AJ210" s="79" t="b">
        <v>0</v>
      </c>
      <c r="AK210" s="79">
        <v>0</v>
      </c>
      <c r="AL210" s="85" t="s">
        <v>1659</v>
      </c>
      <c r="AM210" s="79" t="s">
        <v>1683</v>
      </c>
      <c r="AN210" s="79" t="b">
        <v>0</v>
      </c>
      <c r="AO210" s="85" t="s">
        <v>1521</v>
      </c>
      <c r="AP210" s="79" t="s">
        <v>176</v>
      </c>
      <c r="AQ210" s="79">
        <v>0</v>
      </c>
      <c r="AR210" s="79">
        <v>0</v>
      </c>
      <c r="AS210" s="79"/>
      <c r="AT210" s="79"/>
      <c r="AU210" s="79"/>
      <c r="AV210" s="79"/>
      <c r="AW210" s="79"/>
      <c r="AX210" s="79"/>
      <c r="AY210" s="79"/>
      <c r="AZ210" s="79"/>
      <c r="BA210">
        <v>282</v>
      </c>
      <c r="BB210" s="78" t="str">
        <f>REPLACE(INDEX(GroupVertices[Group],MATCH(Edges25[[#This Row],[Vertex 1]],GroupVertices[Vertex],0)),1,1,"")</f>
        <v>2</v>
      </c>
      <c r="BC210" s="78" t="str">
        <f>REPLACE(INDEX(GroupVertices[Group],MATCH(Edges25[[#This Row],[Vertex 2]],GroupVertices[Vertex],0)),1,1,"")</f>
        <v>2</v>
      </c>
      <c r="BD210" s="48">
        <v>0</v>
      </c>
      <c r="BE210" s="49">
        <v>0</v>
      </c>
      <c r="BF210" s="48">
        <v>0</v>
      </c>
      <c r="BG210" s="49">
        <v>0</v>
      </c>
      <c r="BH210" s="48">
        <v>0</v>
      </c>
      <c r="BI210" s="49">
        <v>0</v>
      </c>
      <c r="BJ210" s="48">
        <v>14</v>
      </c>
      <c r="BK210" s="49">
        <v>100</v>
      </c>
      <c r="BL210" s="48">
        <v>14</v>
      </c>
    </row>
    <row r="211" spans="1:64" ht="15">
      <c r="A211" s="64" t="s">
        <v>237</v>
      </c>
      <c r="B211" s="64" t="s">
        <v>237</v>
      </c>
      <c r="C211" s="65"/>
      <c r="D211" s="66"/>
      <c r="E211" s="67"/>
      <c r="F211" s="68"/>
      <c r="G211" s="65"/>
      <c r="H211" s="69"/>
      <c r="I211" s="70"/>
      <c r="J211" s="70"/>
      <c r="K211" s="34" t="s">
        <v>65</v>
      </c>
      <c r="L211" s="77">
        <v>213</v>
      </c>
      <c r="M211" s="77"/>
      <c r="N211" s="72"/>
      <c r="O211" s="79" t="s">
        <v>176</v>
      </c>
      <c r="P211" s="81">
        <v>43718.816666666666</v>
      </c>
      <c r="Q211" s="79" t="s">
        <v>447</v>
      </c>
      <c r="R211" s="83" t="s">
        <v>769</v>
      </c>
      <c r="S211" s="79" t="s">
        <v>893</v>
      </c>
      <c r="T211" s="79" t="s">
        <v>919</v>
      </c>
      <c r="U211" s="79"/>
      <c r="V211" s="83" t="s">
        <v>968</v>
      </c>
      <c r="W211" s="81">
        <v>43718.816666666666</v>
      </c>
      <c r="X211" s="83" t="s">
        <v>1177</v>
      </c>
      <c r="Y211" s="79"/>
      <c r="Z211" s="79"/>
      <c r="AA211" s="85" t="s">
        <v>1522</v>
      </c>
      <c r="AB211" s="79"/>
      <c r="AC211" s="79" t="b">
        <v>0</v>
      </c>
      <c r="AD211" s="79">
        <v>0</v>
      </c>
      <c r="AE211" s="85" t="s">
        <v>1659</v>
      </c>
      <c r="AF211" s="79" t="b">
        <v>0</v>
      </c>
      <c r="AG211" s="79" t="s">
        <v>1660</v>
      </c>
      <c r="AH211" s="79"/>
      <c r="AI211" s="85" t="s">
        <v>1659</v>
      </c>
      <c r="AJ211" s="79" t="b">
        <v>0</v>
      </c>
      <c r="AK211" s="79">
        <v>0</v>
      </c>
      <c r="AL211" s="85" t="s">
        <v>1659</v>
      </c>
      <c r="AM211" s="79" t="s">
        <v>1683</v>
      </c>
      <c r="AN211" s="79" t="b">
        <v>0</v>
      </c>
      <c r="AO211" s="85" t="s">
        <v>1522</v>
      </c>
      <c r="AP211" s="79" t="s">
        <v>176</v>
      </c>
      <c r="AQ211" s="79">
        <v>0</v>
      </c>
      <c r="AR211" s="79">
        <v>0</v>
      </c>
      <c r="AS211" s="79"/>
      <c r="AT211" s="79"/>
      <c r="AU211" s="79"/>
      <c r="AV211" s="79"/>
      <c r="AW211" s="79"/>
      <c r="AX211" s="79"/>
      <c r="AY211" s="79"/>
      <c r="AZ211" s="79"/>
      <c r="BA211">
        <v>282</v>
      </c>
      <c r="BB211" s="78" t="str">
        <f>REPLACE(INDEX(GroupVertices[Group],MATCH(Edges25[[#This Row],[Vertex 1]],GroupVertices[Vertex],0)),1,1,"")</f>
        <v>2</v>
      </c>
      <c r="BC211" s="78" t="str">
        <f>REPLACE(INDEX(GroupVertices[Group],MATCH(Edges25[[#This Row],[Vertex 2]],GroupVertices[Vertex],0)),1,1,"")</f>
        <v>2</v>
      </c>
      <c r="BD211" s="48">
        <v>0</v>
      </c>
      <c r="BE211" s="49">
        <v>0</v>
      </c>
      <c r="BF211" s="48">
        <v>0</v>
      </c>
      <c r="BG211" s="49">
        <v>0</v>
      </c>
      <c r="BH211" s="48">
        <v>0</v>
      </c>
      <c r="BI211" s="49">
        <v>0</v>
      </c>
      <c r="BJ211" s="48">
        <v>11</v>
      </c>
      <c r="BK211" s="49">
        <v>100</v>
      </c>
      <c r="BL211" s="48">
        <v>11</v>
      </c>
    </row>
    <row r="212" spans="1:64" ht="15">
      <c r="A212" s="64" t="s">
        <v>237</v>
      </c>
      <c r="B212" s="64" t="s">
        <v>237</v>
      </c>
      <c r="C212" s="65"/>
      <c r="D212" s="66"/>
      <c r="E212" s="67"/>
      <c r="F212" s="68"/>
      <c r="G212" s="65"/>
      <c r="H212" s="69"/>
      <c r="I212" s="70"/>
      <c r="J212" s="70"/>
      <c r="K212" s="34" t="s">
        <v>65</v>
      </c>
      <c r="L212" s="77">
        <v>214</v>
      </c>
      <c r="M212" s="77"/>
      <c r="N212" s="72"/>
      <c r="O212" s="79" t="s">
        <v>176</v>
      </c>
      <c r="P212" s="81">
        <v>43718.816666666666</v>
      </c>
      <c r="Q212" s="79" t="s">
        <v>448</v>
      </c>
      <c r="R212" s="83" t="s">
        <v>770</v>
      </c>
      <c r="S212" s="79" t="s">
        <v>893</v>
      </c>
      <c r="T212" s="79" t="s">
        <v>919</v>
      </c>
      <c r="U212" s="79"/>
      <c r="V212" s="83" t="s">
        <v>968</v>
      </c>
      <c r="W212" s="81">
        <v>43718.816666666666</v>
      </c>
      <c r="X212" s="83" t="s">
        <v>1178</v>
      </c>
      <c r="Y212" s="79"/>
      <c r="Z212" s="79"/>
      <c r="AA212" s="85" t="s">
        <v>1523</v>
      </c>
      <c r="AB212" s="79"/>
      <c r="AC212" s="79" t="b">
        <v>0</v>
      </c>
      <c r="AD212" s="79">
        <v>0</v>
      </c>
      <c r="AE212" s="85" t="s">
        <v>1659</v>
      </c>
      <c r="AF212" s="79" t="b">
        <v>0</v>
      </c>
      <c r="AG212" s="79" t="s">
        <v>1660</v>
      </c>
      <c r="AH212" s="79"/>
      <c r="AI212" s="85" t="s">
        <v>1659</v>
      </c>
      <c r="AJ212" s="79" t="b">
        <v>0</v>
      </c>
      <c r="AK212" s="79">
        <v>0</v>
      </c>
      <c r="AL212" s="85" t="s">
        <v>1659</v>
      </c>
      <c r="AM212" s="79" t="s">
        <v>1683</v>
      </c>
      <c r="AN212" s="79" t="b">
        <v>0</v>
      </c>
      <c r="AO212" s="85" t="s">
        <v>1523</v>
      </c>
      <c r="AP212" s="79" t="s">
        <v>176</v>
      </c>
      <c r="AQ212" s="79">
        <v>0</v>
      </c>
      <c r="AR212" s="79">
        <v>0</v>
      </c>
      <c r="AS212" s="79"/>
      <c r="AT212" s="79"/>
      <c r="AU212" s="79"/>
      <c r="AV212" s="79"/>
      <c r="AW212" s="79"/>
      <c r="AX212" s="79"/>
      <c r="AY212" s="79"/>
      <c r="AZ212" s="79"/>
      <c r="BA212">
        <v>282</v>
      </c>
      <c r="BB212" s="78" t="str">
        <f>REPLACE(INDEX(GroupVertices[Group],MATCH(Edges25[[#This Row],[Vertex 1]],GroupVertices[Vertex],0)),1,1,"")</f>
        <v>2</v>
      </c>
      <c r="BC212" s="78" t="str">
        <f>REPLACE(INDEX(GroupVertices[Group],MATCH(Edges25[[#This Row],[Vertex 2]],GroupVertices[Vertex],0)),1,1,"")</f>
        <v>2</v>
      </c>
      <c r="BD212" s="48">
        <v>0</v>
      </c>
      <c r="BE212" s="49">
        <v>0</v>
      </c>
      <c r="BF212" s="48">
        <v>0</v>
      </c>
      <c r="BG212" s="49">
        <v>0</v>
      </c>
      <c r="BH212" s="48">
        <v>0</v>
      </c>
      <c r="BI212" s="49">
        <v>0</v>
      </c>
      <c r="BJ212" s="48">
        <v>12</v>
      </c>
      <c r="BK212" s="49">
        <v>100</v>
      </c>
      <c r="BL212" s="48">
        <v>12</v>
      </c>
    </row>
    <row r="213" spans="1:64" ht="15">
      <c r="A213" s="64" t="s">
        <v>237</v>
      </c>
      <c r="B213" s="64" t="s">
        <v>237</v>
      </c>
      <c r="C213" s="65"/>
      <c r="D213" s="66"/>
      <c r="E213" s="67"/>
      <c r="F213" s="68"/>
      <c r="G213" s="65"/>
      <c r="H213" s="69"/>
      <c r="I213" s="70"/>
      <c r="J213" s="70"/>
      <c r="K213" s="34" t="s">
        <v>65</v>
      </c>
      <c r="L213" s="77">
        <v>215</v>
      </c>
      <c r="M213" s="77"/>
      <c r="N213" s="72"/>
      <c r="O213" s="79" t="s">
        <v>176</v>
      </c>
      <c r="P213" s="81">
        <v>43718.81667824074</v>
      </c>
      <c r="Q213" s="79" t="s">
        <v>449</v>
      </c>
      <c r="R213" s="83" t="s">
        <v>598</v>
      </c>
      <c r="S213" s="79" t="s">
        <v>893</v>
      </c>
      <c r="T213" s="79" t="s">
        <v>919</v>
      </c>
      <c r="U213" s="79"/>
      <c r="V213" s="83" t="s">
        <v>968</v>
      </c>
      <c r="W213" s="81">
        <v>43718.81667824074</v>
      </c>
      <c r="X213" s="83" t="s">
        <v>1179</v>
      </c>
      <c r="Y213" s="79"/>
      <c r="Z213" s="79"/>
      <c r="AA213" s="85" t="s">
        <v>1524</v>
      </c>
      <c r="AB213" s="79"/>
      <c r="AC213" s="79" t="b">
        <v>0</v>
      </c>
      <c r="AD213" s="79">
        <v>0</v>
      </c>
      <c r="AE213" s="85" t="s">
        <v>1659</v>
      </c>
      <c r="AF213" s="79" t="b">
        <v>0</v>
      </c>
      <c r="AG213" s="79" t="s">
        <v>1660</v>
      </c>
      <c r="AH213" s="79"/>
      <c r="AI213" s="85" t="s">
        <v>1659</v>
      </c>
      <c r="AJ213" s="79" t="b">
        <v>0</v>
      </c>
      <c r="AK213" s="79">
        <v>1</v>
      </c>
      <c r="AL213" s="85" t="s">
        <v>1659</v>
      </c>
      <c r="AM213" s="79" t="s">
        <v>1683</v>
      </c>
      <c r="AN213" s="79" t="b">
        <v>0</v>
      </c>
      <c r="AO213" s="85" t="s">
        <v>1524</v>
      </c>
      <c r="AP213" s="79" t="s">
        <v>176</v>
      </c>
      <c r="AQ213" s="79">
        <v>0</v>
      </c>
      <c r="AR213" s="79">
        <v>0</v>
      </c>
      <c r="AS213" s="79"/>
      <c r="AT213" s="79"/>
      <c r="AU213" s="79"/>
      <c r="AV213" s="79"/>
      <c r="AW213" s="79"/>
      <c r="AX213" s="79"/>
      <c r="AY213" s="79"/>
      <c r="AZ213" s="79"/>
      <c r="BA213">
        <v>282</v>
      </c>
      <c r="BB213" s="78" t="str">
        <f>REPLACE(INDEX(GroupVertices[Group],MATCH(Edges25[[#This Row],[Vertex 1]],GroupVertices[Vertex],0)),1,1,"")</f>
        <v>2</v>
      </c>
      <c r="BC213" s="78" t="str">
        <f>REPLACE(INDEX(GroupVertices[Group],MATCH(Edges25[[#This Row],[Vertex 2]],GroupVertices[Vertex],0)),1,1,"")</f>
        <v>2</v>
      </c>
      <c r="BD213" s="48">
        <v>1</v>
      </c>
      <c r="BE213" s="49">
        <v>7.6923076923076925</v>
      </c>
      <c r="BF213" s="48">
        <v>0</v>
      </c>
      <c r="BG213" s="49">
        <v>0</v>
      </c>
      <c r="BH213" s="48">
        <v>0</v>
      </c>
      <c r="BI213" s="49">
        <v>0</v>
      </c>
      <c r="BJ213" s="48">
        <v>12</v>
      </c>
      <c r="BK213" s="49">
        <v>92.3076923076923</v>
      </c>
      <c r="BL213" s="48">
        <v>13</v>
      </c>
    </row>
    <row r="214" spans="1:64" ht="15">
      <c r="A214" s="64" t="s">
        <v>237</v>
      </c>
      <c r="B214" s="64" t="s">
        <v>237</v>
      </c>
      <c r="C214" s="65"/>
      <c r="D214" s="66"/>
      <c r="E214" s="67"/>
      <c r="F214" s="68"/>
      <c r="G214" s="65"/>
      <c r="H214" s="69"/>
      <c r="I214" s="70"/>
      <c r="J214" s="70"/>
      <c r="K214" s="34" t="s">
        <v>65</v>
      </c>
      <c r="L214" s="77">
        <v>216</v>
      </c>
      <c r="M214" s="77"/>
      <c r="N214" s="72"/>
      <c r="O214" s="79" t="s">
        <v>176</v>
      </c>
      <c r="P214" s="81">
        <v>43718.81668981481</v>
      </c>
      <c r="Q214" s="79" t="s">
        <v>450</v>
      </c>
      <c r="R214" s="83" t="s">
        <v>600</v>
      </c>
      <c r="S214" s="79" t="s">
        <v>893</v>
      </c>
      <c r="T214" s="79" t="s">
        <v>919</v>
      </c>
      <c r="U214" s="79"/>
      <c r="V214" s="83" t="s">
        <v>968</v>
      </c>
      <c r="W214" s="81">
        <v>43718.81668981481</v>
      </c>
      <c r="X214" s="83" t="s">
        <v>1180</v>
      </c>
      <c r="Y214" s="79"/>
      <c r="Z214" s="79"/>
      <c r="AA214" s="85" t="s">
        <v>1525</v>
      </c>
      <c r="AB214" s="79"/>
      <c r="AC214" s="79" t="b">
        <v>0</v>
      </c>
      <c r="AD214" s="79">
        <v>0</v>
      </c>
      <c r="AE214" s="85" t="s">
        <v>1659</v>
      </c>
      <c r="AF214" s="79" t="b">
        <v>0</v>
      </c>
      <c r="AG214" s="79" t="s">
        <v>1660</v>
      </c>
      <c r="AH214" s="79"/>
      <c r="AI214" s="85" t="s">
        <v>1659</v>
      </c>
      <c r="AJ214" s="79" t="b">
        <v>0</v>
      </c>
      <c r="AK214" s="79">
        <v>1</v>
      </c>
      <c r="AL214" s="85" t="s">
        <v>1659</v>
      </c>
      <c r="AM214" s="79" t="s">
        <v>1683</v>
      </c>
      <c r="AN214" s="79" t="b">
        <v>0</v>
      </c>
      <c r="AO214" s="85" t="s">
        <v>1525</v>
      </c>
      <c r="AP214" s="79" t="s">
        <v>176</v>
      </c>
      <c r="AQ214" s="79">
        <v>0</v>
      </c>
      <c r="AR214" s="79">
        <v>0</v>
      </c>
      <c r="AS214" s="79"/>
      <c r="AT214" s="79"/>
      <c r="AU214" s="79"/>
      <c r="AV214" s="79"/>
      <c r="AW214" s="79"/>
      <c r="AX214" s="79"/>
      <c r="AY214" s="79"/>
      <c r="AZ214" s="79"/>
      <c r="BA214">
        <v>282</v>
      </c>
      <c r="BB214" s="78" t="str">
        <f>REPLACE(INDEX(GroupVertices[Group],MATCH(Edges25[[#This Row],[Vertex 1]],GroupVertices[Vertex],0)),1,1,"")</f>
        <v>2</v>
      </c>
      <c r="BC214" s="78" t="str">
        <f>REPLACE(INDEX(GroupVertices[Group],MATCH(Edges25[[#This Row],[Vertex 2]],GroupVertices[Vertex],0)),1,1,"")</f>
        <v>2</v>
      </c>
      <c r="BD214" s="48">
        <v>2</v>
      </c>
      <c r="BE214" s="49">
        <v>14.285714285714286</v>
      </c>
      <c r="BF214" s="48">
        <v>0</v>
      </c>
      <c r="BG214" s="49">
        <v>0</v>
      </c>
      <c r="BH214" s="48">
        <v>0</v>
      </c>
      <c r="BI214" s="49">
        <v>0</v>
      </c>
      <c r="BJ214" s="48">
        <v>12</v>
      </c>
      <c r="BK214" s="49">
        <v>85.71428571428571</v>
      </c>
      <c r="BL214" s="48">
        <v>14</v>
      </c>
    </row>
    <row r="215" spans="1:64" ht="15">
      <c r="A215" s="64" t="s">
        <v>237</v>
      </c>
      <c r="B215" s="64" t="s">
        <v>237</v>
      </c>
      <c r="C215" s="65"/>
      <c r="D215" s="66"/>
      <c r="E215" s="67"/>
      <c r="F215" s="68"/>
      <c r="G215" s="65"/>
      <c r="H215" s="69"/>
      <c r="I215" s="70"/>
      <c r="J215" s="70"/>
      <c r="K215" s="34" t="s">
        <v>65</v>
      </c>
      <c r="L215" s="77">
        <v>217</v>
      </c>
      <c r="M215" s="77"/>
      <c r="N215" s="72"/>
      <c r="O215" s="79" t="s">
        <v>176</v>
      </c>
      <c r="P215" s="81">
        <v>43718.81670138889</v>
      </c>
      <c r="Q215" s="79" t="s">
        <v>451</v>
      </c>
      <c r="R215" s="83" t="s">
        <v>599</v>
      </c>
      <c r="S215" s="79" t="s">
        <v>893</v>
      </c>
      <c r="T215" s="79" t="s">
        <v>919</v>
      </c>
      <c r="U215" s="79"/>
      <c r="V215" s="83" t="s">
        <v>968</v>
      </c>
      <c r="W215" s="81">
        <v>43718.81670138889</v>
      </c>
      <c r="X215" s="83" t="s">
        <v>1181</v>
      </c>
      <c r="Y215" s="79"/>
      <c r="Z215" s="79"/>
      <c r="AA215" s="85" t="s">
        <v>1526</v>
      </c>
      <c r="AB215" s="79"/>
      <c r="AC215" s="79" t="b">
        <v>0</v>
      </c>
      <c r="AD215" s="79">
        <v>0</v>
      </c>
      <c r="AE215" s="85" t="s">
        <v>1659</v>
      </c>
      <c r="AF215" s="79" t="b">
        <v>0</v>
      </c>
      <c r="AG215" s="79" t="s">
        <v>1660</v>
      </c>
      <c r="AH215" s="79"/>
      <c r="AI215" s="85" t="s">
        <v>1659</v>
      </c>
      <c r="AJ215" s="79" t="b">
        <v>0</v>
      </c>
      <c r="AK215" s="79">
        <v>1</v>
      </c>
      <c r="AL215" s="85" t="s">
        <v>1659</v>
      </c>
      <c r="AM215" s="79" t="s">
        <v>1683</v>
      </c>
      <c r="AN215" s="79" t="b">
        <v>0</v>
      </c>
      <c r="AO215" s="85" t="s">
        <v>1526</v>
      </c>
      <c r="AP215" s="79" t="s">
        <v>176</v>
      </c>
      <c r="AQ215" s="79">
        <v>0</v>
      </c>
      <c r="AR215" s="79">
        <v>0</v>
      </c>
      <c r="AS215" s="79"/>
      <c r="AT215" s="79"/>
      <c r="AU215" s="79"/>
      <c r="AV215" s="79"/>
      <c r="AW215" s="79"/>
      <c r="AX215" s="79"/>
      <c r="AY215" s="79"/>
      <c r="AZ215" s="79"/>
      <c r="BA215">
        <v>282</v>
      </c>
      <c r="BB215" s="78" t="str">
        <f>REPLACE(INDEX(GroupVertices[Group],MATCH(Edges25[[#This Row],[Vertex 1]],GroupVertices[Vertex],0)),1,1,"")</f>
        <v>2</v>
      </c>
      <c r="BC215" s="78" t="str">
        <f>REPLACE(INDEX(GroupVertices[Group],MATCH(Edges25[[#This Row],[Vertex 2]],GroupVertices[Vertex],0)),1,1,"")</f>
        <v>2</v>
      </c>
      <c r="BD215" s="48">
        <v>0</v>
      </c>
      <c r="BE215" s="49">
        <v>0</v>
      </c>
      <c r="BF215" s="48">
        <v>1</v>
      </c>
      <c r="BG215" s="49">
        <v>6.666666666666667</v>
      </c>
      <c r="BH215" s="48">
        <v>0</v>
      </c>
      <c r="BI215" s="49">
        <v>0</v>
      </c>
      <c r="BJ215" s="48">
        <v>14</v>
      </c>
      <c r="BK215" s="49">
        <v>93.33333333333333</v>
      </c>
      <c r="BL215" s="48">
        <v>15</v>
      </c>
    </row>
    <row r="216" spans="1:64" ht="15">
      <c r="A216" s="64" t="s">
        <v>237</v>
      </c>
      <c r="B216" s="64" t="s">
        <v>237</v>
      </c>
      <c r="C216" s="65"/>
      <c r="D216" s="66"/>
      <c r="E216" s="67"/>
      <c r="F216" s="68"/>
      <c r="G216" s="65"/>
      <c r="H216" s="69"/>
      <c r="I216" s="70"/>
      <c r="J216" s="70"/>
      <c r="K216" s="34" t="s">
        <v>65</v>
      </c>
      <c r="L216" s="77">
        <v>218</v>
      </c>
      <c r="M216" s="77"/>
      <c r="N216" s="72"/>
      <c r="O216" s="79" t="s">
        <v>176</v>
      </c>
      <c r="P216" s="81">
        <v>43718.94388888889</v>
      </c>
      <c r="Q216" s="79" t="s">
        <v>452</v>
      </c>
      <c r="R216" s="83" t="s">
        <v>771</v>
      </c>
      <c r="S216" s="79" t="s">
        <v>893</v>
      </c>
      <c r="T216" s="79" t="s">
        <v>919</v>
      </c>
      <c r="U216" s="79"/>
      <c r="V216" s="83" t="s">
        <v>968</v>
      </c>
      <c r="W216" s="81">
        <v>43718.94388888889</v>
      </c>
      <c r="X216" s="83" t="s">
        <v>1182</v>
      </c>
      <c r="Y216" s="79"/>
      <c r="Z216" s="79"/>
      <c r="AA216" s="85" t="s">
        <v>1527</v>
      </c>
      <c r="AB216" s="79"/>
      <c r="AC216" s="79" t="b">
        <v>0</v>
      </c>
      <c r="AD216" s="79">
        <v>0</v>
      </c>
      <c r="AE216" s="85" t="s">
        <v>1659</v>
      </c>
      <c r="AF216" s="79" t="b">
        <v>0</v>
      </c>
      <c r="AG216" s="79" t="s">
        <v>1660</v>
      </c>
      <c r="AH216" s="79"/>
      <c r="AI216" s="85" t="s">
        <v>1659</v>
      </c>
      <c r="AJ216" s="79" t="b">
        <v>0</v>
      </c>
      <c r="AK216" s="79">
        <v>0</v>
      </c>
      <c r="AL216" s="85" t="s">
        <v>1659</v>
      </c>
      <c r="AM216" s="79" t="s">
        <v>1683</v>
      </c>
      <c r="AN216" s="79" t="b">
        <v>0</v>
      </c>
      <c r="AO216" s="85" t="s">
        <v>1527</v>
      </c>
      <c r="AP216" s="79" t="s">
        <v>176</v>
      </c>
      <c r="AQ216" s="79">
        <v>0</v>
      </c>
      <c r="AR216" s="79">
        <v>0</v>
      </c>
      <c r="AS216" s="79"/>
      <c r="AT216" s="79"/>
      <c r="AU216" s="79"/>
      <c r="AV216" s="79"/>
      <c r="AW216" s="79"/>
      <c r="AX216" s="79"/>
      <c r="AY216" s="79"/>
      <c r="AZ216" s="79"/>
      <c r="BA216">
        <v>282</v>
      </c>
      <c r="BB216" s="78" t="str">
        <f>REPLACE(INDEX(GroupVertices[Group],MATCH(Edges25[[#This Row],[Vertex 1]],GroupVertices[Vertex],0)),1,1,"")</f>
        <v>2</v>
      </c>
      <c r="BC216" s="78" t="str">
        <f>REPLACE(INDEX(GroupVertices[Group],MATCH(Edges25[[#This Row],[Vertex 2]],GroupVertices[Vertex],0)),1,1,"")</f>
        <v>2</v>
      </c>
      <c r="BD216" s="48">
        <v>0</v>
      </c>
      <c r="BE216" s="49">
        <v>0</v>
      </c>
      <c r="BF216" s="48">
        <v>0</v>
      </c>
      <c r="BG216" s="49">
        <v>0</v>
      </c>
      <c r="BH216" s="48">
        <v>0</v>
      </c>
      <c r="BI216" s="49">
        <v>0</v>
      </c>
      <c r="BJ216" s="48">
        <v>14</v>
      </c>
      <c r="BK216" s="49">
        <v>100</v>
      </c>
      <c r="BL216" s="48">
        <v>14</v>
      </c>
    </row>
    <row r="217" spans="1:64" ht="15">
      <c r="A217" s="64" t="s">
        <v>237</v>
      </c>
      <c r="B217" s="64" t="s">
        <v>237</v>
      </c>
      <c r="C217" s="65"/>
      <c r="D217" s="66"/>
      <c r="E217" s="67"/>
      <c r="F217" s="68"/>
      <c r="G217" s="65"/>
      <c r="H217" s="69"/>
      <c r="I217" s="70"/>
      <c r="J217" s="70"/>
      <c r="K217" s="34" t="s">
        <v>65</v>
      </c>
      <c r="L217" s="77">
        <v>219</v>
      </c>
      <c r="M217" s="77"/>
      <c r="N217" s="72"/>
      <c r="O217" s="79" t="s">
        <v>176</v>
      </c>
      <c r="P217" s="81">
        <v>43718.94390046296</v>
      </c>
      <c r="Q217" s="79" t="s">
        <v>453</v>
      </c>
      <c r="R217" s="83" t="s">
        <v>772</v>
      </c>
      <c r="S217" s="79" t="s">
        <v>893</v>
      </c>
      <c r="T217" s="79" t="s">
        <v>919</v>
      </c>
      <c r="U217" s="79"/>
      <c r="V217" s="83" t="s">
        <v>968</v>
      </c>
      <c r="W217" s="81">
        <v>43718.94390046296</v>
      </c>
      <c r="X217" s="83" t="s">
        <v>1183</v>
      </c>
      <c r="Y217" s="79"/>
      <c r="Z217" s="79"/>
      <c r="AA217" s="85" t="s">
        <v>1528</v>
      </c>
      <c r="AB217" s="79"/>
      <c r="AC217" s="79" t="b">
        <v>0</v>
      </c>
      <c r="AD217" s="79">
        <v>0</v>
      </c>
      <c r="AE217" s="85" t="s">
        <v>1659</v>
      </c>
      <c r="AF217" s="79" t="b">
        <v>0</v>
      </c>
      <c r="AG217" s="79" t="s">
        <v>1660</v>
      </c>
      <c r="AH217" s="79"/>
      <c r="AI217" s="85" t="s">
        <v>1659</v>
      </c>
      <c r="AJ217" s="79" t="b">
        <v>0</v>
      </c>
      <c r="AK217" s="79">
        <v>0</v>
      </c>
      <c r="AL217" s="85" t="s">
        <v>1659</v>
      </c>
      <c r="AM217" s="79" t="s">
        <v>1683</v>
      </c>
      <c r="AN217" s="79" t="b">
        <v>0</v>
      </c>
      <c r="AO217" s="85" t="s">
        <v>1528</v>
      </c>
      <c r="AP217" s="79" t="s">
        <v>176</v>
      </c>
      <c r="AQ217" s="79">
        <v>0</v>
      </c>
      <c r="AR217" s="79">
        <v>0</v>
      </c>
      <c r="AS217" s="79"/>
      <c r="AT217" s="79"/>
      <c r="AU217" s="79"/>
      <c r="AV217" s="79"/>
      <c r="AW217" s="79"/>
      <c r="AX217" s="79"/>
      <c r="AY217" s="79"/>
      <c r="AZ217" s="79"/>
      <c r="BA217">
        <v>282</v>
      </c>
      <c r="BB217" s="78" t="str">
        <f>REPLACE(INDEX(GroupVertices[Group],MATCH(Edges25[[#This Row],[Vertex 1]],GroupVertices[Vertex],0)),1,1,"")</f>
        <v>2</v>
      </c>
      <c r="BC217" s="78" t="str">
        <f>REPLACE(INDEX(GroupVertices[Group],MATCH(Edges25[[#This Row],[Vertex 2]],GroupVertices[Vertex],0)),1,1,"")</f>
        <v>2</v>
      </c>
      <c r="BD217" s="48">
        <v>0</v>
      </c>
      <c r="BE217" s="49">
        <v>0</v>
      </c>
      <c r="BF217" s="48">
        <v>0</v>
      </c>
      <c r="BG217" s="49">
        <v>0</v>
      </c>
      <c r="BH217" s="48">
        <v>0</v>
      </c>
      <c r="BI217" s="49">
        <v>0</v>
      </c>
      <c r="BJ217" s="48">
        <v>13</v>
      </c>
      <c r="BK217" s="49">
        <v>100</v>
      </c>
      <c r="BL217" s="48">
        <v>13</v>
      </c>
    </row>
    <row r="218" spans="1:64" ht="15">
      <c r="A218" s="64" t="s">
        <v>237</v>
      </c>
      <c r="B218" s="64" t="s">
        <v>237</v>
      </c>
      <c r="C218" s="65"/>
      <c r="D218" s="66"/>
      <c r="E218" s="67"/>
      <c r="F218" s="68"/>
      <c r="G218" s="65"/>
      <c r="H218" s="69"/>
      <c r="I218" s="70"/>
      <c r="J218" s="70"/>
      <c r="K218" s="34" t="s">
        <v>65</v>
      </c>
      <c r="L218" s="77">
        <v>220</v>
      </c>
      <c r="M218" s="77"/>
      <c r="N218" s="72"/>
      <c r="O218" s="79" t="s">
        <v>176</v>
      </c>
      <c r="P218" s="81">
        <v>43718.94391203704</v>
      </c>
      <c r="Q218" s="79" t="s">
        <v>454</v>
      </c>
      <c r="R218" s="83" t="s">
        <v>773</v>
      </c>
      <c r="S218" s="79" t="s">
        <v>893</v>
      </c>
      <c r="T218" s="79" t="s">
        <v>919</v>
      </c>
      <c r="U218" s="79"/>
      <c r="V218" s="83" t="s">
        <v>968</v>
      </c>
      <c r="W218" s="81">
        <v>43718.94391203704</v>
      </c>
      <c r="X218" s="83" t="s">
        <v>1184</v>
      </c>
      <c r="Y218" s="79"/>
      <c r="Z218" s="79"/>
      <c r="AA218" s="85" t="s">
        <v>1529</v>
      </c>
      <c r="AB218" s="79"/>
      <c r="AC218" s="79" t="b">
        <v>0</v>
      </c>
      <c r="AD218" s="79">
        <v>0</v>
      </c>
      <c r="AE218" s="85" t="s">
        <v>1659</v>
      </c>
      <c r="AF218" s="79" t="b">
        <v>0</v>
      </c>
      <c r="AG218" s="79" t="s">
        <v>1660</v>
      </c>
      <c r="AH218" s="79"/>
      <c r="AI218" s="85" t="s">
        <v>1659</v>
      </c>
      <c r="AJ218" s="79" t="b">
        <v>0</v>
      </c>
      <c r="AK218" s="79">
        <v>0</v>
      </c>
      <c r="AL218" s="85" t="s">
        <v>1659</v>
      </c>
      <c r="AM218" s="79" t="s">
        <v>1683</v>
      </c>
      <c r="AN218" s="79" t="b">
        <v>0</v>
      </c>
      <c r="AO218" s="85" t="s">
        <v>1529</v>
      </c>
      <c r="AP218" s="79" t="s">
        <v>176</v>
      </c>
      <c r="AQ218" s="79">
        <v>0</v>
      </c>
      <c r="AR218" s="79">
        <v>0</v>
      </c>
      <c r="AS218" s="79"/>
      <c r="AT218" s="79"/>
      <c r="AU218" s="79"/>
      <c r="AV218" s="79"/>
      <c r="AW218" s="79"/>
      <c r="AX218" s="79"/>
      <c r="AY218" s="79"/>
      <c r="AZ218" s="79"/>
      <c r="BA218">
        <v>282</v>
      </c>
      <c r="BB218" s="78" t="str">
        <f>REPLACE(INDEX(GroupVertices[Group],MATCH(Edges25[[#This Row],[Vertex 1]],GroupVertices[Vertex],0)),1,1,"")</f>
        <v>2</v>
      </c>
      <c r="BC218" s="78" t="str">
        <f>REPLACE(INDEX(GroupVertices[Group],MATCH(Edges25[[#This Row],[Vertex 2]],GroupVertices[Vertex],0)),1,1,"")</f>
        <v>2</v>
      </c>
      <c r="BD218" s="48">
        <v>1</v>
      </c>
      <c r="BE218" s="49">
        <v>7.6923076923076925</v>
      </c>
      <c r="BF218" s="48">
        <v>0</v>
      </c>
      <c r="BG218" s="49">
        <v>0</v>
      </c>
      <c r="BH218" s="48">
        <v>0</v>
      </c>
      <c r="BI218" s="49">
        <v>0</v>
      </c>
      <c r="BJ218" s="48">
        <v>12</v>
      </c>
      <c r="BK218" s="49">
        <v>92.3076923076923</v>
      </c>
      <c r="BL218" s="48">
        <v>13</v>
      </c>
    </row>
    <row r="219" spans="1:64" ht="15">
      <c r="A219" s="64" t="s">
        <v>237</v>
      </c>
      <c r="B219" s="64" t="s">
        <v>237</v>
      </c>
      <c r="C219" s="65"/>
      <c r="D219" s="66"/>
      <c r="E219" s="67"/>
      <c r="F219" s="68"/>
      <c r="G219" s="65"/>
      <c r="H219" s="69"/>
      <c r="I219" s="70"/>
      <c r="J219" s="70"/>
      <c r="K219" s="34" t="s">
        <v>65</v>
      </c>
      <c r="L219" s="77">
        <v>221</v>
      </c>
      <c r="M219" s="77"/>
      <c r="N219" s="72"/>
      <c r="O219" s="79" t="s">
        <v>176</v>
      </c>
      <c r="P219" s="81">
        <v>43718.943923611114</v>
      </c>
      <c r="Q219" s="79" t="s">
        <v>455</v>
      </c>
      <c r="R219" s="83" t="s">
        <v>774</v>
      </c>
      <c r="S219" s="79" t="s">
        <v>893</v>
      </c>
      <c r="T219" s="79" t="s">
        <v>919</v>
      </c>
      <c r="U219" s="79"/>
      <c r="V219" s="83" t="s">
        <v>968</v>
      </c>
      <c r="W219" s="81">
        <v>43718.943923611114</v>
      </c>
      <c r="X219" s="83" t="s">
        <v>1185</v>
      </c>
      <c r="Y219" s="79"/>
      <c r="Z219" s="79"/>
      <c r="AA219" s="85" t="s">
        <v>1530</v>
      </c>
      <c r="AB219" s="79"/>
      <c r="AC219" s="79" t="b">
        <v>0</v>
      </c>
      <c r="AD219" s="79">
        <v>0</v>
      </c>
      <c r="AE219" s="85" t="s">
        <v>1659</v>
      </c>
      <c r="AF219" s="79" t="b">
        <v>0</v>
      </c>
      <c r="AG219" s="79" t="s">
        <v>1660</v>
      </c>
      <c r="AH219" s="79"/>
      <c r="AI219" s="85" t="s">
        <v>1659</v>
      </c>
      <c r="AJ219" s="79" t="b">
        <v>0</v>
      </c>
      <c r="AK219" s="79">
        <v>0</v>
      </c>
      <c r="AL219" s="85" t="s">
        <v>1659</v>
      </c>
      <c r="AM219" s="79" t="s">
        <v>1683</v>
      </c>
      <c r="AN219" s="79" t="b">
        <v>0</v>
      </c>
      <c r="AO219" s="85" t="s">
        <v>1530</v>
      </c>
      <c r="AP219" s="79" t="s">
        <v>176</v>
      </c>
      <c r="AQ219" s="79">
        <v>0</v>
      </c>
      <c r="AR219" s="79">
        <v>0</v>
      </c>
      <c r="AS219" s="79"/>
      <c r="AT219" s="79"/>
      <c r="AU219" s="79"/>
      <c r="AV219" s="79"/>
      <c r="AW219" s="79"/>
      <c r="AX219" s="79"/>
      <c r="AY219" s="79"/>
      <c r="AZ219" s="79"/>
      <c r="BA219">
        <v>282</v>
      </c>
      <c r="BB219" s="78" t="str">
        <f>REPLACE(INDEX(GroupVertices[Group],MATCH(Edges25[[#This Row],[Vertex 1]],GroupVertices[Vertex],0)),1,1,"")</f>
        <v>2</v>
      </c>
      <c r="BC219" s="78" t="str">
        <f>REPLACE(INDEX(GroupVertices[Group],MATCH(Edges25[[#This Row],[Vertex 2]],GroupVertices[Vertex],0)),1,1,"")</f>
        <v>2</v>
      </c>
      <c r="BD219" s="48">
        <v>0</v>
      </c>
      <c r="BE219" s="49">
        <v>0</v>
      </c>
      <c r="BF219" s="48">
        <v>0</v>
      </c>
      <c r="BG219" s="49">
        <v>0</v>
      </c>
      <c r="BH219" s="48">
        <v>0</v>
      </c>
      <c r="BI219" s="49">
        <v>0</v>
      </c>
      <c r="BJ219" s="48">
        <v>12</v>
      </c>
      <c r="BK219" s="49">
        <v>100</v>
      </c>
      <c r="BL219" s="48">
        <v>12</v>
      </c>
    </row>
    <row r="220" spans="1:64" ht="15">
      <c r="A220" s="64" t="s">
        <v>237</v>
      </c>
      <c r="B220" s="64" t="s">
        <v>237</v>
      </c>
      <c r="C220" s="65"/>
      <c r="D220" s="66"/>
      <c r="E220" s="67"/>
      <c r="F220" s="68"/>
      <c r="G220" s="65"/>
      <c r="H220" s="69"/>
      <c r="I220" s="70"/>
      <c r="J220" s="70"/>
      <c r="K220" s="34" t="s">
        <v>65</v>
      </c>
      <c r="L220" s="77">
        <v>222</v>
      </c>
      <c r="M220" s="77"/>
      <c r="N220" s="72"/>
      <c r="O220" s="79" t="s">
        <v>176</v>
      </c>
      <c r="P220" s="81">
        <v>43718.94393518518</v>
      </c>
      <c r="Q220" s="79" t="s">
        <v>456</v>
      </c>
      <c r="R220" s="83" t="s">
        <v>775</v>
      </c>
      <c r="S220" s="79" t="s">
        <v>893</v>
      </c>
      <c r="T220" s="79" t="s">
        <v>919</v>
      </c>
      <c r="U220" s="79"/>
      <c r="V220" s="83" t="s">
        <v>968</v>
      </c>
      <c r="W220" s="81">
        <v>43718.94393518518</v>
      </c>
      <c r="X220" s="83" t="s">
        <v>1186</v>
      </c>
      <c r="Y220" s="79"/>
      <c r="Z220" s="79"/>
      <c r="AA220" s="85" t="s">
        <v>1531</v>
      </c>
      <c r="AB220" s="79"/>
      <c r="AC220" s="79" t="b">
        <v>0</v>
      </c>
      <c r="AD220" s="79">
        <v>0</v>
      </c>
      <c r="AE220" s="85" t="s">
        <v>1659</v>
      </c>
      <c r="AF220" s="79" t="b">
        <v>0</v>
      </c>
      <c r="AG220" s="79" t="s">
        <v>1660</v>
      </c>
      <c r="AH220" s="79"/>
      <c r="AI220" s="85" t="s">
        <v>1659</v>
      </c>
      <c r="AJ220" s="79" t="b">
        <v>0</v>
      </c>
      <c r="AK220" s="79">
        <v>0</v>
      </c>
      <c r="AL220" s="85" t="s">
        <v>1659</v>
      </c>
      <c r="AM220" s="79" t="s">
        <v>1683</v>
      </c>
      <c r="AN220" s="79" t="b">
        <v>0</v>
      </c>
      <c r="AO220" s="85" t="s">
        <v>1531</v>
      </c>
      <c r="AP220" s="79" t="s">
        <v>176</v>
      </c>
      <c r="AQ220" s="79">
        <v>0</v>
      </c>
      <c r="AR220" s="79">
        <v>0</v>
      </c>
      <c r="AS220" s="79"/>
      <c r="AT220" s="79"/>
      <c r="AU220" s="79"/>
      <c r="AV220" s="79"/>
      <c r="AW220" s="79"/>
      <c r="AX220" s="79"/>
      <c r="AY220" s="79"/>
      <c r="AZ220" s="79"/>
      <c r="BA220">
        <v>282</v>
      </c>
      <c r="BB220" s="78" t="str">
        <f>REPLACE(INDEX(GroupVertices[Group],MATCH(Edges25[[#This Row],[Vertex 1]],GroupVertices[Vertex],0)),1,1,"")</f>
        <v>2</v>
      </c>
      <c r="BC220" s="78" t="str">
        <f>REPLACE(INDEX(GroupVertices[Group],MATCH(Edges25[[#This Row],[Vertex 2]],GroupVertices[Vertex],0)),1,1,"")</f>
        <v>2</v>
      </c>
      <c r="BD220" s="48">
        <v>0</v>
      </c>
      <c r="BE220" s="49">
        <v>0</v>
      </c>
      <c r="BF220" s="48">
        <v>0</v>
      </c>
      <c r="BG220" s="49">
        <v>0</v>
      </c>
      <c r="BH220" s="48">
        <v>0</v>
      </c>
      <c r="BI220" s="49">
        <v>0</v>
      </c>
      <c r="BJ220" s="48">
        <v>12</v>
      </c>
      <c r="BK220" s="49">
        <v>100</v>
      </c>
      <c r="BL220" s="48">
        <v>12</v>
      </c>
    </row>
    <row r="221" spans="1:64" ht="15">
      <c r="A221" s="64" t="s">
        <v>237</v>
      </c>
      <c r="B221" s="64" t="s">
        <v>237</v>
      </c>
      <c r="C221" s="65"/>
      <c r="D221" s="66"/>
      <c r="E221" s="67"/>
      <c r="F221" s="68"/>
      <c r="G221" s="65"/>
      <c r="H221" s="69"/>
      <c r="I221" s="70"/>
      <c r="J221" s="70"/>
      <c r="K221" s="34" t="s">
        <v>65</v>
      </c>
      <c r="L221" s="77">
        <v>223</v>
      </c>
      <c r="M221" s="77"/>
      <c r="N221" s="72"/>
      <c r="O221" s="79" t="s">
        <v>176</v>
      </c>
      <c r="P221" s="81">
        <v>43718.94393518518</v>
      </c>
      <c r="Q221" s="79" t="s">
        <v>457</v>
      </c>
      <c r="R221" s="83" t="s">
        <v>776</v>
      </c>
      <c r="S221" s="79" t="s">
        <v>893</v>
      </c>
      <c r="T221" s="79" t="s">
        <v>919</v>
      </c>
      <c r="U221" s="79"/>
      <c r="V221" s="83" t="s">
        <v>968</v>
      </c>
      <c r="W221" s="81">
        <v>43718.94393518518</v>
      </c>
      <c r="X221" s="83" t="s">
        <v>1187</v>
      </c>
      <c r="Y221" s="79"/>
      <c r="Z221" s="79"/>
      <c r="AA221" s="85" t="s">
        <v>1532</v>
      </c>
      <c r="AB221" s="79"/>
      <c r="AC221" s="79" t="b">
        <v>0</v>
      </c>
      <c r="AD221" s="79">
        <v>0</v>
      </c>
      <c r="AE221" s="85" t="s">
        <v>1659</v>
      </c>
      <c r="AF221" s="79" t="b">
        <v>0</v>
      </c>
      <c r="AG221" s="79" t="s">
        <v>1660</v>
      </c>
      <c r="AH221" s="79"/>
      <c r="AI221" s="85" t="s">
        <v>1659</v>
      </c>
      <c r="AJ221" s="79" t="b">
        <v>0</v>
      </c>
      <c r="AK221" s="79">
        <v>0</v>
      </c>
      <c r="AL221" s="85" t="s">
        <v>1659</v>
      </c>
      <c r="AM221" s="79" t="s">
        <v>1683</v>
      </c>
      <c r="AN221" s="79" t="b">
        <v>0</v>
      </c>
      <c r="AO221" s="85" t="s">
        <v>1532</v>
      </c>
      <c r="AP221" s="79" t="s">
        <v>176</v>
      </c>
      <c r="AQ221" s="79">
        <v>0</v>
      </c>
      <c r="AR221" s="79">
        <v>0</v>
      </c>
      <c r="AS221" s="79"/>
      <c r="AT221" s="79"/>
      <c r="AU221" s="79"/>
      <c r="AV221" s="79"/>
      <c r="AW221" s="79"/>
      <c r="AX221" s="79"/>
      <c r="AY221" s="79"/>
      <c r="AZ221" s="79"/>
      <c r="BA221">
        <v>282</v>
      </c>
      <c r="BB221" s="78" t="str">
        <f>REPLACE(INDEX(GroupVertices[Group],MATCH(Edges25[[#This Row],[Vertex 1]],GroupVertices[Vertex],0)),1,1,"")</f>
        <v>2</v>
      </c>
      <c r="BC221" s="78" t="str">
        <f>REPLACE(INDEX(GroupVertices[Group],MATCH(Edges25[[#This Row],[Vertex 2]],GroupVertices[Vertex],0)),1,1,"")</f>
        <v>2</v>
      </c>
      <c r="BD221" s="48">
        <v>0</v>
      </c>
      <c r="BE221" s="49">
        <v>0</v>
      </c>
      <c r="BF221" s="48">
        <v>0</v>
      </c>
      <c r="BG221" s="49">
        <v>0</v>
      </c>
      <c r="BH221" s="48">
        <v>0</v>
      </c>
      <c r="BI221" s="49">
        <v>0</v>
      </c>
      <c r="BJ221" s="48">
        <v>13</v>
      </c>
      <c r="BK221" s="49">
        <v>100</v>
      </c>
      <c r="BL221" s="48">
        <v>13</v>
      </c>
    </row>
    <row r="222" spans="1:64" ht="15">
      <c r="A222" s="64" t="s">
        <v>237</v>
      </c>
      <c r="B222" s="64" t="s">
        <v>237</v>
      </c>
      <c r="C222" s="65"/>
      <c r="D222" s="66"/>
      <c r="E222" s="67"/>
      <c r="F222" s="68"/>
      <c r="G222" s="65"/>
      <c r="H222" s="69"/>
      <c r="I222" s="70"/>
      <c r="J222" s="70"/>
      <c r="K222" s="34" t="s">
        <v>65</v>
      </c>
      <c r="L222" s="77">
        <v>224</v>
      </c>
      <c r="M222" s="77"/>
      <c r="N222" s="72"/>
      <c r="O222" s="79" t="s">
        <v>176</v>
      </c>
      <c r="P222" s="81">
        <v>43718.94394675926</v>
      </c>
      <c r="Q222" s="79" t="s">
        <v>458</v>
      </c>
      <c r="R222" s="83" t="s">
        <v>777</v>
      </c>
      <c r="S222" s="79" t="s">
        <v>893</v>
      </c>
      <c r="T222" s="79" t="s">
        <v>919</v>
      </c>
      <c r="U222" s="79"/>
      <c r="V222" s="83" t="s">
        <v>968</v>
      </c>
      <c r="W222" s="81">
        <v>43718.94394675926</v>
      </c>
      <c r="X222" s="83" t="s">
        <v>1188</v>
      </c>
      <c r="Y222" s="79"/>
      <c r="Z222" s="79"/>
      <c r="AA222" s="85" t="s">
        <v>1533</v>
      </c>
      <c r="AB222" s="79"/>
      <c r="AC222" s="79" t="b">
        <v>0</v>
      </c>
      <c r="AD222" s="79">
        <v>0</v>
      </c>
      <c r="AE222" s="85" t="s">
        <v>1659</v>
      </c>
      <c r="AF222" s="79" t="b">
        <v>0</v>
      </c>
      <c r="AG222" s="79" t="s">
        <v>1660</v>
      </c>
      <c r="AH222" s="79"/>
      <c r="AI222" s="85" t="s">
        <v>1659</v>
      </c>
      <c r="AJ222" s="79" t="b">
        <v>0</v>
      </c>
      <c r="AK222" s="79">
        <v>0</v>
      </c>
      <c r="AL222" s="85" t="s">
        <v>1659</v>
      </c>
      <c r="AM222" s="79" t="s">
        <v>1683</v>
      </c>
      <c r="AN222" s="79" t="b">
        <v>0</v>
      </c>
      <c r="AO222" s="85" t="s">
        <v>1533</v>
      </c>
      <c r="AP222" s="79" t="s">
        <v>176</v>
      </c>
      <c r="AQ222" s="79">
        <v>0</v>
      </c>
      <c r="AR222" s="79">
        <v>0</v>
      </c>
      <c r="AS222" s="79"/>
      <c r="AT222" s="79"/>
      <c r="AU222" s="79"/>
      <c r="AV222" s="79"/>
      <c r="AW222" s="79"/>
      <c r="AX222" s="79"/>
      <c r="AY222" s="79"/>
      <c r="AZ222" s="79"/>
      <c r="BA222">
        <v>282</v>
      </c>
      <c r="BB222" s="78" t="str">
        <f>REPLACE(INDEX(GroupVertices[Group],MATCH(Edges25[[#This Row],[Vertex 1]],GroupVertices[Vertex],0)),1,1,"")</f>
        <v>2</v>
      </c>
      <c r="BC222" s="78" t="str">
        <f>REPLACE(INDEX(GroupVertices[Group],MATCH(Edges25[[#This Row],[Vertex 2]],GroupVertices[Vertex],0)),1,1,"")</f>
        <v>2</v>
      </c>
      <c r="BD222" s="48">
        <v>0</v>
      </c>
      <c r="BE222" s="49">
        <v>0</v>
      </c>
      <c r="BF222" s="48">
        <v>0</v>
      </c>
      <c r="BG222" s="49">
        <v>0</v>
      </c>
      <c r="BH222" s="48">
        <v>0</v>
      </c>
      <c r="BI222" s="49">
        <v>0</v>
      </c>
      <c r="BJ222" s="48">
        <v>13</v>
      </c>
      <c r="BK222" s="49">
        <v>100</v>
      </c>
      <c r="BL222" s="48">
        <v>13</v>
      </c>
    </row>
    <row r="223" spans="1:64" ht="15">
      <c r="A223" s="64" t="s">
        <v>237</v>
      </c>
      <c r="B223" s="64" t="s">
        <v>237</v>
      </c>
      <c r="C223" s="65"/>
      <c r="D223" s="66"/>
      <c r="E223" s="67"/>
      <c r="F223" s="68"/>
      <c r="G223" s="65"/>
      <c r="H223" s="69"/>
      <c r="I223" s="70"/>
      <c r="J223" s="70"/>
      <c r="K223" s="34" t="s">
        <v>65</v>
      </c>
      <c r="L223" s="77">
        <v>225</v>
      </c>
      <c r="M223" s="77"/>
      <c r="N223" s="72"/>
      <c r="O223" s="79" t="s">
        <v>176</v>
      </c>
      <c r="P223" s="81">
        <v>43718.94395833334</v>
      </c>
      <c r="Q223" s="79" t="s">
        <v>459</v>
      </c>
      <c r="R223" s="83" t="s">
        <v>778</v>
      </c>
      <c r="S223" s="79" t="s">
        <v>893</v>
      </c>
      <c r="T223" s="79" t="s">
        <v>919</v>
      </c>
      <c r="U223" s="79"/>
      <c r="V223" s="83" t="s">
        <v>968</v>
      </c>
      <c r="W223" s="81">
        <v>43718.94395833334</v>
      </c>
      <c r="X223" s="83" t="s">
        <v>1189</v>
      </c>
      <c r="Y223" s="79"/>
      <c r="Z223" s="79"/>
      <c r="AA223" s="85" t="s">
        <v>1534</v>
      </c>
      <c r="AB223" s="79"/>
      <c r="AC223" s="79" t="b">
        <v>0</v>
      </c>
      <c r="AD223" s="79">
        <v>0</v>
      </c>
      <c r="AE223" s="85" t="s">
        <v>1659</v>
      </c>
      <c r="AF223" s="79" t="b">
        <v>0</v>
      </c>
      <c r="AG223" s="79" t="s">
        <v>1660</v>
      </c>
      <c r="AH223" s="79"/>
      <c r="AI223" s="85" t="s">
        <v>1659</v>
      </c>
      <c r="AJ223" s="79" t="b">
        <v>0</v>
      </c>
      <c r="AK223" s="79">
        <v>0</v>
      </c>
      <c r="AL223" s="85" t="s">
        <v>1659</v>
      </c>
      <c r="AM223" s="79" t="s">
        <v>1683</v>
      </c>
      <c r="AN223" s="79" t="b">
        <v>0</v>
      </c>
      <c r="AO223" s="85" t="s">
        <v>1534</v>
      </c>
      <c r="AP223" s="79" t="s">
        <v>176</v>
      </c>
      <c r="AQ223" s="79">
        <v>0</v>
      </c>
      <c r="AR223" s="79">
        <v>0</v>
      </c>
      <c r="AS223" s="79"/>
      <c r="AT223" s="79"/>
      <c r="AU223" s="79"/>
      <c r="AV223" s="79"/>
      <c r="AW223" s="79"/>
      <c r="AX223" s="79"/>
      <c r="AY223" s="79"/>
      <c r="AZ223" s="79"/>
      <c r="BA223">
        <v>282</v>
      </c>
      <c r="BB223" s="78" t="str">
        <f>REPLACE(INDEX(GroupVertices[Group],MATCH(Edges25[[#This Row],[Vertex 1]],GroupVertices[Vertex],0)),1,1,"")</f>
        <v>2</v>
      </c>
      <c r="BC223" s="78" t="str">
        <f>REPLACE(INDEX(GroupVertices[Group],MATCH(Edges25[[#This Row],[Vertex 2]],GroupVertices[Vertex],0)),1,1,"")</f>
        <v>2</v>
      </c>
      <c r="BD223" s="48">
        <v>0</v>
      </c>
      <c r="BE223" s="49">
        <v>0</v>
      </c>
      <c r="BF223" s="48">
        <v>0</v>
      </c>
      <c r="BG223" s="49">
        <v>0</v>
      </c>
      <c r="BH223" s="48">
        <v>0</v>
      </c>
      <c r="BI223" s="49">
        <v>0</v>
      </c>
      <c r="BJ223" s="48">
        <v>13</v>
      </c>
      <c r="BK223" s="49">
        <v>100</v>
      </c>
      <c r="BL223" s="48">
        <v>13</v>
      </c>
    </row>
    <row r="224" spans="1:64" ht="15">
      <c r="A224" s="64" t="s">
        <v>237</v>
      </c>
      <c r="B224" s="64" t="s">
        <v>237</v>
      </c>
      <c r="C224" s="65"/>
      <c r="D224" s="66"/>
      <c r="E224" s="67"/>
      <c r="F224" s="68"/>
      <c r="G224" s="65"/>
      <c r="H224" s="69"/>
      <c r="I224" s="70"/>
      <c r="J224" s="70"/>
      <c r="K224" s="34" t="s">
        <v>65</v>
      </c>
      <c r="L224" s="77">
        <v>226</v>
      </c>
      <c r="M224" s="77"/>
      <c r="N224" s="72"/>
      <c r="O224" s="79" t="s">
        <v>176</v>
      </c>
      <c r="P224" s="81">
        <v>43718.94396990741</v>
      </c>
      <c r="Q224" s="79" t="s">
        <v>460</v>
      </c>
      <c r="R224" s="83" t="s">
        <v>779</v>
      </c>
      <c r="S224" s="79" t="s">
        <v>893</v>
      </c>
      <c r="T224" s="79" t="s">
        <v>919</v>
      </c>
      <c r="U224" s="79"/>
      <c r="V224" s="83" t="s">
        <v>968</v>
      </c>
      <c r="W224" s="81">
        <v>43718.94396990741</v>
      </c>
      <c r="X224" s="83" t="s">
        <v>1190</v>
      </c>
      <c r="Y224" s="79"/>
      <c r="Z224" s="79"/>
      <c r="AA224" s="85" t="s">
        <v>1535</v>
      </c>
      <c r="AB224" s="79"/>
      <c r="AC224" s="79" t="b">
        <v>0</v>
      </c>
      <c r="AD224" s="79">
        <v>0</v>
      </c>
      <c r="AE224" s="85" t="s">
        <v>1659</v>
      </c>
      <c r="AF224" s="79" t="b">
        <v>0</v>
      </c>
      <c r="AG224" s="79" t="s">
        <v>1660</v>
      </c>
      <c r="AH224" s="79"/>
      <c r="AI224" s="85" t="s">
        <v>1659</v>
      </c>
      <c r="AJ224" s="79" t="b">
        <v>0</v>
      </c>
      <c r="AK224" s="79">
        <v>0</v>
      </c>
      <c r="AL224" s="85" t="s">
        <v>1659</v>
      </c>
      <c r="AM224" s="79" t="s">
        <v>1683</v>
      </c>
      <c r="AN224" s="79" t="b">
        <v>0</v>
      </c>
      <c r="AO224" s="85" t="s">
        <v>1535</v>
      </c>
      <c r="AP224" s="79" t="s">
        <v>176</v>
      </c>
      <c r="AQ224" s="79">
        <v>0</v>
      </c>
      <c r="AR224" s="79">
        <v>0</v>
      </c>
      <c r="AS224" s="79"/>
      <c r="AT224" s="79"/>
      <c r="AU224" s="79"/>
      <c r="AV224" s="79"/>
      <c r="AW224" s="79"/>
      <c r="AX224" s="79"/>
      <c r="AY224" s="79"/>
      <c r="AZ224" s="79"/>
      <c r="BA224">
        <v>282</v>
      </c>
      <c r="BB224" s="78" t="str">
        <f>REPLACE(INDEX(GroupVertices[Group],MATCH(Edges25[[#This Row],[Vertex 1]],GroupVertices[Vertex],0)),1,1,"")</f>
        <v>2</v>
      </c>
      <c r="BC224" s="78" t="str">
        <f>REPLACE(INDEX(GroupVertices[Group],MATCH(Edges25[[#This Row],[Vertex 2]],GroupVertices[Vertex],0)),1,1,"")</f>
        <v>2</v>
      </c>
      <c r="BD224" s="48">
        <v>0</v>
      </c>
      <c r="BE224" s="49">
        <v>0</v>
      </c>
      <c r="BF224" s="48">
        <v>0</v>
      </c>
      <c r="BG224" s="49">
        <v>0</v>
      </c>
      <c r="BH224" s="48">
        <v>0</v>
      </c>
      <c r="BI224" s="49">
        <v>0</v>
      </c>
      <c r="BJ224" s="48">
        <v>12</v>
      </c>
      <c r="BK224" s="49">
        <v>100</v>
      </c>
      <c r="BL224" s="48">
        <v>12</v>
      </c>
    </row>
    <row r="225" spans="1:64" ht="15">
      <c r="A225" s="64" t="s">
        <v>237</v>
      </c>
      <c r="B225" s="64" t="s">
        <v>237</v>
      </c>
      <c r="C225" s="65"/>
      <c r="D225" s="66"/>
      <c r="E225" s="67"/>
      <c r="F225" s="68"/>
      <c r="G225" s="65"/>
      <c r="H225" s="69"/>
      <c r="I225" s="70"/>
      <c r="J225" s="70"/>
      <c r="K225" s="34" t="s">
        <v>65</v>
      </c>
      <c r="L225" s="77">
        <v>227</v>
      </c>
      <c r="M225" s="77"/>
      <c r="N225" s="72"/>
      <c r="O225" s="79" t="s">
        <v>176</v>
      </c>
      <c r="P225" s="81">
        <v>43718.94396990741</v>
      </c>
      <c r="Q225" s="79" t="s">
        <v>461</v>
      </c>
      <c r="R225" s="83" t="s">
        <v>780</v>
      </c>
      <c r="S225" s="79" t="s">
        <v>893</v>
      </c>
      <c r="T225" s="79" t="s">
        <v>919</v>
      </c>
      <c r="U225" s="79"/>
      <c r="V225" s="83" t="s">
        <v>968</v>
      </c>
      <c r="W225" s="81">
        <v>43718.94396990741</v>
      </c>
      <c r="X225" s="83" t="s">
        <v>1191</v>
      </c>
      <c r="Y225" s="79"/>
      <c r="Z225" s="79"/>
      <c r="AA225" s="85" t="s">
        <v>1536</v>
      </c>
      <c r="AB225" s="79"/>
      <c r="AC225" s="79" t="b">
        <v>0</v>
      </c>
      <c r="AD225" s="79">
        <v>0</v>
      </c>
      <c r="AE225" s="85" t="s">
        <v>1659</v>
      </c>
      <c r="AF225" s="79" t="b">
        <v>0</v>
      </c>
      <c r="AG225" s="79" t="s">
        <v>1660</v>
      </c>
      <c r="AH225" s="79"/>
      <c r="AI225" s="85" t="s">
        <v>1659</v>
      </c>
      <c r="AJ225" s="79" t="b">
        <v>0</v>
      </c>
      <c r="AK225" s="79">
        <v>0</v>
      </c>
      <c r="AL225" s="85" t="s">
        <v>1659</v>
      </c>
      <c r="AM225" s="79" t="s">
        <v>1683</v>
      </c>
      <c r="AN225" s="79" t="b">
        <v>0</v>
      </c>
      <c r="AO225" s="85" t="s">
        <v>1536</v>
      </c>
      <c r="AP225" s="79" t="s">
        <v>176</v>
      </c>
      <c r="AQ225" s="79">
        <v>0</v>
      </c>
      <c r="AR225" s="79">
        <v>0</v>
      </c>
      <c r="AS225" s="79"/>
      <c r="AT225" s="79"/>
      <c r="AU225" s="79"/>
      <c r="AV225" s="79"/>
      <c r="AW225" s="79"/>
      <c r="AX225" s="79"/>
      <c r="AY225" s="79"/>
      <c r="AZ225" s="79"/>
      <c r="BA225">
        <v>282</v>
      </c>
      <c r="BB225" s="78" t="str">
        <f>REPLACE(INDEX(GroupVertices[Group],MATCH(Edges25[[#This Row],[Vertex 1]],GroupVertices[Vertex],0)),1,1,"")</f>
        <v>2</v>
      </c>
      <c r="BC225" s="78" t="str">
        <f>REPLACE(INDEX(GroupVertices[Group],MATCH(Edges25[[#This Row],[Vertex 2]],GroupVertices[Vertex],0)),1,1,"")</f>
        <v>2</v>
      </c>
      <c r="BD225" s="48">
        <v>0</v>
      </c>
      <c r="BE225" s="49">
        <v>0</v>
      </c>
      <c r="BF225" s="48">
        <v>0</v>
      </c>
      <c r="BG225" s="49">
        <v>0</v>
      </c>
      <c r="BH225" s="48">
        <v>0</v>
      </c>
      <c r="BI225" s="49">
        <v>0</v>
      </c>
      <c r="BJ225" s="48">
        <v>14</v>
      </c>
      <c r="BK225" s="49">
        <v>100</v>
      </c>
      <c r="BL225" s="48">
        <v>14</v>
      </c>
    </row>
    <row r="226" spans="1:64" ht="15">
      <c r="A226" s="64" t="s">
        <v>237</v>
      </c>
      <c r="B226" s="64" t="s">
        <v>237</v>
      </c>
      <c r="C226" s="65"/>
      <c r="D226" s="66"/>
      <c r="E226" s="67"/>
      <c r="F226" s="68"/>
      <c r="G226" s="65"/>
      <c r="H226" s="69"/>
      <c r="I226" s="70"/>
      <c r="J226" s="70"/>
      <c r="K226" s="34" t="s">
        <v>65</v>
      </c>
      <c r="L226" s="77">
        <v>228</v>
      </c>
      <c r="M226" s="77"/>
      <c r="N226" s="72"/>
      <c r="O226" s="79" t="s">
        <v>176</v>
      </c>
      <c r="P226" s="81">
        <v>43719.55604166666</v>
      </c>
      <c r="Q226" s="79" t="s">
        <v>462</v>
      </c>
      <c r="R226" s="83" t="s">
        <v>781</v>
      </c>
      <c r="S226" s="79" t="s">
        <v>893</v>
      </c>
      <c r="T226" s="79" t="s">
        <v>919</v>
      </c>
      <c r="U226" s="79"/>
      <c r="V226" s="83" t="s">
        <v>968</v>
      </c>
      <c r="W226" s="81">
        <v>43719.55604166666</v>
      </c>
      <c r="X226" s="83" t="s">
        <v>1192</v>
      </c>
      <c r="Y226" s="79"/>
      <c r="Z226" s="79"/>
      <c r="AA226" s="85" t="s">
        <v>1537</v>
      </c>
      <c r="AB226" s="79"/>
      <c r="AC226" s="79" t="b">
        <v>0</v>
      </c>
      <c r="AD226" s="79">
        <v>0</v>
      </c>
      <c r="AE226" s="85" t="s">
        <v>1659</v>
      </c>
      <c r="AF226" s="79" t="b">
        <v>0</v>
      </c>
      <c r="AG226" s="79" t="s">
        <v>1660</v>
      </c>
      <c r="AH226" s="79"/>
      <c r="AI226" s="85" t="s">
        <v>1659</v>
      </c>
      <c r="AJ226" s="79" t="b">
        <v>0</v>
      </c>
      <c r="AK226" s="79">
        <v>0</v>
      </c>
      <c r="AL226" s="85" t="s">
        <v>1659</v>
      </c>
      <c r="AM226" s="79" t="s">
        <v>1683</v>
      </c>
      <c r="AN226" s="79" t="b">
        <v>0</v>
      </c>
      <c r="AO226" s="85" t="s">
        <v>1537</v>
      </c>
      <c r="AP226" s="79" t="s">
        <v>176</v>
      </c>
      <c r="AQ226" s="79">
        <v>0</v>
      </c>
      <c r="AR226" s="79">
        <v>0</v>
      </c>
      <c r="AS226" s="79"/>
      <c r="AT226" s="79"/>
      <c r="AU226" s="79"/>
      <c r="AV226" s="79"/>
      <c r="AW226" s="79"/>
      <c r="AX226" s="79"/>
      <c r="AY226" s="79"/>
      <c r="AZ226" s="79"/>
      <c r="BA226">
        <v>282</v>
      </c>
      <c r="BB226" s="78" t="str">
        <f>REPLACE(INDEX(GroupVertices[Group],MATCH(Edges25[[#This Row],[Vertex 1]],GroupVertices[Vertex],0)),1,1,"")</f>
        <v>2</v>
      </c>
      <c r="BC226" s="78" t="str">
        <f>REPLACE(INDEX(GroupVertices[Group],MATCH(Edges25[[#This Row],[Vertex 2]],GroupVertices[Vertex],0)),1,1,"")</f>
        <v>2</v>
      </c>
      <c r="BD226" s="48">
        <v>0</v>
      </c>
      <c r="BE226" s="49">
        <v>0</v>
      </c>
      <c r="BF226" s="48">
        <v>0</v>
      </c>
      <c r="BG226" s="49">
        <v>0</v>
      </c>
      <c r="BH226" s="48">
        <v>0</v>
      </c>
      <c r="BI226" s="49">
        <v>0</v>
      </c>
      <c r="BJ226" s="48">
        <v>12</v>
      </c>
      <c r="BK226" s="49">
        <v>100</v>
      </c>
      <c r="BL226" s="48">
        <v>12</v>
      </c>
    </row>
    <row r="227" spans="1:64" ht="15">
      <c r="A227" s="64" t="s">
        <v>237</v>
      </c>
      <c r="B227" s="64" t="s">
        <v>237</v>
      </c>
      <c r="C227" s="65"/>
      <c r="D227" s="66"/>
      <c r="E227" s="67"/>
      <c r="F227" s="68"/>
      <c r="G227" s="65"/>
      <c r="H227" s="69"/>
      <c r="I227" s="70"/>
      <c r="J227" s="70"/>
      <c r="K227" s="34" t="s">
        <v>65</v>
      </c>
      <c r="L227" s="77">
        <v>229</v>
      </c>
      <c r="M227" s="77"/>
      <c r="N227" s="72"/>
      <c r="O227" s="79" t="s">
        <v>176</v>
      </c>
      <c r="P227" s="81">
        <v>43719.55605324074</v>
      </c>
      <c r="Q227" s="79" t="s">
        <v>463</v>
      </c>
      <c r="R227" s="83" t="s">
        <v>782</v>
      </c>
      <c r="S227" s="79" t="s">
        <v>893</v>
      </c>
      <c r="T227" s="79" t="s">
        <v>919</v>
      </c>
      <c r="U227" s="79"/>
      <c r="V227" s="83" t="s">
        <v>968</v>
      </c>
      <c r="W227" s="81">
        <v>43719.55605324074</v>
      </c>
      <c r="X227" s="83" t="s">
        <v>1193</v>
      </c>
      <c r="Y227" s="79"/>
      <c r="Z227" s="79"/>
      <c r="AA227" s="85" t="s">
        <v>1538</v>
      </c>
      <c r="AB227" s="79"/>
      <c r="AC227" s="79" t="b">
        <v>0</v>
      </c>
      <c r="AD227" s="79">
        <v>0</v>
      </c>
      <c r="AE227" s="85" t="s">
        <v>1659</v>
      </c>
      <c r="AF227" s="79" t="b">
        <v>0</v>
      </c>
      <c r="AG227" s="79" t="s">
        <v>1660</v>
      </c>
      <c r="AH227" s="79"/>
      <c r="AI227" s="85" t="s">
        <v>1659</v>
      </c>
      <c r="AJ227" s="79" t="b">
        <v>0</v>
      </c>
      <c r="AK227" s="79">
        <v>0</v>
      </c>
      <c r="AL227" s="85" t="s">
        <v>1659</v>
      </c>
      <c r="AM227" s="79" t="s">
        <v>1683</v>
      </c>
      <c r="AN227" s="79" t="b">
        <v>0</v>
      </c>
      <c r="AO227" s="85" t="s">
        <v>1538</v>
      </c>
      <c r="AP227" s="79" t="s">
        <v>176</v>
      </c>
      <c r="AQ227" s="79">
        <v>0</v>
      </c>
      <c r="AR227" s="79">
        <v>0</v>
      </c>
      <c r="AS227" s="79"/>
      <c r="AT227" s="79"/>
      <c r="AU227" s="79"/>
      <c r="AV227" s="79"/>
      <c r="AW227" s="79"/>
      <c r="AX227" s="79"/>
      <c r="AY227" s="79"/>
      <c r="AZ227" s="79"/>
      <c r="BA227">
        <v>282</v>
      </c>
      <c r="BB227" s="78" t="str">
        <f>REPLACE(INDEX(GroupVertices[Group],MATCH(Edges25[[#This Row],[Vertex 1]],GroupVertices[Vertex],0)),1,1,"")</f>
        <v>2</v>
      </c>
      <c r="BC227" s="78" t="str">
        <f>REPLACE(INDEX(GroupVertices[Group],MATCH(Edges25[[#This Row],[Vertex 2]],GroupVertices[Vertex],0)),1,1,"")</f>
        <v>2</v>
      </c>
      <c r="BD227" s="48">
        <v>0</v>
      </c>
      <c r="BE227" s="49">
        <v>0</v>
      </c>
      <c r="BF227" s="48">
        <v>0</v>
      </c>
      <c r="BG227" s="49">
        <v>0</v>
      </c>
      <c r="BH227" s="48">
        <v>0</v>
      </c>
      <c r="BI227" s="49">
        <v>0</v>
      </c>
      <c r="BJ227" s="48">
        <v>13</v>
      </c>
      <c r="BK227" s="49">
        <v>100</v>
      </c>
      <c r="BL227" s="48">
        <v>13</v>
      </c>
    </row>
    <row r="228" spans="1:64" ht="15">
      <c r="A228" s="64" t="s">
        <v>237</v>
      </c>
      <c r="B228" s="64" t="s">
        <v>237</v>
      </c>
      <c r="C228" s="65"/>
      <c r="D228" s="66"/>
      <c r="E228" s="67"/>
      <c r="F228" s="68"/>
      <c r="G228" s="65"/>
      <c r="H228" s="69"/>
      <c r="I228" s="70"/>
      <c r="J228" s="70"/>
      <c r="K228" s="34" t="s">
        <v>65</v>
      </c>
      <c r="L228" s="77">
        <v>230</v>
      </c>
      <c r="M228" s="77"/>
      <c r="N228" s="72"/>
      <c r="O228" s="79" t="s">
        <v>176</v>
      </c>
      <c r="P228" s="81">
        <v>43719.55606481482</v>
      </c>
      <c r="Q228" s="79" t="s">
        <v>464</v>
      </c>
      <c r="R228" s="83" t="s">
        <v>783</v>
      </c>
      <c r="S228" s="79" t="s">
        <v>893</v>
      </c>
      <c r="T228" s="79" t="s">
        <v>919</v>
      </c>
      <c r="U228" s="79"/>
      <c r="V228" s="83" t="s">
        <v>968</v>
      </c>
      <c r="W228" s="81">
        <v>43719.55606481482</v>
      </c>
      <c r="X228" s="83" t="s">
        <v>1194</v>
      </c>
      <c r="Y228" s="79"/>
      <c r="Z228" s="79"/>
      <c r="AA228" s="85" t="s">
        <v>1539</v>
      </c>
      <c r="AB228" s="79"/>
      <c r="AC228" s="79" t="b">
        <v>0</v>
      </c>
      <c r="AD228" s="79">
        <v>0</v>
      </c>
      <c r="AE228" s="85" t="s">
        <v>1659</v>
      </c>
      <c r="AF228" s="79" t="b">
        <v>0</v>
      </c>
      <c r="AG228" s="79" t="s">
        <v>1660</v>
      </c>
      <c r="AH228" s="79"/>
      <c r="AI228" s="85" t="s">
        <v>1659</v>
      </c>
      <c r="AJ228" s="79" t="b">
        <v>0</v>
      </c>
      <c r="AK228" s="79">
        <v>0</v>
      </c>
      <c r="AL228" s="85" t="s">
        <v>1659</v>
      </c>
      <c r="AM228" s="79" t="s">
        <v>1683</v>
      </c>
      <c r="AN228" s="79" t="b">
        <v>0</v>
      </c>
      <c r="AO228" s="85" t="s">
        <v>1539</v>
      </c>
      <c r="AP228" s="79" t="s">
        <v>176</v>
      </c>
      <c r="AQ228" s="79">
        <v>0</v>
      </c>
      <c r="AR228" s="79">
        <v>0</v>
      </c>
      <c r="AS228" s="79"/>
      <c r="AT228" s="79"/>
      <c r="AU228" s="79"/>
      <c r="AV228" s="79"/>
      <c r="AW228" s="79"/>
      <c r="AX228" s="79"/>
      <c r="AY228" s="79"/>
      <c r="AZ228" s="79"/>
      <c r="BA228">
        <v>282</v>
      </c>
      <c r="BB228" s="78" t="str">
        <f>REPLACE(INDEX(GroupVertices[Group],MATCH(Edges25[[#This Row],[Vertex 1]],GroupVertices[Vertex],0)),1,1,"")</f>
        <v>2</v>
      </c>
      <c r="BC228" s="78" t="str">
        <f>REPLACE(INDEX(GroupVertices[Group],MATCH(Edges25[[#This Row],[Vertex 2]],GroupVertices[Vertex],0)),1,1,"")</f>
        <v>2</v>
      </c>
      <c r="BD228" s="48">
        <v>0</v>
      </c>
      <c r="BE228" s="49">
        <v>0</v>
      </c>
      <c r="BF228" s="48">
        <v>0</v>
      </c>
      <c r="BG228" s="49">
        <v>0</v>
      </c>
      <c r="BH228" s="48">
        <v>0</v>
      </c>
      <c r="BI228" s="49">
        <v>0</v>
      </c>
      <c r="BJ228" s="48">
        <v>14</v>
      </c>
      <c r="BK228" s="49">
        <v>100</v>
      </c>
      <c r="BL228" s="48">
        <v>14</v>
      </c>
    </row>
    <row r="229" spans="1:64" ht="15">
      <c r="A229" s="64" t="s">
        <v>237</v>
      </c>
      <c r="B229" s="64" t="s">
        <v>237</v>
      </c>
      <c r="C229" s="65"/>
      <c r="D229" s="66"/>
      <c r="E229" s="67"/>
      <c r="F229" s="68"/>
      <c r="G229" s="65"/>
      <c r="H229" s="69"/>
      <c r="I229" s="70"/>
      <c r="J229" s="70"/>
      <c r="K229" s="34" t="s">
        <v>65</v>
      </c>
      <c r="L229" s="77">
        <v>231</v>
      </c>
      <c r="M229" s="77"/>
      <c r="N229" s="72"/>
      <c r="O229" s="79" t="s">
        <v>176</v>
      </c>
      <c r="P229" s="81">
        <v>43719.556076388886</v>
      </c>
      <c r="Q229" s="79" t="s">
        <v>465</v>
      </c>
      <c r="R229" s="83" t="s">
        <v>784</v>
      </c>
      <c r="S229" s="79" t="s">
        <v>893</v>
      </c>
      <c r="T229" s="79" t="s">
        <v>919</v>
      </c>
      <c r="U229" s="79"/>
      <c r="V229" s="83" t="s">
        <v>968</v>
      </c>
      <c r="W229" s="81">
        <v>43719.556076388886</v>
      </c>
      <c r="X229" s="83" t="s">
        <v>1195</v>
      </c>
      <c r="Y229" s="79"/>
      <c r="Z229" s="79"/>
      <c r="AA229" s="85" t="s">
        <v>1540</v>
      </c>
      <c r="AB229" s="79"/>
      <c r="AC229" s="79" t="b">
        <v>0</v>
      </c>
      <c r="AD229" s="79">
        <v>0</v>
      </c>
      <c r="AE229" s="85" t="s">
        <v>1659</v>
      </c>
      <c r="AF229" s="79" t="b">
        <v>0</v>
      </c>
      <c r="AG229" s="79" t="s">
        <v>1666</v>
      </c>
      <c r="AH229" s="79"/>
      <c r="AI229" s="85" t="s">
        <v>1659</v>
      </c>
      <c r="AJ229" s="79" t="b">
        <v>0</v>
      </c>
      <c r="AK229" s="79">
        <v>0</v>
      </c>
      <c r="AL229" s="85" t="s">
        <v>1659</v>
      </c>
      <c r="AM229" s="79" t="s">
        <v>1683</v>
      </c>
      <c r="AN229" s="79" t="b">
        <v>0</v>
      </c>
      <c r="AO229" s="85" t="s">
        <v>1540</v>
      </c>
      <c r="AP229" s="79" t="s">
        <v>176</v>
      </c>
      <c r="AQ229" s="79">
        <v>0</v>
      </c>
      <c r="AR229" s="79">
        <v>0</v>
      </c>
      <c r="AS229" s="79"/>
      <c r="AT229" s="79"/>
      <c r="AU229" s="79"/>
      <c r="AV229" s="79"/>
      <c r="AW229" s="79"/>
      <c r="AX229" s="79"/>
      <c r="AY229" s="79"/>
      <c r="AZ229" s="79"/>
      <c r="BA229">
        <v>282</v>
      </c>
      <c r="BB229" s="78" t="str">
        <f>REPLACE(INDEX(GroupVertices[Group],MATCH(Edges25[[#This Row],[Vertex 1]],GroupVertices[Vertex],0)),1,1,"")</f>
        <v>2</v>
      </c>
      <c r="BC229" s="78" t="str">
        <f>REPLACE(INDEX(GroupVertices[Group],MATCH(Edges25[[#This Row],[Vertex 2]],GroupVertices[Vertex],0)),1,1,"")</f>
        <v>2</v>
      </c>
      <c r="BD229" s="48">
        <v>0</v>
      </c>
      <c r="BE229" s="49">
        <v>0</v>
      </c>
      <c r="BF229" s="48">
        <v>0</v>
      </c>
      <c r="BG229" s="49">
        <v>0</v>
      </c>
      <c r="BH229" s="48">
        <v>0</v>
      </c>
      <c r="BI229" s="49">
        <v>0</v>
      </c>
      <c r="BJ229" s="48">
        <v>11</v>
      </c>
      <c r="BK229" s="49">
        <v>100</v>
      </c>
      <c r="BL229" s="48">
        <v>11</v>
      </c>
    </row>
    <row r="230" spans="1:64" ht="15">
      <c r="A230" s="64" t="s">
        <v>237</v>
      </c>
      <c r="B230" s="64" t="s">
        <v>237</v>
      </c>
      <c r="C230" s="65"/>
      <c r="D230" s="66"/>
      <c r="E230" s="67"/>
      <c r="F230" s="68"/>
      <c r="G230" s="65"/>
      <c r="H230" s="69"/>
      <c r="I230" s="70"/>
      <c r="J230" s="70"/>
      <c r="K230" s="34" t="s">
        <v>65</v>
      </c>
      <c r="L230" s="77">
        <v>232</v>
      </c>
      <c r="M230" s="77"/>
      <c r="N230" s="72"/>
      <c r="O230" s="79" t="s">
        <v>176</v>
      </c>
      <c r="P230" s="81">
        <v>43719.556076388886</v>
      </c>
      <c r="Q230" s="79" t="s">
        <v>466</v>
      </c>
      <c r="R230" s="83" t="s">
        <v>785</v>
      </c>
      <c r="S230" s="79" t="s">
        <v>893</v>
      </c>
      <c r="T230" s="79" t="s">
        <v>919</v>
      </c>
      <c r="U230" s="79"/>
      <c r="V230" s="83" t="s">
        <v>968</v>
      </c>
      <c r="W230" s="81">
        <v>43719.556076388886</v>
      </c>
      <c r="X230" s="83" t="s">
        <v>1196</v>
      </c>
      <c r="Y230" s="79"/>
      <c r="Z230" s="79"/>
      <c r="AA230" s="85" t="s">
        <v>1541</v>
      </c>
      <c r="AB230" s="79"/>
      <c r="AC230" s="79" t="b">
        <v>0</v>
      </c>
      <c r="AD230" s="79">
        <v>0</v>
      </c>
      <c r="AE230" s="85" t="s">
        <v>1659</v>
      </c>
      <c r="AF230" s="79" t="b">
        <v>0</v>
      </c>
      <c r="AG230" s="79" t="s">
        <v>1660</v>
      </c>
      <c r="AH230" s="79"/>
      <c r="AI230" s="85" t="s">
        <v>1659</v>
      </c>
      <c r="AJ230" s="79" t="b">
        <v>0</v>
      </c>
      <c r="AK230" s="79">
        <v>0</v>
      </c>
      <c r="AL230" s="85" t="s">
        <v>1659</v>
      </c>
      <c r="AM230" s="79" t="s">
        <v>1683</v>
      </c>
      <c r="AN230" s="79" t="b">
        <v>0</v>
      </c>
      <c r="AO230" s="85" t="s">
        <v>1541</v>
      </c>
      <c r="AP230" s="79" t="s">
        <v>176</v>
      </c>
      <c r="AQ230" s="79">
        <v>0</v>
      </c>
      <c r="AR230" s="79">
        <v>0</v>
      </c>
      <c r="AS230" s="79"/>
      <c r="AT230" s="79"/>
      <c r="AU230" s="79"/>
      <c r="AV230" s="79"/>
      <c r="AW230" s="79"/>
      <c r="AX230" s="79"/>
      <c r="AY230" s="79"/>
      <c r="AZ230" s="79"/>
      <c r="BA230">
        <v>282</v>
      </c>
      <c r="BB230" s="78" t="str">
        <f>REPLACE(INDEX(GroupVertices[Group],MATCH(Edges25[[#This Row],[Vertex 1]],GroupVertices[Vertex],0)),1,1,"")</f>
        <v>2</v>
      </c>
      <c r="BC230" s="78" t="str">
        <f>REPLACE(INDEX(GroupVertices[Group],MATCH(Edges25[[#This Row],[Vertex 2]],GroupVertices[Vertex],0)),1,1,"")</f>
        <v>2</v>
      </c>
      <c r="BD230" s="48">
        <v>0</v>
      </c>
      <c r="BE230" s="49">
        <v>0</v>
      </c>
      <c r="BF230" s="48">
        <v>0</v>
      </c>
      <c r="BG230" s="49">
        <v>0</v>
      </c>
      <c r="BH230" s="48">
        <v>0</v>
      </c>
      <c r="BI230" s="49">
        <v>0</v>
      </c>
      <c r="BJ230" s="48">
        <v>14</v>
      </c>
      <c r="BK230" s="49">
        <v>100</v>
      </c>
      <c r="BL230" s="48">
        <v>14</v>
      </c>
    </row>
    <row r="231" spans="1:64" ht="15">
      <c r="A231" s="64" t="s">
        <v>237</v>
      </c>
      <c r="B231" s="64" t="s">
        <v>237</v>
      </c>
      <c r="C231" s="65"/>
      <c r="D231" s="66"/>
      <c r="E231" s="67"/>
      <c r="F231" s="68"/>
      <c r="G231" s="65"/>
      <c r="H231" s="69"/>
      <c r="I231" s="70"/>
      <c r="J231" s="70"/>
      <c r="K231" s="34" t="s">
        <v>65</v>
      </c>
      <c r="L231" s="77">
        <v>233</v>
      </c>
      <c r="M231" s="77"/>
      <c r="N231" s="72"/>
      <c r="O231" s="79" t="s">
        <v>176</v>
      </c>
      <c r="P231" s="81">
        <v>43719.55608796296</v>
      </c>
      <c r="Q231" s="79" t="s">
        <v>467</v>
      </c>
      <c r="R231" s="83" t="s">
        <v>786</v>
      </c>
      <c r="S231" s="79" t="s">
        <v>893</v>
      </c>
      <c r="T231" s="79" t="s">
        <v>919</v>
      </c>
      <c r="U231" s="79"/>
      <c r="V231" s="83" t="s">
        <v>968</v>
      </c>
      <c r="W231" s="81">
        <v>43719.55608796296</v>
      </c>
      <c r="X231" s="83" t="s">
        <v>1197</v>
      </c>
      <c r="Y231" s="79"/>
      <c r="Z231" s="79"/>
      <c r="AA231" s="85" t="s">
        <v>1542</v>
      </c>
      <c r="AB231" s="79"/>
      <c r="AC231" s="79" t="b">
        <v>0</v>
      </c>
      <c r="AD231" s="79">
        <v>0</v>
      </c>
      <c r="AE231" s="85" t="s">
        <v>1659</v>
      </c>
      <c r="AF231" s="79" t="b">
        <v>0</v>
      </c>
      <c r="AG231" s="79" t="s">
        <v>1660</v>
      </c>
      <c r="AH231" s="79"/>
      <c r="AI231" s="85" t="s">
        <v>1659</v>
      </c>
      <c r="AJ231" s="79" t="b">
        <v>0</v>
      </c>
      <c r="AK231" s="79">
        <v>0</v>
      </c>
      <c r="AL231" s="85" t="s">
        <v>1659</v>
      </c>
      <c r="AM231" s="79" t="s">
        <v>1683</v>
      </c>
      <c r="AN231" s="79" t="b">
        <v>0</v>
      </c>
      <c r="AO231" s="85" t="s">
        <v>1542</v>
      </c>
      <c r="AP231" s="79" t="s">
        <v>176</v>
      </c>
      <c r="AQ231" s="79">
        <v>0</v>
      </c>
      <c r="AR231" s="79">
        <v>0</v>
      </c>
      <c r="AS231" s="79"/>
      <c r="AT231" s="79"/>
      <c r="AU231" s="79"/>
      <c r="AV231" s="79"/>
      <c r="AW231" s="79"/>
      <c r="AX231" s="79"/>
      <c r="AY231" s="79"/>
      <c r="AZ231" s="79"/>
      <c r="BA231">
        <v>282</v>
      </c>
      <c r="BB231" s="78" t="str">
        <f>REPLACE(INDEX(GroupVertices[Group],MATCH(Edges25[[#This Row],[Vertex 1]],GroupVertices[Vertex],0)),1,1,"")</f>
        <v>2</v>
      </c>
      <c r="BC231" s="78" t="str">
        <f>REPLACE(INDEX(GroupVertices[Group],MATCH(Edges25[[#This Row],[Vertex 2]],GroupVertices[Vertex],0)),1,1,"")</f>
        <v>2</v>
      </c>
      <c r="BD231" s="48">
        <v>0</v>
      </c>
      <c r="BE231" s="49">
        <v>0</v>
      </c>
      <c r="BF231" s="48">
        <v>1</v>
      </c>
      <c r="BG231" s="49">
        <v>7.6923076923076925</v>
      </c>
      <c r="BH231" s="48">
        <v>0</v>
      </c>
      <c r="BI231" s="49">
        <v>0</v>
      </c>
      <c r="BJ231" s="48">
        <v>12</v>
      </c>
      <c r="BK231" s="49">
        <v>92.3076923076923</v>
      </c>
      <c r="BL231" s="48">
        <v>13</v>
      </c>
    </row>
    <row r="232" spans="1:64" ht="15">
      <c r="A232" s="64" t="s">
        <v>237</v>
      </c>
      <c r="B232" s="64" t="s">
        <v>237</v>
      </c>
      <c r="C232" s="65"/>
      <c r="D232" s="66"/>
      <c r="E232" s="67"/>
      <c r="F232" s="68"/>
      <c r="G232" s="65"/>
      <c r="H232" s="69"/>
      <c r="I232" s="70"/>
      <c r="J232" s="70"/>
      <c r="K232" s="34" t="s">
        <v>65</v>
      </c>
      <c r="L232" s="77">
        <v>234</v>
      </c>
      <c r="M232" s="77"/>
      <c r="N232" s="72"/>
      <c r="O232" s="79" t="s">
        <v>176</v>
      </c>
      <c r="P232" s="81">
        <v>43719.55609953704</v>
      </c>
      <c r="Q232" s="79" t="s">
        <v>468</v>
      </c>
      <c r="R232" s="83" t="s">
        <v>787</v>
      </c>
      <c r="S232" s="79" t="s">
        <v>893</v>
      </c>
      <c r="T232" s="79" t="s">
        <v>919</v>
      </c>
      <c r="U232" s="79"/>
      <c r="V232" s="83" t="s">
        <v>968</v>
      </c>
      <c r="W232" s="81">
        <v>43719.55609953704</v>
      </c>
      <c r="X232" s="83" t="s">
        <v>1198</v>
      </c>
      <c r="Y232" s="79"/>
      <c r="Z232" s="79"/>
      <c r="AA232" s="85" t="s">
        <v>1543</v>
      </c>
      <c r="AB232" s="79"/>
      <c r="AC232" s="79" t="b">
        <v>0</v>
      </c>
      <c r="AD232" s="79">
        <v>0</v>
      </c>
      <c r="AE232" s="85" t="s">
        <v>1659</v>
      </c>
      <c r="AF232" s="79" t="b">
        <v>0</v>
      </c>
      <c r="AG232" s="79" t="s">
        <v>1660</v>
      </c>
      <c r="AH232" s="79"/>
      <c r="AI232" s="85" t="s">
        <v>1659</v>
      </c>
      <c r="AJ232" s="79" t="b">
        <v>0</v>
      </c>
      <c r="AK232" s="79">
        <v>0</v>
      </c>
      <c r="AL232" s="85" t="s">
        <v>1659</v>
      </c>
      <c r="AM232" s="79" t="s">
        <v>1683</v>
      </c>
      <c r="AN232" s="79" t="b">
        <v>0</v>
      </c>
      <c r="AO232" s="85" t="s">
        <v>1543</v>
      </c>
      <c r="AP232" s="79" t="s">
        <v>176</v>
      </c>
      <c r="AQ232" s="79">
        <v>0</v>
      </c>
      <c r="AR232" s="79">
        <v>0</v>
      </c>
      <c r="AS232" s="79"/>
      <c r="AT232" s="79"/>
      <c r="AU232" s="79"/>
      <c r="AV232" s="79"/>
      <c r="AW232" s="79"/>
      <c r="AX232" s="79"/>
      <c r="AY232" s="79"/>
      <c r="AZ232" s="79"/>
      <c r="BA232">
        <v>282</v>
      </c>
      <c r="BB232" s="78" t="str">
        <f>REPLACE(INDEX(GroupVertices[Group],MATCH(Edges25[[#This Row],[Vertex 1]],GroupVertices[Vertex],0)),1,1,"")</f>
        <v>2</v>
      </c>
      <c r="BC232" s="78" t="str">
        <f>REPLACE(INDEX(GroupVertices[Group],MATCH(Edges25[[#This Row],[Vertex 2]],GroupVertices[Vertex],0)),1,1,"")</f>
        <v>2</v>
      </c>
      <c r="BD232" s="48">
        <v>1</v>
      </c>
      <c r="BE232" s="49">
        <v>7.6923076923076925</v>
      </c>
      <c r="BF232" s="48">
        <v>0</v>
      </c>
      <c r="BG232" s="49">
        <v>0</v>
      </c>
      <c r="BH232" s="48">
        <v>0</v>
      </c>
      <c r="BI232" s="49">
        <v>0</v>
      </c>
      <c r="BJ232" s="48">
        <v>12</v>
      </c>
      <c r="BK232" s="49">
        <v>92.3076923076923</v>
      </c>
      <c r="BL232" s="48">
        <v>13</v>
      </c>
    </row>
    <row r="233" spans="1:64" ht="15">
      <c r="A233" s="64" t="s">
        <v>237</v>
      </c>
      <c r="B233" s="64" t="s">
        <v>237</v>
      </c>
      <c r="C233" s="65"/>
      <c r="D233" s="66"/>
      <c r="E233" s="67"/>
      <c r="F233" s="68"/>
      <c r="G233" s="65"/>
      <c r="H233" s="69"/>
      <c r="I233" s="70"/>
      <c r="J233" s="70"/>
      <c r="K233" s="34" t="s">
        <v>65</v>
      </c>
      <c r="L233" s="77">
        <v>235</v>
      </c>
      <c r="M233" s="77"/>
      <c r="N233" s="72"/>
      <c r="O233" s="79" t="s">
        <v>176</v>
      </c>
      <c r="P233" s="81">
        <v>43719.55611111111</v>
      </c>
      <c r="Q233" s="79" t="s">
        <v>469</v>
      </c>
      <c r="R233" s="83" t="s">
        <v>602</v>
      </c>
      <c r="S233" s="79" t="s">
        <v>893</v>
      </c>
      <c r="T233" s="79" t="s">
        <v>919</v>
      </c>
      <c r="U233" s="79"/>
      <c r="V233" s="83" t="s">
        <v>968</v>
      </c>
      <c r="W233" s="81">
        <v>43719.55611111111</v>
      </c>
      <c r="X233" s="83" t="s">
        <v>1199</v>
      </c>
      <c r="Y233" s="79"/>
      <c r="Z233" s="79"/>
      <c r="AA233" s="85" t="s">
        <v>1544</v>
      </c>
      <c r="AB233" s="79"/>
      <c r="AC233" s="79" t="b">
        <v>0</v>
      </c>
      <c r="AD233" s="79">
        <v>0</v>
      </c>
      <c r="AE233" s="85" t="s">
        <v>1659</v>
      </c>
      <c r="AF233" s="79" t="b">
        <v>0</v>
      </c>
      <c r="AG233" s="79" t="s">
        <v>1660</v>
      </c>
      <c r="AH233" s="79"/>
      <c r="AI233" s="85" t="s">
        <v>1659</v>
      </c>
      <c r="AJ233" s="79" t="b">
        <v>0</v>
      </c>
      <c r="AK233" s="79">
        <v>1</v>
      </c>
      <c r="AL233" s="85" t="s">
        <v>1659</v>
      </c>
      <c r="AM233" s="79" t="s">
        <v>1683</v>
      </c>
      <c r="AN233" s="79" t="b">
        <v>0</v>
      </c>
      <c r="AO233" s="85" t="s">
        <v>1544</v>
      </c>
      <c r="AP233" s="79" t="s">
        <v>176</v>
      </c>
      <c r="AQ233" s="79">
        <v>0</v>
      </c>
      <c r="AR233" s="79">
        <v>0</v>
      </c>
      <c r="AS233" s="79"/>
      <c r="AT233" s="79"/>
      <c r="AU233" s="79"/>
      <c r="AV233" s="79"/>
      <c r="AW233" s="79"/>
      <c r="AX233" s="79"/>
      <c r="AY233" s="79"/>
      <c r="AZ233" s="79"/>
      <c r="BA233">
        <v>282</v>
      </c>
      <c r="BB233" s="78" t="str">
        <f>REPLACE(INDEX(GroupVertices[Group],MATCH(Edges25[[#This Row],[Vertex 1]],GroupVertices[Vertex],0)),1,1,"")</f>
        <v>2</v>
      </c>
      <c r="BC233" s="78" t="str">
        <f>REPLACE(INDEX(GroupVertices[Group],MATCH(Edges25[[#This Row],[Vertex 2]],GroupVertices[Vertex],0)),1,1,"")</f>
        <v>2</v>
      </c>
      <c r="BD233" s="48">
        <v>0</v>
      </c>
      <c r="BE233" s="49">
        <v>0</v>
      </c>
      <c r="BF233" s="48">
        <v>0</v>
      </c>
      <c r="BG233" s="49">
        <v>0</v>
      </c>
      <c r="BH233" s="48">
        <v>0</v>
      </c>
      <c r="BI233" s="49">
        <v>0</v>
      </c>
      <c r="BJ233" s="48">
        <v>17</v>
      </c>
      <c r="BK233" s="49">
        <v>100</v>
      </c>
      <c r="BL233" s="48">
        <v>17</v>
      </c>
    </row>
    <row r="234" spans="1:64" ht="15">
      <c r="A234" s="64" t="s">
        <v>237</v>
      </c>
      <c r="B234" s="64" t="s">
        <v>237</v>
      </c>
      <c r="C234" s="65"/>
      <c r="D234" s="66"/>
      <c r="E234" s="67"/>
      <c r="F234" s="68"/>
      <c r="G234" s="65"/>
      <c r="H234" s="69"/>
      <c r="I234" s="70"/>
      <c r="J234" s="70"/>
      <c r="K234" s="34" t="s">
        <v>65</v>
      </c>
      <c r="L234" s="77">
        <v>236</v>
      </c>
      <c r="M234" s="77"/>
      <c r="N234" s="72"/>
      <c r="O234" s="79" t="s">
        <v>176</v>
      </c>
      <c r="P234" s="81">
        <v>43719.556122685186</v>
      </c>
      <c r="Q234" s="79" t="s">
        <v>470</v>
      </c>
      <c r="R234" s="83" t="s">
        <v>603</v>
      </c>
      <c r="S234" s="79" t="s">
        <v>893</v>
      </c>
      <c r="T234" s="79" t="s">
        <v>919</v>
      </c>
      <c r="U234" s="79"/>
      <c r="V234" s="83" t="s">
        <v>968</v>
      </c>
      <c r="W234" s="81">
        <v>43719.556122685186</v>
      </c>
      <c r="X234" s="83" t="s">
        <v>1200</v>
      </c>
      <c r="Y234" s="79"/>
      <c r="Z234" s="79"/>
      <c r="AA234" s="85" t="s">
        <v>1545</v>
      </c>
      <c r="AB234" s="79"/>
      <c r="AC234" s="79" t="b">
        <v>0</v>
      </c>
      <c r="AD234" s="79">
        <v>0</v>
      </c>
      <c r="AE234" s="85" t="s">
        <v>1659</v>
      </c>
      <c r="AF234" s="79" t="b">
        <v>0</v>
      </c>
      <c r="AG234" s="79" t="s">
        <v>1660</v>
      </c>
      <c r="AH234" s="79"/>
      <c r="AI234" s="85" t="s">
        <v>1659</v>
      </c>
      <c r="AJ234" s="79" t="b">
        <v>0</v>
      </c>
      <c r="AK234" s="79">
        <v>1</v>
      </c>
      <c r="AL234" s="85" t="s">
        <v>1659</v>
      </c>
      <c r="AM234" s="79" t="s">
        <v>1683</v>
      </c>
      <c r="AN234" s="79" t="b">
        <v>0</v>
      </c>
      <c r="AO234" s="85" t="s">
        <v>1545</v>
      </c>
      <c r="AP234" s="79" t="s">
        <v>176</v>
      </c>
      <c r="AQ234" s="79">
        <v>0</v>
      </c>
      <c r="AR234" s="79">
        <v>0</v>
      </c>
      <c r="AS234" s="79"/>
      <c r="AT234" s="79"/>
      <c r="AU234" s="79"/>
      <c r="AV234" s="79"/>
      <c r="AW234" s="79"/>
      <c r="AX234" s="79"/>
      <c r="AY234" s="79"/>
      <c r="AZ234" s="79"/>
      <c r="BA234">
        <v>282</v>
      </c>
      <c r="BB234" s="78" t="str">
        <f>REPLACE(INDEX(GroupVertices[Group],MATCH(Edges25[[#This Row],[Vertex 1]],GroupVertices[Vertex],0)),1,1,"")</f>
        <v>2</v>
      </c>
      <c r="BC234" s="78" t="str">
        <f>REPLACE(INDEX(GroupVertices[Group],MATCH(Edges25[[#This Row],[Vertex 2]],GroupVertices[Vertex],0)),1,1,"")</f>
        <v>2</v>
      </c>
      <c r="BD234" s="48">
        <v>0</v>
      </c>
      <c r="BE234" s="49">
        <v>0</v>
      </c>
      <c r="BF234" s="48">
        <v>0</v>
      </c>
      <c r="BG234" s="49">
        <v>0</v>
      </c>
      <c r="BH234" s="48">
        <v>0</v>
      </c>
      <c r="BI234" s="49">
        <v>0</v>
      </c>
      <c r="BJ234" s="48">
        <v>15</v>
      </c>
      <c r="BK234" s="49">
        <v>100</v>
      </c>
      <c r="BL234" s="48">
        <v>15</v>
      </c>
    </row>
    <row r="235" spans="1:64" ht="15">
      <c r="A235" s="64" t="s">
        <v>237</v>
      </c>
      <c r="B235" s="64" t="s">
        <v>237</v>
      </c>
      <c r="C235" s="65"/>
      <c r="D235" s="66"/>
      <c r="E235" s="67"/>
      <c r="F235" s="68"/>
      <c r="G235" s="65"/>
      <c r="H235" s="69"/>
      <c r="I235" s="70"/>
      <c r="J235" s="70"/>
      <c r="K235" s="34" t="s">
        <v>65</v>
      </c>
      <c r="L235" s="77">
        <v>237</v>
      </c>
      <c r="M235" s="77"/>
      <c r="N235" s="72"/>
      <c r="O235" s="79" t="s">
        <v>176</v>
      </c>
      <c r="P235" s="81">
        <v>43719.556122685186</v>
      </c>
      <c r="Q235" s="79" t="s">
        <v>471</v>
      </c>
      <c r="R235" s="83" t="s">
        <v>601</v>
      </c>
      <c r="S235" s="79" t="s">
        <v>893</v>
      </c>
      <c r="T235" s="79" t="s">
        <v>919</v>
      </c>
      <c r="U235" s="79"/>
      <c r="V235" s="83" t="s">
        <v>968</v>
      </c>
      <c r="W235" s="81">
        <v>43719.556122685186</v>
      </c>
      <c r="X235" s="83" t="s">
        <v>1201</v>
      </c>
      <c r="Y235" s="79"/>
      <c r="Z235" s="79"/>
      <c r="AA235" s="85" t="s">
        <v>1546</v>
      </c>
      <c r="AB235" s="79"/>
      <c r="AC235" s="79" t="b">
        <v>0</v>
      </c>
      <c r="AD235" s="79">
        <v>0</v>
      </c>
      <c r="AE235" s="85" t="s">
        <v>1659</v>
      </c>
      <c r="AF235" s="79" t="b">
        <v>0</v>
      </c>
      <c r="AG235" s="79" t="s">
        <v>1660</v>
      </c>
      <c r="AH235" s="79"/>
      <c r="AI235" s="85" t="s">
        <v>1659</v>
      </c>
      <c r="AJ235" s="79" t="b">
        <v>0</v>
      </c>
      <c r="AK235" s="79">
        <v>3</v>
      </c>
      <c r="AL235" s="85" t="s">
        <v>1659</v>
      </c>
      <c r="AM235" s="79" t="s">
        <v>1683</v>
      </c>
      <c r="AN235" s="79" t="b">
        <v>0</v>
      </c>
      <c r="AO235" s="85" t="s">
        <v>1546</v>
      </c>
      <c r="AP235" s="79" t="s">
        <v>176</v>
      </c>
      <c r="AQ235" s="79">
        <v>0</v>
      </c>
      <c r="AR235" s="79">
        <v>0</v>
      </c>
      <c r="AS235" s="79"/>
      <c r="AT235" s="79"/>
      <c r="AU235" s="79"/>
      <c r="AV235" s="79"/>
      <c r="AW235" s="79"/>
      <c r="AX235" s="79"/>
      <c r="AY235" s="79"/>
      <c r="AZ235" s="79"/>
      <c r="BA235">
        <v>282</v>
      </c>
      <c r="BB235" s="78" t="str">
        <f>REPLACE(INDEX(GroupVertices[Group],MATCH(Edges25[[#This Row],[Vertex 1]],GroupVertices[Vertex],0)),1,1,"")</f>
        <v>2</v>
      </c>
      <c r="BC235" s="78" t="str">
        <f>REPLACE(INDEX(GroupVertices[Group],MATCH(Edges25[[#This Row],[Vertex 2]],GroupVertices[Vertex],0)),1,1,"")</f>
        <v>2</v>
      </c>
      <c r="BD235" s="48">
        <v>0</v>
      </c>
      <c r="BE235" s="49">
        <v>0</v>
      </c>
      <c r="BF235" s="48">
        <v>1</v>
      </c>
      <c r="BG235" s="49">
        <v>6.666666666666667</v>
      </c>
      <c r="BH235" s="48">
        <v>0</v>
      </c>
      <c r="BI235" s="49">
        <v>0</v>
      </c>
      <c r="BJ235" s="48">
        <v>14</v>
      </c>
      <c r="BK235" s="49">
        <v>93.33333333333333</v>
      </c>
      <c r="BL235" s="48">
        <v>15</v>
      </c>
    </row>
    <row r="236" spans="1:64" ht="15">
      <c r="A236" s="64" t="s">
        <v>237</v>
      </c>
      <c r="B236" s="64" t="s">
        <v>237</v>
      </c>
      <c r="C236" s="65"/>
      <c r="D236" s="66"/>
      <c r="E236" s="67"/>
      <c r="F236" s="68"/>
      <c r="G236" s="65"/>
      <c r="H236" s="69"/>
      <c r="I236" s="70"/>
      <c r="J236" s="70"/>
      <c r="K236" s="34" t="s">
        <v>65</v>
      </c>
      <c r="L236" s="77">
        <v>238</v>
      </c>
      <c r="M236" s="77"/>
      <c r="N236" s="72"/>
      <c r="O236" s="79" t="s">
        <v>176</v>
      </c>
      <c r="P236" s="81">
        <v>43719.59609953704</v>
      </c>
      <c r="Q236" s="79" t="s">
        <v>472</v>
      </c>
      <c r="R236" s="83" t="s">
        <v>788</v>
      </c>
      <c r="S236" s="79" t="s">
        <v>893</v>
      </c>
      <c r="T236" s="79" t="s">
        <v>919</v>
      </c>
      <c r="U236" s="79"/>
      <c r="V236" s="83" t="s">
        <v>968</v>
      </c>
      <c r="W236" s="81">
        <v>43719.59609953704</v>
      </c>
      <c r="X236" s="83" t="s">
        <v>1202</v>
      </c>
      <c r="Y236" s="79"/>
      <c r="Z236" s="79"/>
      <c r="AA236" s="85" t="s">
        <v>1547</v>
      </c>
      <c r="AB236" s="79"/>
      <c r="AC236" s="79" t="b">
        <v>0</v>
      </c>
      <c r="AD236" s="79">
        <v>0</v>
      </c>
      <c r="AE236" s="85" t="s">
        <v>1659</v>
      </c>
      <c r="AF236" s="79" t="b">
        <v>0</v>
      </c>
      <c r="AG236" s="79" t="s">
        <v>1660</v>
      </c>
      <c r="AH236" s="79"/>
      <c r="AI236" s="85" t="s">
        <v>1659</v>
      </c>
      <c r="AJ236" s="79" t="b">
        <v>0</v>
      </c>
      <c r="AK236" s="79">
        <v>0</v>
      </c>
      <c r="AL236" s="85" t="s">
        <v>1659</v>
      </c>
      <c r="AM236" s="79" t="s">
        <v>1683</v>
      </c>
      <c r="AN236" s="79" t="b">
        <v>0</v>
      </c>
      <c r="AO236" s="85" t="s">
        <v>1547</v>
      </c>
      <c r="AP236" s="79" t="s">
        <v>176</v>
      </c>
      <c r="AQ236" s="79">
        <v>0</v>
      </c>
      <c r="AR236" s="79">
        <v>0</v>
      </c>
      <c r="AS236" s="79"/>
      <c r="AT236" s="79"/>
      <c r="AU236" s="79"/>
      <c r="AV236" s="79"/>
      <c r="AW236" s="79"/>
      <c r="AX236" s="79"/>
      <c r="AY236" s="79"/>
      <c r="AZ236" s="79"/>
      <c r="BA236">
        <v>282</v>
      </c>
      <c r="BB236" s="78" t="str">
        <f>REPLACE(INDEX(GroupVertices[Group],MATCH(Edges25[[#This Row],[Vertex 1]],GroupVertices[Vertex],0)),1,1,"")</f>
        <v>2</v>
      </c>
      <c r="BC236" s="78" t="str">
        <f>REPLACE(INDEX(GroupVertices[Group],MATCH(Edges25[[#This Row],[Vertex 2]],GroupVertices[Vertex],0)),1,1,"")</f>
        <v>2</v>
      </c>
      <c r="BD236" s="48">
        <v>1</v>
      </c>
      <c r="BE236" s="49">
        <v>6.25</v>
      </c>
      <c r="BF236" s="48">
        <v>0</v>
      </c>
      <c r="BG236" s="49">
        <v>0</v>
      </c>
      <c r="BH236" s="48">
        <v>0</v>
      </c>
      <c r="BI236" s="49">
        <v>0</v>
      </c>
      <c r="BJ236" s="48">
        <v>15</v>
      </c>
      <c r="BK236" s="49">
        <v>93.75</v>
      </c>
      <c r="BL236" s="48">
        <v>16</v>
      </c>
    </row>
    <row r="237" spans="1:64" ht="15">
      <c r="A237" s="64" t="s">
        <v>237</v>
      </c>
      <c r="B237" s="64" t="s">
        <v>237</v>
      </c>
      <c r="C237" s="65"/>
      <c r="D237" s="66"/>
      <c r="E237" s="67"/>
      <c r="F237" s="68"/>
      <c r="G237" s="65"/>
      <c r="H237" s="69"/>
      <c r="I237" s="70"/>
      <c r="J237" s="70"/>
      <c r="K237" s="34" t="s">
        <v>65</v>
      </c>
      <c r="L237" s="77">
        <v>239</v>
      </c>
      <c r="M237" s="77"/>
      <c r="N237" s="72"/>
      <c r="O237" s="79" t="s">
        <v>176</v>
      </c>
      <c r="P237" s="81">
        <v>43719.59611111111</v>
      </c>
      <c r="Q237" s="79" t="s">
        <v>473</v>
      </c>
      <c r="R237" s="83" t="s">
        <v>789</v>
      </c>
      <c r="S237" s="79" t="s">
        <v>893</v>
      </c>
      <c r="T237" s="79" t="s">
        <v>919</v>
      </c>
      <c r="U237" s="79"/>
      <c r="V237" s="83" t="s">
        <v>968</v>
      </c>
      <c r="W237" s="81">
        <v>43719.59611111111</v>
      </c>
      <c r="X237" s="83" t="s">
        <v>1203</v>
      </c>
      <c r="Y237" s="79"/>
      <c r="Z237" s="79"/>
      <c r="AA237" s="85" t="s">
        <v>1548</v>
      </c>
      <c r="AB237" s="79"/>
      <c r="AC237" s="79" t="b">
        <v>0</v>
      </c>
      <c r="AD237" s="79">
        <v>0</v>
      </c>
      <c r="AE237" s="85" t="s">
        <v>1659</v>
      </c>
      <c r="AF237" s="79" t="b">
        <v>0</v>
      </c>
      <c r="AG237" s="79" t="s">
        <v>1660</v>
      </c>
      <c r="AH237" s="79"/>
      <c r="AI237" s="85" t="s">
        <v>1659</v>
      </c>
      <c r="AJ237" s="79" t="b">
        <v>0</v>
      </c>
      <c r="AK237" s="79">
        <v>0</v>
      </c>
      <c r="AL237" s="85" t="s">
        <v>1659</v>
      </c>
      <c r="AM237" s="79" t="s">
        <v>1683</v>
      </c>
      <c r="AN237" s="79" t="b">
        <v>0</v>
      </c>
      <c r="AO237" s="85" t="s">
        <v>1548</v>
      </c>
      <c r="AP237" s="79" t="s">
        <v>176</v>
      </c>
      <c r="AQ237" s="79">
        <v>0</v>
      </c>
      <c r="AR237" s="79">
        <v>0</v>
      </c>
      <c r="AS237" s="79"/>
      <c r="AT237" s="79"/>
      <c r="AU237" s="79"/>
      <c r="AV237" s="79"/>
      <c r="AW237" s="79"/>
      <c r="AX237" s="79"/>
      <c r="AY237" s="79"/>
      <c r="AZ237" s="79"/>
      <c r="BA237">
        <v>282</v>
      </c>
      <c r="BB237" s="78" t="str">
        <f>REPLACE(INDEX(GroupVertices[Group],MATCH(Edges25[[#This Row],[Vertex 1]],GroupVertices[Vertex],0)),1,1,"")</f>
        <v>2</v>
      </c>
      <c r="BC237" s="78" t="str">
        <f>REPLACE(INDEX(GroupVertices[Group],MATCH(Edges25[[#This Row],[Vertex 2]],GroupVertices[Vertex],0)),1,1,"")</f>
        <v>2</v>
      </c>
      <c r="BD237" s="48">
        <v>0</v>
      </c>
      <c r="BE237" s="49">
        <v>0</v>
      </c>
      <c r="BF237" s="48">
        <v>0</v>
      </c>
      <c r="BG237" s="49">
        <v>0</v>
      </c>
      <c r="BH237" s="48">
        <v>0</v>
      </c>
      <c r="BI237" s="49">
        <v>0</v>
      </c>
      <c r="BJ237" s="48">
        <v>13</v>
      </c>
      <c r="BK237" s="49">
        <v>100</v>
      </c>
      <c r="BL237" s="48">
        <v>13</v>
      </c>
    </row>
    <row r="238" spans="1:64" ht="15">
      <c r="A238" s="64" t="s">
        <v>237</v>
      </c>
      <c r="B238" s="64" t="s">
        <v>237</v>
      </c>
      <c r="C238" s="65"/>
      <c r="D238" s="66"/>
      <c r="E238" s="67"/>
      <c r="F238" s="68"/>
      <c r="G238" s="65"/>
      <c r="H238" s="69"/>
      <c r="I238" s="70"/>
      <c r="J238" s="70"/>
      <c r="K238" s="34" t="s">
        <v>65</v>
      </c>
      <c r="L238" s="77">
        <v>240</v>
      </c>
      <c r="M238" s="77"/>
      <c r="N238" s="72"/>
      <c r="O238" s="79" t="s">
        <v>176</v>
      </c>
      <c r="P238" s="81">
        <v>43719.63945601852</v>
      </c>
      <c r="Q238" s="79" t="s">
        <v>474</v>
      </c>
      <c r="R238" s="83" t="s">
        <v>604</v>
      </c>
      <c r="S238" s="79" t="s">
        <v>893</v>
      </c>
      <c r="T238" s="79" t="s">
        <v>919</v>
      </c>
      <c r="U238" s="79"/>
      <c r="V238" s="83" t="s">
        <v>968</v>
      </c>
      <c r="W238" s="81">
        <v>43719.63945601852</v>
      </c>
      <c r="X238" s="83" t="s">
        <v>1204</v>
      </c>
      <c r="Y238" s="79"/>
      <c r="Z238" s="79"/>
      <c r="AA238" s="85" t="s">
        <v>1549</v>
      </c>
      <c r="AB238" s="79"/>
      <c r="AC238" s="79" t="b">
        <v>0</v>
      </c>
      <c r="AD238" s="79">
        <v>0</v>
      </c>
      <c r="AE238" s="85" t="s">
        <v>1659</v>
      </c>
      <c r="AF238" s="79" t="b">
        <v>0</v>
      </c>
      <c r="AG238" s="79" t="s">
        <v>1660</v>
      </c>
      <c r="AH238" s="79"/>
      <c r="AI238" s="85" t="s">
        <v>1659</v>
      </c>
      <c r="AJ238" s="79" t="b">
        <v>0</v>
      </c>
      <c r="AK238" s="79">
        <v>2</v>
      </c>
      <c r="AL238" s="85" t="s">
        <v>1659</v>
      </c>
      <c r="AM238" s="79" t="s">
        <v>1683</v>
      </c>
      <c r="AN238" s="79" t="b">
        <v>0</v>
      </c>
      <c r="AO238" s="85" t="s">
        <v>1549</v>
      </c>
      <c r="AP238" s="79" t="s">
        <v>176</v>
      </c>
      <c r="AQ238" s="79">
        <v>0</v>
      </c>
      <c r="AR238" s="79">
        <v>0</v>
      </c>
      <c r="AS238" s="79"/>
      <c r="AT238" s="79"/>
      <c r="AU238" s="79"/>
      <c r="AV238" s="79"/>
      <c r="AW238" s="79"/>
      <c r="AX238" s="79"/>
      <c r="AY238" s="79"/>
      <c r="AZ238" s="79"/>
      <c r="BA238">
        <v>282</v>
      </c>
      <c r="BB238" s="78" t="str">
        <f>REPLACE(INDEX(GroupVertices[Group],MATCH(Edges25[[#This Row],[Vertex 1]],GroupVertices[Vertex],0)),1,1,"")</f>
        <v>2</v>
      </c>
      <c r="BC238" s="78" t="str">
        <f>REPLACE(INDEX(GroupVertices[Group],MATCH(Edges25[[#This Row],[Vertex 2]],GroupVertices[Vertex],0)),1,1,"")</f>
        <v>2</v>
      </c>
      <c r="BD238" s="48">
        <v>0</v>
      </c>
      <c r="BE238" s="49">
        <v>0</v>
      </c>
      <c r="BF238" s="48">
        <v>0</v>
      </c>
      <c r="BG238" s="49">
        <v>0</v>
      </c>
      <c r="BH238" s="48">
        <v>0</v>
      </c>
      <c r="BI238" s="49">
        <v>0</v>
      </c>
      <c r="BJ238" s="48">
        <v>12</v>
      </c>
      <c r="BK238" s="49">
        <v>100</v>
      </c>
      <c r="BL238" s="48">
        <v>12</v>
      </c>
    </row>
    <row r="239" spans="1:64" ht="15">
      <c r="A239" s="64" t="s">
        <v>237</v>
      </c>
      <c r="B239" s="64" t="s">
        <v>237</v>
      </c>
      <c r="C239" s="65"/>
      <c r="D239" s="66"/>
      <c r="E239" s="67"/>
      <c r="F239" s="68"/>
      <c r="G239" s="65"/>
      <c r="H239" s="69"/>
      <c r="I239" s="70"/>
      <c r="J239" s="70"/>
      <c r="K239" s="34" t="s">
        <v>65</v>
      </c>
      <c r="L239" s="77">
        <v>241</v>
      </c>
      <c r="M239" s="77"/>
      <c r="N239" s="72"/>
      <c r="O239" s="79" t="s">
        <v>176</v>
      </c>
      <c r="P239" s="81">
        <v>43719.684479166666</v>
      </c>
      <c r="Q239" s="79" t="s">
        <v>475</v>
      </c>
      <c r="R239" s="83" t="s">
        <v>790</v>
      </c>
      <c r="S239" s="79" t="s">
        <v>893</v>
      </c>
      <c r="T239" s="79" t="s">
        <v>919</v>
      </c>
      <c r="U239" s="79"/>
      <c r="V239" s="83" t="s">
        <v>968</v>
      </c>
      <c r="W239" s="81">
        <v>43719.684479166666</v>
      </c>
      <c r="X239" s="83" t="s">
        <v>1205</v>
      </c>
      <c r="Y239" s="79"/>
      <c r="Z239" s="79"/>
      <c r="AA239" s="85" t="s">
        <v>1550</v>
      </c>
      <c r="AB239" s="79"/>
      <c r="AC239" s="79" t="b">
        <v>0</v>
      </c>
      <c r="AD239" s="79">
        <v>0</v>
      </c>
      <c r="AE239" s="85" t="s">
        <v>1659</v>
      </c>
      <c r="AF239" s="79" t="b">
        <v>0</v>
      </c>
      <c r="AG239" s="79" t="s">
        <v>1660</v>
      </c>
      <c r="AH239" s="79"/>
      <c r="AI239" s="85" t="s">
        <v>1659</v>
      </c>
      <c r="AJ239" s="79" t="b">
        <v>0</v>
      </c>
      <c r="AK239" s="79">
        <v>0</v>
      </c>
      <c r="AL239" s="85" t="s">
        <v>1659</v>
      </c>
      <c r="AM239" s="79" t="s">
        <v>1683</v>
      </c>
      <c r="AN239" s="79" t="b">
        <v>0</v>
      </c>
      <c r="AO239" s="85" t="s">
        <v>1550</v>
      </c>
      <c r="AP239" s="79" t="s">
        <v>176</v>
      </c>
      <c r="AQ239" s="79">
        <v>0</v>
      </c>
      <c r="AR239" s="79">
        <v>0</v>
      </c>
      <c r="AS239" s="79"/>
      <c r="AT239" s="79"/>
      <c r="AU239" s="79"/>
      <c r="AV239" s="79"/>
      <c r="AW239" s="79"/>
      <c r="AX239" s="79"/>
      <c r="AY239" s="79"/>
      <c r="AZ239" s="79"/>
      <c r="BA239">
        <v>282</v>
      </c>
      <c r="BB239" s="78" t="str">
        <f>REPLACE(INDEX(GroupVertices[Group],MATCH(Edges25[[#This Row],[Vertex 1]],GroupVertices[Vertex],0)),1,1,"")</f>
        <v>2</v>
      </c>
      <c r="BC239" s="78" t="str">
        <f>REPLACE(INDEX(GroupVertices[Group],MATCH(Edges25[[#This Row],[Vertex 2]],GroupVertices[Vertex],0)),1,1,"")</f>
        <v>2</v>
      </c>
      <c r="BD239" s="48">
        <v>0</v>
      </c>
      <c r="BE239" s="49">
        <v>0</v>
      </c>
      <c r="BF239" s="48">
        <v>0</v>
      </c>
      <c r="BG239" s="49">
        <v>0</v>
      </c>
      <c r="BH239" s="48">
        <v>0</v>
      </c>
      <c r="BI239" s="49">
        <v>0</v>
      </c>
      <c r="BJ239" s="48">
        <v>13</v>
      </c>
      <c r="BK239" s="49">
        <v>100</v>
      </c>
      <c r="BL239" s="48">
        <v>13</v>
      </c>
    </row>
    <row r="240" spans="1:64" ht="15">
      <c r="A240" s="64" t="s">
        <v>237</v>
      </c>
      <c r="B240" s="64" t="s">
        <v>237</v>
      </c>
      <c r="C240" s="65"/>
      <c r="D240" s="66"/>
      <c r="E240" s="67"/>
      <c r="F240" s="68"/>
      <c r="G240" s="65"/>
      <c r="H240" s="69"/>
      <c r="I240" s="70"/>
      <c r="J240" s="70"/>
      <c r="K240" s="34" t="s">
        <v>65</v>
      </c>
      <c r="L240" s="77">
        <v>242</v>
      </c>
      <c r="M240" s="77"/>
      <c r="N240" s="72"/>
      <c r="O240" s="79" t="s">
        <v>176</v>
      </c>
      <c r="P240" s="81">
        <v>43719.68449074074</v>
      </c>
      <c r="Q240" s="79" t="s">
        <v>476</v>
      </c>
      <c r="R240" s="83" t="s">
        <v>791</v>
      </c>
      <c r="S240" s="79" t="s">
        <v>893</v>
      </c>
      <c r="T240" s="79" t="s">
        <v>919</v>
      </c>
      <c r="U240" s="79"/>
      <c r="V240" s="83" t="s">
        <v>968</v>
      </c>
      <c r="W240" s="81">
        <v>43719.68449074074</v>
      </c>
      <c r="X240" s="83" t="s">
        <v>1206</v>
      </c>
      <c r="Y240" s="79"/>
      <c r="Z240" s="79"/>
      <c r="AA240" s="85" t="s">
        <v>1551</v>
      </c>
      <c r="AB240" s="79"/>
      <c r="AC240" s="79" t="b">
        <v>0</v>
      </c>
      <c r="AD240" s="79">
        <v>0</v>
      </c>
      <c r="AE240" s="85" t="s">
        <v>1659</v>
      </c>
      <c r="AF240" s="79" t="b">
        <v>0</v>
      </c>
      <c r="AG240" s="79" t="s">
        <v>1660</v>
      </c>
      <c r="AH240" s="79"/>
      <c r="AI240" s="85" t="s">
        <v>1659</v>
      </c>
      <c r="AJ240" s="79" t="b">
        <v>0</v>
      </c>
      <c r="AK240" s="79">
        <v>0</v>
      </c>
      <c r="AL240" s="85" t="s">
        <v>1659</v>
      </c>
      <c r="AM240" s="79" t="s">
        <v>1683</v>
      </c>
      <c r="AN240" s="79" t="b">
        <v>0</v>
      </c>
      <c r="AO240" s="85" t="s">
        <v>1551</v>
      </c>
      <c r="AP240" s="79" t="s">
        <v>176</v>
      </c>
      <c r="AQ240" s="79">
        <v>0</v>
      </c>
      <c r="AR240" s="79">
        <v>0</v>
      </c>
      <c r="AS240" s="79"/>
      <c r="AT240" s="79"/>
      <c r="AU240" s="79"/>
      <c r="AV240" s="79"/>
      <c r="AW240" s="79"/>
      <c r="AX240" s="79"/>
      <c r="AY240" s="79"/>
      <c r="AZ240" s="79"/>
      <c r="BA240">
        <v>282</v>
      </c>
      <c r="BB240" s="78" t="str">
        <f>REPLACE(INDEX(GroupVertices[Group],MATCH(Edges25[[#This Row],[Vertex 1]],GroupVertices[Vertex],0)),1,1,"")</f>
        <v>2</v>
      </c>
      <c r="BC240" s="78" t="str">
        <f>REPLACE(INDEX(GroupVertices[Group],MATCH(Edges25[[#This Row],[Vertex 2]],GroupVertices[Vertex],0)),1,1,"")</f>
        <v>2</v>
      </c>
      <c r="BD240" s="48">
        <v>0</v>
      </c>
      <c r="BE240" s="49">
        <v>0</v>
      </c>
      <c r="BF240" s="48">
        <v>0</v>
      </c>
      <c r="BG240" s="49">
        <v>0</v>
      </c>
      <c r="BH240" s="48">
        <v>0</v>
      </c>
      <c r="BI240" s="49">
        <v>0</v>
      </c>
      <c r="BJ240" s="48">
        <v>13</v>
      </c>
      <c r="BK240" s="49">
        <v>100</v>
      </c>
      <c r="BL240" s="48">
        <v>13</v>
      </c>
    </row>
    <row r="241" spans="1:64" ht="15">
      <c r="A241" s="64" t="s">
        <v>237</v>
      </c>
      <c r="B241" s="64" t="s">
        <v>237</v>
      </c>
      <c r="C241" s="65"/>
      <c r="D241" s="66"/>
      <c r="E241" s="67"/>
      <c r="F241" s="68"/>
      <c r="G241" s="65"/>
      <c r="H241" s="69"/>
      <c r="I241" s="70"/>
      <c r="J241" s="70"/>
      <c r="K241" s="34" t="s">
        <v>65</v>
      </c>
      <c r="L241" s="77">
        <v>243</v>
      </c>
      <c r="M241" s="77"/>
      <c r="N241" s="72"/>
      <c r="O241" s="79" t="s">
        <v>176</v>
      </c>
      <c r="P241" s="81">
        <v>43719.68450231481</v>
      </c>
      <c r="Q241" s="79" t="s">
        <v>477</v>
      </c>
      <c r="R241" s="83" t="s">
        <v>792</v>
      </c>
      <c r="S241" s="79" t="s">
        <v>893</v>
      </c>
      <c r="T241" s="79" t="s">
        <v>919</v>
      </c>
      <c r="U241" s="79"/>
      <c r="V241" s="83" t="s">
        <v>968</v>
      </c>
      <c r="W241" s="81">
        <v>43719.68450231481</v>
      </c>
      <c r="X241" s="83" t="s">
        <v>1207</v>
      </c>
      <c r="Y241" s="79"/>
      <c r="Z241" s="79"/>
      <c r="AA241" s="85" t="s">
        <v>1552</v>
      </c>
      <c r="AB241" s="79"/>
      <c r="AC241" s="79" t="b">
        <v>0</v>
      </c>
      <c r="AD241" s="79">
        <v>0</v>
      </c>
      <c r="AE241" s="85" t="s">
        <v>1659</v>
      </c>
      <c r="AF241" s="79" t="b">
        <v>0</v>
      </c>
      <c r="AG241" s="79" t="s">
        <v>1660</v>
      </c>
      <c r="AH241" s="79"/>
      <c r="AI241" s="85" t="s">
        <v>1659</v>
      </c>
      <c r="AJ241" s="79" t="b">
        <v>0</v>
      </c>
      <c r="AK241" s="79">
        <v>0</v>
      </c>
      <c r="AL241" s="85" t="s">
        <v>1659</v>
      </c>
      <c r="AM241" s="79" t="s">
        <v>1683</v>
      </c>
      <c r="AN241" s="79" t="b">
        <v>0</v>
      </c>
      <c r="AO241" s="85" t="s">
        <v>1552</v>
      </c>
      <c r="AP241" s="79" t="s">
        <v>176</v>
      </c>
      <c r="AQ241" s="79">
        <v>0</v>
      </c>
      <c r="AR241" s="79">
        <v>0</v>
      </c>
      <c r="AS241" s="79"/>
      <c r="AT241" s="79"/>
      <c r="AU241" s="79"/>
      <c r="AV241" s="79"/>
      <c r="AW241" s="79"/>
      <c r="AX241" s="79"/>
      <c r="AY241" s="79"/>
      <c r="AZ241" s="79"/>
      <c r="BA241">
        <v>282</v>
      </c>
      <c r="BB241" s="78" t="str">
        <f>REPLACE(INDEX(GroupVertices[Group],MATCH(Edges25[[#This Row],[Vertex 1]],GroupVertices[Vertex],0)),1,1,"")</f>
        <v>2</v>
      </c>
      <c r="BC241" s="78" t="str">
        <f>REPLACE(INDEX(GroupVertices[Group],MATCH(Edges25[[#This Row],[Vertex 2]],GroupVertices[Vertex],0)),1,1,"")</f>
        <v>2</v>
      </c>
      <c r="BD241" s="48">
        <v>0</v>
      </c>
      <c r="BE241" s="49">
        <v>0</v>
      </c>
      <c r="BF241" s="48">
        <v>0</v>
      </c>
      <c r="BG241" s="49">
        <v>0</v>
      </c>
      <c r="BH241" s="48">
        <v>0</v>
      </c>
      <c r="BI241" s="49">
        <v>0</v>
      </c>
      <c r="BJ241" s="48">
        <v>15</v>
      </c>
      <c r="BK241" s="49">
        <v>100</v>
      </c>
      <c r="BL241" s="48">
        <v>15</v>
      </c>
    </row>
    <row r="242" spans="1:64" ht="15">
      <c r="A242" s="64" t="s">
        <v>237</v>
      </c>
      <c r="B242" s="64" t="s">
        <v>237</v>
      </c>
      <c r="C242" s="65"/>
      <c r="D242" s="66"/>
      <c r="E242" s="67"/>
      <c r="F242" s="68"/>
      <c r="G242" s="65"/>
      <c r="H242" s="69"/>
      <c r="I242" s="70"/>
      <c r="J242" s="70"/>
      <c r="K242" s="34" t="s">
        <v>65</v>
      </c>
      <c r="L242" s="77">
        <v>244</v>
      </c>
      <c r="M242" s="77"/>
      <c r="N242" s="72"/>
      <c r="O242" s="79" t="s">
        <v>176</v>
      </c>
      <c r="P242" s="81">
        <v>43719.68450231481</v>
      </c>
      <c r="Q242" s="79" t="s">
        <v>478</v>
      </c>
      <c r="R242" s="83" t="s">
        <v>793</v>
      </c>
      <c r="S242" s="79" t="s">
        <v>893</v>
      </c>
      <c r="T242" s="79" t="s">
        <v>919</v>
      </c>
      <c r="U242" s="79"/>
      <c r="V242" s="83" t="s">
        <v>968</v>
      </c>
      <c r="W242" s="81">
        <v>43719.68450231481</v>
      </c>
      <c r="X242" s="83" t="s">
        <v>1208</v>
      </c>
      <c r="Y242" s="79"/>
      <c r="Z242" s="79"/>
      <c r="AA242" s="85" t="s">
        <v>1553</v>
      </c>
      <c r="AB242" s="79"/>
      <c r="AC242" s="79" t="b">
        <v>0</v>
      </c>
      <c r="AD242" s="79">
        <v>0</v>
      </c>
      <c r="AE242" s="85" t="s">
        <v>1659</v>
      </c>
      <c r="AF242" s="79" t="b">
        <v>0</v>
      </c>
      <c r="AG242" s="79" t="s">
        <v>1660</v>
      </c>
      <c r="AH242" s="79"/>
      <c r="AI242" s="85" t="s">
        <v>1659</v>
      </c>
      <c r="AJ242" s="79" t="b">
        <v>0</v>
      </c>
      <c r="AK242" s="79">
        <v>0</v>
      </c>
      <c r="AL242" s="85" t="s">
        <v>1659</v>
      </c>
      <c r="AM242" s="79" t="s">
        <v>1683</v>
      </c>
      <c r="AN242" s="79" t="b">
        <v>0</v>
      </c>
      <c r="AO242" s="85" t="s">
        <v>1553</v>
      </c>
      <c r="AP242" s="79" t="s">
        <v>176</v>
      </c>
      <c r="AQ242" s="79">
        <v>0</v>
      </c>
      <c r="AR242" s="79">
        <v>0</v>
      </c>
      <c r="AS242" s="79"/>
      <c r="AT242" s="79"/>
      <c r="AU242" s="79"/>
      <c r="AV242" s="79"/>
      <c r="AW242" s="79"/>
      <c r="AX242" s="79"/>
      <c r="AY242" s="79"/>
      <c r="AZ242" s="79"/>
      <c r="BA242">
        <v>282</v>
      </c>
      <c r="BB242" s="78" t="str">
        <f>REPLACE(INDEX(GroupVertices[Group],MATCH(Edges25[[#This Row],[Vertex 1]],GroupVertices[Vertex],0)),1,1,"")</f>
        <v>2</v>
      </c>
      <c r="BC242" s="78" t="str">
        <f>REPLACE(INDEX(GroupVertices[Group],MATCH(Edges25[[#This Row],[Vertex 2]],GroupVertices[Vertex],0)),1,1,"")</f>
        <v>2</v>
      </c>
      <c r="BD242" s="48">
        <v>0</v>
      </c>
      <c r="BE242" s="49">
        <v>0</v>
      </c>
      <c r="BF242" s="48">
        <v>0</v>
      </c>
      <c r="BG242" s="49">
        <v>0</v>
      </c>
      <c r="BH242" s="48">
        <v>0</v>
      </c>
      <c r="BI242" s="49">
        <v>0</v>
      </c>
      <c r="BJ242" s="48">
        <v>12</v>
      </c>
      <c r="BK242" s="49">
        <v>100</v>
      </c>
      <c r="BL242" s="48">
        <v>12</v>
      </c>
    </row>
    <row r="243" spans="1:64" ht="15">
      <c r="A243" s="64" t="s">
        <v>237</v>
      </c>
      <c r="B243" s="64" t="s">
        <v>237</v>
      </c>
      <c r="C243" s="65"/>
      <c r="D243" s="66"/>
      <c r="E243" s="67"/>
      <c r="F243" s="68"/>
      <c r="G243" s="65"/>
      <c r="H243" s="69"/>
      <c r="I243" s="70"/>
      <c r="J243" s="70"/>
      <c r="K243" s="34" t="s">
        <v>65</v>
      </c>
      <c r="L243" s="77">
        <v>245</v>
      </c>
      <c r="M243" s="77"/>
      <c r="N243" s="72"/>
      <c r="O243" s="79" t="s">
        <v>176</v>
      </c>
      <c r="P243" s="81">
        <v>43719.68451388889</v>
      </c>
      <c r="Q243" s="79" t="s">
        <v>479</v>
      </c>
      <c r="R243" s="83" t="s">
        <v>794</v>
      </c>
      <c r="S243" s="79" t="s">
        <v>893</v>
      </c>
      <c r="T243" s="79" t="s">
        <v>919</v>
      </c>
      <c r="U243" s="79"/>
      <c r="V243" s="83" t="s">
        <v>968</v>
      </c>
      <c r="W243" s="81">
        <v>43719.68451388889</v>
      </c>
      <c r="X243" s="83" t="s">
        <v>1209</v>
      </c>
      <c r="Y243" s="79"/>
      <c r="Z243" s="79"/>
      <c r="AA243" s="85" t="s">
        <v>1554</v>
      </c>
      <c r="AB243" s="79"/>
      <c r="AC243" s="79" t="b">
        <v>0</v>
      </c>
      <c r="AD243" s="79">
        <v>0</v>
      </c>
      <c r="AE243" s="85" t="s">
        <v>1659</v>
      </c>
      <c r="AF243" s="79" t="b">
        <v>0</v>
      </c>
      <c r="AG243" s="79" t="s">
        <v>1660</v>
      </c>
      <c r="AH243" s="79"/>
      <c r="AI243" s="85" t="s">
        <v>1659</v>
      </c>
      <c r="AJ243" s="79" t="b">
        <v>0</v>
      </c>
      <c r="AK243" s="79">
        <v>0</v>
      </c>
      <c r="AL243" s="85" t="s">
        <v>1659</v>
      </c>
      <c r="AM243" s="79" t="s">
        <v>1683</v>
      </c>
      <c r="AN243" s="79" t="b">
        <v>0</v>
      </c>
      <c r="AO243" s="85" t="s">
        <v>1554</v>
      </c>
      <c r="AP243" s="79" t="s">
        <v>176</v>
      </c>
      <c r="AQ243" s="79">
        <v>0</v>
      </c>
      <c r="AR243" s="79">
        <v>0</v>
      </c>
      <c r="AS243" s="79"/>
      <c r="AT243" s="79"/>
      <c r="AU243" s="79"/>
      <c r="AV243" s="79"/>
      <c r="AW243" s="79"/>
      <c r="AX243" s="79"/>
      <c r="AY243" s="79"/>
      <c r="AZ243" s="79"/>
      <c r="BA243">
        <v>282</v>
      </c>
      <c r="BB243" s="78" t="str">
        <f>REPLACE(INDEX(GroupVertices[Group],MATCH(Edges25[[#This Row],[Vertex 1]],GroupVertices[Vertex],0)),1,1,"")</f>
        <v>2</v>
      </c>
      <c r="BC243" s="78" t="str">
        <f>REPLACE(INDEX(GroupVertices[Group],MATCH(Edges25[[#This Row],[Vertex 2]],GroupVertices[Vertex],0)),1,1,"")</f>
        <v>2</v>
      </c>
      <c r="BD243" s="48">
        <v>0</v>
      </c>
      <c r="BE243" s="49">
        <v>0</v>
      </c>
      <c r="BF243" s="48">
        <v>0</v>
      </c>
      <c r="BG243" s="49">
        <v>0</v>
      </c>
      <c r="BH243" s="48">
        <v>0</v>
      </c>
      <c r="BI243" s="49">
        <v>0</v>
      </c>
      <c r="BJ243" s="48">
        <v>13</v>
      </c>
      <c r="BK243" s="49">
        <v>100</v>
      </c>
      <c r="BL243" s="48">
        <v>13</v>
      </c>
    </row>
    <row r="244" spans="1:64" ht="15">
      <c r="A244" s="64" t="s">
        <v>237</v>
      </c>
      <c r="B244" s="64" t="s">
        <v>237</v>
      </c>
      <c r="C244" s="65"/>
      <c r="D244" s="66"/>
      <c r="E244" s="67"/>
      <c r="F244" s="68"/>
      <c r="G244" s="65"/>
      <c r="H244" s="69"/>
      <c r="I244" s="70"/>
      <c r="J244" s="70"/>
      <c r="K244" s="34" t="s">
        <v>65</v>
      </c>
      <c r="L244" s="77">
        <v>246</v>
      </c>
      <c r="M244" s="77"/>
      <c r="N244" s="72"/>
      <c r="O244" s="79" t="s">
        <v>176</v>
      </c>
      <c r="P244" s="81">
        <v>43719.68451388889</v>
      </c>
      <c r="Q244" s="79" t="s">
        <v>480</v>
      </c>
      <c r="R244" s="83" t="s">
        <v>795</v>
      </c>
      <c r="S244" s="79" t="s">
        <v>893</v>
      </c>
      <c r="T244" s="79" t="s">
        <v>919</v>
      </c>
      <c r="U244" s="79"/>
      <c r="V244" s="83" t="s">
        <v>968</v>
      </c>
      <c r="W244" s="81">
        <v>43719.68451388889</v>
      </c>
      <c r="X244" s="83" t="s">
        <v>1210</v>
      </c>
      <c r="Y244" s="79"/>
      <c r="Z244" s="79"/>
      <c r="AA244" s="85" t="s">
        <v>1555</v>
      </c>
      <c r="AB244" s="79"/>
      <c r="AC244" s="79" t="b">
        <v>0</v>
      </c>
      <c r="AD244" s="79">
        <v>0</v>
      </c>
      <c r="AE244" s="85" t="s">
        <v>1659</v>
      </c>
      <c r="AF244" s="79" t="b">
        <v>0</v>
      </c>
      <c r="AG244" s="79" t="s">
        <v>1666</v>
      </c>
      <c r="AH244" s="79"/>
      <c r="AI244" s="85" t="s">
        <v>1659</v>
      </c>
      <c r="AJ244" s="79" t="b">
        <v>0</v>
      </c>
      <c r="AK244" s="79">
        <v>0</v>
      </c>
      <c r="AL244" s="85" t="s">
        <v>1659</v>
      </c>
      <c r="AM244" s="79" t="s">
        <v>1683</v>
      </c>
      <c r="AN244" s="79" t="b">
        <v>0</v>
      </c>
      <c r="AO244" s="85" t="s">
        <v>1555</v>
      </c>
      <c r="AP244" s="79" t="s">
        <v>176</v>
      </c>
      <c r="AQ244" s="79">
        <v>0</v>
      </c>
      <c r="AR244" s="79">
        <v>0</v>
      </c>
      <c r="AS244" s="79"/>
      <c r="AT244" s="79"/>
      <c r="AU244" s="79"/>
      <c r="AV244" s="79"/>
      <c r="AW244" s="79"/>
      <c r="AX244" s="79"/>
      <c r="AY244" s="79"/>
      <c r="AZ244" s="79"/>
      <c r="BA244">
        <v>282</v>
      </c>
      <c r="BB244" s="78" t="str">
        <f>REPLACE(INDEX(GroupVertices[Group],MATCH(Edges25[[#This Row],[Vertex 1]],GroupVertices[Vertex],0)),1,1,"")</f>
        <v>2</v>
      </c>
      <c r="BC244" s="78" t="str">
        <f>REPLACE(INDEX(GroupVertices[Group],MATCH(Edges25[[#This Row],[Vertex 2]],GroupVertices[Vertex],0)),1,1,"")</f>
        <v>2</v>
      </c>
      <c r="BD244" s="48">
        <v>0</v>
      </c>
      <c r="BE244" s="49">
        <v>0</v>
      </c>
      <c r="BF244" s="48">
        <v>0</v>
      </c>
      <c r="BG244" s="49">
        <v>0</v>
      </c>
      <c r="BH244" s="48">
        <v>0</v>
      </c>
      <c r="BI244" s="49">
        <v>0</v>
      </c>
      <c r="BJ244" s="48">
        <v>14</v>
      </c>
      <c r="BK244" s="49">
        <v>100</v>
      </c>
      <c r="BL244" s="48">
        <v>14</v>
      </c>
    </row>
    <row r="245" spans="1:64" ht="15">
      <c r="A245" s="64" t="s">
        <v>237</v>
      </c>
      <c r="B245" s="64" t="s">
        <v>237</v>
      </c>
      <c r="C245" s="65"/>
      <c r="D245" s="66"/>
      <c r="E245" s="67"/>
      <c r="F245" s="68"/>
      <c r="G245" s="65"/>
      <c r="H245" s="69"/>
      <c r="I245" s="70"/>
      <c r="J245" s="70"/>
      <c r="K245" s="34" t="s">
        <v>65</v>
      </c>
      <c r="L245" s="77">
        <v>247</v>
      </c>
      <c r="M245" s="77"/>
      <c r="N245" s="72"/>
      <c r="O245" s="79" t="s">
        <v>176</v>
      </c>
      <c r="P245" s="81">
        <v>43719.684525462966</v>
      </c>
      <c r="Q245" s="79" t="s">
        <v>481</v>
      </c>
      <c r="R245" s="83" t="s">
        <v>796</v>
      </c>
      <c r="S245" s="79" t="s">
        <v>893</v>
      </c>
      <c r="T245" s="79" t="s">
        <v>919</v>
      </c>
      <c r="U245" s="79"/>
      <c r="V245" s="83" t="s">
        <v>968</v>
      </c>
      <c r="W245" s="81">
        <v>43719.684525462966</v>
      </c>
      <c r="X245" s="83" t="s">
        <v>1211</v>
      </c>
      <c r="Y245" s="79"/>
      <c r="Z245" s="79"/>
      <c r="AA245" s="85" t="s">
        <v>1556</v>
      </c>
      <c r="AB245" s="79"/>
      <c r="AC245" s="79" t="b">
        <v>0</v>
      </c>
      <c r="AD245" s="79">
        <v>0</v>
      </c>
      <c r="AE245" s="85" t="s">
        <v>1659</v>
      </c>
      <c r="AF245" s="79" t="b">
        <v>0</v>
      </c>
      <c r="AG245" s="79" t="s">
        <v>1660</v>
      </c>
      <c r="AH245" s="79"/>
      <c r="AI245" s="85" t="s">
        <v>1659</v>
      </c>
      <c r="AJ245" s="79" t="b">
        <v>0</v>
      </c>
      <c r="AK245" s="79">
        <v>0</v>
      </c>
      <c r="AL245" s="85" t="s">
        <v>1659</v>
      </c>
      <c r="AM245" s="79" t="s">
        <v>1683</v>
      </c>
      <c r="AN245" s="79" t="b">
        <v>0</v>
      </c>
      <c r="AO245" s="85" t="s">
        <v>1556</v>
      </c>
      <c r="AP245" s="79" t="s">
        <v>176</v>
      </c>
      <c r="AQ245" s="79">
        <v>0</v>
      </c>
      <c r="AR245" s="79">
        <v>0</v>
      </c>
      <c r="AS245" s="79"/>
      <c r="AT245" s="79"/>
      <c r="AU245" s="79"/>
      <c r="AV245" s="79"/>
      <c r="AW245" s="79"/>
      <c r="AX245" s="79"/>
      <c r="AY245" s="79"/>
      <c r="AZ245" s="79"/>
      <c r="BA245">
        <v>282</v>
      </c>
      <c r="BB245" s="78" t="str">
        <f>REPLACE(INDEX(GroupVertices[Group],MATCH(Edges25[[#This Row],[Vertex 1]],GroupVertices[Vertex],0)),1,1,"")</f>
        <v>2</v>
      </c>
      <c r="BC245" s="78" t="str">
        <f>REPLACE(INDEX(GroupVertices[Group],MATCH(Edges25[[#This Row],[Vertex 2]],GroupVertices[Vertex],0)),1,1,"")</f>
        <v>2</v>
      </c>
      <c r="BD245" s="48">
        <v>0</v>
      </c>
      <c r="BE245" s="49">
        <v>0</v>
      </c>
      <c r="BF245" s="48">
        <v>0</v>
      </c>
      <c r="BG245" s="49">
        <v>0</v>
      </c>
      <c r="BH245" s="48">
        <v>0</v>
      </c>
      <c r="BI245" s="49">
        <v>0</v>
      </c>
      <c r="BJ245" s="48">
        <v>16</v>
      </c>
      <c r="BK245" s="49">
        <v>100</v>
      </c>
      <c r="BL245" s="48">
        <v>16</v>
      </c>
    </row>
    <row r="246" spans="1:64" ht="15">
      <c r="A246" s="64" t="s">
        <v>237</v>
      </c>
      <c r="B246" s="64" t="s">
        <v>237</v>
      </c>
      <c r="C246" s="65"/>
      <c r="D246" s="66"/>
      <c r="E246" s="67"/>
      <c r="F246" s="68"/>
      <c r="G246" s="65"/>
      <c r="H246" s="69"/>
      <c r="I246" s="70"/>
      <c r="J246" s="70"/>
      <c r="K246" s="34" t="s">
        <v>65</v>
      </c>
      <c r="L246" s="77">
        <v>248</v>
      </c>
      <c r="M246" s="77"/>
      <c r="N246" s="72"/>
      <c r="O246" s="79" t="s">
        <v>176</v>
      </c>
      <c r="P246" s="81">
        <v>43719.684537037036</v>
      </c>
      <c r="Q246" s="79" t="s">
        <v>482</v>
      </c>
      <c r="R246" s="83" t="s">
        <v>797</v>
      </c>
      <c r="S246" s="79" t="s">
        <v>893</v>
      </c>
      <c r="T246" s="79" t="s">
        <v>919</v>
      </c>
      <c r="U246" s="79"/>
      <c r="V246" s="83" t="s">
        <v>968</v>
      </c>
      <c r="W246" s="81">
        <v>43719.684537037036</v>
      </c>
      <c r="X246" s="83" t="s">
        <v>1212</v>
      </c>
      <c r="Y246" s="79"/>
      <c r="Z246" s="79"/>
      <c r="AA246" s="85" t="s">
        <v>1557</v>
      </c>
      <c r="AB246" s="79"/>
      <c r="AC246" s="79" t="b">
        <v>0</v>
      </c>
      <c r="AD246" s="79">
        <v>0</v>
      </c>
      <c r="AE246" s="85" t="s">
        <v>1659</v>
      </c>
      <c r="AF246" s="79" t="b">
        <v>0</v>
      </c>
      <c r="AG246" s="79" t="s">
        <v>1669</v>
      </c>
      <c r="AH246" s="79"/>
      <c r="AI246" s="85" t="s">
        <v>1659</v>
      </c>
      <c r="AJ246" s="79" t="b">
        <v>0</v>
      </c>
      <c r="AK246" s="79">
        <v>0</v>
      </c>
      <c r="AL246" s="85" t="s">
        <v>1659</v>
      </c>
      <c r="AM246" s="79" t="s">
        <v>1683</v>
      </c>
      <c r="AN246" s="79" t="b">
        <v>0</v>
      </c>
      <c r="AO246" s="85" t="s">
        <v>1557</v>
      </c>
      <c r="AP246" s="79" t="s">
        <v>176</v>
      </c>
      <c r="AQ246" s="79">
        <v>0</v>
      </c>
      <c r="AR246" s="79">
        <v>0</v>
      </c>
      <c r="AS246" s="79"/>
      <c r="AT246" s="79"/>
      <c r="AU246" s="79"/>
      <c r="AV246" s="79"/>
      <c r="AW246" s="79"/>
      <c r="AX246" s="79"/>
      <c r="AY246" s="79"/>
      <c r="AZ246" s="79"/>
      <c r="BA246">
        <v>282</v>
      </c>
      <c r="BB246" s="78" t="str">
        <f>REPLACE(INDEX(GroupVertices[Group],MATCH(Edges25[[#This Row],[Vertex 1]],GroupVertices[Vertex],0)),1,1,"")</f>
        <v>2</v>
      </c>
      <c r="BC246" s="78" t="str">
        <f>REPLACE(INDEX(GroupVertices[Group],MATCH(Edges25[[#This Row],[Vertex 2]],GroupVertices[Vertex],0)),1,1,"")</f>
        <v>2</v>
      </c>
      <c r="BD246" s="48">
        <v>0</v>
      </c>
      <c r="BE246" s="49">
        <v>0</v>
      </c>
      <c r="BF246" s="48">
        <v>1</v>
      </c>
      <c r="BG246" s="49">
        <v>8.333333333333334</v>
      </c>
      <c r="BH246" s="48">
        <v>0</v>
      </c>
      <c r="BI246" s="49">
        <v>0</v>
      </c>
      <c r="BJ246" s="48">
        <v>11</v>
      </c>
      <c r="BK246" s="49">
        <v>91.66666666666667</v>
      </c>
      <c r="BL246" s="48">
        <v>12</v>
      </c>
    </row>
    <row r="247" spans="1:64" ht="15">
      <c r="A247" s="64" t="s">
        <v>237</v>
      </c>
      <c r="B247" s="64" t="s">
        <v>237</v>
      </c>
      <c r="C247" s="65"/>
      <c r="D247" s="66"/>
      <c r="E247" s="67"/>
      <c r="F247" s="68"/>
      <c r="G247" s="65"/>
      <c r="H247" s="69"/>
      <c r="I247" s="70"/>
      <c r="J247" s="70"/>
      <c r="K247" s="34" t="s">
        <v>65</v>
      </c>
      <c r="L247" s="77">
        <v>249</v>
      </c>
      <c r="M247" s="77"/>
      <c r="N247" s="72"/>
      <c r="O247" s="79" t="s">
        <v>176</v>
      </c>
      <c r="P247" s="81">
        <v>43719.68454861111</v>
      </c>
      <c r="Q247" s="79" t="s">
        <v>483</v>
      </c>
      <c r="R247" s="83" t="s">
        <v>798</v>
      </c>
      <c r="S247" s="79" t="s">
        <v>893</v>
      </c>
      <c r="T247" s="79" t="s">
        <v>919</v>
      </c>
      <c r="U247" s="79"/>
      <c r="V247" s="83" t="s">
        <v>968</v>
      </c>
      <c r="W247" s="81">
        <v>43719.68454861111</v>
      </c>
      <c r="X247" s="83" t="s">
        <v>1213</v>
      </c>
      <c r="Y247" s="79"/>
      <c r="Z247" s="79"/>
      <c r="AA247" s="85" t="s">
        <v>1558</v>
      </c>
      <c r="AB247" s="79"/>
      <c r="AC247" s="79" t="b">
        <v>0</v>
      </c>
      <c r="AD247" s="79">
        <v>1</v>
      </c>
      <c r="AE247" s="85" t="s">
        <v>1659</v>
      </c>
      <c r="AF247" s="79" t="b">
        <v>0</v>
      </c>
      <c r="AG247" s="79" t="s">
        <v>1660</v>
      </c>
      <c r="AH247" s="79"/>
      <c r="AI247" s="85" t="s">
        <v>1659</v>
      </c>
      <c r="AJ247" s="79" t="b">
        <v>0</v>
      </c>
      <c r="AK247" s="79">
        <v>0</v>
      </c>
      <c r="AL247" s="85" t="s">
        <v>1659</v>
      </c>
      <c r="AM247" s="79" t="s">
        <v>1683</v>
      </c>
      <c r="AN247" s="79" t="b">
        <v>0</v>
      </c>
      <c r="AO247" s="85" t="s">
        <v>1558</v>
      </c>
      <c r="AP247" s="79" t="s">
        <v>176</v>
      </c>
      <c r="AQ247" s="79">
        <v>0</v>
      </c>
      <c r="AR247" s="79">
        <v>0</v>
      </c>
      <c r="AS247" s="79"/>
      <c r="AT247" s="79"/>
      <c r="AU247" s="79"/>
      <c r="AV247" s="79"/>
      <c r="AW247" s="79"/>
      <c r="AX247" s="79"/>
      <c r="AY247" s="79"/>
      <c r="AZ247" s="79"/>
      <c r="BA247">
        <v>282</v>
      </c>
      <c r="BB247" s="78" t="str">
        <f>REPLACE(INDEX(GroupVertices[Group],MATCH(Edges25[[#This Row],[Vertex 1]],GroupVertices[Vertex],0)),1,1,"")</f>
        <v>2</v>
      </c>
      <c r="BC247" s="78" t="str">
        <f>REPLACE(INDEX(GroupVertices[Group],MATCH(Edges25[[#This Row],[Vertex 2]],GroupVertices[Vertex],0)),1,1,"")</f>
        <v>2</v>
      </c>
      <c r="BD247" s="48">
        <v>0</v>
      </c>
      <c r="BE247" s="49">
        <v>0</v>
      </c>
      <c r="BF247" s="48">
        <v>1</v>
      </c>
      <c r="BG247" s="49">
        <v>7.142857142857143</v>
      </c>
      <c r="BH247" s="48">
        <v>0</v>
      </c>
      <c r="BI247" s="49">
        <v>0</v>
      </c>
      <c r="BJ247" s="48">
        <v>13</v>
      </c>
      <c r="BK247" s="49">
        <v>92.85714285714286</v>
      </c>
      <c r="BL247" s="48">
        <v>14</v>
      </c>
    </row>
    <row r="248" spans="1:64" ht="15">
      <c r="A248" s="64" t="s">
        <v>237</v>
      </c>
      <c r="B248" s="64" t="s">
        <v>237</v>
      </c>
      <c r="C248" s="65"/>
      <c r="D248" s="66"/>
      <c r="E248" s="67"/>
      <c r="F248" s="68"/>
      <c r="G248" s="65"/>
      <c r="H248" s="69"/>
      <c r="I248" s="70"/>
      <c r="J248" s="70"/>
      <c r="K248" s="34" t="s">
        <v>65</v>
      </c>
      <c r="L248" s="77">
        <v>250</v>
      </c>
      <c r="M248" s="77"/>
      <c r="N248" s="72"/>
      <c r="O248" s="79" t="s">
        <v>176</v>
      </c>
      <c r="P248" s="81">
        <v>43719.774733796294</v>
      </c>
      <c r="Q248" s="79" t="s">
        <v>484</v>
      </c>
      <c r="R248" s="83" t="s">
        <v>799</v>
      </c>
      <c r="S248" s="79" t="s">
        <v>893</v>
      </c>
      <c r="T248" s="79" t="s">
        <v>919</v>
      </c>
      <c r="U248" s="79"/>
      <c r="V248" s="83" t="s">
        <v>968</v>
      </c>
      <c r="W248" s="81">
        <v>43719.774733796294</v>
      </c>
      <c r="X248" s="83" t="s">
        <v>1214</v>
      </c>
      <c r="Y248" s="79"/>
      <c r="Z248" s="79"/>
      <c r="AA248" s="85" t="s">
        <v>1559</v>
      </c>
      <c r="AB248" s="79"/>
      <c r="AC248" s="79" t="b">
        <v>0</v>
      </c>
      <c r="AD248" s="79">
        <v>0</v>
      </c>
      <c r="AE248" s="85" t="s">
        <v>1659</v>
      </c>
      <c r="AF248" s="79" t="b">
        <v>0</v>
      </c>
      <c r="AG248" s="79" t="s">
        <v>1660</v>
      </c>
      <c r="AH248" s="79"/>
      <c r="AI248" s="85" t="s">
        <v>1659</v>
      </c>
      <c r="AJ248" s="79" t="b">
        <v>0</v>
      </c>
      <c r="AK248" s="79">
        <v>0</v>
      </c>
      <c r="AL248" s="85" t="s">
        <v>1659</v>
      </c>
      <c r="AM248" s="79" t="s">
        <v>1683</v>
      </c>
      <c r="AN248" s="79" t="b">
        <v>0</v>
      </c>
      <c r="AO248" s="85" t="s">
        <v>1559</v>
      </c>
      <c r="AP248" s="79" t="s">
        <v>176</v>
      </c>
      <c r="AQ248" s="79">
        <v>0</v>
      </c>
      <c r="AR248" s="79">
        <v>0</v>
      </c>
      <c r="AS248" s="79"/>
      <c r="AT248" s="79"/>
      <c r="AU248" s="79"/>
      <c r="AV248" s="79"/>
      <c r="AW248" s="79"/>
      <c r="AX248" s="79"/>
      <c r="AY248" s="79"/>
      <c r="AZ248" s="79"/>
      <c r="BA248">
        <v>282</v>
      </c>
      <c r="BB248" s="78" t="str">
        <f>REPLACE(INDEX(GroupVertices[Group],MATCH(Edges25[[#This Row],[Vertex 1]],GroupVertices[Vertex],0)),1,1,"")</f>
        <v>2</v>
      </c>
      <c r="BC248" s="78" t="str">
        <f>REPLACE(INDEX(GroupVertices[Group],MATCH(Edges25[[#This Row],[Vertex 2]],GroupVertices[Vertex],0)),1,1,"")</f>
        <v>2</v>
      </c>
      <c r="BD248" s="48">
        <v>0</v>
      </c>
      <c r="BE248" s="49">
        <v>0</v>
      </c>
      <c r="BF248" s="48">
        <v>0</v>
      </c>
      <c r="BG248" s="49">
        <v>0</v>
      </c>
      <c r="BH248" s="48">
        <v>0</v>
      </c>
      <c r="BI248" s="49">
        <v>0</v>
      </c>
      <c r="BJ248" s="48">
        <v>12</v>
      </c>
      <c r="BK248" s="49">
        <v>100</v>
      </c>
      <c r="BL248" s="48">
        <v>12</v>
      </c>
    </row>
    <row r="249" spans="1:64" ht="15">
      <c r="A249" s="64" t="s">
        <v>237</v>
      </c>
      <c r="B249" s="64" t="s">
        <v>237</v>
      </c>
      <c r="C249" s="65"/>
      <c r="D249" s="66"/>
      <c r="E249" s="67"/>
      <c r="F249" s="68"/>
      <c r="G249" s="65"/>
      <c r="H249" s="69"/>
      <c r="I249" s="70"/>
      <c r="J249" s="70"/>
      <c r="K249" s="34" t="s">
        <v>65</v>
      </c>
      <c r="L249" s="77">
        <v>251</v>
      </c>
      <c r="M249" s="77"/>
      <c r="N249" s="72"/>
      <c r="O249" s="79" t="s">
        <v>176</v>
      </c>
      <c r="P249" s="81">
        <v>43719.77474537037</v>
      </c>
      <c r="Q249" s="79" t="s">
        <v>485</v>
      </c>
      <c r="R249" s="83" t="s">
        <v>800</v>
      </c>
      <c r="S249" s="79" t="s">
        <v>893</v>
      </c>
      <c r="T249" s="79" t="s">
        <v>919</v>
      </c>
      <c r="U249" s="79"/>
      <c r="V249" s="83" t="s">
        <v>968</v>
      </c>
      <c r="W249" s="81">
        <v>43719.77474537037</v>
      </c>
      <c r="X249" s="83" t="s">
        <v>1215</v>
      </c>
      <c r="Y249" s="79"/>
      <c r="Z249" s="79"/>
      <c r="AA249" s="85" t="s">
        <v>1560</v>
      </c>
      <c r="AB249" s="79"/>
      <c r="AC249" s="79" t="b">
        <v>0</v>
      </c>
      <c r="AD249" s="79">
        <v>0</v>
      </c>
      <c r="AE249" s="85" t="s">
        <v>1659</v>
      </c>
      <c r="AF249" s="79" t="b">
        <v>0</v>
      </c>
      <c r="AG249" s="79" t="s">
        <v>1660</v>
      </c>
      <c r="AH249" s="79"/>
      <c r="AI249" s="85" t="s">
        <v>1659</v>
      </c>
      <c r="AJ249" s="79" t="b">
        <v>0</v>
      </c>
      <c r="AK249" s="79">
        <v>0</v>
      </c>
      <c r="AL249" s="85" t="s">
        <v>1659</v>
      </c>
      <c r="AM249" s="79" t="s">
        <v>1683</v>
      </c>
      <c r="AN249" s="79" t="b">
        <v>0</v>
      </c>
      <c r="AO249" s="85" t="s">
        <v>1560</v>
      </c>
      <c r="AP249" s="79" t="s">
        <v>176</v>
      </c>
      <c r="AQ249" s="79">
        <v>0</v>
      </c>
      <c r="AR249" s="79">
        <v>0</v>
      </c>
      <c r="AS249" s="79"/>
      <c r="AT249" s="79"/>
      <c r="AU249" s="79"/>
      <c r="AV249" s="79"/>
      <c r="AW249" s="79"/>
      <c r="AX249" s="79"/>
      <c r="AY249" s="79"/>
      <c r="AZ249" s="79"/>
      <c r="BA249">
        <v>282</v>
      </c>
      <c r="BB249" s="78" t="str">
        <f>REPLACE(INDEX(GroupVertices[Group],MATCH(Edges25[[#This Row],[Vertex 1]],GroupVertices[Vertex],0)),1,1,"")</f>
        <v>2</v>
      </c>
      <c r="BC249" s="78" t="str">
        <f>REPLACE(INDEX(GroupVertices[Group],MATCH(Edges25[[#This Row],[Vertex 2]],GroupVertices[Vertex],0)),1,1,"")</f>
        <v>2</v>
      </c>
      <c r="BD249" s="48">
        <v>0</v>
      </c>
      <c r="BE249" s="49">
        <v>0</v>
      </c>
      <c r="BF249" s="48">
        <v>0</v>
      </c>
      <c r="BG249" s="49">
        <v>0</v>
      </c>
      <c r="BH249" s="48">
        <v>0</v>
      </c>
      <c r="BI249" s="49">
        <v>0</v>
      </c>
      <c r="BJ249" s="48">
        <v>14</v>
      </c>
      <c r="BK249" s="49">
        <v>100</v>
      </c>
      <c r="BL249" s="48">
        <v>14</v>
      </c>
    </row>
    <row r="250" spans="1:64" ht="15">
      <c r="A250" s="64" t="s">
        <v>237</v>
      </c>
      <c r="B250" s="64" t="s">
        <v>237</v>
      </c>
      <c r="C250" s="65"/>
      <c r="D250" s="66"/>
      <c r="E250" s="67"/>
      <c r="F250" s="68"/>
      <c r="G250" s="65"/>
      <c r="H250" s="69"/>
      <c r="I250" s="70"/>
      <c r="J250" s="70"/>
      <c r="K250" s="34" t="s">
        <v>65</v>
      </c>
      <c r="L250" s="77">
        <v>252</v>
      </c>
      <c r="M250" s="77"/>
      <c r="N250" s="72"/>
      <c r="O250" s="79" t="s">
        <v>176</v>
      </c>
      <c r="P250" s="81">
        <v>43719.77474537037</v>
      </c>
      <c r="Q250" s="79" t="s">
        <v>486</v>
      </c>
      <c r="R250" s="83" t="s">
        <v>801</v>
      </c>
      <c r="S250" s="79" t="s">
        <v>893</v>
      </c>
      <c r="T250" s="79" t="s">
        <v>919</v>
      </c>
      <c r="U250" s="79"/>
      <c r="V250" s="83" t="s">
        <v>968</v>
      </c>
      <c r="W250" s="81">
        <v>43719.77474537037</v>
      </c>
      <c r="X250" s="83" t="s">
        <v>1216</v>
      </c>
      <c r="Y250" s="79"/>
      <c r="Z250" s="79"/>
      <c r="AA250" s="85" t="s">
        <v>1561</v>
      </c>
      <c r="AB250" s="79"/>
      <c r="AC250" s="79" t="b">
        <v>0</v>
      </c>
      <c r="AD250" s="79">
        <v>0</v>
      </c>
      <c r="AE250" s="85" t="s">
        <v>1659</v>
      </c>
      <c r="AF250" s="79" t="b">
        <v>0</v>
      </c>
      <c r="AG250" s="79" t="s">
        <v>1660</v>
      </c>
      <c r="AH250" s="79"/>
      <c r="AI250" s="85" t="s">
        <v>1659</v>
      </c>
      <c r="AJ250" s="79" t="b">
        <v>0</v>
      </c>
      <c r="AK250" s="79">
        <v>0</v>
      </c>
      <c r="AL250" s="85" t="s">
        <v>1659</v>
      </c>
      <c r="AM250" s="79" t="s">
        <v>1683</v>
      </c>
      <c r="AN250" s="79" t="b">
        <v>0</v>
      </c>
      <c r="AO250" s="85" t="s">
        <v>1561</v>
      </c>
      <c r="AP250" s="79" t="s">
        <v>176</v>
      </c>
      <c r="AQ250" s="79">
        <v>0</v>
      </c>
      <c r="AR250" s="79">
        <v>0</v>
      </c>
      <c r="AS250" s="79"/>
      <c r="AT250" s="79"/>
      <c r="AU250" s="79"/>
      <c r="AV250" s="79"/>
      <c r="AW250" s="79"/>
      <c r="AX250" s="79"/>
      <c r="AY250" s="79"/>
      <c r="AZ250" s="79"/>
      <c r="BA250">
        <v>282</v>
      </c>
      <c r="BB250" s="78" t="str">
        <f>REPLACE(INDEX(GroupVertices[Group],MATCH(Edges25[[#This Row],[Vertex 1]],GroupVertices[Vertex],0)),1,1,"")</f>
        <v>2</v>
      </c>
      <c r="BC250" s="78" t="str">
        <f>REPLACE(INDEX(GroupVertices[Group],MATCH(Edges25[[#This Row],[Vertex 2]],GroupVertices[Vertex],0)),1,1,"")</f>
        <v>2</v>
      </c>
      <c r="BD250" s="48">
        <v>0</v>
      </c>
      <c r="BE250" s="49">
        <v>0</v>
      </c>
      <c r="BF250" s="48">
        <v>1</v>
      </c>
      <c r="BG250" s="49">
        <v>6.25</v>
      </c>
      <c r="BH250" s="48">
        <v>0</v>
      </c>
      <c r="BI250" s="49">
        <v>0</v>
      </c>
      <c r="BJ250" s="48">
        <v>15</v>
      </c>
      <c r="BK250" s="49">
        <v>93.75</v>
      </c>
      <c r="BL250" s="48">
        <v>16</v>
      </c>
    </row>
    <row r="251" spans="1:64" ht="15">
      <c r="A251" s="64" t="s">
        <v>237</v>
      </c>
      <c r="B251" s="64" t="s">
        <v>237</v>
      </c>
      <c r="C251" s="65"/>
      <c r="D251" s="66"/>
      <c r="E251" s="67"/>
      <c r="F251" s="68"/>
      <c r="G251" s="65"/>
      <c r="H251" s="69"/>
      <c r="I251" s="70"/>
      <c r="J251" s="70"/>
      <c r="K251" s="34" t="s">
        <v>65</v>
      </c>
      <c r="L251" s="77">
        <v>253</v>
      </c>
      <c r="M251" s="77"/>
      <c r="N251" s="72"/>
      <c r="O251" s="79" t="s">
        <v>176</v>
      </c>
      <c r="P251" s="81">
        <v>43719.77475694445</v>
      </c>
      <c r="Q251" s="79" t="s">
        <v>487</v>
      </c>
      <c r="R251" s="83" t="s">
        <v>802</v>
      </c>
      <c r="S251" s="79" t="s">
        <v>893</v>
      </c>
      <c r="T251" s="79" t="s">
        <v>919</v>
      </c>
      <c r="U251" s="79"/>
      <c r="V251" s="83" t="s">
        <v>968</v>
      </c>
      <c r="W251" s="81">
        <v>43719.77475694445</v>
      </c>
      <c r="X251" s="83" t="s">
        <v>1217</v>
      </c>
      <c r="Y251" s="79"/>
      <c r="Z251" s="79"/>
      <c r="AA251" s="85" t="s">
        <v>1562</v>
      </c>
      <c r="AB251" s="79"/>
      <c r="AC251" s="79" t="b">
        <v>0</v>
      </c>
      <c r="AD251" s="79">
        <v>0</v>
      </c>
      <c r="AE251" s="85" t="s">
        <v>1659</v>
      </c>
      <c r="AF251" s="79" t="b">
        <v>0</v>
      </c>
      <c r="AG251" s="79" t="s">
        <v>1660</v>
      </c>
      <c r="AH251" s="79"/>
      <c r="AI251" s="85" t="s">
        <v>1659</v>
      </c>
      <c r="AJ251" s="79" t="b">
        <v>0</v>
      </c>
      <c r="AK251" s="79">
        <v>0</v>
      </c>
      <c r="AL251" s="85" t="s">
        <v>1659</v>
      </c>
      <c r="AM251" s="79" t="s">
        <v>1683</v>
      </c>
      <c r="AN251" s="79" t="b">
        <v>0</v>
      </c>
      <c r="AO251" s="85" t="s">
        <v>1562</v>
      </c>
      <c r="AP251" s="79" t="s">
        <v>176</v>
      </c>
      <c r="AQ251" s="79">
        <v>0</v>
      </c>
      <c r="AR251" s="79">
        <v>0</v>
      </c>
      <c r="AS251" s="79"/>
      <c r="AT251" s="79"/>
      <c r="AU251" s="79"/>
      <c r="AV251" s="79"/>
      <c r="AW251" s="79"/>
      <c r="AX251" s="79"/>
      <c r="AY251" s="79"/>
      <c r="AZ251" s="79"/>
      <c r="BA251">
        <v>282</v>
      </c>
      <c r="BB251" s="78" t="str">
        <f>REPLACE(INDEX(GroupVertices[Group],MATCH(Edges25[[#This Row],[Vertex 1]],GroupVertices[Vertex],0)),1,1,"")</f>
        <v>2</v>
      </c>
      <c r="BC251" s="78" t="str">
        <f>REPLACE(INDEX(GroupVertices[Group],MATCH(Edges25[[#This Row],[Vertex 2]],GroupVertices[Vertex],0)),1,1,"")</f>
        <v>2</v>
      </c>
      <c r="BD251" s="48">
        <v>0</v>
      </c>
      <c r="BE251" s="49">
        <v>0</v>
      </c>
      <c r="BF251" s="48">
        <v>1</v>
      </c>
      <c r="BG251" s="49">
        <v>7.142857142857143</v>
      </c>
      <c r="BH251" s="48">
        <v>0</v>
      </c>
      <c r="BI251" s="49">
        <v>0</v>
      </c>
      <c r="BJ251" s="48">
        <v>13</v>
      </c>
      <c r="BK251" s="49">
        <v>92.85714285714286</v>
      </c>
      <c r="BL251" s="48">
        <v>14</v>
      </c>
    </row>
    <row r="252" spans="1:64" ht="15">
      <c r="A252" s="64" t="s">
        <v>237</v>
      </c>
      <c r="B252" s="64" t="s">
        <v>237</v>
      </c>
      <c r="C252" s="65"/>
      <c r="D252" s="66"/>
      <c r="E252" s="67"/>
      <c r="F252" s="68"/>
      <c r="G252" s="65"/>
      <c r="H252" s="69"/>
      <c r="I252" s="70"/>
      <c r="J252" s="70"/>
      <c r="K252" s="34" t="s">
        <v>65</v>
      </c>
      <c r="L252" s="77">
        <v>254</v>
      </c>
      <c r="M252" s="77"/>
      <c r="N252" s="72"/>
      <c r="O252" s="79" t="s">
        <v>176</v>
      </c>
      <c r="P252" s="81">
        <v>43719.77476851852</v>
      </c>
      <c r="Q252" s="79" t="s">
        <v>488</v>
      </c>
      <c r="R252" s="83" t="s">
        <v>803</v>
      </c>
      <c r="S252" s="79" t="s">
        <v>893</v>
      </c>
      <c r="T252" s="79" t="s">
        <v>919</v>
      </c>
      <c r="U252" s="79"/>
      <c r="V252" s="83" t="s">
        <v>968</v>
      </c>
      <c r="W252" s="81">
        <v>43719.77476851852</v>
      </c>
      <c r="X252" s="83" t="s">
        <v>1218</v>
      </c>
      <c r="Y252" s="79"/>
      <c r="Z252" s="79"/>
      <c r="AA252" s="85" t="s">
        <v>1563</v>
      </c>
      <c r="AB252" s="79"/>
      <c r="AC252" s="79" t="b">
        <v>0</v>
      </c>
      <c r="AD252" s="79">
        <v>0</v>
      </c>
      <c r="AE252" s="85" t="s">
        <v>1659</v>
      </c>
      <c r="AF252" s="79" t="b">
        <v>0</v>
      </c>
      <c r="AG252" s="79" t="s">
        <v>1663</v>
      </c>
      <c r="AH252" s="79"/>
      <c r="AI252" s="85" t="s">
        <v>1659</v>
      </c>
      <c r="AJ252" s="79" t="b">
        <v>0</v>
      </c>
      <c r="AK252" s="79">
        <v>0</v>
      </c>
      <c r="AL252" s="85" t="s">
        <v>1659</v>
      </c>
      <c r="AM252" s="79" t="s">
        <v>1683</v>
      </c>
      <c r="AN252" s="79" t="b">
        <v>0</v>
      </c>
      <c r="AO252" s="85" t="s">
        <v>1563</v>
      </c>
      <c r="AP252" s="79" t="s">
        <v>176</v>
      </c>
      <c r="AQ252" s="79">
        <v>0</v>
      </c>
      <c r="AR252" s="79">
        <v>0</v>
      </c>
      <c r="AS252" s="79"/>
      <c r="AT252" s="79"/>
      <c r="AU252" s="79"/>
      <c r="AV252" s="79"/>
      <c r="AW252" s="79"/>
      <c r="AX252" s="79"/>
      <c r="AY252" s="79"/>
      <c r="AZ252" s="79"/>
      <c r="BA252">
        <v>282</v>
      </c>
      <c r="BB252" s="78" t="str">
        <f>REPLACE(INDEX(GroupVertices[Group],MATCH(Edges25[[#This Row],[Vertex 1]],GroupVertices[Vertex],0)),1,1,"")</f>
        <v>2</v>
      </c>
      <c r="BC252" s="78" t="str">
        <f>REPLACE(INDEX(GroupVertices[Group],MATCH(Edges25[[#This Row],[Vertex 2]],GroupVertices[Vertex],0)),1,1,"")</f>
        <v>2</v>
      </c>
      <c r="BD252" s="48">
        <v>0</v>
      </c>
      <c r="BE252" s="49">
        <v>0</v>
      </c>
      <c r="BF252" s="48">
        <v>0</v>
      </c>
      <c r="BG252" s="49">
        <v>0</v>
      </c>
      <c r="BH252" s="48">
        <v>0</v>
      </c>
      <c r="BI252" s="49">
        <v>0</v>
      </c>
      <c r="BJ252" s="48">
        <v>13</v>
      </c>
      <c r="BK252" s="49">
        <v>100</v>
      </c>
      <c r="BL252" s="48">
        <v>13</v>
      </c>
    </row>
    <row r="253" spans="1:64" ht="15">
      <c r="A253" s="64" t="s">
        <v>237</v>
      </c>
      <c r="B253" s="64" t="s">
        <v>237</v>
      </c>
      <c r="C253" s="65"/>
      <c r="D253" s="66"/>
      <c r="E253" s="67"/>
      <c r="F253" s="68"/>
      <c r="G253" s="65"/>
      <c r="H253" s="69"/>
      <c r="I253" s="70"/>
      <c r="J253" s="70"/>
      <c r="K253" s="34" t="s">
        <v>65</v>
      </c>
      <c r="L253" s="77">
        <v>255</v>
      </c>
      <c r="M253" s="77"/>
      <c r="N253" s="72"/>
      <c r="O253" s="79" t="s">
        <v>176</v>
      </c>
      <c r="P253" s="81">
        <v>43719.77478009259</v>
      </c>
      <c r="Q253" s="79" t="s">
        <v>489</v>
      </c>
      <c r="R253" s="83" t="s">
        <v>804</v>
      </c>
      <c r="S253" s="79" t="s">
        <v>893</v>
      </c>
      <c r="T253" s="79" t="s">
        <v>919</v>
      </c>
      <c r="U253" s="79"/>
      <c r="V253" s="83" t="s">
        <v>968</v>
      </c>
      <c r="W253" s="81">
        <v>43719.77478009259</v>
      </c>
      <c r="X253" s="83" t="s">
        <v>1219</v>
      </c>
      <c r="Y253" s="79"/>
      <c r="Z253" s="79"/>
      <c r="AA253" s="85" t="s">
        <v>1564</v>
      </c>
      <c r="AB253" s="79"/>
      <c r="AC253" s="79" t="b">
        <v>0</v>
      </c>
      <c r="AD253" s="79">
        <v>0</v>
      </c>
      <c r="AE253" s="85" t="s">
        <v>1659</v>
      </c>
      <c r="AF253" s="79" t="b">
        <v>0</v>
      </c>
      <c r="AG253" s="79" t="s">
        <v>1660</v>
      </c>
      <c r="AH253" s="79"/>
      <c r="AI253" s="85" t="s">
        <v>1659</v>
      </c>
      <c r="AJ253" s="79" t="b">
        <v>0</v>
      </c>
      <c r="AK253" s="79">
        <v>0</v>
      </c>
      <c r="AL253" s="85" t="s">
        <v>1659</v>
      </c>
      <c r="AM253" s="79" t="s">
        <v>1683</v>
      </c>
      <c r="AN253" s="79" t="b">
        <v>0</v>
      </c>
      <c r="AO253" s="85" t="s">
        <v>1564</v>
      </c>
      <c r="AP253" s="79" t="s">
        <v>176</v>
      </c>
      <c r="AQ253" s="79">
        <v>0</v>
      </c>
      <c r="AR253" s="79">
        <v>0</v>
      </c>
      <c r="AS253" s="79"/>
      <c r="AT253" s="79"/>
      <c r="AU253" s="79"/>
      <c r="AV253" s="79"/>
      <c r="AW253" s="79"/>
      <c r="AX253" s="79"/>
      <c r="AY253" s="79"/>
      <c r="AZ253" s="79"/>
      <c r="BA253">
        <v>282</v>
      </c>
      <c r="BB253" s="78" t="str">
        <f>REPLACE(INDEX(GroupVertices[Group],MATCH(Edges25[[#This Row],[Vertex 1]],GroupVertices[Vertex],0)),1,1,"")</f>
        <v>2</v>
      </c>
      <c r="BC253" s="78" t="str">
        <f>REPLACE(INDEX(GroupVertices[Group],MATCH(Edges25[[#This Row],[Vertex 2]],GroupVertices[Vertex],0)),1,1,"")</f>
        <v>2</v>
      </c>
      <c r="BD253" s="48">
        <v>0</v>
      </c>
      <c r="BE253" s="49">
        <v>0</v>
      </c>
      <c r="BF253" s="48">
        <v>1</v>
      </c>
      <c r="BG253" s="49">
        <v>7.6923076923076925</v>
      </c>
      <c r="BH253" s="48">
        <v>0</v>
      </c>
      <c r="BI253" s="49">
        <v>0</v>
      </c>
      <c r="BJ253" s="48">
        <v>12</v>
      </c>
      <c r="BK253" s="49">
        <v>92.3076923076923</v>
      </c>
      <c r="BL253" s="48">
        <v>13</v>
      </c>
    </row>
    <row r="254" spans="1:64" ht="15">
      <c r="A254" s="64" t="s">
        <v>237</v>
      </c>
      <c r="B254" s="64" t="s">
        <v>237</v>
      </c>
      <c r="C254" s="65"/>
      <c r="D254" s="66"/>
      <c r="E254" s="67"/>
      <c r="F254" s="68"/>
      <c r="G254" s="65"/>
      <c r="H254" s="69"/>
      <c r="I254" s="70"/>
      <c r="J254" s="70"/>
      <c r="K254" s="34" t="s">
        <v>65</v>
      </c>
      <c r="L254" s="77">
        <v>256</v>
      </c>
      <c r="M254" s="77"/>
      <c r="N254" s="72"/>
      <c r="O254" s="79" t="s">
        <v>176</v>
      </c>
      <c r="P254" s="81">
        <v>43719.77478009259</v>
      </c>
      <c r="Q254" s="79" t="s">
        <v>490</v>
      </c>
      <c r="R254" s="83" t="s">
        <v>805</v>
      </c>
      <c r="S254" s="79" t="s">
        <v>893</v>
      </c>
      <c r="T254" s="79" t="s">
        <v>919</v>
      </c>
      <c r="U254" s="79"/>
      <c r="V254" s="83" t="s">
        <v>968</v>
      </c>
      <c r="W254" s="81">
        <v>43719.77478009259</v>
      </c>
      <c r="X254" s="83" t="s">
        <v>1220</v>
      </c>
      <c r="Y254" s="79"/>
      <c r="Z254" s="79"/>
      <c r="AA254" s="85" t="s">
        <v>1565</v>
      </c>
      <c r="AB254" s="79"/>
      <c r="AC254" s="79" t="b">
        <v>0</v>
      </c>
      <c r="AD254" s="79">
        <v>0</v>
      </c>
      <c r="AE254" s="85" t="s">
        <v>1659</v>
      </c>
      <c r="AF254" s="79" t="b">
        <v>0</v>
      </c>
      <c r="AG254" s="79" t="s">
        <v>1660</v>
      </c>
      <c r="AH254" s="79"/>
      <c r="AI254" s="85" t="s">
        <v>1659</v>
      </c>
      <c r="AJ254" s="79" t="b">
        <v>0</v>
      </c>
      <c r="AK254" s="79">
        <v>0</v>
      </c>
      <c r="AL254" s="85" t="s">
        <v>1659</v>
      </c>
      <c r="AM254" s="79" t="s">
        <v>1683</v>
      </c>
      <c r="AN254" s="79" t="b">
        <v>0</v>
      </c>
      <c r="AO254" s="85" t="s">
        <v>1565</v>
      </c>
      <c r="AP254" s="79" t="s">
        <v>176</v>
      </c>
      <c r="AQ254" s="79">
        <v>0</v>
      </c>
      <c r="AR254" s="79">
        <v>0</v>
      </c>
      <c r="AS254" s="79"/>
      <c r="AT254" s="79"/>
      <c r="AU254" s="79"/>
      <c r="AV254" s="79"/>
      <c r="AW254" s="79"/>
      <c r="AX254" s="79"/>
      <c r="AY254" s="79"/>
      <c r="AZ254" s="79"/>
      <c r="BA254">
        <v>282</v>
      </c>
      <c r="BB254" s="78" t="str">
        <f>REPLACE(INDEX(GroupVertices[Group],MATCH(Edges25[[#This Row],[Vertex 1]],GroupVertices[Vertex],0)),1,1,"")</f>
        <v>2</v>
      </c>
      <c r="BC254" s="78" t="str">
        <f>REPLACE(INDEX(GroupVertices[Group],MATCH(Edges25[[#This Row],[Vertex 2]],GroupVertices[Vertex],0)),1,1,"")</f>
        <v>2</v>
      </c>
      <c r="BD254" s="48">
        <v>0</v>
      </c>
      <c r="BE254" s="49">
        <v>0</v>
      </c>
      <c r="BF254" s="48">
        <v>0</v>
      </c>
      <c r="BG254" s="49">
        <v>0</v>
      </c>
      <c r="BH254" s="48">
        <v>0</v>
      </c>
      <c r="BI254" s="49">
        <v>0</v>
      </c>
      <c r="BJ254" s="48">
        <v>15</v>
      </c>
      <c r="BK254" s="49">
        <v>100</v>
      </c>
      <c r="BL254" s="48">
        <v>15</v>
      </c>
    </row>
    <row r="255" spans="1:64" ht="15">
      <c r="A255" s="64" t="s">
        <v>237</v>
      </c>
      <c r="B255" s="64" t="s">
        <v>237</v>
      </c>
      <c r="C255" s="65"/>
      <c r="D255" s="66"/>
      <c r="E255" s="67"/>
      <c r="F255" s="68"/>
      <c r="G255" s="65"/>
      <c r="H255" s="69"/>
      <c r="I255" s="70"/>
      <c r="J255" s="70"/>
      <c r="K255" s="34" t="s">
        <v>65</v>
      </c>
      <c r="L255" s="77">
        <v>257</v>
      </c>
      <c r="M255" s="77"/>
      <c r="N255" s="72"/>
      <c r="O255" s="79" t="s">
        <v>176</v>
      </c>
      <c r="P255" s="81">
        <v>43719.77479166666</v>
      </c>
      <c r="Q255" s="79" t="s">
        <v>491</v>
      </c>
      <c r="R255" s="83" t="s">
        <v>806</v>
      </c>
      <c r="S255" s="79" t="s">
        <v>893</v>
      </c>
      <c r="T255" s="79" t="s">
        <v>919</v>
      </c>
      <c r="U255" s="79"/>
      <c r="V255" s="83" t="s">
        <v>968</v>
      </c>
      <c r="W255" s="81">
        <v>43719.77479166666</v>
      </c>
      <c r="X255" s="83" t="s">
        <v>1221</v>
      </c>
      <c r="Y255" s="79"/>
      <c r="Z255" s="79"/>
      <c r="AA255" s="85" t="s">
        <v>1566</v>
      </c>
      <c r="AB255" s="79"/>
      <c r="AC255" s="79" t="b">
        <v>0</v>
      </c>
      <c r="AD255" s="79">
        <v>0</v>
      </c>
      <c r="AE255" s="85" t="s">
        <v>1659</v>
      </c>
      <c r="AF255" s="79" t="b">
        <v>0</v>
      </c>
      <c r="AG255" s="79" t="s">
        <v>1660</v>
      </c>
      <c r="AH255" s="79"/>
      <c r="AI255" s="85" t="s">
        <v>1659</v>
      </c>
      <c r="AJ255" s="79" t="b">
        <v>0</v>
      </c>
      <c r="AK255" s="79">
        <v>0</v>
      </c>
      <c r="AL255" s="85" t="s">
        <v>1659</v>
      </c>
      <c r="AM255" s="79" t="s">
        <v>1683</v>
      </c>
      <c r="AN255" s="79" t="b">
        <v>0</v>
      </c>
      <c r="AO255" s="85" t="s">
        <v>1566</v>
      </c>
      <c r="AP255" s="79" t="s">
        <v>176</v>
      </c>
      <c r="AQ255" s="79">
        <v>0</v>
      </c>
      <c r="AR255" s="79">
        <v>0</v>
      </c>
      <c r="AS255" s="79"/>
      <c r="AT255" s="79"/>
      <c r="AU255" s="79"/>
      <c r="AV255" s="79"/>
      <c r="AW255" s="79"/>
      <c r="AX255" s="79"/>
      <c r="AY255" s="79"/>
      <c r="AZ255" s="79"/>
      <c r="BA255">
        <v>282</v>
      </c>
      <c r="BB255" s="78" t="str">
        <f>REPLACE(INDEX(GroupVertices[Group],MATCH(Edges25[[#This Row],[Vertex 1]],GroupVertices[Vertex],0)),1,1,"")</f>
        <v>2</v>
      </c>
      <c r="BC255" s="78" t="str">
        <f>REPLACE(INDEX(GroupVertices[Group],MATCH(Edges25[[#This Row],[Vertex 2]],GroupVertices[Vertex],0)),1,1,"")</f>
        <v>2</v>
      </c>
      <c r="BD255" s="48">
        <v>0</v>
      </c>
      <c r="BE255" s="49">
        <v>0</v>
      </c>
      <c r="BF255" s="48">
        <v>0</v>
      </c>
      <c r="BG255" s="49">
        <v>0</v>
      </c>
      <c r="BH255" s="48">
        <v>0</v>
      </c>
      <c r="BI255" s="49">
        <v>0</v>
      </c>
      <c r="BJ255" s="48">
        <v>14</v>
      </c>
      <c r="BK255" s="49">
        <v>100</v>
      </c>
      <c r="BL255" s="48">
        <v>14</v>
      </c>
    </row>
    <row r="256" spans="1:64" ht="15">
      <c r="A256" s="64" t="s">
        <v>237</v>
      </c>
      <c r="B256" s="64" t="s">
        <v>237</v>
      </c>
      <c r="C256" s="65"/>
      <c r="D256" s="66"/>
      <c r="E256" s="67"/>
      <c r="F256" s="68"/>
      <c r="G256" s="65"/>
      <c r="H256" s="69"/>
      <c r="I256" s="70"/>
      <c r="J256" s="70"/>
      <c r="K256" s="34" t="s">
        <v>65</v>
      </c>
      <c r="L256" s="77">
        <v>258</v>
      </c>
      <c r="M256" s="77"/>
      <c r="N256" s="72"/>
      <c r="O256" s="79" t="s">
        <v>176</v>
      </c>
      <c r="P256" s="81">
        <v>43719.77480324074</v>
      </c>
      <c r="Q256" s="79" t="s">
        <v>492</v>
      </c>
      <c r="R256" s="83" t="s">
        <v>807</v>
      </c>
      <c r="S256" s="79" t="s">
        <v>893</v>
      </c>
      <c r="T256" s="79" t="s">
        <v>919</v>
      </c>
      <c r="U256" s="79"/>
      <c r="V256" s="83" t="s">
        <v>968</v>
      </c>
      <c r="W256" s="81">
        <v>43719.77480324074</v>
      </c>
      <c r="X256" s="83" t="s">
        <v>1222</v>
      </c>
      <c r="Y256" s="79"/>
      <c r="Z256" s="79"/>
      <c r="AA256" s="85" t="s">
        <v>1567</v>
      </c>
      <c r="AB256" s="79"/>
      <c r="AC256" s="79" t="b">
        <v>0</v>
      </c>
      <c r="AD256" s="79">
        <v>0</v>
      </c>
      <c r="AE256" s="85" t="s">
        <v>1659</v>
      </c>
      <c r="AF256" s="79" t="b">
        <v>0</v>
      </c>
      <c r="AG256" s="79" t="s">
        <v>1660</v>
      </c>
      <c r="AH256" s="79"/>
      <c r="AI256" s="85" t="s">
        <v>1659</v>
      </c>
      <c r="AJ256" s="79" t="b">
        <v>0</v>
      </c>
      <c r="AK256" s="79">
        <v>0</v>
      </c>
      <c r="AL256" s="85" t="s">
        <v>1659</v>
      </c>
      <c r="AM256" s="79" t="s">
        <v>1683</v>
      </c>
      <c r="AN256" s="79" t="b">
        <v>0</v>
      </c>
      <c r="AO256" s="85" t="s">
        <v>1567</v>
      </c>
      <c r="AP256" s="79" t="s">
        <v>176</v>
      </c>
      <c r="AQ256" s="79">
        <v>0</v>
      </c>
      <c r="AR256" s="79">
        <v>0</v>
      </c>
      <c r="AS256" s="79"/>
      <c r="AT256" s="79"/>
      <c r="AU256" s="79"/>
      <c r="AV256" s="79"/>
      <c r="AW256" s="79"/>
      <c r="AX256" s="79"/>
      <c r="AY256" s="79"/>
      <c r="AZ256" s="79"/>
      <c r="BA256">
        <v>282</v>
      </c>
      <c r="BB256" s="78" t="str">
        <f>REPLACE(INDEX(GroupVertices[Group],MATCH(Edges25[[#This Row],[Vertex 1]],GroupVertices[Vertex],0)),1,1,"")</f>
        <v>2</v>
      </c>
      <c r="BC256" s="78" t="str">
        <f>REPLACE(INDEX(GroupVertices[Group],MATCH(Edges25[[#This Row],[Vertex 2]],GroupVertices[Vertex],0)),1,1,"")</f>
        <v>2</v>
      </c>
      <c r="BD256" s="48">
        <v>0</v>
      </c>
      <c r="BE256" s="49">
        <v>0</v>
      </c>
      <c r="BF256" s="48">
        <v>0</v>
      </c>
      <c r="BG256" s="49">
        <v>0</v>
      </c>
      <c r="BH256" s="48">
        <v>0</v>
      </c>
      <c r="BI256" s="49">
        <v>0</v>
      </c>
      <c r="BJ256" s="48">
        <v>16</v>
      </c>
      <c r="BK256" s="49">
        <v>100</v>
      </c>
      <c r="BL256" s="48">
        <v>16</v>
      </c>
    </row>
    <row r="257" spans="1:64" ht="15">
      <c r="A257" s="64" t="s">
        <v>237</v>
      </c>
      <c r="B257" s="64" t="s">
        <v>237</v>
      </c>
      <c r="C257" s="65"/>
      <c r="D257" s="66"/>
      <c r="E257" s="67"/>
      <c r="F257" s="68"/>
      <c r="G257" s="65"/>
      <c r="H257" s="69"/>
      <c r="I257" s="70"/>
      <c r="J257" s="70"/>
      <c r="K257" s="34" t="s">
        <v>65</v>
      </c>
      <c r="L257" s="77">
        <v>259</v>
      </c>
      <c r="M257" s="77"/>
      <c r="N257" s="72"/>
      <c r="O257" s="79" t="s">
        <v>176</v>
      </c>
      <c r="P257" s="81">
        <v>43719.99324074074</v>
      </c>
      <c r="Q257" s="79" t="s">
        <v>493</v>
      </c>
      <c r="R257" s="83" t="s">
        <v>808</v>
      </c>
      <c r="S257" s="79" t="s">
        <v>893</v>
      </c>
      <c r="T257" s="79" t="s">
        <v>919</v>
      </c>
      <c r="U257" s="79"/>
      <c r="V257" s="83" t="s">
        <v>968</v>
      </c>
      <c r="W257" s="81">
        <v>43719.99324074074</v>
      </c>
      <c r="X257" s="83" t="s">
        <v>1223</v>
      </c>
      <c r="Y257" s="79"/>
      <c r="Z257" s="79"/>
      <c r="AA257" s="85" t="s">
        <v>1568</v>
      </c>
      <c r="AB257" s="79"/>
      <c r="AC257" s="79" t="b">
        <v>0</v>
      </c>
      <c r="AD257" s="79">
        <v>0</v>
      </c>
      <c r="AE257" s="85" t="s">
        <v>1659</v>
      </c>
      <c r="AF257" s="79" t="b">
        <v>0</v>
      </c>
      <c r="AG257" s="79" t="s">
        <v>1660</v>
      </c>
      <c r="AH257" s="79"/>
      <c r="AI257" s="85" t="s">
        <v>1659</v>
      </c>
      <c r="AJ257" s="79" t="b">
        <v>0</v>
      </c>
      <c r="AK257" s="79">
        <v>0</v>
      </c>
      <c r="AL257" s="85" t="s">
        <v>1659</v>
      </c>
      <c r="AM257" s="79" t="s">
        <v>1683</v>
      </c>
      <c r="AN257" s="79" t="b">
        <v>0</v>
      </c>
      <c r="AO257" s="85" t="s">
        <v>1568</v>
      </c>
      <c r="AP257" s="79" t="s">
        <v>176</v>
      </c>
      <c r="AQ257" s="79">
        <v>0</v>
      </c>
      <c r="AR257" s="79">
        <v>0</v>
      </c>
      <c r="AS257" s="79"/>
      <c r="AT257" s="79"/>
      <c r="AU257" s="79"/>
      <c r="AV257" s="79"/>
      <c r="AW257" s="79"/>
      <c r="AX257" s="79"/>
      <c r="AY257" s="79"/>
      <c r="AZ257" s="79"/>
      <c r="BA257">
        <v>282</v>
      </c>
      <c r="BB257" s="78" t="str">
        <f>REPLACE(INDEX(GroupVertices[Group],MATCH(Edges25[[#This Row],[Vertex 1]],GroupVertices[Vertex],0)),1,1,"")</f>
        <v>2</v>
      </c>
      <c r="BC257" s="78" t="str">
        <f>REPLACE(INDEX(GroupVertices[Group],MATCH(Edges25[[#This Row],[Vertex 2]],GroupVertices[Vertex],0)),1,1,"")</f>
        <v>2</v>
      </c>
      <c r="BD257" s="48">
        <v>0</v>
      </c>
      <c r="BE257" s="49">
        <v>0</v>
      </c>
      <c r="BF257" s="48">
        <v>0</v>
      </c>
      <c r="BG257" s="49">
        <v>0</v>
      </c>
      <c r="BH257" s="48">
        <v>0</v>
      </c>
      <c r="BI257" s="49">
        <v>0</v>
      </c>
      <c r="BJ257" s="48">
        <v>14</v>
      </c>
      <c r="BK257" s="49">
        <v>100</v>
      </c>
      <c r="BL257" s="48">
        <v>14</v>
      </c>
    </row>
    <row r="258" spans="1:64" ht="15">
      <c r="A258" s="64" t="s">
        <v>237</v>
      </c>
      <c r="B258" s="64" t="s">
        <v>237</v>
      </c>
      <c r="C258" s="65"/>
      <c r="D258" s="66"/>
      <c r="E258" s="67"/>
      <c r="F258" s="68"/>
      <c r="G258" s="65"/>
      <c r="H258" s="69"/>
      <c r="I258" s="70"/>
      <c r="J258" s="70"/>
      <c r="K258" s="34" t="s">
        <v>65</v>
      </c>
      <c r="L258" s="77">
        <v>260</v>
      </c>
      <c r="M258" s="77"/>
      <c r="N258" s="72"/>
      <c r="O258" s="79" t="s">
        <v>176</v>
      </c>
      <c r="P258" s="81">
        <v>43719.993252314816</v>
      </c>
      <c r="Q258" s="79" t="s">
        <v>494</v>
      </c>
      <c r="R258" s="83" t="s">
        <v>809</v>
      </c>
      <c r="S258" s="79" t="s">
        <v>893</v>
      </c>
      <c r="T258" s="79" t="s">
        <v>919</v>
      </c>
      <c r="U258" s="79"/>
      <c r="V258" s="83" t="s">
        <v>968</v>
      </c>
      <c r="W258" s="81">
        <v>43719.993252314816</v>
      </c>
      <c r="X258" s="83" t="s">
        <v>1224</v>
      </c>
      <c r="Y258" s="79"/>
      <c r="Z258" s="79"/>
      <c r="AA258" s="85" t="s">
        <v>1569</v>
      </c>
      <c r="AB258" s="79"/>
      <c r="AC258" s="79" t="b">
        <v>0</v>
      </c>
      <c r="AD258" s="79">
        <v>0</v>
      </c>
      <c r="AE258" s="85" t="s">
        <v>1659</v>
      </c>
      <c r="AF258" s="79" t="b">
        <v>0</v>
      </c>
      <c r="AG258" s="79" t="s">
        <v>1660</v>
      </c>
      <c r="AH258" s="79"/>
      <c r="AI258" s="85" t="s">
        <v>1659</v>
      </c>
      <c r="AJ258" s="79" t="b">
        <v>0</v>
      </c>
      <c r="AK258" s="79">
        <v>0</v>
      </c>
      <c r="AL258" s="85" t="s">
        <v>1659</v>
      </c>
      <c r="AM258" s="79" t="s">
        <v>1683</v>
      </c>
      <c r="AN258" s="79" t="b">
        <v>0</v>
      </c>
      <c r="AO258" s="85" t="s">
        <v>1569</v>
      </c>
      <c r="AP258" s="79" t="s">
        <v>176</v>
      </c>
      <c r="AQ258" s="79">
        <v>0</v>
      </c>
      <c r="AR258" s="79">
        <v>0</v>
      </c>
      <c r="AS258" s="79"/>
      <c r="AT258" s="79"/>
      <c r="AU258" s="79"/>
      <c r="AV258" s="79"/>
      <c r="AW258" s="79"/>
      <c r="AX258" s="79"/>
      <c r="AY258" s="79"/>
      <c r="AZ258" s="79"/>
      <c r="BA258">
        <v>282</v>
      </c>
      <c r="BB258" s="78" t="str">
        <f>REPLACE(INDEX(GroupVertices[Group],MATCH(Edges25[[#This Row],[Vertex 1]],GroupVertices[Vertex],0)),1,1,"")</f>
        <v>2</v>
      </c>
      <c r="BC258" s="78" t="str">
        <f>REPLACE(INDEX(GroupVertices[Group],MATCH(Edges25[[#This Row],[Vertex 2]],GroupVertices[Vertex],0)),1,1,"")</f>
        <v>2</v>
      </c>
      <c r="BD258" s="48">
        <v>0</v>
      </c>
      <c r="BE258" s="49">
        <v>0</v>
      </c>
      <c r="BF258" s="48">
        <v>0</v>
      </c>
      <c r="BG258" s="49">
        <v>0</v>
      </c>
      <c r="BH258" s="48">
        <v>0</v>
      </c>
      <c r="BI258" s="49">
        <v>0</v>
      </c>
      <c r="BJ258" s="48">
        <v>16</v>
      </c>
      <c r="BK258" s="49">
        <v>100</v>
      </c>
      <c r="BL258" s="48">
        <v>16</v>
      </c>
    </row>
    <row r="259" spans="1:64" ht="15">
      <c r="A259" s="64" t="s">
        <v>237</v>
      </c>
      <c r="B259" s="64" t="s">
        <v>237</v>
      </c>
      <c r="C259" s="65"/>
      <c r="D259" s="66"/>
      <c r="E259" s="67"/>
      <c r="F259" s="68"/>
      <c r="G259" s="65"/>
      <c r="H259" s="69"/>
      <c r="I259" s="70"/>
      <c r="J259" s="70"/>
      <c r="K259" s="34" t="s">
        <v>65</v>
      </c>
      <c r="L259" s="77">
        <v>261</v>
      </c>
      <c r="M259" s="77"/>
      <c r="N259" s="72"/>
      <c r="O259" s="79" t="s">
        <v>176</v>
      </c>
      <c r="P259" s="81">
        <v>43720.19112268519</v>
      </c>
      <c r="Q259" s="79" t="s">
        <v>495</v>
      </c>
      <c r="R259" s="83" t="s">
        <v>810</v>
      </c>
      <c r="S259" s="79" t="s">
        <v>893</v>
      </c>
      <c r="T259" s="79" t="s">
        <v>919</v>
      </c>
      <c r="U259" s="79"/>
      <c r="V259" s="83" t="s">
        <v>968</v>
      </c>
      <c r="W259" s="81">
        <v>43720.19112268519</v>
      </c>
      <c r="X259" s="83" t="s">
        <v>1225</v>
      </c>
      <c r="Y259" s="79"/>
      <c r="Z259" s="79"/>
      <c r="AA259" s="85" t="s">
        <v>1570</v>
      </c>
      <c r="AB259" s="79"/>
      <c r="AC259" s="79" t="b">
        <v>0</v>
      </c>
      <c r="AD259" s="79">
        <v>0</v>
      </c>
      <c r="AE259" s="85" t="s">
        <v>1659</v>
      </c>
      <c r="AF259" s="79" t="b">
        <v>0</v>
      </c>
      <c r="AG259" s="79" t="s">
        <v>1660</v>
      </c>
      <c r="AH259" s="79"/>
      <c r="AI259" s="85" t="s">
        <v>1659</v>
      </c>
      <c r="AJ259" s="79" t="b">
        <v>0</v>
      </c>
      <c r="AK259" s="79">
        <v>0</v>
      </c>
      <c r="AL259" s="85" t="s">
        <v>1659</v>
      </c>
      <c r="AM259" s="79" t="s">
        <v>1683</v>
      </c>
      <c r="AN259" s="79" t="b">
        <v>0</v>
      </c>
      <c r="AO259" s="85" t="s">
        <v>1570</v>
      </c>
      <c r="AP259" s="79" t="s">
        <v>176</v>
      </c>
      <c r="AQ259" s="79">
        <v>0</v>
      </c>
      <c r="AR259" s="79">
        <v>0</v>
      </c>
      <c r="AS259" s="79"/>
      <c r="AT259" s="79"/>
      <c r="AU259" s="79"/>
      <c r="AV259" s="79"/>
      <c r="AW259" s="79"/>
      <c r="AX259" s="79"/>
      <c r="AY259" s="79"/>
      <c r="AZ259" s="79"/>
      <c r="BA259">
        <v>282</v>
      </c>
      <c r="BB259" s="78" t="str">
        <f>REPLACE(INDEX(GroupVertices[Group],MATCH(Edges25[[#This Row],[Vertex 1]],GroupVertices[Vertex],0)),1,1,"")</f>
        <v>2</v>
      </c>
      <c r="BC259" s="78" t="str">
        <f>REPLACE(INDEX(GroupVertices[Group],MATCH(Edges25[[#This Row],[Vertex 2]],GroupVertices[Vertex],0)),1,1,"")</f>
        <v>2</v>
      </c>
      <c r="BD259" s="48">
        <v>1</v>
      </c>
      <c r="BE259" s="49">
        <v>9.090909090909092</v>
      </c>
      <c r="BF259" s="48">
        <v>0</v>
      </c>
      <c r="BG259" s="49">
        <v>0</v>
      </c>
      <c r="BH259" s="48">
        <v>0</v>
      </c>
      <c r="BI259" s="49">
        <v>0</v>
      </c>
      <c r="BJ259" s="48">
        <v>10</v>
      </c>
      <c r="BK259" s="49">
        <v>90.9090909090909</v>
      </c>
      <c r="BL259" s="48">
        <v>11</v>
      </c>
    </row>
    <row r="260" spans="1:64" ht="15">
      <c r="A260" s="64" t="s">
        <v>237</v>
      </c>
      <c r="B260" s="64" t="s">
        <v>237</v>
      </c>
      <c r="C260" s="65"/>
      <c r="D260" s="66"/>
      <c r="E260" s="67"/>
      <c r="F260" s="68"/>
      <c r="G260" s="65"/>
      <c r="H260" s="69"/>
      <c r="I260" s="70"/>
      <c r="J260" s="70"/>
      <c r="K260" s="34" t="s">
        <v>65</v>
      </c>
      <c r="L260" s="77">
        <v>262</v>
      </c>
      <c r="M260" s="77"/>
      <c r="N260" s="72"/>
      <c r="O260" s="79" t="s">
        <v>176</v>
      </c>
      <c r="P260" s="81">
        <v>43720.19113425926</v>
      </c>
      <c r="Q260" s="79" t="s">
        <v>496</v>
      </c>
      <c r="R260" s="83" t="s">
        <v>811</v>
      </c>
      <c r="S260" s="79" t="s">
        <v>893</v>
      </c>
      <c r="T260" s="79" t="s">
        <v>919</v>
      </c>
      <c r="U260" s="79"/>
      <c r="V260" s="83" t="s">
        <v>968</v>
      </c>
      <c r="W260" s="81">
        <v>43720.19113425926</v>
      </c>
      <c r="X260" s="83" t="s">
        <v>1226</v>
      </c>
      <c r="Y260" s="79"/>
      <c r="Z260" s="79"/>
      <c r="AA260" s="85" t="s">
        <v>1571</v>
      </c>
      <c r="AB260" s="79"/>
      <c r="AC260" s="79" t="b">
        <v>0</v>
      </c>
      <c r="AD260" s="79">
        <v>0</v>
      </c>
      <c r="AE260" s="85" t="s">
        <v>1659</v>
      </c>
      <c r="AF260" s="79" t="b">
        <v>0</v>
      </c>
      <c r="AG260" s="79" t="s">
        <v>1660</v>
      </c>
      <c r="AH260" s="79"/>
      <c r="AI260" s="85" t="s">
        <v>1659</v>
      </c>
      <c r="AJ260" s="79" t="b">
        <v>0</v>
      </c>
      <c r="AK260" s="79">
        <v>0</v>
      </c>
      <c r="AL260" s="85" t="s">
        <v>1659</v>
      </c>
      <c r="AM260" s="79" t="s">
        <v>1683</v>
      </c>
      <c r="AN260" s="79" t="b">
        <v>0</v>
      </c>
      <c r="AO260" s="85" t="s">
        <v>1571</v>
      </c>
      <c r="AP260" s="79" t="s">
        <v>176</v>
      </c>
      <c r="AQ260" s="79">
        <v>0</v>
      </c>
      <c r="AR260" s="79">
        <v>0</v>
      </c>
      <c r="AS260" s="79"/>
      <c r="AT260" s="79"/>
      <c r="AU260" s="79"/>
      <c r="AV260" s="79"/>
      <c r="AW260" s="79"/>
      <c r="AX260" s="79"/>
      <c r="AY260" s="79"/>
      <c r="AZ260" s="79"/>
      <c r="BA260">
        <v>282</v>
      </c>
      <c r="BB260" s="78" t="str">
        <f>REPLACE(INDEX(GroupVertices[Group],MATCH(Edges25[[#This Row],[Vertex 1]],GroupVertices[Vertex],0)),1,1,"")</f>
        <v>2</v>
      </c>
      <c r="BC260" s="78" t="str">
        <f>REPLACE(INDEX(GroupVertices[Group],MATCH(Edges25[[#This Row],[Vertex 2]],GroupVertices[Vertex],0)),1,1,"")</f>
        <v>2</v>
      </c>
      <c r="BD260" s="48">
        <v>0</v>
      </c>
      <c r="BE260" s="49">
        <v>0</v>
      </c>
      <c r="BF260" s="48">
        <v>0</v>
      </c>
      <c r="BG260" s="49">
        <v>0</v>
      </c>
      <c r="BH260" s="48">
        <v>0</v>
      </c>
      <c r="BI260" s="49">
        <v>0</v>
      </c>
      <c r="BJ260" s="48">
        <v>16</v>
      </c>
      <c r="BK260" s="49">
        <v>100</v>
      </c>
      <c r="BL260" s="48">
        <v>16</v>
      </c>
    </row>
    <row r="261" spans="1:64" ht="15">
      <c r="A261" s="64" t="s">
        <v>237</v>
      </c>
      <c r="B261" s="64" t="s">
        <v>237</v>
      </c>
      <c r="C261" s="65"/>
      <c r="D261" s="66"/>
      <c r="E261" s="67"/>
      <c r="F261" s="68"/>
      <c r="G261" s="65"/>
      <c r="H261" s="69"/>
      <c r="I261" s="70"/>
      <c r="J261" s="70"/>
      <c r="K261" s="34" t="s">
        <v>65</v>
      </c>
      <c r="L261" s="77">
        <v>263</v>
      </c>
      <c r="M261" s="77"/>
      <c r="N261" s="72"/>
      <c r="O261" s="79" t="s">
        <v>176</v>
      </c>
      <c r="P261" s="81">
        <v>43720.19113425926</v>
      </c>
      <c r="Q261" s="79" t="s">
        <v>497</v>
      </c>
      <c r="R261" s="83" t="s">
        <v>812</v>
      </c>
      <c r="S261" s="79" t="s">
        <v>893</v>
      </c>
      <c r="T261" s="79" t="s">
        <v>919</v>
      </c>
      <c r="U261" s="79"/>
      <c r="V261" s="83" t="s">
        <v>968</v>
      </c>
      <c r="W261" s="81">
        <v>43720.19113425926</v>
      </c>
      <c r="X261" s="83" t="s">
        <v>1227</v>
      </c>
      <c r="Y261" s="79"/>
      <c r="Z261" s="79"/>
      <c r="AA261" s="85" t="s">
        <v>1572</v>
      </c>
      <c r="AB261" s="79"/>
      <c r="AC261" s="79" t="b">
        <v>0</v>
      </c>
      <c r="AD261" s="79">
        <v>0</v>
      </c>
      <c r="AE261" s="85" t="s">
        <v>1659</v>
      </c>
      <c r="AF261" s="79" t="b">
        <v>0</v>
      </c>
      <c r="AG261" s="79" t="s">
        <v>1660</v>
      </c>
      <c r="AH261" s="79"/>
      <c r="AI261" s="85" t="s">
        <v>1659</v>
      </c>
      <c r="AJ261" s="79" t="b">
        <v>0</v>
      </c>
      <c r="AK261" s="79">
        <v>0</v>
      </c>
      <c r="AL261" s="85" t="s">
        <v>1659</v>
      </c>
      <c r="AM261" s="79" t="s">
        <v>1683</v>
      </c>
      <c r="AN261" s="79" t="b">
        <v>0</v>
      </c>
      <c r="AO261" s="85" t="s">
        <v>1572</v>
      </c>
      <c r="AP261" s="79" t="s">
        <v>176</v>
      </c>
      <c r="AQ261" s="79">
        <v>0</v>
      </c>
      <c r="AR261" s="79">
        <v>0</v>
      </c>
      <c r="AS261" s="79"/>
      <c r="AT261" s="79"/>
      <c r="AU261" s="79"/>
      <c r="AV261" s="79"/>
      <c r="AW261" s="79"/>
      <c r="AX261" s="79"/>
      <c r="AY261" s="79"/>
      <c r="AZ261" s="79"/>
      <c r="BA261">
        <v>282</v>
      </c>
      <c r="BB261" s="78" t="str">
        <f>REPLACE(INDEX(GroupVertices[Group],MATCH(Edges25[[#This Row],[Vertex 1]],GroupVertices[Vertex],0)),1,1,"")</f>
        <v>2</v>
      </c>
      <c r="BC261" s="78" t="str">
        <f>REPLACE(INDEX(GroupVertices[Group],MATCH(Edges25[[#This Row],[Vertex 2]],GroupVertices[Vertex],0)),1,1,"")</f>
        <v>2</v>
      </c>
      <c r="BD261" s="48">
        <v>0</v>
      </c>
      <c r="BE261" s="49">
        <v>0</v>
      </c>
      <c r="BF261" s="48">
        <v>0</v>
      </c>
      <c r="BG261" s="49">
        <v>0</v>
      </c>
      <c r="BH261" s="48">
        <v>0</v>
      </c>
      <c r="BI261" s="49">
        <v>0</v>
      </c>
      <c r="BJ261" s="48">
        <v>12</v>
      </c>
      <c r="BK261" s="49">
        <v>100</v>
      </c>
      <c r="BL261" s="48">
        <v>12</v>
      </c>
    </row>
    <row r="262" spans="1:64" ht="15">
      <c r="A262" s="64" t="s">
        <v>237</v>
      </c>
      <c r="B262" s="64" t="s">
        <v>237</v>
      </c>
      <c r="C262" s="65"/>
      <c r="D262" s="66"/>
      <c r="E262" s="67"/>
      <c r="F262" s="68"/>
      <c r="G262" s="65"/>
      <c r="H262" s="69"/>
      <c r="I262" s="70"/>
      <c r="J262" s="70"/>
      <c r="K262" s="34" t="s">
        <v>65</v>
      </c>
      <c r="L262" s="77">
        <v>264</v>
      </c>
      <c r="M262" s="77"/>
      <c r="N262" s="72"/>
      <c r="O262" s="79" t="s">
        <v>176</v>
      </c>
      <c r="P262" s="81">
        <v>43720.191145833334</v>
      </c>
      <c r="Q262" s="79" t="s">
        <v>498</v>
      </c>
      <c r="R262" s="83" t="s">
        <v>813</v>
      </c>
      <c r="S262" s="79" t="s">
        <v>893</v>
      </c>
      <c r="T262" s="79" t="s">
        <v>919</v>
      </c>
      <c r="U262" s="79"/>
      <c r="V262" s="83" t="s">
        <v>968</v>
      </c>
      <c r="W262" s="81">
        <v>43720.191145833334</v>
      </c>
      <c r="X262" s="83" t="s">
        <v>1228</v>
      </c>
      <c r="Y262" s="79"/>
      <c r="Z262" s="79"/>
      <c r="AA262" s="85" t="s">
        <v>1573</v>
      </c>
      <c r="AB262" s="79"/>
      <c r="AC262" s="79" t="b">
        <v>0</v>
      </c>
      <c r="AD262" s="79">
        <v>0</v>
      </c>
      <c r="AE262" s="85" t="s">
        <v>1659</v>
      </c>
      <c r="AF262" s="79" t="b">
        <v>0</v>
      </c>
      <c r="AG262" s="79" t="s">
        <v>1660</v>
      </c>
      <c r="AH262" s="79"/>
      <c r="AI262" s="85" t="s">
        <v>1659</v>
      </c>
      <c r="AJ262" s="79" t="b">
        <v>0</v>
      </c>
      <c r="AK262" s="79">
        <v>0</v>
      </c>
      <c r="AL262" s="85" t="s">
        <v>1659</v>
      </c>
      <c r="AM262" s="79" t="s">
        <v>1683</v>
      </c>
      <c r="AN262" s="79" t="b">
        <v>0</v>
      </c>
      <c r="AO262" s="85" t="s">
        <v>1573</v>
      </c>
      <c r="AP262" s="79" t="s">
        <v>176</v>
      </c>
      <c r="AQ262" s="79">
        <v>0</v>
      </c>
      <c r="AR262" s="79">
        <v>0</v>
      </c>
      <c r="AS262" s="79"/>
      <c r="AT262" s="79"/>
      <c r="AU262" s="79"/>
      <c r="AV262" s="79"/>
      <c r="AW262" s="79"/>
      <c r="AX262" s="79"/>
      <c r="AY262" s="79"/>
      <c r="AZ262" s="79"/>
      <c r="BA262">
        <v>282</v>
      </c>
      <c r="BB262" s="78" t="str">
        <f>REPLACE(INDEX(GroupVertices[Group],MATCH(Edges25[[#This Row],[Vertex 1]],GroupVertices[Vertex],0)),1,1,"")</f>
        <v>2</v>
      </c>
      <c r="BC262" s="78" t="str">
        <f>REPLACE(INDEX(GroupVertices[Group],MATCH(Edges25[[#This Row],[Vertex 2]],GroupVertices[Vertex],0)),1,1,"")</f>
        <v>2</v>
      </c>
      <c r="BD262" s="48">
        <v>0</v>
      </c>
      <c r="BE262" s="49">
        <v>0</v>
      </c>
      <c r="BF262" s="48">
        <v>0</v>
      </c>
      <c r="BG262" s="49">
        <v>0</v>
      </c>
      <c r="BH262" s="48">
        <v>0</v>
      </c>
      <c r="BI262" s="49">
        <v>0</v>
      </c>
      <c r="BJ262" s="48">
        <v>12</v>
      </c>
      <c r="BK262" s="49">
        <v>100</v>
      </c>
      <c r="BL262" s="48">
        <v>12</v>
      </c>
    </row>
    <row r="263" spans="1:64" ht="15">
      <c r="A263" s="64" t="s">
        <v>237</v>
      </c>
      <c r="B263" s="64" t="s">
        <v>237</v>
      </c>
      <c r="C263" s="65"/>
      <c r="D263" s="66"/>
      <c r="E263" s="67"/>
      <c r="F263" s="68"/>
      <c r="G263" s="65"/>
      <c r="H263" s="69"/>
      <c r="I263" s="70"/>
      <c r="J263" s="70"/>
      <c r="K263" s="34" t="s">
        <v>65</v>
      </c>
      <c r="L263" s="77">
        <v>265</v>
      </c>
      <c r="M263" s="77"/>
      <c r="N263" s="72"/>
      <c r="O263" s="79" t="s">
        <v>176</v>
      </c>
      <c r="P263" s="81">
        <v>43720.42854166667</v>
      </c>
      <c r="Q263" s="79" t="s">
        <v>499</v>
      </c>
      <c r="R263" s="83" t="s">
        <v>814</v>
      </c>
      <c r="S263" s="79" t="s">
        <v>893</v>
      </c>
      <c r="T263" s="79" t="s">
        <v>919</v>
      </c>
      <c r="U263" s="79"/>
      <c r="V263" s="83" t="s">
        <v>968</v>
      </c>
      <c r="W263" s="81">
        <v>43720.42854166667</v>
      </c>
      <c r="X263" s="83" t="s">
        <v>1229</v>
      </c>
      <c r="Y263" s="79"/>
      <c r="Z263" s="79"/>
      <c r="AA263" s="85" t="s">
        <v>1574</v>
      </c>
      <c r="AB263" s="79"/>
      <c r="AC263" s="79" t="b">
        <v>0</v>
      </c>
      <c r="AD263" s="79">
        <v>0</v>
      </c>
      <c r="AE263" s="85" t="s">
        <v>1659</v>
      </c>
      <c r="AF263" s="79" t="b">
        <v>0</v>
      </c>
      <c r="AG263" s="79" t="s">
        <v>1660</v>
      </c>
      <c r="AH263" s="79"/>
      <c r="AI263" s="85" t="s">
        <v>1659</v>
      </c>
      <c r="AJ263" s="79" t="b">
        <v>0</v>
      </c>
      <c r="AK263" s="79">
        <v>0</v>
      </c>
      <c r="AL263" s="85" t="s">
        <v>1659</v>
      </c>
      <c r="AM263" s="79" t="s">
        <v>1683</v>
      </c>
      <c r="AN263" s="79" t="b">
        <v>0</v>
      </c>
      <c r="AO263" s="85" t="s">
        <v>1574</v>
      </c>
      <c r="AP263" s="79" t="s">
        <v>176</v>
      </c>
      <c r="AQ263" s="79">
        <v>0</v>
      </c>
      <c r="AR263" s="79">
        <v>0</v>
      </c>
      <c r="AS263" s="79"/>
      <c r="AT263" s="79"/>
      <c r="AU263" s="79"/>
      <c r="AV263" s="79"/>
      <c r="AW263" s="79"/>
      <c r="AX263" s="79"/>
      <c r="AY263" s="79"/>
      <c r="AZ263" s="79"/>
      <c r="BA263">
        <v>282</v>
      </c>
      <c r="BB263" s="78" t="str">
        <f>REPLACE(INDEX(GroupVertices[Group],MATCH(Edges25[[#This Row],[Vertex 1]],GroupVertices[Vertex],0)),1,1,"")</f>
        <v>2</v>
      </c>
      <c r="BC263" s="78" t="str">
        <f>REPLACE(INDEX(GroupVertices[Group],MATCH(Edges25[[#This Row],[Vertex 2]],GroupVertices[Vertex],0)),1,1,"")</f>
        <v>2</v>
      </c>
      <c r="BD263" s="48">
        <v>0</v>
      </c>
      <c r="BE263" s="49">
        <v>0</v>
      </c>
      <c r="BF263" s="48">
        <v>0</v>
      </c>
      <c r="BG263" s="49">
        <v>0</v>
      </c>
      <c r="BH263" s="48">
        <v>0</v>
      </c>
      <c r="BI263" s="49">
        <v>0</v>
      </c>
      <c r="BJ263" s="48">
        <v>12</v>
      </c>
      <c r="BK263" s="49">
        <v>100</v>
      </c>
      <c r="BL263" s="48">
        <v>12</v>
      </c>
    </row>
    <row r="264" spans="1:64" ht="15">
      <c r="A264" s="64" t="s">
        <v>237</v>
      </c>
      <c r="B264" s="64" t="s">
        <v>237</v>
      </c>
      <c r="C264" s="65"/>
      <c r="D264" s="66"/>
      <c r="E264" s="67"/>
      <c r="F264" s="68"/>
      <c r="G264" s="65"/>
      <c r="H264" s="69"/>
      <c r="I264" s="70"/>
      <c r="J264" s="70"/>
      <c r="K264" s="34" t="s">
        <v>65</v>
      </c>
      <c r="L264" s="77">
        <v>266</v>
      </c>
      <c r="M264" s="77"/>
      <c r="N264" s="72"/>
      <c r="O264" s="79" t="s">
        <v>176</v>
      </c>
      <c r="P264" s="81">
        <v>43720.47635416667</v>
      </c>
      <c r="Q264" s="79" t="s">
        <v>500</v>
      </c>
      <c r="R264" s="83" t="s">
        <v>815</v>
      </c>
      <c r="S264" s="79" t="s">
        <v>893</v>
      </c>
      <c r="T264" s="79" t="s">
        <v>919</v>
      </c>
      <c r="U264" s="79"/>
      <c r="V264" s="83" t="s">
        <v>968</v>
      </c>
      <c r="W264" s="81">
        <v>43720.47635416667</v>
      </c>
      <c r="X264" s="83" t="s">
        <v>1230</v>
      </c>
      <c r="Y264" s="79"/>
      <c r="Z264" s="79"/>
      <c r="AA264" s="85" t="s">
        <v>1575</v>
      </c>
      <c r="AB264" s="79"/>
      <c r="AC264" s="79" t="b">
        <v>0</v>
      </c>
      <c r="AD264" s="79">
        <v>0</v>
      </c>
      <c r="AE264" s="85" t="s">
        <v>1659</v>
      </c>
      <c r="AF264" s="79" t="b">
        <v>0</v>
      </c>
      <c r="AG264" s="79" t="s">
        <v>1660</v>
      </c>
      <c r="AH264" s="79"/>
      <c r="AI264" s="85" t="s">
        <v>1659</v>
      </c>
      <c r="AJ264" s="79" t="b">
        <v>0</v>
      </c>
      <c r="AK264" s="79">
        <v>0</v>
      </c>
      <c r="AL264" s="85" t="s">
        <v>1659</v>
      </c>
      <c r="AM264" s="79" t="s">
        <v>1683</v>
      </c>
      <c r="AN264" s="79" t="b">
        <v>0</v>
      </c>
      <c r="AO264" s="85" t="s">
        <v>1575</v>
      </c>
      <c r="AP264" s="79" t="s">
        <v>176</v>
      </c>
      <c r="AQ264" s="79">
        <v>0</v>
      </c>
      <c r="AR264" s="79">
        <v>0</v>
      </c>
      <c r="AS264" s="79"/>
      <c r="AT264" s="79"/>
      <c r="AU264" s="79"/>
      <c r="AV264" s="79"/>
      <c r="AW264" s="79"/>
      <c r="AX264" s="79"/>
      <c r="AY264" s="79"/>
      <c r="AZ264" s="79"/>
      <c r="BA264">
        <v>282</v>
      </c>
      <c r="BB264" s="78" t="str">
        <f>REPLACE(INDEX(GroupVertices[Group],MATCH(Edges25[[#This Row],[Vertex 1]],GroupVertices[Vertex],0)),1,1,"")</f>
        <v>2</v>
      </c>
      <c r="BC264" s="78" t="str">
        <f>REPLACE(INDEX(GroupVertices[Group],MATCH(Edges25[[#This Row],[Vertex 2]],GroupVertices[Vertex],0)),1,1,"")</f>
        <v>2</v>
      </c>
      <c r="BD264" s="48">
        <v>0</v>
      </c>
      <c r="BE264" s="49">
        <v>0</v>
      </c>
      <c r="BF264" s="48">
        <v>0</v>
      </c>
      <c r="BG264" s="49">
        <v>0</v>
      </c>
      <c r="BH264" s="48">
        <v>0</v>
      </c>
      <c r="BI264" s="49">
        <v>0</v>
      </c>
      <c r="BJ264" s="48">
        <v>14</v>
      </c>
      <c r="BK264" s="49">
        <v>100</v>
      </c>
      <c r="BL264" s="48">
        <v>14</v>
      </c>
    </row>
    <row r="265" spans="1:64" ht="15">
      <c r="A265" s="64" t="s">
        <v>237</v>
      </c>
      <c r="B265" s="64" t="s">
        <v>237</v>
      </c>
      <c r="C265" s="65"/>
      <c r="D265" s="66"/>
      <c r="E265" s="67"/>
      <c r="F265" s="68"/>
      <c r="G265" s="65"/>
      <c r="H265" s="69"/>
      <c r="I265" s="70"/>
      <c r="J265" s="70"/>
      <c r="K265" s="34" t="s">
        <v>65</v>
      </c>
      <c r="L265" s="77">
        <v>267</v>
      </c>
      <c r="M265" s="77"/>
      <c r="N265" s="72"/>
      <c r="O265" s="79" t="s">
        <v>176</v>
      </c>
      <c r="P265" s="81">
        <v>43720.514652777776</v>
      </c>
      <c r="Q265" s="79" t="s">
        <v>501</v>
      </c>
      <c r="R265" s="83" t="s">
        <v>609</v>
      </c>
      <c r="S265" s="79" t="s">
        <v>893</v>
      </c>
      <c r="T265" s="79" t="s">
        <v>919</v>
      </c>
      <c r="U265" s="79"/>
      <c r="V265" s="83" t="s">
        <v>968</v>
      </c>
      <c r="W265" s="81">
        <v>43720.514652777776</v>
      </c>
      <c r="X265" s="83" t="s">
        <v>1231</v>
      </c>
      <c r="Y265" s="79"/>
      <c r="Z265" s="79"/>
      <c r="AA265" s="85" t="s">
        <v>1576</v>
      </c>
      <c r="AB265" s="79"/>
      <c r="AC265" s="79" t="b">
        <v>0</v>
      </c>
      <c r="AD265" s="79">
        <v>0</v>
      </c>
      <c r="AE265" s="85" t="s">
        <v>1659</v>
      </c>
      <c r="AF265" s="79" t="b">
        <v>0</v>
      </c>
      <c r="AG265" s="79" t="s">
        <v>1660</v>
      </c>
      <c r="AH265" s="79"/>
      <c r="AI265" s="85" t="s">
        <v>1659</v>
      </c>
      <c r="AJ265" s="79" t="b">
        <v>0</v>
      </c>
      <c r="AK265" s="79">
        <v>1</v>
      </c>
      <c r="AL265" s="85" t="s">
        <v>1659</v>
      </c>
      <c r="AM265" s="79" t="s">
        <v>1683</v>
      </c>
      <c r="AN265" s="79" t="b">
        <v>0</v>
      </c>
      <c r="AO265" s="85" t="s">
        <v>1576</v>
      </c>
      <c r="AP265" s="79" t="s">
        <v>176</v>
      </c>
      <c r="AQ265" s="79">
        <v>0</v>
      </c>
      <c r="AR265" s="79">
        <v>0</v>
      </c>
      <c r="AS265" s="79"/>
      <c r="AT265" s="79"/>
      <c r="AU265" s="79"/>
      <c r="AV265" s="79"/>
      <c r="AW265" s="79"/>
      <c r="AX265" s="79"/>
      <c r="AY265" s="79"/>
      <c r="AZ265" s="79"/>
      <c r="BA265">
        <v>282</v>
      </c>
      <c r="BB265" s="78" t="str">
        <f>REPLACE(INDEX(GroupVertices[Group],MATCH(Edges25[[#This Row],[Vertex 1]],GroupVertices[Vertex],0)),1,1,"")</f>
        <v>2</v>
      </c>
      <c r="BC265" s="78" t="str">
        <f>REPLACE(INDEX(GroupVertices[Group],MATCH(Edges25[[#This Row],[Vertex 2]],GroupVertices[Vertex],0)),1,1,"")</f>
        <v>2</v>
      </c>
      <c r="BD265" s="48">
        <v>0</v>
      </c>
      <c r="BE265" s="49">
        <v>0</v>
      </c>
      <c r="BF265" s="48">
        <v>0</v>
      </c>
      <c r="BG265" s="49">
        <v>0</v>
      </c>
      <c r="BH265" s="48">
        <v>0</v>
      </c>
      <c r="BI265" s="49">
        <v>0</v>
      </c>
      <c r="BJ265" s="48">
        <v>13</v>
      </c>
      <c r="BK265" s="49">
        <v>100</v>
      </c>
      <c r="BL265" s="48">
        <v>13</v>
      </c>
    </row>
    <row r="266" spans="1:64" ht="15">
      <c r="A266" s="64" t="s">
        <v>237</v>
      </c>
      <c r="B266" s="64" t="s">
        <v>237</v>
      </c>
      <c r="C266" s="65"/>
      <c r="D266" s="66"/>
      <c r="E266" s="67"/>
      <c r="F266" s="68"/>
      <c r="G266" s="65"/>
      <c r="H266" s="69"/>
      <c r="I266" s="70"/>
      <c r="J266" s="70"/>
      <c r="K266" s="34" t="s">
        <v>65</v>
      </c>
      <c r="L266" s="77">
        <v>268</v>
      </c>
      <c r="M266" s="77"/>
      <c r="N266" s="72"/>
      <c r="O266" s="79" t="s">
        <v>176</v>
      </c>
      <c r="P266" s="81">
        <v>43720.51466435185</v>
      </c>
      <c r="Q266" s="79" t="s">
        <v>502</v>
      </c>
      <c r="R266" s="83" t="s">
        <v>610</v>
      </c>
      <c r="S266" s="79" t="s">
        <v>893</v>
      </c>
      <c r="T266" s="79" t="s">
        <v>919</v>
      </c>
      <c r="U266" s="79"/>
      <c r="V266" s="83" t="s">
        <v>968</v>
      </c>
      <c r="W266" s="81">
        <v>43720.51466435185</v>
      </c>
      <c r="X266" s="83" t="s">
        <v>1232</v>
      </c>
      <c r="Y266" s="79"/>
      <c r="Z266" s="79"/>
      <c r="AA266" s="85" t="s">
        <v>1577</v>
      </c>
      <c r="AB266" s="79"/>
      <c r="AC266" s="79" t="b">
        <v>0</v>
      </c>
      <c r="AD266" s="79">
        <v>0</v>
      </c>
      <c r="AE266" s="85" t="s">
        <v>1659</v>
      </c>
      <c r="AF266" s="79" t="b">
        <v>0</v>
      </c>
      <c r="AG266" s="79" t="s">
        <v>1660</v>
      </c>
      <c r="AH266" s="79"/>
      <c r="AI266" s="85" t="s">
        <v>1659</v>
      </c>
      <c r="AJ266" s="79" t="b">
        <v>0</v>
      </c>
      <c r="AK266" s="79">
        <v>1</v>
      </c>
      <c r="AL266" s="85" t="s">
        <v>1659</v>
      </c>
      <c r="AM266" s="79" t="s">
        <v>1683</v>
      </c>
      <c r="AN266" s="79" t="b">
        <v>0</v>
      </c>
      <c r="AO266" s="85" t="s">
        <v>1577</v>
      </c>
      <c r="AP266" s="79" t="s">
        <v>176</v>
      </c>
      <c r="AQ266" s="79">
        <v>0</v>
      </c>
      <c r="AR266" s="79">
        <v>0</v>
      </c>
      <c r="AS266" s="79"/>
      <c r="AT266" s="79"/>
      <c r="AU266" s="79"/>
      <c r="AV266" s="79"/>
      <c r="AW266" s="79"/>
      <c r="AX266" s="79"/>
      <c r="AY266" s="79"/>
      <c r="AZ266" s="79"/>
      <c r="BA266">
        <v>282</v>
      </c>
      <c r="BB266" s="78" t="str">
        <f>REPLACE(INDEX(GroupVertices[Group],MATCH(Edges25[[#This Row],[Vertex 1]],GroupVertices[Vertex],0)),1,1,"")</f>
        <v>2</v>
      </c>
      <c r="BC266" s="78" t="str">
        <f>REPLACE(INDEX(GroupVertices[Group],MATCH(Edges25[[#This Row],[Vertex 2]],GroupVertices[Vertex],0)),1,1,"")</f>
        <v>2</v>
      </c>
      <c r="BD266" s="48">
        <v>0</v>
      </c>
      <c r="BE266" s="49">
        <v>0</v>
      </c>
      <c r="BF266" s="48">
        <v>0</v>
      </c>
      <c r="BG266" s="49">
        <v>0</v>
      </c>
      <c r="BH266" s="48">
        <v>0</v>
      </c>
      <c r="BI266" s="49">
        <v>0</v>
      </c>
      <c r="BJ266" s="48">
        <v>13</v>
      </c>
      <c r="BK266" s="49">
        <v>100</v>
      </c>
      <c r="BL266" s="48">
        <v>13</v>
      </c>
    </row>
    <row r="267" spans="1:64" ht="15">
      <c r="A267" s="64" t="s">
        <v>237</v>
      </c>
      <c r="B267" s="64" t="s">
        <v>237</v>
      </c>
      <c r="C267" s="65"/>
      <c r="D267" s="66"/>
      <c r="E267" s="67"/>
      <c r="F267" s="68"/>
      <c r="G267" s="65"/>
      <c r="H267" s="69"/>
      <c r="I267" s="70"/>
      <c r="J267" s="70"/>
      <c r="K267" s="34" t="s">
        <v>65</v>
      </c>
      <c r="L267" s="77">
        <v>269</v>
      </c>
      <c r="M267" s="77"/>
      <c r="N267" s="72"/>
      <c r="O267" s="79" t="s">
        <v>176</v>
      </c>
      <c r="P267" s="81">
        <v>43720.556226851855</v>
      </c>
      <c r="Q267" s="79" t="s">
        <v>503</v>
      </c>
      <c r="R267" s="83" t="s">
        <v>816</v>
      </c>
      <c r="S267" s="79" t="s">
        <v>893</v>
      </c>
      <c r="T267" s="79" t="s">
        <v>919</v>
      </c>
      <c r="U267" s="79"/>
      <c r="V267" s="83" t="s">
        <v>968</v>
      </c>
      <c r="W267" s="81">
        <v>43720.556226851855</v>
      </c>
      <c r="X267" s="83" t="s">
        <v>1233</v>
      </c>
      <c r="Y267" s="79"/>
      <c r="Z267" s="79"/>
      <c r="AA267" s="85" t="s">
        <v>1578</v>
      </c>
      <c r="AB267" s="79"/>
      <c r="AC267" s="79" t="b">
        <v>0</v>
      </c>
      <c r="AD267" s="79">
        <v>0</v>
      </c>
      <c r="AE267" s="85" t="s">
        <v>1659</v>
      </c>
      <c r="AF267" s="79" t="b">
        <v>0</v>
      </c>
      <c r="AG267" s="79" t="s">
        <v>1660</v>
      </c>
      <c r="AH267" s="79"/>
      <c r="AI267" s="85" t="s">
        <v>1659</v>
      </c>
      <c r="AJ267" s="79" t="b">
        <v>0</v>
      </c>
      <c r="AK267" s="79">
        <v>0</v>
      </c>
      <c r="AL267" s="85" t="s">
        <v>1659</v>
      </c>
      <c r="AM267" s="79" t="s">
        <v>1683</v>
      </c>
      <c r="AN267" s="79" t="b">
        <v>0</v>
      </c>
      <c r="AO267" s="85" t="s">
        <v>1578</v>
      </c>
      <c r="AP267" s="79" t="s">
        <v>176</v>
      </c>
      <c r="AQ267" s="79">
        <v>0</v>
      </c>
      <c r="AR267" s="79">
        <v>0</v>
      </c>
      <c r="AS267" s="79"/>
      <c r="AT267" s="79"/>
      <c r="AU267" s="79"/>
      <c r="AV267" s="79"/>
      <c r="AW267" s="79"/>
      <c r="AX267" s="79"/>
      <c r="AY267" s="79"/>
      <c r="AZ267" s="79"/>
      <c r="BA267">
        <v>282</v>
      </c>
      <c r="BB267" s="78" t="str">
        <f>REPLACE(INDEX(GroupVertices[Group],MATCH(Edges25[[#This Row],[Vertex 1]],GroupVertices[Vertex],0)),1,1,"")</f>
        <v>2</v>
      </c>
      <c r="BC267" s="78" t="str">
        <f>REPLACE(INDEX(GroupVertices[Group],MATCH(Edges25[[#This Row],[Vertex 2]],GroupVertices[Vertex],0)),1,1,"")</f>
        <v>2</v>
      </c>
      <c r="BD267" s="48">
        <v>0</v>
      </c>
      <c r="BE267" s="49">
        <v>0</v>
      </c>
      <c r="BF267" s="48">
        <v>0</v>
      </c>
      <c r="BG267" s="49">
        <v>0</v>
      </c>
      <c r="BH267" s="48">
        <v>0</v>
      </c>
      <c r="BI267" s="49">
        <v>0</v>
      </c>
      <c r="BJ267" s="48">
        <v>11</v>
      </c>
      <c r="BK267" s="49">
        <v>100</v>
      </c>
      <c r="BL267" s="48">
        <v>11</v>
      </c>
    </row>
    <row r="268" spans="1:64" ht="15">
      <c r="A268" s="64" t="s">
        <v>237</v>
      </c>
      <c r="B268" s="64" t="s">
        <v>237</v>
      </c>
      <c r="C268" s="65"/>
      <c r="D268" s="66"/>
      <c r="E268" s="67"/>
      <c r="F268" s="68"/>
      <c r="G268" s="65"/>
      <c r="H268" s="69"/>
      <c r="I268" s="70"/>
      <c r="J268" s="70"/>
      <c r="K268" s="34" t="s">
        <v>65</v>
      </c>
      <c r="L268" s="77">
        <v>270</v>
      </c>
      <c r="M268" s="77"/>
      <c r="N268" s="72"/>
      <c r="O268" s="79" t="s">
        <v>176</v>
      </c>
      <c r="P268" s="81">
        <v>43720.608078703706</v>
      </c>
      <c r="Q268" s="79" t="s">
        <v>504</v>
      </c>
      <c r="R268" s="83" t="s">
        <v>817</v>
      </c>
      <c r="S268" s="79" t="s">
        <v>893</v>
      </c>
      <c r="T268" s="79" t="s">
        <v>919</v>
      </c>
      <c r="U268" s="79"/>
      <c r="V268" s="83" t="s">
        <v>968</v>
      </c>
      <c r="W268" s="81">
        <v>43720.608078703706</v>
      </c>
      <c r="X268" s="83" t="s">
        <v>1234</v>
      </c>
      <c r="Y268" s="79"/>
      <c r="Z268" s="79"/>
      <c r="AA268" s="85" t="s">
        <v>1579</v>
      </c>
      <c r="AB268" s="79"/>
      <c r="AC268" s="79" t="b">
        <v>0</v>
      </c>
      <c r="AD268" s="79">
        <v>0</v>
      </c>
      <c r="AE268" s="85" t="s">
        <v>1659</v>
      </c>
      <c r="AF268" s="79" t="b">
        <v>0</v>
      </c>
      <c r="AG268" s="79" t="s">
        <v>1660</v>
      </c>
      <c r="AH268" s="79"/>
      <c r="AI268" s="85" t="s">
        <v>1659</v>
      </c>
      <c r="AJ268" s="79" t="b">
        <v>0</v>
      </c>
      <c r="AK268" s="79">
        <v>0</v>
      </c>
      <c r="AL268" s="85" t="s">
        <v>1659</v>
      </c>
      <c r="AM268" s="79" t="s">
        <v>1683</v>
      </c>
      <c r="AN268" s="79" t="b">
        <v>0</v>
      </c>
      <c r="AO268" s="85" t="s">
        <v>1579</v>
      </c>
      <c r="AP268" s="79" t="s">
        <v>176</v>
      </c>
      <c r="AQ268" s="79">
        <v>0</v>
      </c>
      <c r="AR268" s="79">
        <v>0</v>
      </c>
      <c r="AS268" s="79"/>
      <c r="AT268" s="79"/>
      <c r="AU268" s="79"/>
      <c r="AV268" s="79"/>
      <c r="AW268" s="79"/>
      <c r="AX268" s="79"/>
      <c r="AY268" s="79"/>
      <c r="AZ268" s="79"/>
      <c r="BA268">
        <v>282</v>
      </c>
      <c r="BB268" s="78" t="str">
        <f>REPLACE(INDEX(GroupVertices[Group],MATCH(Edges25[[#This Row],[Vertex 1]],GroupVertices[Vertex],0)),1,1,"")</f>
        <v>2</v>
      </c>
      <c r="BC268" s="78" t="str">
        <f>REPLACE(INDEX(GroupVertices[Group],MATCH(Edges25[[#This Row],[Vertex 2]],GroupVertices[Vertex],0)),1,1,"")</f>
        <v>2</v>
      </c>
      <c r="BD268" s="48">
        <v>0</v>
      </c>
      <c r="BE268" s="49">
        <v>0</v>
      </c>
      <c r="BF268" s="48">
        <v>0</v>
      </c>
      <c r="BG268" s="49">
        <v>0</v>
      </c>
      <c r="BH268" s="48">
        <v>0</v>
      </c>
      <c r="BI268" s="49">
        <v>0</v>
      </c>
      <c r="BJ268" s="48">
        <v>11</v>
      </c>
      <c r="BK268" s="49">
        <v>100</v>
      </c>
      <c r="BL268" s="48">
        <v>11</v>
      </c>
    </row>
    <row r="269" spans="1:64" ht="15">
      <c r="A269" s="64" t="s">
        <v>237</v>
      </c>
      <c r="B269" s="64" t="s">
        <v>237</v>
      </c>
      <c r="C269" s="65"/>
      <c r="D269" s="66"/>
      <c r="E269" s="67"/>
      <c r="F269" s="68"/>
      <c r="G269" s="65"/>
      <c r="H269" s="69"/>
      <c r="I269" s="70"/>
      <c r="J269" s="70"/>
      <c r="K269" s="34" t="s">
        <v>65</v>
      </c>
      <c r="L269" s="77">
        <v>271</v>
      </c>
      <c r="M269" s="77"/>
      <c r="N269" s="72"/>
      <c r="O269" s="79" t="s">
        <v>176</v>
      </c>
      <c r="P269" s="81">
        <v>43720.608090277776</v>
      </c>
      <c r="Q269" s="79" t="s">
        <v>505</v>
      </c>
      <c r="R269" s="83" t="s">
        <v>818</v>
      </c>
      <c r="S269" s="79" t="s">
        <v>893</v>
      </c>
      <c r="T269" s="79" t="s">
        <v>919</v>
      </c>
      <c r="U269" s="79"/>
      <c r="V269" s="83" t="s">
        <v>968</v>
      </c>
      <c r="W269" s="81">
        <v>43720.608090277776</v>
      </c>
      <c r="X269" s="83" t="s">
        <v>1235</v>
      </c>
      <c r="Y269" s="79"/>
      <c r="Z269" s="79"/>
      <c r="AA269" s="85" t="s">
        <v>1580</v>
      </c>
      <c r="AB269" s="79"/>
      <c r="AC269" s="79" t="b">
        <v>0</v>
      </c>
      <c r="AD269" s="79">
        <v>0</v>
      </c>
      <c r="AE269" s="85" t="s">
        <v>1659</v>
      </c>
      <c r="AF269" s="79" t="b">
        <v>0</v>
      </c>
      <c r="AG269" s="79" t="s">
        <v>1660</v>
      </c>
      <c r="AH269" s="79"/>
      <c r="AI269" s="85" t="s">
        <v>1659</v>
      </c>
      <c r="AJ269" s="79" t="b">
        <v>0</v>
      </c>
      <c r="AK269" s="79">
        <v>0</v>
      </c>
      <c r="AL269" s="85" t="s">
        <v>1659</v>
      </c>
      <c r="AM269" s="79" t="s">
        <v>1683</v>
      </c>
      <c r="AN269" s="79" t="b">
        <v>0</v>
      </c>
      <c r="AO269" s="85" t="s">
        <v>1580</v>
      </c>
      <c r="AP269" s="79" t="s">
        <v>176</v>
      </c>
      <c r="AQ269" s="79">
        <v>0</v>
      </c>
      <c r="AR269" s="79">
        <v>0</v>
      </c>
      <c r="AS269" s="79"/>
      <c r="AT269" s="79"/>
      <c r="AU269" s="79"/>
      <c r="AV269" s="79"/>
      <c r="AW269" s="79"/>
      <c r="AX269" s="79"/>
      <c r="AY269" s="79"/>
      <c r="AZ269" s="79"/>
      <c r="BA269">
        <v>282</v>
      </c>
      <c r="BB269" s="78" t="str">
        <f>REPLACE(INDEX(GroupVertices[Group],MATCH(Edges25[[#This Row],[Vertex 1]],GroupVertices[Vertex],0)),1,1,"")</f>
        <v>2</v>
      </c>
      <c r="BC269" s="78" t="str">
        <f>REPLACE(INDEX(GroupVertices[Group],MATCH(Edges25[[#This Row],[Vertex 2]],GroupVertices[Vertex],0)),1,1,"")</f>
        <v>2</v>
      </c>
      <c r="BD269" s="48">
        <v>0</v>
      </c>
      <c r="BE269" s="49">
        <v>0</v>
      </c>
      <c r="BF269" s="48">
        <v>0</v>
      </c>
      <c r="BG269" s="49">
        <v>0</v>
      </c>
      <c r="BH269" s="48">
        <v>0</v>
      </c>
      <c r="BI269" s="49">
        <v>0</v>
      </c>
      <c r="BJ269" s="48">
        <v>12</v>
      </c>
      <c r="BK269" s="49">
        <v>100</v>
      </c>
      <c r="BL269" s="48">
        <v>12</v>
      </c>
    </row>
    <row r="270" spans="1:64" ht="15">
      <c r="A270" s="64" t="s">
        <v>237</v>
      </c>
      <c r="B270" s="64" t="s">
        <v>237</v>
      </c>
      <c r="C270" s="65"/>
      <c r="D270" s="66"/>
      <c r="E270" s="67"/>
      <c r="F270" s="68"/>
      <c r="G270" s="65"/>
      <c r="H270" s="69"/>
      <c r="I270" s="70"/>
      <c r="J270" s="70"/>
      <c r="K270" s="34" t="s">
        <v>65</v>
      </c>
      <c r="L270" s="77">
        <v>272</v>
      </c>
      <c r="M270" s="77"/>
      <c r="N270" s="72"/>
      <c r="O270" s="79" t="s">
        <v>176</v>
      </c>
      <c r="P270" s="81">
        <v>43720.60810185185</v>
      </c>
      <c r="Q270" s="79" t="s">
        <v>506</v>
      </c>
      <c r="R270" s="83" t="s">
        <v>819</v>
      </c>
      <c r="S270" s="79" t="s">
        <v>893</v>
      </c>
      <c r="T270" s="79" t="s">
        <v>919</v>
      </c>
      <c r="U270" s="79"/>
      <c r="V270" s="83" t="s">
        <v>968</v>
      </c>
      <c r="W270" s="81">
        <v>43720.60810185185</v>
      </c>
      <c r="X270" s="83" t="s">
        <v>1236</v>
      </c>
      <c r="Y270" s="79"/>
      <c r="Z270" s="79"/>
      <c r="AA270" s="85" t="s">
        <v>1581</v>
      </c>
      <c r="AB270" s="79"/>
      <c r="AC270" s="79" t="b">
        <v>0</v>
      </c>
      <c r="AD270" s="79">
        <v>0</v>
      </c>
      <c r="AE270" s="85" t="s">
        <v>1659</v>
      </c>
      <c r="AF270" s="79" t="b">
        <v>0</v>
      </c>
      <c r="AG270" s="79" t="s">
        <v>1660</v>
      </c>
      <c r="AH270" s="79"/>
      <c r="AI270" s="85" t="s">
        <v>1659</v>
      </c>
      <c r="AJ270" s="79" t="b">
        <v>0</v>
      </c>
      <c r="AK270" s="79">
        <v>0</v>
      </c>
      <c r="AL270" s="85" t="s">
        <v>1659</v>
      </c>
      <c r="AM270" s="79" t="s">
        <v>1683</v>
      </c>
      <c r="AN270" s="79" t="b">
        <v>0</v>
      </c>
      <c r="AO270" s="85" t="s">
        <v>1581</v>
      </c>
      <c r="AP270" s="79" t="s">
        <v>176</v>
      </c>
      <c r="AQ270" s="79">
        <v>0</v>
      </c>
      <c r="AR270" s="79">
        <v>0</v>
      </c>
      <c r="AS270" s="79"/>
      <c r="AT270" s="79"/>
      <c r="AU270" s="79"/>
      <c r="AV270" s="79"/>
      <c r="AW270" s="79"/>
      <c r="AX270" s="79"/>
      <c r="AY270" s="79"/>
      <c r="AZ270" s="79"/>
      <c r="BA270">
        <v>282</v>
      </c>
      <c r="BB270" s="78" t="str">
        <f>REPLACE(INDEX(GroupVertices[Group],MATCH(Edges25[[#This Row],[Vertex 1]],GroupVertices[Vertex],0)),1,1,"")</f>
        <v>2</v>
      </c>
      <c r="BC270" s="78" t="str">
        <f>REPLACE(INDEX(GroupVertices[Group],MATCH(Edges25[[#This Row],[Vertex 2]],GroupVertices[Vertex],0)),1,1,"")</f>
        <v>2</v>
      </c>
      <c r="BD270" s="48">
        <v>0</v>
      </c>
      <c r="BE270" s="49">
        <v>0</v>
      </c>
      <c r="BF270" s="48">
        <v>0</v>
      </c>
      <c r="BG270" s="49">
        <v>0</v>
      </c>
      <c r="BH270" s="48">
        <v>0</v>
      </c>
      <c r="BI270" s="49">
        <v>0</v>
      </c>
      <c r="BJ270" s="48">
        <v>13</v>
      </c>
      <c r="BK270" s="49">
        <v>100</v>
      </c>
      <c r="BL270" s="48">
        <v>13</v>
      </c>
    </row>
    <row r="271" spans="1:64" ht="15">
      <c r="A271" s="64" t="s">
        <v>237</v>
      </c>
      <c r="B271" s="64" t="s">
        <v>237</v>
      </c>
      <c r="C271" s="65"/>
      <c r="D271" s="66"/>
      <c r="E271" s="67"/>
      <c r="F271" s="68"/>
      <c r="G271" s="65"/>
      <c r="H271" s="69"/>
      <c r="I271" s="70"/>
      <c r="J271" s="70"/>
      <c r="K271" s="34" t="s">
        <v>65</v>
      </c>
      <c r="L271" s="77">
        <v>273</v>
      </c>
      <c r="M271" s="77"/>
      <c r="N271" s="72"/>
      <c r="O271" s="79" t="s">
        <v>176</v>
      </c>
      <c r="P271" s="81">
        <v>43720.60811342593</v>
      </c>
      <c r="Q271" s="79" t="s">
        <v>507</v>
      </c>
      <c r="R271" s="83" t="s">
        <v>820</v>
      </c>
      <c r="S271" s="79" t="s">
        <v>893</v>
      </c>
      <c r="T271" s="79" t="s">
        <v>919</v>
      </c>
      <c r="U271" s="79"/>
      <c r="V271" s="83" t="s">
        <v>968</v>
      </c>
      <c r="W271" s="81">
        <v>43720.60811342593</v>
      </c>
      <c r="X271" s="83" t="s">
        <v>1237</v>
      </c>
      <c r="Y271" s="79"/>
      <c r="Z271" s="79"/>
      <c r="AA271" s="85" t="s">
        <v>1582</v>
      </c>
      <c r="AB271" s="79"/>
      <c r="AC271" s="79" t="b">
        <v>0</v>
      </c>
      <c r="AD271" s="79">
        <v>0</v>
      </c>
      <c r="AE271" s="85" t="s">
        <v>1659</v>
      </c>
      <c r="AF271" s="79" t="b">
        <v>0</v>
      </c>
      <c r="AG271" s="79" t="s">
        <v>1660</v>
      </c>
      <c r="AH271" s="79"/>
      <c r="AI271" s="85" t="s">
        <v>1659</v>
      </c>
      <c r="AJ271" s="79" t="b">
        <v>0</v>
      </c>
      <c r="AK271" s="79">
        <v>0</v>
      </c>
      <c r="AL271" s="85" t="s">
        <v>1659</v>
      </c>
      <c r="AM271" s="79" t="s">
        <v>1683</v>
      </c>
      <c r="AN271" s="79" t="b">
        <v>0</v>
      </c>
      <c r="AO271" s="85" t="s">
        <v>1582</v>
      </c>
      <c r="AP271" s="79" t="s">
        <v>176</v>
      </c>
      <c r="AQ271" s="79">
        <v>0</v>
      </c>
      <c r="AR271" s="79">
        <v>0</v>
      </c>
      <c r="AS271" s="79"/>
      <c r="AT271" s="79"/>
      <c r="AU271" s="79"/>
      <c r="AV271" s="79"/>
      <c r="AW271" s="79"/>
      <c r="AX271" s="79"/>
      <c r="AY271" s="79"/>
      <c r="AZ271" s="79"/>
      <c r="BA271">
        <v>282</v>
      </c>
      <c r="BB271" s="78" t="str">
        <f>REPLACE(INDEX(GroupVertices[Group],MATCH(Edges25[[#This Row],[Vertex 1]],GroupVertices[Vertex],0)),1,1,"")</f>
        <v>2</v>
      </c>
      <c r="BC271" s="78" t="str">
        <f>REPLACE(INDEX(GroupVertices[Group],MATCH(Edges25[[#This Row],[Vertex 2]],GroupVertices[Vertex],0)),1,1,"")</f>
        <v>2</v>
      </c>
      <c r="BD271" s="48">
        <v>0</v>
      </c>
      <c r="BE271" s="49">
        <v>0</v>
      </c>
      <c r="BF271" s="48">
        <v>1</v>
      </c>
      <c r="BG271" s="49">
        <v>6.666666666666667</v>
      </c>
      <c r="BH271" s="48">
        <v>0</v>
      </c>
      <c r="BI271" s="49">
        <v>0</v>
      </c>
      <c r="BJ271" s="48">
        <v>14</v>
      </c>
      <c r="BK271" s="49">
        <v>93.33333333333333</v>
      </c>
      <c r="BL271" s="48">
        <v>15</v>
      </c>
    </row>
    <row r="272" spans="1:64" ht="15">
      <c r="A272" s="64" t="s">
        <v>237</v>
      </c>
      <c r="B272" s="64" t="s">
        <v>237</v>
      </c>
      <c r="C272" s="65"/>
      <c r="D272" s="66"/>
      <c r="E272" s="67"/>
      <c r="F272" s="68"/>
      <c r="G272" s="65"/>
      <c r="H272" s="69"/>
      <c r="I272" s="70"/>
      <c r="J272" s="70"/>
      <c r="K272" s="34" t="s">
        <v>65</v>
      </c>
      <c r="L272" s="77">
        <v>274</v>
      </c>
      <c r="M272" s="77"/>
      <c r="N272" s="72"/>
      <c r="O272" s="79" t="s">
        <v>176</v>
      </c>
      <c r="P272" s="81">
        <v>43720.60811342593</v>
      </c>
      <c r="Q272" s="79" t="s">
        <v>508</v>
      </c>
      <c r="R272" s="83" t="s">
        <v>821</v>
      </c>
      <c r="S272" s="79" t="s">
        <v>893</v>
      </c>
      <c r="T272" s="79" t="s">
        <v>919</v>
      </c>
      <c r="U272" s="79"/>
      <c r="V272" s="83" t="s">
        <v>968</v>
      </c>
      <c r="W272" s="81">
        <v>43720.60811342593</v>
      </c>
      <c r="X272" s="83" t="s">
        <v>1238</v>
      </c>
      <c r="Y272" s="79"/>
      <c r="Z272" s="79"/>
      <c r="AA272" s="85" t="s">
        <v>1583</v>
      </c>
      <c r="AB272" s="79"/>
      <c r="AC272" s="79" t="b">
        <v>0</v>
      </c>
      <c r="AD272" s="79">
        <v>0</v>
      </c>
      <c r="AE272" s="85" t="s">
        <v>1659</v>
      </c>
      <c r="AF272" s="79" t="b">
        <v>0</v>
      </c>
      <c r="AG272" s="79" t="s">
        <v>1667</v>
      </c>
      <c r="AH272" s="79"/>
      <c r="AI272" s="85" t="s">
        <v>1659</v>
      </c>
      <c r="AJ272" s="79" t="b">
        <v>0</v>
      </c>
      <c r="AK272" s="79">
        <v>0</v>
      </c>
      <c r="AL272" s="85" t="s">
        <v>1659</v>
      </c>
      <c r="AM272" s="79" t="s">
        <v>1683</v>
      </c>
      <c r="AN272" s="79" t="b">
        <v>0</v>
      </c>
      <c r="AO272" s="85" t="s">
        <v>1583</v>
      </c>
      <c r="AP272" s="79" t="s">
        <v>176</v>
      </c>
      <c r="AQ272" s="79">
        <v>0</v>
      </c>
      <c r="AR272" s="79">
        <v>0</v>
      </c>
      <c r="AS272" s="79"/>
      <c r="AT272" s="79"/>
      <c r="AU272" s="79"/>
      <c r="AV272" s="79"/>
      <c r="AW272" s="79"/>
      <c r="AX272" s="79"/>
      <c r="AY272" s="79"/>
      <c r="AZ272" s="79"/>
      <c r="BA272">
        <v>282</v>
      </c>
      <c r="BB272" s="78" t="str">
        <f>REPLACE(INDEX(GroupVertices[Group],MATCH(Edges25[[#This Row],[Vertex 1]],GroupVertices[Vertex],0)),1,1,"")</f>
        <v>2</v>
      </c>
      <c r="BC272" s="78" t="str">
        <f>REPLACE(INDEX(GroupVertices[Group],MATCH(Edges25[[#This Row],[Vertex 2]],GroupVertices[Vertex],0)),1,1,"")</f>
        <v>2</v>
      </c>
      <c r="BD272" s="48">
        <v>0</v>
      </c>
      <c r="BE272" s="49">
        <v>0</v>
      </c>
      <c r="BF272" s="48">
        <v>0</v>
      </c>
      <c r="BG272" s="49">
        <v>0</v>
      </c>
      <c r="BH272" s="48">
        <v>0</v>
      </c>
      <c r="BI272" s="49">
        <v>0</v>
      </c>
      <c r="BJ272" s="48">
        <v>11</v>
      </c>
      <c r="BK272" s="49">
        <v>100</v>
      </c>
      <c r="BL272" s="48">
        <v>11</v>
      </c>
    </row>
    <row r="273" spans="1:64" ht="15">
      <c r="A273" s="64" t="s">
        <v>237</v>
      </c>
      <c r="B273" s="64" t="s">
        <v>237</v>
      </c>
      <c r="C273" s="65"/>
      <c r="D273" s="66"/>
      <c r="E273" s="67"/>
      <c r="F273" s="68"/>
      <c r="G273" s="65"/>
      <c r="H273" s="69"/>
      <c r="I273" s="70"/>
      <c r="J273" s="70"/>
      <c r="K273" s="34" t="s">
        <v>65</v>
      </c>
      <c r="L273" s="77">
        <v>275</v>
      </c>
      <c r="M273" s="77"/>
      <c r="N273" s="72"/>
      <c r="O273" s="79" t="s">
        <v>176</v>
      </c>
      <c r="P273" s="81">
        <v>43720.608125</v>
      </c>
      <c r="Q273" s="79" t="s">
        <v>509</v>
      </c>
      <c r="R273" s="83" t="s">
        <v>822</v>
      </c>
      <c r="S273" s="79" t="s">
        <v>893</v>
      </c>
      <c r="T273" s="79" t="s">
        <v>919</v>
      </c>
      <c r="U273" s="79"/>
      <c r="V273" s="83" t="s">
        <v>968</v>
      </c>
      <c r="W273" s="81">
        <v>43720.608125</v>
      </c>
      <c r="X273" s="83" t="s">
        <v>1239</v>
      </c>
      <c r="Y273" s="79"/>
      <c r="Z273" s="79"/>
      <c r="AA273" s="85" t="s">
        <v>1584</v>
      </c>
      <c r="AB273" s="79"/>
      <c r="AC273" s="79" t="b">
        <v>0</v>
      </c>
      <c r="AD273" s="79">
        <v>0</v>
      </c>
      <c r="AE273" s="85" t="s">
        <v>1659</v>
      </c>
      <c r="AF273" s="79" t="b">
        <v>0</v>
      </c>
      <c r="AG273" s="79" t="s">
        <v>1660</v>
      </c>
      <c r="AH273" s="79"/>
      <c r="AI273" s="85" t="s">
        <v>1659</v>
      </c>
      <c r="AJ273" s="79" t="b">
        <v>0</v>
      </c>
      <c r="AK273" s="79">
        <v>0</v>
      </c>
      <c r="AL273" s="85" t="s">
        <v>1659</v>
      </c>
      <c r="AM273" s="79" t="s">
        <v>1683</v>
      </c>
      <c r="AN273" s="79" t="b">
        <v>0</v>
      </c>
      <c r="AO273" s="85" t="s">
        <v>1584</v>
      </c>
      <c r="AP273" s="79" t="s">
        <v>176</v>
      </c>
      <c r="AQ273" s="79">
        <v>0</v>
      </c>
      <c r="AR273" s="79">
        <v>0</v>
      </c>
      <c r="AS273" s="79"/>
      <c r="AT273" s="79"/>
      <c r="AU273" s="79"/>
      <c r="AV273" s="79"/>
      <c r="AW273" s="79"/>
      <c r="AX273" s="79"/>
      <c r="AY273" s="79"/>
      <c r="AZ273" s="79"/>
      <c r="BA273">
        <v>282</v>
      </c>
      <c r="BB273" s="78" t="str">
        <f>REPLACE(INDEX(GroupVertices[Group],MATCH(Edges25[[#This Row],[Vertex 1]],GroupVertices[Vertex],0)),1,1,"")</f>
        <v>2</v>
      </c>
      <c r="BC273" s="78" t="str">
        <f>REPLACE(INDEX(GroupVertices[Group],MATCH(Edges25[[#This Row],[Vertex 2]],GroupVertices[Vertex],0)),1,1,"")</f>
        <v>2</v>
      </c>
      <c r="BD273" s="48">
        <v>0</v>
      </c>
      <c r="BE273" s="49">
        <v>0</v>
      </c>
      <c r="BF273" s="48">
        <v>0</v>
      </c>
      <c r="BG273" s="49">
        <v>0</v>
      </c>
      <c r="BH273" s="48">
        <v>0</v>
      </c>
      <c r="BI273" s="49">
        <v>0</v>
      </c>
      <c r="BJ273" s="48">
        <v>16</v>
      </c>
      <c r="BK273" s="49">
        <v>100</v>
      </c>
      <c r="BL273" s="48">
        <v>16</v>
      </c>
    </row>
    <row r="274" spans="1:64" ht="15">
      <c r="A274" s="64" t="s">
        <v>237</v>
      </c>
      <c r="B274" s="64" t="s">
        <v>237</v>
      </c>
      <c r="C274" s="65"/>
      <c r="D274" s="66"/>
      <c r="E274" s="67"/>
      <c r="F274" s="68"/>
      <c r="G274" s="65"/>
      <c r="H274" s="69"/>
      <c r="I274" s="70"/>
      <c r="J274" s="70"/>
      <c r="K274" s="34" t="s">
        <v>65</v>
      </c>
      <c r="L274" s="77">
        <v>276</v>
      </c>
      <c r="M274" s="77"/>
      <c r="N274" s="72"/>
      <c r="O274" s="79" t="s">
        <v>176</v>
      </c>
      <c r="P274" s="81">
        <v>43720.69144675926</v>
      </c>
      <c r="Q274" s="79" t="s">
        <v>510</v>
      </c>
      <c r="R274" s="83" t="s">
        <v>823</v>
      </c>
      <c r="S274" s="79" t="s">
        <v>893</v>
      </c>
      <c r="T274" s="79" t="s">
        <v>919</v>
      </c>
      <c r="U274" s="79"/>
      <c r="V274" s="83" t="s">
        <v>968</v>
      </c>
      <c r="W274" s="81">
        <v>43720.69144675926</v>
      </c>
      <c r="X274" s="83" t="s">
        <v>1240</v>
      </c>
      <c r="Y274" s="79"/>
      <c r="Z274" s="79"/>
      <c r="AA274" s="85" t="s">
        <v>1585</v>
      </c>
      <c r="AB274" s="79"/>
      <c r="AC274" s="79" t="b">
        <v>0</v>
      </c>
      <c r="AD274" s="79">
        <v>0</v>
      </c>
      <c r="AE274" s="85" t="s">
        <v>1659</v>
      </c>
      <c r="AF274" s="79" t="b">
        <v>0</v>
      </c>
      <c r="AG274" s="79" t="s">
        <v>1660</v>
      </c>
      <c r="AH274" s="79"/>
      <c r="AI274" s="85" t="s">
        <v>1659</v>
      </c>
      <c r="AJ274" s="79" t="b">
        <v>0</v>
      </c>
      <c r="AK274" s="79">
        <v>0</v>
      </c>
      <c r="AL274" s="85" t="s">
        <v>1659</v>
      </c>
      <c r="AM274" s="79" t="s">
        <v>1683</v>
      </c>
      <c r="AN274" s="79" t="b">
        <v>0</v>
      </c>
      <c r="AO274" s="85" t="s">
        <v>1585</v>
      </c>
      <c r="AP274" s="79" t="s">
        <v>176</v>
      </c>
      <c r="AQ274" s="79">
        <v>0</v>
      </c>
      <c r="AR274" s="79">
        <v>0</v>
      </c>
      <c r="AS274" s="79"/>
      <c r="AT274" s="79"/>
      <c r="AU274" s="79"/>
      <c r="AV274" s="79"/>
      <c r="AW274" s="79"/>
      <c r="AX274" s="79"/>
      <c r="AY274" s="79"/>
      <c r="AZ274" s="79"/>
      <c r="BA274">
        <v>282</v>
      </c>
      <c r="BB274" s="78" t="str">
        <f>REPLACE(INDEX(GroupVertices[Group],MATCH(Edges25[[#This Row],[Vertex 1]],GroupVertices[Vertex],0)),1,1,"")</f>
        <v>2</v>
      </c>
      <c r="BC274" s="78" t="str">
        <f>REPLACE(INDEX(GroupVertices[Group],MATCH(Edges25[[#This Row],[Vertex 2]],GroupVertices[Vertex],0)),1,1,"")</f>
        <v>2</v>
      </c>
      <c r="BD274" s="48">
        <v>0</v>
      </c>
      <c r="BE274" s="49">
        <v>0</v>
      </c>
      <c r="BF274" s="48">
        <v>0</v>
      </c>
      <c r="BG274" s="49">
        <v>0</v>
      </c>
      <c r="BH274" s="48">
        <v>0</v>
      </c>
      <c r="BI274" s="49">
        <v>0</v>
      </c>
      <c r="BJ274" s="48">
        <v>14</v>
      </c>
      <c r="BK274" s="49">
        <v>100</v>
      </c>
      <c r="BL274" s="48">
        <v>14</v>
      </c>
    </row>
    <row r="275" spans="1:64" ht="15">
      <c r="A275" s="64" t="s">
        <v>237</v>
      </c>
      <c r="B275" s="64" t="s">
        <v>237</v>
      </c>
      <c r="C275" s="65"/>
      <c r="D275" s="66"/>
      <c r="E275" s="67"/>
      <c r="F275" s="68"/>
      <c r="G275" s="65"/>
      <c r="H275" s="69"/>
      <c r="I275" s="70"/>
      <c r="J275" s="70"/>
      <c r="K275" s="34" t="s">
        <v>65</v>
      </c>
      <c r="L275" s="77">
        <v>277</v>
      </c>
      <c r="M275" s="77"/>
      <c r="N275" s="72"/>
      <c r="O275" s="79" t="s">
        <v>176</v>
      </c>
      <c r="P275" s="81">
        <v>43720.78506944444</v>
      </c>
      <c r="Q275" s="79" t="s">
        <v>511</v>
      </c>
      <c r="R275" s="83" t="s">
        <v>824</v>
      </c>
      <c r="S275" s="79" t="s">
        <v>893</v>
      </c>
      <c r="T275" s="79" t="s">
        <v>919</v>
      </c>
      <c r="U275" s="79"/>
      <c r="V275" s="83" t="s">
        <v>968</v>
      </c>
      <c r="W275" s="81">
        <v>43720.78506944444</v>
      </c>
      <c r="X275" s="83" t="s">
        <v>1241</v>
      </c>
      <c r="Y275" s="79"/>
      <c r="Z275" s="79"/>
      <c r="AA275" s="85" t="s">
        <v>1586</v>
      </c>
      <c r="AB275" s="79"/>
      <c r="AC275" s="79" t="b">
        <v>0</v>
      </c>
      <c r="AD275" s="79">
        <v>0</v>
      </c>
      <c r="AE275" s="85" t="s">
        <v>1659</v>
      </c>
      <c r="AF275" s="79" t="b">
        <v>0</v>
      </c>
      <c r="AG275" s="79" t="s">
        <v>1660</v>
      </c>
      <c r="AH275" s="79"/>
      <c r="AI275" s="85" t="s">
        <v>1659</v>
      </c>
      <c r="AJ275" s="79" t="b">
        <v>0</v>
      </c>
      <c r="AK275" s="79">
        <v>0</v>
      </c>
      <c r="AL275" s="85" t="s">
        <v>1659</v>
      </c>
      <c r="AM275" s="79" t="s">
        <v>1683</v>
      </c>
      <c r="AN275" s="79" t="b">
        <v>0</v>
      </c>
      <c r="AO275" s="85" t="s">
        <v>1586</v>
      </c>
      <c r="AP275" s="79" t="s">
        <v>176</v>
      </c>
      <c r="AQ275" s="79">
        <v>0</v>
      </c>
      <c r="AR275" s="79">
        <v>0</v>
      </c>
      <c r="AS275" s="79"/>
      <c r="AT275" s="79"/>
      <c r="AU275" s="79"/>
      <c r="AV275" s="79"/>
      <c r="AW275" s="79"/>
      <c r="AX275" s="79"/>
      <c r="AY275" s="79"/>
      <c r="AZ275" s="79"/>
      <c r="BA275">
        <v>282</v>
      </c>
      <c r="BB275" s="78" t="str">
        <f>REPLACE(INDEX(GroupVertices[Group],MATCH(Edges25[[#This Row],[Vertex 1]],GroupVertices[Vertex],0)),1,1,"")</f>
        <v>2</v>
      </c>
      <c r="BC275" s="78" t="str">
        <f>REPLACE(INDEX(GroupVertices[Group],MATCH(Edges25[[#This Row],[Vertex 2]],GroupVertices[Vertex],0)),1,1,"")</f>
        <v>2</v>
      </c>
      <c r="BD275" s="48">
        <v>0</v>
      </c>
      <c r="BE275" s="49">
        <v>0</v>
      </c>
      <c r="BF275" s="48">
        <v>0</v>
      </c>
      <c r="BG275" s="49">
        <v>0</v>
      </c>
      <c r="BH275" s="48">
        <v>0</v>
      </c>
      <c r="BI275" s="49">
        <v>0</v>
      </c>
      <c r="BJ275" s="48">
        <v>16</v>
      </c>
      <c r="BK275" s="49">
        <v>100</v>
      </c>
      <c r="BL275" s="48">
        <v>16</v>
      </c>
    </row>
    <row r="276" spans="1:64" ht="15">
      <c r="A276" s="64" t="s">
        <v>237</v>
      </c>
      <c r="B276" s="64" t="s">
        <v>237</v>
      </c>
      <c r="C276" s="65"/>
      <c r="D276" s="66"/>
      <c r="E276" s="67"/>
      <c r="F276" s="68"/>
      <c r="G276" s="65"/>
      <c r="H276" s="69"/>
      <c r="I276" s="70"/>
      <c r="J276" s="70"/>
      <c r="K276" s="34" t="s">
        <v>65</v>
      </c>
      <c r="L276" s="77">
        <v>278</v>
      </c>
      <c r="M276" s="77"/>
      <c r="N276" s="72"/>
      <c r="O276" s="79" t="s">
        <v>176</v>
      </c>
      <c r="P276" s="81">
        <v>43720.78508101852</v>
      </c>
      <c r="Q276" s="79" t="s">
        <v>512</v>
      </c>
      <c r="R276" s="83" t="s">
        <v>825</v>
      </c>
      <c r="S276" s="79" t="s">
        <v>893</v>
      </c>
      <c r="T276" s="79" t="s">
        <v>919</v>
      </c>
      <c r="U276" s="79"/>
      <c r="V276" s="83" t="s">
        <v>968</v>
      </c>
      <c r="W276" s="81">
        <v>43720.78508101852</v>
      </c>
      <c r="X276" s="83" t="s">
        <v>1242</v>
      </c>
      <c r="Y276" s="79"/>
      <c r="Z276" s="79"/>
      <c r="AA276" s="85" t="s">
        <v>1587</v>
      </c>
      <c r="AB276" s="79"/>
      <c r="AC276" s="79" t="b">
        <v>0</v>
      </c>
      <c r="AD276" s="79">
        <v>0</v>
      </c>
      <c r="AE276" s="85" t="s">
        <v>1659</v>
      </c>
      <c r="AF276" s="79" t="b">
        <v>0</v>
      </c>
      <c r="AG276" s="79" t="s">
        <v>1660</v>
      </c>
      <c r="AH276" s="79"/>
      <c r="AI276" s="85" t="s">
        <v>1659</v>
      </c>
      <c r="AJ276" s="79" t="b">
        <v>0</v>
      </c>
      <c r="AK276" s="79">
        <v>0</v>
      </c>
      <c r="AL276" s="85" t="s">
        <v>1659</v>
      </c>
      <c r="AM276" s="79" t="s">
        <v>1683</v>
      </c>
      <c r="AN276" s="79" t="b">
        <v>0</v>
      </c>
      <c r="AO276" s="85" t="s">
        <v>1587</v>
      </c>
      <c r="AP276" s="79" t="s">
        <v>176</v>
      </c>
      <c r="AQ276" s="79">
        <v>0</v>
      </c>
      <c r="AR276" s="79">
        <v>0</v>
      </c>
      <c r="AS276" s="79"/>
      <c r="AT276" s="79"/>
      <c r="AU276" s="79"/>
      <c r="AV276" s="79"/>
      <c r="AW276" s="79"/>
      <c r="AX276" s="79"/>
      <c r="AY276" s="79"/>
      <c r="AZ276" s="79"/>
      <c r="BA276">
        <v>282</v>
      </c>
      <c r="BB276" s="78" t="str">
        <f>REPLACE(INDEX(GroupVertices[Group],MATCH(Edges25[[#This Row],[Vertex 1]],GroupVertices[Vertex],0)),1,1,"")</f>
        <v>2</v>
      </c>
      <c r="BC276" s="78" t="str">
        <f>REPLACE(INDEX(GroupVertices[Group],MATCH(Edges25[[#This Row],[Vertex 2]],GroupVertices[Vertex],0)),1,1,"")</f>
        <v>2</v>
      </c>
      <c r="BD276" s="48">
        <v>1</v>
      </c>
      <c r="BE276" s="49">
        <v>8.333333333333334</v>
      </c>
      <c r="BF276" s="48">
        <v>0</v>
      </c>
      <c r="BG276" s="49">
        <v>0</v>
      </c>
      <c r="BH276" s="48">
        <v>0</v>
      </c>
      <c r="BI276" s="49">
        <v>0</v>
      </c>
      <c r="BJ276" s="48">
        <v>11</v>
      </c>
      <c r="BK276" s="49">
        <v>91.66666666666667</v>
      </c>
      <c r="BL276" s="48">
        <v>12</v>
      </c>
    </row>
    <row r="277" spans="1:64" ht="15">
      <c r="A277" s="64" t="s">
        <v>237</v>
      </c>
      <c r="B277" s="64" t="s">
        <v>237</v>
      </c>
      <c r="C277" s="65"/>
      <c r="D277" s="66"/>
      <c r="E277" s="67"/>
      <c r="F277" s="68"/>
      <c r="G277" s="65"/>
      <c r="H277" s="69"/>
      <c r="I277" s="70"/>
      <c r="J277" s="70"/>
      <c r="K277" s="34" t="s">
        <v>65</v>
      </c>
      <c r="L277" s="77">
        <v>279</v>
      </c>
      <c r="M277" s="77"/>
      <c r="N277" s="72"/>
      <c r="O277" s="79" t="s">
        <v>176</v>
      </c>
      <c r="P277" s="81">
        <v>43720.785092592596</v>
      </c>
      <c r="Q277" s="79" t="s">
        <v>513</v>
      </c>
      <c r="R277" s="83" t="s">
        <v>826</v>
      </c>
      <c r="S277" s="79" t="s">
        <v>893</v>
      </c>
      <c r="T277" s="79" t="s">
        <v>919</v>
      </c>
      <c r="U277" s="79"/>
      <c r="V277" s="83" t="s">
        <v>968</v>
      </c>
      <c r="W277" s="81">
        <v>43720.785092592596</v>
      </c>
      <c r="X277" s="83" t="s">
        <v>1243</v>
      </c>
      <c r="Y277" s="79"/>
      <c r="Z277" s="79"/>
      <c r="AA277" s="85" t="s">
        <v>1588</v>
      </c>
      <c r="AB277" s="79"/>
      <c r="AC277" s="79" t="b">
        <v>0</v>
      </c>
      <c r="AD277" s="79">
        <v>0</v>
      </c>
      <c r="AE277" s="85" t="s">
        <v>1659</v>
      </c>
      <c r="AF277" s="79" t="b">
        <v>0</v>
      </c>
      <c r="AG277" s="79" t="s">
        <v>1660</v>
      </c>
      <c r="AH277" s="79"/>
      <c r="AI277" s="85" t="s">
        <v>1659</v>
      </c>
      <c r="AJ277" s="79" t="b">
        <v>0</v>
      </c>
      <c r="AK277" s="79">
        <v>0</v>
      </c>
      <c r="AL277" s="85" t="s">
        <v>1659</v>
      </c>
      <c r="AM277" s="79" t="s">
        <v>1683</v>
      </c>
      <c r="AN277" s="79" t="b">
        <v>0</v>
      </c>
      <c r="AO277" s="85" t="s">
        <v>1588</v>
      </c>
      <c r="AP277" s="79" t="s">
        <v>176</v>
      </c>
      <c r="AQ277" s="79">
        <v>0</v>
      </c>
      <c r="AR277" s="79">
        <v>0</v>
      </c>
      <c r="AS277" s="79"/>
      <c r="AT277" s="79"/>
      <c r="AU277" s="79"/>
      <c r="AV277" s="79"/>
      <c r="AW277" s="79"/>
      <c r="AX277" s="79"/>
      <c r="AY277" s="79"/>
      <c r="AZ277" s="79"/>
      <c r="BA277">
        <v>282</v>
      </c>
      <c r="BB277" s="78" t="str">
        <f>REPLACE(INDEX(GroupVertices[Group],MATCH(Edges25[[#This Row],[Vertex 1]],GroupVertices[Vertex],0)),1,1,"")</f>
        <v>2</v>
      </c>
      <c r="BC277" s="78" t="str">
        <f>REPLACE(INDEX(GroupVertices[Group],MATCH(Edges25[[#This Row],[Vertex 2]],GroupVertices[Vertex],0)),1,1,"")</f>
        <v>2</v>
      </c>
      <c r="BD277" s="48">
        <v>0</v>
      </c>
      <c r="BE277" s="49">
        <v>0</v>
      </c>
      <c r="BF277" s="48">
        <v>0</v>
      </c>
      <c r="BG277" s="49">
        <v>0</v>
      </c>
      <c r="BH277" s="48">
        <v>0</v>
      </c>
      <c r="BI277" s="49">
        <v>0</v>
      </c>
      <c r="BJ277" s="48">
        <v>11</v>
      </c>
      <c r="BK277" s="49">
        <v>100</v>
      </c>
      <c r="BL277" s="48">
        <v>11</v>
      </c>
    </row>
    <row r="278" spans="1:64" ht="15">
      <c r="A278" s="64" t="s">
        <v>237</v>
      </c>
      <c r="B278" s="64" t="s">
        <v>237</v>
      </c>
      <c r="C278" s="65"/>
      <c r="D278" s="66"/>
      <c r="E278" s="67"/>
      <c r="F278" s="68"/>
      <c r="G278" s="65"/>
      <c r="H278" s="69"/>
      <c r="I278" s="70"/>
      <c r="J278" s="70"/>
      <c r="K278" s="34" t="s">
        <v>65</v>
      </c>
      <c r="L278" s="77">
        <v>280</v>
      </c>
      <c r="M278" s="77"/>
      <c r="N278" s="72"/>
      <c r="O278" s="79" t="s">
        <v>176</v>
      </c>
      <c r="P278" s="81">
        <v>43720.785104166665</v>
      </c>
      <c r="Q278" s="79" t="s">
        <v>514</v>
      </c>
      <c r="R278" s="83" t="s">
        <v>827</v>
      </c>
      <c r="S278" s="79" t="s">
        <v>893</v>
      </c>
      <c r="T278" s="79" t="s">
        <v>919</v>
      </c>
      <c r="U278" s="79"/>
      <c r="V278" s="83" t="s">
        <v>968</v>
      </c>
      <c r="W278" s="81">
        <v>43720.785104166665</v>
      </c>
      <c r="X278" s="83" t="s">
        <v>1244</v>
      </c>
      <c r="Y278" s="79"/>
      <c r="Z278" s="79"/>
      <c r="AA278" s="85" t="s">
        <v>1589</v>
      </c>
      <c r="AB278" s="79"/>
      <c r="AC278" s="79" t="b">
        <v>0</v>
      </c>
      <c r="AD278" s="79">
        <v>0</v>
      </c>
      <c r="AE278" s="85" t="s">
        <v>1659</v>
      </c>
      <c r="AF278" s="79" t="b">
        <v>0</v>
      </c>
      <c r="AG278" s="79" t="s">
        <v>1660</v>
      </c>
      <c r="AH278" s="79"/>
      <c r="AI278" s="85" t="s">
        <v>1659</v>
      </c>
      <c r="AJ278" s="79" t="b">
        <v>0</v>
      </c>
      <c r="AK278" s="79">
        <v>0</v>
      </c>
      <c r="AL278" s="85" t="s">
        <v>1659</v>
      </c>
      <c r="AM278" s="79" t="s">
        <v>1683</v>
      </c>
      <c r="AN278" s="79" t="b">
        <v>0</v>
      </c>
      <c r="AO278" s="85" t="s">
        <v>1589</v>
      </c>
      <c r="AP278" s="79" t="s">
        <v>176</v>
      </c>
      <c r="AQ278" s="79">
        <v>0</v>
      </c>
      <c r="AR278" s="79">
        <v>0</v>
      </c>
      <c r="AS278" s="79"/>
      <c r="AT278" s="79"/>
      <c r="AU278" s="79"/>
      <c r="AV278" s="79"/>
      <c r="AW278" s="79"/>
      <c r="AX278" s="79"/>
      <c r="AY278" s="79"/>
      <c r="AZ278" s="79"/>
      <c r="BA278">
        <v>282</v>
      </c>
      <c r="BB278" s="78" t="str">
        <f>REPLACE(INDEX(GroupVertices[Group],MATCH(Edges25[[#This Row],[Vertex 1]],GroupVertices[Vertex],0)),1,1,"")</f>
        <v>2</v>
      </c>
      <c r="BC278" s="78" t="str">
        <f>REPLACE(INDEX(GroupVertices[Group],MATCH(Edges25[[#This Row],[Vertex 2]],GroupVertices[Vertex],0)),1,1,"")</f>
        <v>2</v>
      </c>
      <c r="BD278" s="48">
        <v>0</v>
      </c>
      <c r="BE278" s="49">
        <v>0</v>
      </c>
      <c r="BF278" s="48">
        <v>0</v>
      </c>
      <c r="BG278" s="49">
        <v>0</v>
      </c>
      <c r="BH278" s="48">
        <v>0</v>
      </c>
      <c r="BI278" s="49">
        <v>0</v>
      </c>
      <c r="BJ278" s="48">
        <v>15</v>
      </c>
      <c r="BK278" s="49">
        <v>100</v>
      </c>
      <c r="BL278" s="48">
        <v>15</v>
      </c>
    </row>
    <row r="279" spans="1:64" ht="15">
      <c r="A279" s="64" t="s">
        <v>237</v>
      </c>
      <c r="B279" s="64" t="s">
        <v>237</v>
      </c>
      <c r="C279" s="65"/>
      <c r="D279" s="66"/>
      <c r="E279" s="67"/>
      <c r="F279" s="68"/>
      <c r="G279" s="65"/>
      <c r="H279" s="69"/>
      <c r="I279" s="70"/>
      <c r="J279" s="70"/>
      <c r="K279" s="34" t="s">
        <v>65</v>
      </c>
      <c r="L279" s="77">
        <v>281</v>
      </c>
      <c r="M279" s="77"/>
      <c r="N279" s="72"/>
      <c r="O279" s="79" t="s">
        <v>176</v>
      </c>
      <c r="P279" s="81">
        <v>43721.051099537035</v>
      </c>
      <c r="Q279" s="79" t="s">
        <v>515</v>
      </c>
      <c r="R279" s="83" t="s">
        <v>828</v>
      </c>
      <c r="S279" s="79" t="s">
        <v>893</v>
      </c>
      <c r="T279" s="79" t="s">
        <v>919</v>
      </c>
      <c r="U279" s="79"/>
      <c r="V279" s="83" t="s">
        <v>968</v>
      </c>
      <c r="W279" s="81">
        <v>43721.051099537035</v>
      </c>
      <c r="X279" s="83" t="s">
        <v>1245</v>
      </c>
      <c r="Y279" s="79"/>
      <c r="Z279" s="79"/>
      <c r="AA279" s="85" t="s">
        <v>1590</v>
      </c>
      <c r="AB279" s="79"/>
      <c r="AC279" s="79" t="b">
        <v>0</v>
      </c>
      <c r="AD279" s="79">
        <v>0</v>
      </c>
      <c r="AE279" s="85" t="s">
        <v>1659</v>
      </c>
      <c r="AF279" s="79" t="b">
        <v>0</v>
      </c>
      <c r="AG279" s="79" t="s">
        <v>1660</v>
      </c>
      <c r="AH279" s="79"/>
      <c r="AI279" s="85" t="s">
        <v>1659</v>
      </c>
      <c r="AJ279" s="79" t="b">
        <v>0</v>
      </c>
      <c r="AK279" s="79">
        <v>0</v>
      </c>
      <c r="AL279" s="85" t="s">
        <v>1659</v>
      </c>
      <c r="AM279" s="79" t="s">
        <v>1683</v>
      </c>
      <c r="AN279" s="79" t="b">
        <v>0</v>
      </c>
      <c r="AO279" s="85" t="s">
        <v>1590</v>
      </c>
      <c r="AP279" s="79" t="s">
        <v>176</v>
      </c>
      <c r="AQ279" s="79">
        <v>0</v>
      </c>
      <c r="AR279" s="79">
        <v>0</v>
      </c>
      <c r="AS279" s="79"/>
      <c r="AT279" s="79"/>
      <c r="AU279" s="79"/>
      <c r="AV279" s="79"/>
      <c r="AW279" s="79"/>
      <c r="AX279" s="79"/>
      <c r="AY279" s="79"/>
      <c r="AZ279" s="79"/>
      <c r="BA279">
        <v>282</v>
      </c>
      <c r="BB279" s="78" t="str">
        <f>REPLACE(INDEX(GroupVertices[Group],MATCH(Edges25[[#This Row],[Vertex 1]],GroupVertices[Vertex],0)),1,1,"")</f>
        <v>2</v>
      </c>
      <c r="BC279" s="78" t="str">
        <f>REPLACE(INDEX(GroupVertices[Group],MATCH(Edges25[[#This Row],[Vertex 2]],GroupVertices[Vertex],0)),1,1,"")</f>
        <v>2</v>
      </c>
      <c r="BD279" s="48">
        <v>0</v>
      </c>
      <c r="BE279" s="49">
        <v>0</v>
      </c>
      <c r="BF279" s="48">
        <v>0</v>
      </c>
      <c r="BG279" s="49">
        <v>0</v>
      </c>
      <c r="BH279" s="48">
        <v>0</v>
      </c>
      <c r="BI279" s="49">
        <v>0</v>
      </c>
      <c r="BJ279" s="48">
        <v>14</v>
      </c>
      <c r="BK279" s="49">
        <v>100</v>
      </c>
      <c r="BL279" s="48">
        <v>14</v>
      </c>
    </row>
    <row r="280" spans="1:64" ht="15">
      <c r="A280" s="64" t="s">
        <v>237</v>
      </c>
      <c r="B280" s="64" t="s">
        <v>237</v>
      </c>
      <c r="C280" s="65"/>
      <c r="D280" s="66"/>
      <c r="E280" s="67"/>
      <c r="F280" s="68"/>
      <c r="G280" s="65"/>
      <c r="H280" s="69"/>
      <c r="I280" s="70"/>
      <c r="J280" s="70"/>
      <c r="K280" s="34" t="s">
        <v>65</v>
      </c>
      <c r="L280" s="77">
        <v>282</v>
      </c>
      <c r="M280" s="77"/>
      <c r="N280" s="72"/>
      <c r="O280" s="79" t="s">
        <v>176</v>
      </c>
      <c r="P280" s="81">
        <v>43721.05111111111</v>
      </c>
      <c r="Q280" s="79" t="s">
        <v>516</v>
      </c>
      <c r="R280" s="83" t="s">
        <v>829</v>
      </c>
      <c r="S280" s="79" t="s">
        <v>893</v>
      </c>
      <c r="T280" s="79" t="s">
        <v>919</v>
      </c>
      <c r="U280" s="79"/>
      <c r="V280" s="83" t="s">
        <v>968</v>
      </c>
      <c r="W280" s="81">
        <v>43721.05111111111</v>
      </c>
      <c r="X280" s="83" t="s">
        <v>1246</v>
      </c>
      <c r="Y280" s="79"/>
      <c r="Z280" s="79"/>
      <c r="AA280" s="85" t="s">
        <v>1591</v>
      </c>
      <c r="AB280" s="79"/>
      <c r="AC280" s="79" t="b">
        <v>0</v>
      </c>
      <c r="AD280" s="79">
        <v>0</v>
      </c>
      <c r="AE280" s="85" t="s">
        <v>1659</v>
      </c>
      <c r="AF280" s="79" t="b">
        <v>0</v>
      </c>
      <c r="AG280" s="79" t="s">
        <v>1660</v>
      </c>
      <c r="AH280" s="79"/>
      <c r="AI280" s="85" t="s">
        <v>1659</v>
      </c>
      <c r="AJ280" s="79" t="b">
        <v>0</v>
      </c>
      <c r="AK280" s="79">
        <v>0</v>
      </c>
      <c r="AL280" s="85" t="s">
        <v>1659</v>
      </c>
      <c r="AM280" s="79" t="s">
        <v>1683</v>
      </c>
      <c r="AN280" s="79" t="b">
        <v>0</v>
      </c>
      <c r="AO280" s="85" t="s">
        <v>1591</v>
      </c>
      <c r="AP280" s="79" t="s">
        <v>176</v>
      </c>
      <c r="AQ280" s="79">
        <v>0</v>
      </c>
      <c r="AR280" s="79">
        <v>0</v>
      </c>
      <c r="AS280" s="79"/>
      <c r="AT280" s="79"/>
      <c r="AU280" s="79"/>
      <c r="AV280" s="79"/>
      <c r="AW280" s="79"/>
      <c r="AX280" s="79"/>
      <c r="AY280" s="79"/>
      <c r="AZ280" s="79"/>
      <c r="BA280">
        <v>282</v>
      </c>
      <c r="BB280" s="78" t="str">
        <f>REPLACE(INDEX(GroupVertices[Group],MATCH(Edges25[[#This Row],[Vertex 1]],GroupVertices[Vertex],0)),1,1,"")</f>
        <v>2</v>
      </c>
      <c r="BC280" s="78" t="str">
        <f>REPLACE(INDEX(GroupVertices[Group],MATCH(Edges25[[#This Row],[Vertex 2]],GroupVertices[Vertex],0)),1,1,"")</f>
        <v>2</v>
      </c>
      <c r="BD280" s="48">
        <v>0</v>
      </c>
      <c r="BE280" s="49">
        <v>0</v>
      </c>
      <c r="BF280" s="48">
        <v>0</v>
      </c>
      <c r="BG280" s="49">
        <v>0</v>
      </c>
      <c r="BH280" s="48">
        <v>0</v>
      </c>
      <c r="BI280" s="49">
        <v>0</v>
      </c>
      <c r="BJ280" s="48">
        <v>12</v>
      </c>
      <c r="BK280" s="49">
        <v>100</v>
      </c>
      <c r="BL280" s="48">
        <v>12</v>
      </c>
    </row>
    <row r="281" spans="1:64" ht="15">
      <c r="A281" s="64" t="s">
        <v>237</v>
      </c>
      <c r="B281" s="64" t="s">
        <v>237</v>
      </c>
      <c r="C281" s="65"/>
      <c r="D281" s="66"/>
      <c r="E281" s="67"/>
      <c r="F281" s="68"/>
      <c r="G281" s="65"/>
      <c r="H281" s="69"/>
      <c r="I281" s="70"/>
      <c r="J281" s="70"/>
      <c r="K281" s="34" t="s">
        <v>65</v>
      </c>
      <c r="L281" s="77">
        <v>283</v>
      </c>
      <c r="M281" s="77"/>
      <c r="N281" s="72"/>
      <c r="O281" s="79" t="s">
        <v>176</v>
      </c>
      <c r="P281" s="81">
        <v>43721.05112268519</v>
      </c>
      <c r="Q281" s="79" t="s">
        <v>517</v>
      </c>
      <c r="R281" s="83" t="s">
        <v>830</v>
      </c>
      <c r="S281" s="79" t="s">
        <v>893</v>
      </c>
      <c r="T281" s="79" t="s">
        <v>919</v>
      </c>
      <c r="U281" s="79"/>
      <c r="V281" s="83" t="s">
        <v>968</v>
      </c>
      <c r="W281" s="81">
        <v>43721.05112268519</v>
      </c>
      <c r="X281" s="83" t="s">
        <v>1247</v>
      </c>
      <c r="Y281" s="79"/>
      <c r="Z281" s="79"/>
      <c r="AA281" s="85" t="s">
        <v>1592</v>
      </c>
      <c r="AB281" s="79"/>
      <c r="AC281" s="79" t="b">
        <v>0</v>
      </c>
      <c r="AD281" s="79">
        <v>0</v>
      </c>
      <c r="AE281" s="85" t="s">
        <v>1659</v>
      </c>
      <c r="AF281" s="79" t="b">
        <v>0</v>
      </c>
      <c r="AG281" s="79" t="s">
        <v>1660</v>
      </c>
      <c r="AH281" s="79"/>
      <c r="AI281" s="85" t="s">
        <v>1659</v>
      </c>
      <c r="AJ281" s="79" t="b">
        <v>0</v>
      </c>
      <c r="AK281" s="79">
        <v>0</v>
      </c>
      <c r="AL281" s="85" t="s">
        <v>1659</v>
      </c>
      <c r="AM281" s="79" t="s">
        <v>1683</v>
      </c>
      <c r="AN281" s="79" t="b">
        <v>0</v>
      </c>
      <c r="AO281" s="85" t="s">
        <v>1592</v>
      </c>
      <c r="AP281" s="79" t="s">
        <v>176</v>
      </c>
      <c r="AQ281" s="79">
        <v>0</v>
      </c>
      <c r="AR281" s="79">
        <v>0</v>
      </c>
      <c r="AS281" s="79"/>
      <c r="AT281" s="79"/>
      <c r="AU281" s="79"/>
      <c r="AV281" s="79"/>
      <c r="AW281" s="79"/>
      <c r="AX281" s="79"/>
      <c r="AY281" s="79"/>
      <c r="AZ281" s="79"/>
      <c r="BA281">
        <v>282</v>
      </c>
      <c r="BB281" s="78" t="str">
        <f>REPLACE(INDEX(GroupVertices[Group],MATCH(Edges25[[#This Row],[Vertex 1]],GroupVertices[Vertex],0)),1,1,"")</f>
        <v>2</v>
      </c>
      <c r="BC281" s="78" t="str">
        <f>REPLACE(INDEX(GroupVertices[Group],MATCH(Edges25[[#This Row],[Vertex 2]],GroupVertices[Vertex],0)),1,1,"")</f>
        <v>2</v>
      </c>
      <c r="BD281" s="48">
        <v>0</v>
      </c>
      <c r="BE281" s="49">
        <v>0</v>
      </c>
      <c r="BF281" s="48">
        <v>0</v>
      </c>
      <c r="BG281" s="49">
        <v>0</v>
      </c>
      <c r="BH281" s="48">
        <v>0</v>
      </c>
      <c r="BI281" s="49">
        <v>0</v>
      </c>
      <c r="BJ281" s="48">
        <v>13</v>
      </c>
      <c r="BK281" s="49">
        <v>100</v>
      </c>
      <c r="BL281" s="48">
        <v>13</v>
      </c>
    </row>
    <row r="282" spans="1:64" ht="15">
      <c r="A282" s="64" t="s">
        <v>237</v>
      </c>
      <c r="B282" s="64" t="s">
        <v>237</v>
      </c>
      <c r="C282" s="65"/>
      <c r="D282" s="66"/>
      <c r="E282" s="67"/>
      <c r="F282" s="68"/>
      <c r="G282" s="65"/>
      <c r="H282" s="69"/>
      <c r="I282" s="70"/>
      <c r="J282" s="70"/>
      <c r="K282" s="34" t="s">
        <v>65</v>
      </c>
      <c r="L282" s="77">
        <v>284</v>
      </c>
      <c r="M282" s="77"/>
      <c r="N282" s="72"/>
      <c r="O282" s="79" t="s">
        <v>176</v>
      </c>
      <c r="P282" s="81">
        <v>43721.05113425926</v>
      </c>
      <c r="Q282" s="79" t="s">
        <v>518</v>
      </c>
      <c r="R282" s="83" t="s">
        <v>831</v>
      </c>
      <c r="S282" s="79" t="s">
        <v>893</v>
      </c>
      <c r="T282" s="79" t="s">
        <v>919</v>
      </c>
      <c r="U282" s="79"/>
      <c r="V282" s="83" t="s">
        <v>968</v>
      </c>
      <c r="W282" s="81">
        <v>43721.05113425926</v>
      </c>
      <c r="X282" s="83" t="s">
        <v>1248</v>
      </c>
      <c r="Y282" s="79"/>
      <c r="Z282" s="79"/>
      <c r="AA282" s="85" t="s">
        <v>1593</v>
      </c>
      <c r="AB282" s="79"/>
      <c r="AC282" s="79" t="b">
        <v>0</v>
      </c>
      <c r="AD282" s="79">
        <v>0</v>
      </c>
      <c r="AE282" s="85" t="s">
        <v>1659</v>
      </c>
      <c r="AF282" s="79" t="b">
        <v>0</v>
      </c>
      <c r="AG282" s="79" t="s">
        <v>1660</v>
      </c>
      <c r="AH282" s="79"/>
      <c r="AI282" s="85" t="s">
        <v>1659</v>
      </c>
      <c r="AJ282" s="79" t="b">
        <v>0</v>
      </c>
      <c r="AK282" s="79">
        <v>0</v>
      </c>
      <c r="AL282" s="85" t="s">
        <v>1659</v>
      </c>
      <c r="AM282" s="79" t="s">
        <v>1683</v>
      </c>
      <c r="AN282" s="79" t="b">
        <v>0</v>
      </c>
      <c r="AO282" s="85" t="s">
        <v>1593</v>
      </c>
      <c r="AP282" s="79" t="s">
        <v>176</v>
      </c>
      <c r="AQ282" s="79">
        <v>0</v>
      </c>
      <c r="AR282" s="79">
        <v>0</v>
      </c>
      <c r="AS282" s="79"/>
      <c r="AT282" s="79"/>
      <c r="AU282" s="79"/>
      <c r="AV282" s="79"/>
      <c r="AW282" s="79"/>
      <c r="AX282" s="79"/>
      <c r="AY282" s="79"/>
      <c r="AZ282" s="79"/>
      <c r="BA282">
        <v>282</v>
      </c>
      <c r="BB282" s="78" t="str">
        <f>REPLACE(INDEX(GroupVertices[Group],MATCH(Edges25[[#This Row],[Vertex 1]],GroupVertices[Vertex],0)),1,1,"")</f>
        <v>2</v>
      </c>
      <c r="BC282" s="78" t="str">
        <f>REPLACE(INDEX(GroupVertices[Group],MATCH(Edges25[[#This Row],[Vertex 2]],GroupVertices[Vertex],0)),1,1,"")</f>
        <v>2</v>
      </c>
      <c r="BD282" s="48">
        <v>0</v>
      </c>
      <c r="BE282" s="49">
        <v>0</v>
      </c>
      <c r="BF282" s="48">
        <v>0</v>
      </c>
      <c r="BG282" s="49">
        <v>0</v>
      </c>
      <c r="BH282" s="48">
        <v>0</v>
      </c>
      <c r="BI282" s="49">
        <v>0</v>
      </c>
      <c r="BJ282" s="48">
        <v>15</v>
      </c>
      <c r="BK282" s="49">
        <v>100</v>
      </c>
      <c r="BL282" s="48">
        <v>15</v>
      </c>
    </row>
    <row r="283" spans="1:64" ht="15">
      <c r="A283" s="64" t="s">
        <v>237</v>
      </c>
      <c r="B283" s="64" t="s">
        <v>237</v>
      </c>
      <c r="C283" s="65"/>
      <c r="D283" s="66"/>
      <c r="E283" s="67"/>
      <c r="F283" s="68"/>
      <c r="G283" s="65"/>
      <c r="H283" s="69"/>
      <c r="I283" s="70"/>
      <c r="J283" s="70"/>
      <c r="K283" s="34" t="s">
        <v>65</v>
      </c>
      <c r="L283" s="77">
        <v>285</v>
      </c>
      <c r="M283" s="77"/>
      <c r="N283" s="72"/>
      <c r="O283" s="79" t="s">
        <v>176</v>
      </c>
      <c r="P283" s="81">
        <v>43721.05113425926</v>
      </c>
      <c r="Q283" s="79" t="s">
        <v>519</v>
      </c>
      <c r="R283" s="83" t="s">
        <v>832</v>
      </c>
      <c r="S283" s="79" t="s">
        <v>893</v>
      </c>
      <c r="T283" s="79" t="s">
        <v>919</v>
      </c>
      <c r="U283" s="79"/>
      <c r="V283" s="83" t="s">
        <v>968</v>
      </c>
      <c r="W283" s="81">
        <v>43721.05113425926</v>
      </c>
      <c r="X283" s="83" t="s">
        <v>1249</v>
      </c>
      <c r="Y283" s="79"/>
      <c r="Z283" s="79"/>
      <c r="AA283" s="85" t="s">
        <v>1594</v>
      </c>
      <c r="AB283" s="79"/>
      <c r="AC283" s="79" t="b">
        <v>0</v>
      </c>
      <c r="AD283" s="79">
        <v>0</v>
      </c>
      <c r="AE283" s="85" t="s">
        <v>1659</v>
      </c>
      <c r="AF283" s="79" t="b">
        <v>0</v>
      </c>
      <c r="AG283" s="79" t="s">
        <v>1660</v>
      </c>
      <c r="AH283" s="79"/>
      <c r="AI283" s="85" t="s">
        <v>1659</v>
      </c>
      <c r="AJ283" s="79" t="b">
        <v>0</v>
      </c>
      <c r="AK283" s="79">
        <v>0</v>
      </c>
      <c r="AL283" s="85" t="s">
        <v>1659</v>
      </c>
      <c r="AM283" s="79" t="s">
        <v>1683</v>
      </c>
      <c r="AN283" s="79" t="b">
        <v>0</v>
      </c>
      <c r="AO283" s="85" t="s">
        <v>1594</v>
      </c>
      <c r="AP283" s="79" t="s">
        <v>176</v>
      </c>
      <c r="AQ283" s="79">
        <v>0</v>
      </c>
      <c r="AR283" s="79">
        <v>0</v>
      </c>
      <c r="AS283" s="79"/>
      <c r="AT283" s="79"/>
      <c r="AU283" s="79"/>
      <c r="AV283" s="79"/>
      <c r="AW283" s="79"/>
      <c r="AX283" s="79"/>
      <c r="AY283" s="79"/>
      <c r="AZ283" s="79"/>
      <c r="BA283">
        <v>282</v>
      </c>
      <c r="BB283" s="78" t="str">
        <f>REPLACE(INDEX(GroupVertices[Group],MATCH(Edges25[[#This Row],[Vertex 1]],GroupVertices[Vertex],0)),1,1,"")</f>
        <v>2</v>
      </c>
      <c r="BC283" s="78" t="str">
        <f>REPLACE(INDEX(GroupVertices[Group],MATCH(Edges25[[#This Row],[Vertex 2]],GroupVertices[Vertex],0)),1,1,"")</f>
        <v>2</v>
      </c>
      <c r="BD283" s="48">
        <v>0</v>
      </c>
      <c r="BE283" s="49">
        <v>0</v>
      </c>
      <c r="BF283" s="48">
        <v>1</v>
      </c>
      <c r="BG283" s="49">
        <v>6.25</v>
      </c>
      <c r="BH283" s="48">
        <v>0</v>
      </c>
      <c r="BI283" s="49">
        <v>0</v>
      </c>
      <c r="BJ283" s="48">
        <v>15</v>
      </c>
      <c r="BK283" s="49">
        <v>93.75</v>
      </c>
      <c r="BL283" s="48">
        <v>16</v>
      </c>
    </row>
    <row r="284" spans="1:64" ht="15">
      <c r="A284" s="64" t="s">
        <v>237</v>
      </c>
      <c r="B284" s="64" t="s">
        <v>237</v>
      </c>
      <c r="C284" s="65"/>
      <c r="D284" s="66"/>
      <c r="E284" s="67"/>
      <c r="F284" s="68"/>
      <c r="G284" s="65"/>
      <c r="H284" s="69"/>
      <c r="I284" s="70"/>
      <c r="J284" s="70"/>
      <c r="K284" s="34" t="s">
        <v>65</v>
      </c>
      <c r="L284" s="77">
        <v>286</v>
      </c>
      <c r="M284" s="77"/>
      <c r="N284" s="72"/>
      <c r="O284" s="79" t="s">
        <v>176</v>
      </c>
      <c r="P284" s="81">
        <v>43721.051145833335</v>
      </c>
      <c r="Q284" s="79" t="s">
        <v>520</v>
      </c>
      <c r="R284" s="83" t="s">
        <v>833</v>
      </c>
      <c r="S284" s="79" t="s">
        <v>893</v>
      </c>
      <c r="T284" s="79" t="s">
        <v>919</v>
      </c>
      <c r="U284" s="79"/>
      <c r="V284" s="83" t="s">
        <v>968</v>
      </c>
      <c r="W284" s="81">
        <v>43721.051145833335</v>
      </c>
      <c r="X284" s="83" t="s">
        <v>1250</v>
      </c>
      <c r="Y284" s="79"/>
      <c r="Z284" s="79"/>
      <c r="AA284" s="85" t="s">
        <v>1595</v>
      </c>
      <c r="AB284" s="79"/>
      <c r="AC284" s="79" t="b">
        <v>0</v>
      </c>
      <c r="AD284" s="79">
        <v>0</v>
      </c>
      <c r="AE284" s="85" t="s">
        <v>1659</v>
      </c>
      <c r="AF284" s="79" t="b">
        <v>0</v>
      </c>
      <c r="AG284" s="79" t="s">
        <v>1660</v>
      </c>
      <c r="AH284" s="79"/>
      <c r="AI284" s="85" t="s">
        <v>1659</v>
      </c>
      <c r="AJ284" s="79" t="b">
        <v>0</v>
      </c>
      <c r="AK284" s="79">
        <v>0</v>
      </c>
      <c r="AL284" s="85" t="s">
        <v>1659</v>
      </c>
      <c r="AM284" s="79" t="s">
        <v>1683</v>
      </c>
      <c r="AN284" s="79" t="b">
        <v>0</v>
      </c>
      <c r="AO284" s="85" t="s">
        <v>1595</v>
      </c>
      <c r="AP284" s="79" t="s">
        <v>176</v>
      </c>
      <c r="AQ284" s="79">
        <v>0</v>
      </c>
      <c r="AR284" s="79">
        <v>0</v>
      </c>
      <c r="AS284" s="79"/>
      <c r="AT284" s="79"/>
      <c r="AU284" s="79"/>
      <c r="AV284" s="79"/>
      <c r="AW284" s="79"/>
      <c r="AX284" s="79"/>
      <c r="AY284" s="79"/>
      <c r="AZ284" s="79"/>
      <c r="BA284">
        <v>282</v>
      </c>
      <c r="BB284" s="78" t="str">
        <f>REPLACE(INDEX(GroupVertices[Group],MATCH(Edges25[[#This Row],[Vertex 1]],GroupVertices[Vertex],0)),1,1,"")</f>
        <v>2</v>
      </c>
      <c r="BC284" s="78" t="str">
        <f>REPLACE(INDEX(GroupVertices[Group],MATCH(Edges25[[#This Row],[Vertex 2]],GroupVertices[Vertex],0)),1,1,"")</f>
        <v>2</v>
      </c>
      <c r="BD284" s="48">
        <v>0</v>
      </c>
      <c r="BE284" s="49">
        <v>0</v>
      </c>
      <c r="BF284" s="48">
        <v>0</v>
      </c>
      <c r="BG284" s="49">
        <v>0</v>
      </c>
      <c r="BH284" s="48">
        <v>0</v>
      </c>
      <c r="BI284" s="49">
        <v>0</v>
      </c>
      <c r="BJ284" s="48">
        <v>11</v>
      </c>
      <c r="BK284" s="49">
        <v>100</v>
      </c>
      <c r="BL284" s="48">
        <v>11</v>
      </c>
    </row>
    <row r="285" spans="1:64" ht="15">
      <c r="A285" s="64" t="s">
        <v>237</v>
      </c>
      <c r="B285" s="64" t="s">
        <v>237</v>
      </c>
      <c r="C285" s="65"/>
      <c r="D285" s="66"/>
      <c r="E285" s="67"/>
      <c r="F285" s="68"/>
      <c r="G285" s="65"/>
      <c r="H285" s="69"/>
      <c r="I285" s="70"/>
      <c r="J285" s="70"/>
      <c r="K285" s="34" t="s">
        <v>65</v>
      </c>
      <c r="L285" s="77">
        <v>287</v>
      </c>
      <c r="M285" s="77"/>
      <c r="N285" s="72"/>
      <c r="O285" s="79" t="s">
        <v>176</v>
      </c>
      <c r="P285" s="81">
        <v>43721.44488425926</v>
      </c>
      <c r="Q285" s="79" t="s">
        <v>521</v>
      </c>
      <c r="R285" s="83" t="s">
        <v>834</v>
      </c>
      <c r="S285" s="79" t="s">
        <v>893</v>
      </c>
      <c r="T285" s="79" t="s">
        <v>919</v>
      </c>
      <c r="U285" s="79"/>
      <c r="V285" s="83" t="s">
        <v>968</v>
      </c>
      <c r="W285" s="81">
        <v>43721.44488425926</v>
      </c>
      <c r="X285" s="83" t="s">
        <v>1251</v>
      </c>
      <c r="Y285" s="79"/>
      <c r="Z285" s="79"/>
      <c r="AA285" s="85" t="s">
        <v>1596</v>
      </c>
      <c r="AB285" s="79"/>
      <c r="AC285" s="79" t="b">
        <v>0</v>
      </c>
      <c r="AD285" s="79">
        <v>0</v>
      </c>
      <c r="AE285" s="85" t="s">
        <v>1659</v>
      </c>
      <c r="AF285" s="79" t="b">
        <v>0</v>
      </c>
      <c r="AG285" s="79" t="s">
        <v>1660</v>
      </c>
      <c r="AH285" s="79"/>
      <c r="AI285" s="85" t="s">
        <v>1659</v>
      </c>
      <c r="AJ285" s="79" t="b">
        <v>0</v>
      </c>
      <c r="AK285" s="79">
        <v>0</v>
      </c>
      <c r="AL285" s="85" t="s">
        <v>1659</v>
      </c>
      <c r="AM285" s="79" t="s">
        <v>1683</v>
      </c>
      <c r="AN285" s="79" t="b">
        <v>0</v>
      </c>
      <c r="AO285" s="85" t="s">
        <v>1596</v>
      </c>
      <c r="AP285" s="79" t="s">
        <v>176</v>
      </c>
      <c r="AQ285" s="79">
        <v>0</v>
      </c>
      <c r="AR285" s="79">
        <v>0</v>
      </c>
      <c r="AS285" s="79"/>
      <c r="AT285" s="79"/>
      <c r="AU285" s="79"/>
      <c r="AV285" s="79"/>
      <c r="AW285" s="79"/>
      <c r="AX285" s="79"/>
      <c r="AY285" s="79"/>
      <c r="AZ285" s="79"/>
      <c r="BA285">
        <v>282</v>
      </c>
      <c r="BB285" s="78" t="str">
        <f>REPLACE(INDEX(GroupVertices[Group],MATCH(Edges25[[#This Row],[Vertex 1]],GroupVertices[Vertex],0)),1,1,"")</f>
        <v>2</v>
      </c>
      <c r="BC285" s="78" t="str">
        <f>REPLACE(INDEX(GroupVertices[Group],MATCH(Edges25[[#This Row],[Vertex 2]],GroupVertices[Vertex],0)),1,1,"")</f>
        <v>2</v>
      </c>
      <c r="BD285" s="48">
        <v>0</v>
      </c>
      <c r="BE285" s="49">
        <v>0</v>
      </c>
      <c r="BF285" s="48">
        <v>0</v>
      </c>
      <c r="BG285" s="49">
        <v>0</v>
      </c>
      <c r="BH285" s="48">
        <v>0</v>
      </c>
      <c r="BI285" s="49">
        <v>0</v>
      </c>
      <c r="BJ285" s="48">
        <v>18</v>
      </c>
      <c r="BK285" s="49">
        <v>100</v>
      </c>
      <c r="BL285" s="48">
        <v>18</v>
      </c>
    </row>
    <row r="286" spans="1:64" ht="15">
      <c r="A286" s="64" t="s">
        <v>237</v>
      </c>
      <c r="B286" s="64" t="s">
        <v>237</v>
      </c>
      <c r="C286" s="65"/>
      <c r="D286" s="66"/>
      <c r="E286" s="67"/>
      <c r="F286" s="68"/>
      <c r="G286" s="65"/>
      <c r="H286" s="69"/>
      <c r="I286" s="70"/>
      <c r="J286" s="70"/>
      <c r="K286" s="34" t="s">
        <v>65</v>
      </c>
      <c r="L286" s="77">
        <v>288</v>
      </c>
      <c r="M286" s="77"/>
      <c r="N286" s="72"/>
      <c r="O286" s="79" t="s">
        <v>176</v>
      </c>
      <c r="P286" s="81">
        <v>43721.52465277778</v>
      </c>
      <c r="Q286" s="79" t="s">
        <v>522</v>
      </c>
      <c r="R286" s="83" t="s">
        <v>835</v>
      </c>
      <c r="S286" s="79" t="s">
        <v>893</v>
      </c>
      <c r="T286" s="79" t="s">
        <v>919</v>
      </c>
      <c r="U286" s="79"/>
      <c r="V286" s="83" t="s">
        <v>968</v>
      </c>
      <c r="W286" s="81">
        <v>43721.52465277778</v>
      </c>
      <c r="X286" s="83" t="s">
        <v>1252</v>
      </c>
      <c r="Y286" s="79"/>
      <c r="Z286" s="79"/>
      <c r="AA286" s="85" t="s">
        <v>1597</v>
      </c>
      <c r="AB286" s="79"/>
      <c r="AC286" s="79" t="b">
        <v>0</v>
      </c>
      <c r="AD286" s="79">
        <v>0</v>
      </c>
      <c r="AE286" s="85" t="s">
        <v>1659</v>
      </c>
      <c r="AF286" s="79" t="b">
        <v>0</v>
      </c>
      <c r="AG286" s="79" t="s">
        <v>1660</v>
      </c>
      <c r="AH286" s="79"/>
      <c r="AI286" s="85" t="s">
        <v>1659</v>
      </c>
      <c r="AJ286" s="79" t="b">
        <v>0</v>
      </c>
      <c r="AK286" s="79">
        <v>0</v>
      </c>
      <c r="AL286" s="85" t="s">
        <v>1659</v>
      </c>
      <c r="AM286" s="79" t="s">
        <v>1683</v>
      </c>
      <c r="AN286" s="79" t="b">
        <v>0</v>
      </c>
      <c r="AO286" s="85" t="s">
        <v>1597</v>
      </c>
      <c r="AP286" s="79" t="s">
        <v>176</v>
      </c>
      <c r="AQ286" s="79">
        <v>0</v>
      </c>
      <c r="AR286" s="79">
        <v>0</v>
      </c>
      <c r="AS286" s="79"/>
      <c r="AT286" s="79"/>
      <c r="AU286" s="79"/>
      <c r="AV286" s="79"/>
      <c r="AW286" s="79"/>
      <c r="AX286" s="79"/>
      <c r="AY286" s="79"/>
      <c r="AZ286" s="79"/>
      <c r="BA286">
        <v>282</v>
      </c>
      <c r="BB286" s="78" t="str">
        <f>REPLACE(INDEX(GroupVertices[Group],MATCH(Edges25[[#This Row],[Vertex 1]],GroupVertices[Vertex],0)),1,1,"")</f>
        <v>2</v>
      </c>
      <c r="BC286" s="78" t="str">
        <f>REPLACE(INDEX(GroupVertices[Group],MATCH(Edges25[[#This Row],[Vertex 2]],GroupVertices[Vertex],0)),1,1,"")</f>
        <v>2</v>
      </c>
      <c r="BD286" s="48">
        <v>0</v>
      </c>
      <c r="BE286" s="49">
        <v>0</v>
      </c>
      <c r="BF286" s="48">
        <v>1</v>
      </c>
      <c r="BG286" s="49">
        <v>8.333333333333334</v>
      </c>
      <c r="BH286" s="48">
        <v>0</v>
      </c>
      <c r="BI286" s="49">
        <v>0</v>
      </c>
      <c r="BJ286" s="48">
        <v>11</v>
      </c>
      <c r="BK286" s="49">
        <v>91.66666666666667</v>
      </c>
      <c r="BL286" s="48">
        <v>12</v>
      </c>
    </row>
    <row r="287" spans="1:64" ht="15">
      <c r="A287" s="64" t="s">
        <v>237</v>
      </c>
      <c r="B287" s="64" t="s">
        <v>237</v>
      </c>
      <c r="C287" s="65"/>
      <c r="D287" s="66"/>
      <c r="E287" s="67"/>
      <c r="F287" s="68"/>
      <c r="G287" s="65"/>
      <c r="H287" s="69"/>
      <c r="I287" s="70"/>
      <c r="J287" s="70"/>
      <c r="K287" s="34" t="s">
        <v>65</v>
      </c>
      <c r="L287" s="77">
        <v>289</v>
      </c>
      <c r="M287" s="77"/>
      <c r="N287" s="72"/>
      <c r="O287" s="79" t="s">
        <v>176</v>
      </c>
      <c r="P287" s="81">
        <v>43721.52465277778</v>
      </c>
      <c r="Q287" s="79" t="s">
        <v>523</v>
      </c>
      <c r="R287" s="83" t="s">
        <v>836</v>
      </c>
      <c r="S287" s="79" t="s">
        <v>893</v>
      </c>
      <c r="T287" s="79" t="s">
        <v>919</v>
      </c>
      <c r="U287" s="79"/>
      <c r="V287" s="83" t="s">
        <v>968</v>
      </c>
      <c r="W287" s="81">
        <v>43721.52465277778</v>
      </c>
      <c r="X287" s="83" t="s">
        <v>1253</v>
      </c>
      <c r="Y287" s="79"/>
      <c r="Z287" s="79"/>
      <c r="AA287" s="85" t="s">
        <v>1598</v>
      </c>
      <c r="AB287" s="79"/>
      <c r="AC287" s="79" t="b">
        <v>0</v>
      </c>
      <c r="AD287" s="79">
        <v>0</v>
      </c>
      <c r="AE287" s="85" t="s">
        <v>1659</v>
      </c>
      <c r="AF287" s="79" t="b">
        <v>0</v>
      </c>
      <c r="AG287" s="79" t="s">
        <v>1665</v>
      </c>
      <c r="AH287" s="79"/>
      <c r="AI287" s="85" t="s">
        <v>1659</v>
      </c>
      <c r="AJ287" s="79" t="b">
        <v>0</v>
      </c>
      <c r="AK287" s="79">
        <v>0</v>
      </c>
      <c r="AL287" s="85" t="s">
        <v>1659</v>
      </c>
      <c r="AM287" s="79" t="s">
        <v>1683</v>
      </c>
      <c r="AN287" s="79" t="b">
        <v>0</v>
      </c>
      <c r="AO287" s="85" t="s">
        <v>1598</v>
      </c>
      <c r="AP287" s="79" t="s">
        <v>176</v>
      </c>
      <c r="AQ287" s="79">
        <v>0</v>
      </c>
      <c r="AR287" s="79">
        <v>0</v>
      </c>
      <c r="AS287" s="79"/>
      <c r="AT287" s="79"/>
      <c r="AU287" s="79"/>
      <c r="AV287" s="79"/>
      <c r="AW287" s="79"/>
      <c r="AX287" s="79"/>
      <c r="AY287" s="79"/>
      <c r="AZ287" s="79"/>
      <c r="BA287">
        <v>282</v>
      </c>
      <c r="BB287" s="78" t="str">
        <f>REPLACE(INDEX(GroupVertices[Group],MATCH(Edges25[[#This Row],[Vertex 1]],GroupVertices[Vertex],0)),1,1,"")</f>
        <v>2</v>
      </c>
      <c r="BC287" s="78" t="str">
        <f>REPLACE(INDEX(GroupVertices[Group],MATCH(Edges25[[#This Row],[Vertex 2]],GroupVertices[Vertex],0)),1,1,"")</f>
        <v>2</v>
      </c>
      <c r="BD287" s="48">
        <v>0</v>
      </c>
      <c r="BE287" s="49">
        <v>0</v>
      </c>
      <c r="BF287" s="48">
        <v>1</v>
      </c>
      <c r="BG287" s="49">
        <v>8.333333333333334</v>
      </c>
      <c r="BH287" s="48">
        <v>0</v>
      </c>
      <c r="BI287" s="49">
        <v>0</v>
      </c>
      <c r="BJ287" s="48">
        <v>11</v>
      </c>
      <c r="BK287" s="49">
        <v>91.66666666666667</v>
      </c>
      <c r="BL287" s="48">
        <v>12</v>
      </c>
    </row>
    <row r="288" spans="1:64" ht="15">
      <c r="A288" s="64" t="s">
        <v>237</v>
      </c>
      <c r="B288" s="64" t="s">
        <v>237</v>
      </c>
      <c r="C288" s="65"/>
      <c r="D288" s="66"/>
      <c r="E288" s="67"/>
      <c r="F288" s="68"/>
      <c r="G288" s="65"/>
      <c r="H288" s="69"/>
      <c r="I288" s="70"/>
      <c r="J288" s="70"/>
      <c r="K288" s="34" t="s">
        <v>65</v>
      </c>
      <c r="L288" s="77">
        <v>290</v>
      </c>
      <c r="M288" s="77"/>
      <c r="N288" s="72"/>
      <c r="O288" s="79" t="s">
        <v>176</v>
      </c>
      <c r="P288" s="81">
        <v>43721.524664351855</v>
      </c>
      <c r="Q288" s="79" t="s">
        <v>524</v>
      </c>
      <c r="R288" s="83" t="s">
        <v>837</v>
      </c>
      <c r="S288" s="79" t="s">
        <v>893</v>
      </c>
      <c r="T288" s="79" t="s">
        <v>919</v>
      </c>
      <c r="U288" s="79"/>
      <c r="V288" s="83" t="s">
        <v>968</v>
      </c>
      <c r="W288" s="81">
        <v>43721.524664351855</v>
      </c>
      <c r="X288" s="83" t="s">
        <v>1254</v>
      </c>
      <c r="Y288" s="79"/>
      <c r="Z288" s="79"/>
      <c r="AA288" s="85" t="s">
        <v>1599</v>
      </c>
      <c r="AB288" s="79"/>
      <c r="AC288" s="79" t="b">
        <v>0</v>
      </c>
      <c r="AD288" s="79">
        <v>0</v>
      </c>
      <c r="AE288" s="85" t="s">
        <v>1659</v>
      </c>
      <c r="AF288" s="79" t="b">
        <v>0</v>
      </c>
      <c r="AG288" s="79" t="s">
        <v>1660</v>
      </c>
      <c r="AH288" s="79"/>
      <c r="AI288" s="85" t="s">
        <v>1659</v>
      </c>
      <c r="AJ288" s="79" t="b">
        <v>0</v>
      </c>
      <c r="AK288" s="79">
        <v>0</v>
      </c>
      <c r="AL288" s="85" t="s">
        <v>1659</v>
      </c>
      <c r="AM288" s="79" t="s">
        <v>1683</v>
      </c>
      <c r="AN288" s="79" t="b">
        <v>0</v>
      </c>
      <c r="AO288" s="85" t="s">
        <v>1599</v>
      </c>
      <c r="AP288" s="79" t="s">
        <v>176</v>
      </c>
      <c r="AQ288" s="79">
        <v>0</v>
      </c>
      <c r="AR288" s="79">
        <v>0</v>
      </c>
      <c r="AS288" s="79"/>
      <c r="AT288" s="79"/>
      <c r="AU288" s="79"/>
      <c r="AV288" s="79"/>
      <c r="AW288" s="79"/>
      <c r="AX288" s="79"/>
      <c r="AY288" s="79"/>
      <c r="AZ288" s="79"/>
      <c r="BA288">
        <v>282</v>
      </c>
      <c r="BB288" s="78" t="str">
        <f>REPLACE(INDEX(GroupVertices[Group],MATCH(Edges25[[#This Row],[Vertex 1]],GroupVertices[Vertex],0)),1,1,"")</f>
        <v>2</v>
      </c>
      <c r="BC288" s="78" t="str">
        <f>REPLACE(INDEX(GroupVertices[Group],MATCH(Edges25[[#This Row],[Vertex 2]],GroupVertices[Vertex],0)),1,1,"")</f>
        <v>2</v>
      </c>
      <c r="BD288" s="48">
        <v>0</v>
      </c>
      <c r="BE288" s="49">
        <v>0</v>
      </c>
      <c r="BF288" s="48">
        <v>0</v>
      </c>
      <c r="BG288" s="49">
        <v>0</v>
      </c>
      <c r="BH288" s="48">
        <v>0</v>
      </c>
      <c r="BI288" s="49">
        <v>0</v>
      </c>
      <c r="BJ288" s="48">
        <v>12</v>
      </c>
      <c r="BK288" s="49">
        <v>100</v>
      </c>
      <c r="BL288" s="48">
        <v>12</v>
      </c>
    </row>
    <row r="289" spans="1:64" ht="15">
      <c r="A289" s="64" t="s">
        <v>237</v>
      </c>
      <c r="B289" s="64" t="s">
        <v>237</v>
      </c>
      <c r="C289" s="65"/>
      <c r="D289" s="66"/>
      <c r="E289" s="67"/>
      <c r="F289" s="68"/>
      <c r="G289" s="65"/>
      <c r="H289" s="69"/>
      <c r="I289" s="70"/>
      <c r="J289" s="70"/>
      <c r="K289" s="34" t="s">
        <v>65</v>
      </c>
      <c r="L289" s="77">
        <v>291</v>
      </c>
      <c r="M289" s="77"/>
      <c r="N289" s="72"/>
      <c r="O289" s="79" t="s">
        <v>176</v>
      </c>
      <c r="P289" s="81">
        <v>43721.524675925924</v>
      </c>
      <c r="Q289" s="79" t="s">
        <v>525</v>
      </c>
      <c r="R289" s="83" t="s">
        <v>838</v>
      </c>
      <c r="S289" s="79" t="s">
        <v>893</v>
      </c>
      <c r="T289" s="79" t="s">
        <v>919</v>
      </c>
      <c r="U289" s="79"/>
      <c r="V289" s="83" t="s">
        <v>968</v>
      </c>
      <c r="W289" s="81">
        <v>43721.524675925924</v>
      </c>
      <c r="X289" s="83" t="s">
        <v>1255</v>
      </c>
      <c r="Y289" s="79"/>
      <c r="Z289" s="79"/>
      <c r="AA289" s="85" t="s">
        <v>1600</v>
      </c>
      <c r="AB289" s="79"/>
      <c r="AC289" s="79" t="b">
        <v>0</v>
      </c>
      <c r="AD289" s="79">
        <v>0</v>
      </c>
      <c r="AE289" s="85" t="s">
        <v>1659</v>
      </c>
      <c r="AF289" s="79" t="b">
        <v>0</v>
      </c>
      <c r="AG289" s="79" t="s">
        <v>1660</v>
      </c>
      <c r="AH289" s="79"/>
      <c r="AI289" s="85" t="s">
        <v>1659</v>
      </c>
      <c r="AJ289" s="79" t="b">
        <v>0</v>
      </c>
      <c r="AK289" s="79">
        <v>0</v>
      </c>
      <c r="AL289" s="85" t="s">
        <v>1659</v>
      </c>
      <c r="AM289" s="79" t="s">
        <v>1683</v>
      </c>
      <c r="AN289" s="79" t="b">
        <v>0</v>
      </c>
      <c r="AO289" s="85" t="s">
        <v>1600</v>
      </c>
      <c r="AP289" s="79" t="s">
        <v>176</v>
      </c>
      <c r="AQ289" s="79">
        <v>0</v>
      </c>
      <c r="AR289" s="79">
        <v>0</v>
      </c>
      <c r="AS289" s="79"/>
      <c r="AT289" s="79"/>
      <c r="AU289" s="79"/>
      <c r="AV289" s="79"/>
      <c r="AW289" s="79"/>
      <c r="AX289" s="79"/>
      <c r="AY289" s="79"/>
      <c r="AZ289" s="79"/>
      <c r="BA289">
        <v>282</v>
      </c>
      <c r="BB289" s="78" t="str">
        <f>REPLACE(INDEX(GroupVertices[Group],MATCH(Edges25[[#This Row],[Vertex 1]],GroupVertices[Vertex],0)),1,1,"")</f>
        <v>2</v>
      </c>
      <c r="BC289" s="78" t="str">
        <f>REPLACE(INDEX(GroupVertices[Group],MATCH(Edges25[[#This Row],[Vertex 2]],GroupVertices[Vertex],0)),1,1,"")</f>
        <v>2</v>
      </c>
      <c r="BD289" s="48">
        <v>0</v>
      </c>
      <c r="BE289" s="49">
        <v>0</v>
      </c>
      <c r="BF289" s="48">
        <v>0</v>
      </c>
      <c r="BG289" s="49">
        <v>0</v>
      </c>
      <c r="BH289" s="48">
        <v>0</v>
      </c>
      <c r="BI289" s="49">
        <v>0</v>
      </c>
      <c r="BJ289" s="48">
        <v>12</v>
      </c>
      <c r="BK289" s="49">
        <v>100</v>
      </c>
      <c r="BL289" s="48">
        <v>12</v>
      </c>
    </row>
    <row r="290" spans="1:64" ht="15">
      <c r="A290" s="64" t="s">
        <v>237</v>
      </c>
      <c r="B290" s="64" t="s">
        <v>237</v>
      </c>
      <c r="C290" s="65"/>
      <c r="D290" s="66"/>
      <c r="E290" s="67"/>
      <c r="F290" s="68"/>
      <c r="G290" s="65"/>
      <c r="H290" s="69"/>
      <c r="I290" s="70"/>
      <c r="J290" s="70"/>
      <c r="K290" s="34" t="s">
        <v>65</v>
      </c>
      <c r="L290" s="77">
        <v>292</v>
      </c>
      <c r="M290" s="77"/>
      <c r="N290" s="72"/>
      <c r="O290" s="79" t="s">
        <v>176</v>
      </c>
      <c r="P290" s="81">
        <v>43721.61864583333</v>
      </c>
      <c r="Q290" s="79" t="s">
        <v>526</v>
      </c>
      <c r="R290" s="83" t="s">
        <v>839</v>
      </c>
      <c r="S290" s="79" t="s">
        <v>893</v>
      </c>
      <c r="T290" s="79" t="s">
        <v>919</v>
      </c>
      <c r="U290" s="79"/>
      <c r="V290" s="83" t="s">
        <v>968</v>
      </c>
      <c r="W290" s="81">
        <v>43721.61864583333</v>
      </c>
      <c r="X290" s="83" t="s">
        <v>1256</v>
      </c>
      <c r="Y290" s="79"/>
      <c r="Z290" s="79"/>
      <c r="AA290" s="85" t="s">
        <v>1601</v>
      </c>
      <c r="AB290" s="79"/>
      <c r="AC290" s="79" t="b">
        <v>0</v>
      </c>
      <c r="AD290" s="79">
        <v>0</v>
      </c>
      <c r="AE290" s="85" t="s">
        <v>1659</v>
      </c>
      <c r="AF290" s="79" t="b">
        <v>0</v>
      </c>
      <c r="AG290" s="79" t="s">
        <v>1660</v>
      </c>
      <c r="AH290" s="79"/>
      <c r="AI290" s="85" t="s">
        <v>1659</v>
      </c>
      <c r="AJ290" s="79" t="b">
        <v>0</v>
      </c>
      <c r="AK290" s="79">
        <v>0</v>
      </c>
      <c r="AL290" s="85" t="s">
        <v>1659</v>
      </c>
      <c r="AM290" s="79" t="s">
        <v>1683</v>
      </c>
      <c r="AN290" s="79" t="b">
        <v>0</v>
      </c>
      <c r="AO290" s="85" t="s">
        <v>1601</v>
      </c>
      <c r="AP290" s="79" t="s">
        <v>176</v>
      </c>
      <c r="AQ290" s="79">
        <v>0</v>
      </c>
      <c r="AR290" s="79">
        <v>0</v>
      </c>
      <c r="AS290" s="79"/>
      <c r="AT290" s="79"/>
      <c r="AU290" s="79"/>
      <c r="AV290" s="79"/>
      <c r="AW290" s="79"/>
      <c r="AX290" s="79"/>
      <c r="AY290" s="79"/>
      <c r="AZ290" s="79"/>
      <c r="BA290">
        <v>282</v>
      </c>
      <c r="BB290" s="78" t="str">
        <f>REPLACE(INDEX(GroupVertices[Group],MATCH(Edges25[[#This Row],[Vertex 1]],GroupVertices[Vertex],0)),1,1,"")</f>
        <v>2</v>
      </c>
      <c r="BC290" s="78" t="str">
        <f>REPLACE(INDEX(GroupVertices[Group],MATCH(Edges25[[#This Row],[Vertex 2]],GroupVertices[Vertex],0)),1,1,"")</f>
        <v>2</v>
      </c>
      <c r="BD290" s="48">
        <v>0</v>
      </c>
      <c r="BE290" s="49">
        <v>0</v>
      </c>
      <c r="BF290" s="48">
        <v>0</v>
      </c>
      <c r="BG290" s="49">
        <v>0</v>
      </c>
      <c r="BH290" s="48">
        <v>0</v>
      </c>
      <c r="BI290" s="49">
        <v>0</v>
      </c>
      <c r="BJ290" s="48">
        <v>13</v>
      </c>
      <c r="BK290" s="49">
        <v>100</v>
      </c>
      <c r="BL290" s="48">
        <v>13</v>
      </c>
    </row>
    <row r="291" spans="1:64" ht="15">
      <c r="A291" s="64" t="s">
        <v>237</v>
      </c>
      <c r="B291" s="64" t="s">
        <v>237</v>
      </c>
      <c r="C291" s="65"/>
      <c r="D291" s="66"/>
      <c r="E291" s="67"/>
      <c r="F291" s="68"/>
      <c r="G291" s="65"/>
      <c r="H291" s="69"/>
      <c r="I291" s="70"/>
      <c r="J291" s="70"/>
      <c r="K291" s="34" t="s">
        <v>65</v>
      </c>
      <c r="L291" s="77">
        <v>293</v>
      </c>
      <c r="M291" s="77"/>
      <c r="N291" s="72"/>
      <c r="O291" s="79" t="s">
        <v>176</v>
      </c>
      <c r="P291" s="81">
        <v>43721.61865740741</v>
      </c>
      <c r="Q291" s="79" t="s">
        <v>527</v>
      </c>
      <c r="R291" s="83" t="s">
        <v>840</v>
      </c>
      <c r="S291" s="79" t="s">
        <v>893</v>
      </c>
      <c r="T291" s="79" t="s">
        <v>919</v>
      </c>
      <c r="U291" s="79"/>
      <c r="V291" s="83" t="s">
        <v>968</v>
      </c>
      <c r="W291" s="81">
        <v>43721.61865740741</v>
      </c>
      <c r="X291" s="83" t="s">
        <v>1257</v>
      </c>
      <c r="Y291" s="79"/>
      <c r="Z291" s="79"/>
      <c r="AA291" s="85" t="s">
        <v>1602</v>
      </c>
      <c r="AB291" s="79"/>
      <c r="AC291" s="79" t="b">
        <v>0</v>
      </c>
      <c r="AD291" s="79">
        <v>0</v>
      </c>
      <c r="AE291" s="85" t="s">
        <v>1659</v>
      </c>
      <c r="AF291" s="79" t="b">
        <v>0</v>
      </c>
      <c r="AG291" s="79" t="s">
        <v>1660</v>
      </c>
      <c r="AH291" s="79"/>
      <c r="AI291" s="85" t="s">
        <v>1659</v>
      </c>
      <c r="AJ291" s="79" t="b">
        <v>0</v>
      </c>
      <c r="AK291" s="79">
        <v>0</v>
      </c>
      <c r="AL291" s="85" t="s">
        <v>1659</v>
      </c>
      <c r="AM291" s="79" t="s">
        <v>1683</v>
      </c>
      <c r="AN291" s="79" t="b">
        <v>0</v>
      </c>
      <c r="AO291" s="85" t="s">
        <v>1602</v>
      </c>
      <c r="AP291" s="79" t="s">
        <v>176</v>
      </c>
      <c r="AQ291" s="79">
        <v>0</v>
      </c>
      <c r="AR291" s="79">
        <v>0</v>
      </c>
      <c r="AS291" s="79"/>
      <c r="AT291" s="79"/>
      <c r="AU291" s="79"/>
      <c r="AV291" s="79"/>
      <c r="AW291" s="79"/>
      <c r="AX291" s="79"/>
      <c r="AY291" s="79"/>
      <c r="AZ291" s="79"/>
      <c r="BA291">
        <v>282</v>
      </c>
      <c r="BB291" s="78" t="str">
        <f>REPLACE(INDEX(GroupVertices[Group],MATCH(Edges25[[#This Row],[Vertex 1]],GroupVertices[Vertex],0)),1,1,"")</f>
        <v>2</v>
      </c>
      <c r="BC291" s="78" t="str">
        <f>REPLACE(INDEX(GroupVertices[Group],MATCH(Edges25[[#This Row],[Vertex 2]],GroupVertices[Vertex],0)),1,1,"")</f>
        <v>2</v>
      </c>
      <c r="BD291" s="48">
        <v>0</v>
      </c>
      <c r="BE291" s="49">
        <v>0</v>
      </c>
      <c r="BF291" s="48">
        <v>0</v>
      </c>
      <c r="BG291" s="49">
        <v>0</v>
      </c>
      <c r="BH291" s="48">
        <v>0</v>
      </c>
      <c r="BI291" s="49">
        <v>0</v>
      </c>
      <c r="BJ291" s="48">
        <v>12</v>
      </c>
      <c r="BK291" s="49">
        <v>100</v>
      </c>
      <c r="BL291" s="48">
        <v>12</v>
      </c>
    </row>
    <row r="292" spans="1:64" ht="15">
      <c r="A292" s="64" t="s">
        <v>237</v>
      </c>
      <c r="B292" s="64" t="s">
        <v>237</v>
      </c>
      <c r="C292" s="65"/>
      <c r="D292" s="66"/>
      <c r="E292" s="67"/>
      <c r="F292" s="68"/>
      <c r="G292" s="65"/>
      <c r="H292" s="69"/>
      <c r="I292" s="70"/>
      <c r="J292" s="70"/>
      <c r="K292" s="34" t="s">
        <v>65</v>
      </c>
      <c r="L292" s="77">
        <v>294</v>
      </c>
      <c r="M292" s="77"/>
      <c r="N292" s="72"/>
      <c r="O292" s="79" t="s">
        <v>176</v>
      </c>
      <c r="P292" s="81">
        <v>43721.61865740741</v>
      </c>
      <c r="Q292" s="79" t="s">
        <v>528</v>
      </c>
      <c r="R292" s="83" t="s">
        <v>841</v>
      </c>
      <c r="S292" s="79" t="s">
        <v>893</v>
      </c>
      <c r="T292" s="79" t="s">
        <v>919</v>
      </c>
      <c r="U292" s="79"/>
      <c r="V292" s="83" t="s">
        <v>968</v>
      </c>
      <c r="W292" s="81">
        <v>43721.61865740741</v>
      </c>
      <c r="X292" s="83" t="s">
        <v>1258</v>
      </c>
      <c r="Y292" s="79"/>
      <c r="Z292" s="79"/>
      <c r="AA292" s="85" t="s">
        <v>1603</v>
      </c>
      <c r="AB292" s="79"/>
      <c r="AC292" s="79" t="b">
        <v>0</v>
      </c>
      <c r="AD292" s="79">
        <v>0</v>
      </c>
      <c r="AE292" s="85" t="s">
        <v>1659</v>
      </c>
      <c r="AF292" s="79" t="b">
        <v>0</v>
      </c>
      <c r="AG292" s="79" t="s">
        <v>1660</v>
      </c>
      <c r="AH292" s="79"/>
      <c r="AI292" s="85" t="s">
        <v>1659</v>
      </c>
      <c r="AJ292" s="79" t="b">
        <v>0</v>
      </c>
      <c r="AK292" s="79">
        <v>0</v>
      </c>
      <c r="AL292" s="85" t="s">
        <v>1659</v>
      </c>
      <c r="AM292" s="79" t="s">
        <v>1683</v>
      </c>
      <c r="AN292" s="79" t="b">
        <v>0</v>
      </c>
      <c r="AO292" s="85" t="s">
        <v>1603</v>
      </c>
      <c r="AP292" s="79" t="s">
        <v>176</v>
      </c>
      <c r="AQ292" s="79">
        <v>0</v>
      </c>
      <c r="AR292" s="79">
        <v>0</v>
      </c>
      <c r="AS292" s="79"/>
      <c r="AT292" s="79"/>
      <c r="AU292" s="79"/>
      <c r="AV292" s="79"/>
      <c r="AW292" s="79"/>
      <c r="AX292" s="79"/>
      <c r="AY292" s="79"/>
      <c r="AZ292" s="79"/>
      <c r="BA292">
        <v>282</v>
      </c>
      <c r="BB292" s="78" t="str">
        <f>REPLACE(INDEX(GroupVertices[Group],MATCH(Edges25[[#This Row],[Vertex 1]],GroupVertices[Vertex],0)),1,1,"")</f>
        <v>2</v>
      </c>
      <c r="BC292" s="78" t="str">
        <f>REPLACE(INDEX(GroupVertices[Group],MATCH(Edges25[[#This Row],[Vertex 2]],GroupVertices[Vertex],0)),1,1,"")</f>
        <v>2</v>
      </c>
      <c r="BD292" s="48">
        <v>0</v>
      </c>
      <c r="BE292" s="49">
        <v>0</v>
      </c>
      <c r="BF292" s="48">
        <v>0</v>
      </c>
      <c r="BG292" s="49">
        <v>0</v>
      </c>
      <c r="BH292" s="48">
        <v>0</v>
      </c>
      <c r="BI292" s="49">
        <v>0</v>
      </c>
      <c r="BJ292" s="48">
        <v>12</v>
      </c>
      <c r="BK292" s="49">
        <v>100</v>
      </c>
      <c r="BL292" s="48">
        <v>12</v>
      </c>
    </row>
    <row r="293" spans="1:64" ht="15">
      <c r="A293" s="64" t="s">
        <v>237</v>
      </c>
      <c r="B293" s="64" t="s">
        <v>237</v>
      </c>
      <c r="C293" s="65"/>
      <c r="D293" s="66"/>
      <c r="E293" s="67"/>
      <c r="F293" s="68"/>
      <c r="G293" s="65"/>
      <c r="H293" s="69"/>
      <c r="I293" s="70"/>
      <c r="J293" s="70"/>
      <c r="K293" s="34" t="s">
        <v>65</v>
      </c>
      <c r="L293" s="77">
        <v>295</v>
      </c>
      <c r="M293" s="77"/>
      <c r="N293" s="72"/>
      <c r="O293" s="79" t="s">
        <v>176</v>
      </c>
      <c r="P293" s="81">
        <v>43721.61866898148</v>
      </c>
      <c r="Q293" s="79" t="s">
        <v>529</v>
      </c>
      <c r="R293" s="83" t="s">
        <v>842</v>
      </c>
      <c r="S293" s="79" t="s">
        <v>893</v>
      </c>
      <c r="T293" s="79" t="s">
        <v>919</v>
      </c>
      <c r="U293" s="79"/>
      <c r="V293" s="83" t="s">
        <v>968</v>
      </c>
      <c r="W293" s="81">
        <v>43721.61866898148</v>
      </c>
      <c r="X293" s="83" t="s">
        <v>1259</v>
      </c>
      <c r="Y293" s="79"/>
      <c r="Z293" s="79"/>
      <c r="AA293" s="85" t="s">
        <v>1604</v>
      </c>
      <c r="AB293" s="79"/>
      <c r="AC293" s="79" t="b">
        <v>0</v>
      </c>
      <c r="AD293" s="79">
        <v>0</v>
      </c>
      <c r="AE293" s="85" t="s">
        <v>1659</v>
      </c>
      <c r="AF293" s="79" t="b">
        <v>0</v>
      </c>
      <c r="AG293" s="79" t="s">
        <v>1660</v>
      </c>
      <c r="AH293" s="79"/>
      <c r="AI293" s="85" t="s">
        <v>1659</v>
      </c>
      <c r="AJ293" s="79" t="b">
        <v>0</v>
      </c>
      <c r="AK293" s="79">
        <v>0</v>
      </c>
      <c r="AL293" s="85" t="s">
        <v>1659</v>
      </c>
      <c r="AM293" s="79" t="s">
        <v>1683</v>
      </c>
      <c r="AN293" s="79" t="b">
        <v>0</v>
      </c>
      <c r="AO293" s="85" t="s">
        <v>1604</v>
      </c>
      <c r="AP293" s="79" t="s">
        <v>176</v>
      </c>
      <c r="AQ293" s="79">
        <v>0</v>
      </c>
      <c r="AR293" s="79">
        <v>0</v>
      </c>
      <c r="AS293" s="79"/>
      <c r="AT293" s="79"/>
      <c r="AU293" s="79"/>
      <c r="AV293" s="79"/>
      <c r="AW293" s="79"/>
      <c r="AX293" s="79"/>
      <c r="AY293" s="79"/>
      <c r="AZ293" s="79"/>
      <c r="BA293">
        <v>282</v>
      </c>
      <c r="BB293" s="78" t="str">
        <f>REPLACE(INDEX(GroupVertices[Group],MATCH(Edges25[[#This Row],[Vertex 1]],GroupVertices[Vertex],0)),1,1,"")</f>
        <v>2</v>
      </c>
      <c r="BC293" s="78" t="str">
        <f>REPLACE(INDEX(GroupVertices[Group],MATCH(Edges25[[#This Row],[Vertex 2]],GroupVertices[Vertex],0)),1,1,"")</f>
        <v>2</v>
      </c>
      <c r="BD293" s="48">
        <v>0</v>
      </c>
      <c r="BE293" s="49">
        <v>0</v>
      </c>
      <c r="BF293" s="48">
        <v>0</v>
      </c>
      <c r="BG293" s="49">
        <v>0</v>
      </c>
      <c r="BH293" s="48">
        <v>0</v>
      </c>
      <c r="BI293" s="49">
        <v>0</v>
      </c>
      <c r="BJ293" s="48">
        <v>13</v>
      </c>
      <c r="BK293" s="49">
        <v>100</v>
      </c>
      <c r="BL293" s="48">
        <v>13</v>
      </c>
    </row>
    <row r="294" spans="1:64" ht="15">
      <c r="A294" s="64" t="s">
        <v>237</v>
      </c>
      <c r="B294" s="64" t="s">
        <v>237</v>
      </c>
      <c r="C294" s="65"/>
      <c r="D294" s="66"/>
      <c r="E294" s="67"/>
      <c r="F294" s="68"/>
      <c r="G294" s="65"/>
      <c r="H294" s="69"/>
      <c r="I294" s="70"/>
      <c r="J294" s="70"/>
      <c r="K294" s="34" t="s">
        <v>65</v>
      </c>
      <c r="L294" s="77">
        <v>296</v>
      </c>
      <c r="M294" s="77"/>
      <c r="N294" s="72"/>
      <c r="O294" s="79" t="s">
        <v>176</v>
      </c>
      <c r="P294" s="81">
        <v>43721.618680555555</v>
      </c>
      <c r="Q294" s="79" t="s">
        <v>530</v>
      </c>
      <c r="R294" s="83" t="s">
        <v>843</v>
      </c>
      <c r="S294" s="79" t="s">
        <v>893</v>
      </c>
      <c r="T294" s="79" t="s">
        <v>919</v>
      </c>
      <c r="U294" s="79"/>
      <c r="V294" s="83" t="s">
        <v>968</v>
      </c>
      <c r="W294" s="81">
        <v>43721.618680555555</v>
      </c>
      <c r="X294" s="83" t="s">
        <v>1260</v>
      </c>
      <c r="Y294" s="79"/>
      <c r="Z294" s="79"/>
      <c r="AA294" s="85" t="s">
        <v>1605</v>
      </c>
      <c r="AB294" s="79"/>
      <c r="AC294" s="79" t="b">
        <v>0</v>
      </c>
      <c r="AD294" s="79">
        <v>0</v>
      </c>
      <c r="AE294" s="85" t="s">
        <v>1659</v>
      </c>
      <c r="AF294" s="79" t="b">
        <v>0</v>
      </c>
      <c r="AG294" s="79" t="s">
        <v>1660</v>
      </c>
      <c r="AH294" s="79"/>
      <c r="AI294" s="85" t="s">
        <v>1659</v>
      </c>
      <c r="AJ294" s="79" t="b">
        <v>0</v>
      </c>
      <c r="AK294" s="79">
        <v>0</v>
      </c>
      <c r="AL294" s="85" t="s">
        <v>1659</v>
      </c>
      <c r="AM294" s="79" t="s">
        <v>1683</v>
      </c>
      <c r="AN294" s="79" t="b">
        <v>0</v>
      </c>
      <c r="AO294" s="85" t="s">
        <v>1605</v>
      </c>
      <c r="AP294" s="79" t="s">
        <v>176</v>
      </c>
      <c r="AQ294" s="79">
        <v>0</v>
      </c>
      <c r="AR294" s="79">
        <v>0</v>
      </c>
      <c r="AS294" s="79"/>
      <c r="AT294" s="79"/>
      <c r="AU294" s="79"/>
      <c r="AV294" s="79"/>
      <c r="AW294" s="79"/>
      <c r="AX294" s="79"/>
      <c r="AY294" s="79"/>
      <c r="AZ294" s="79"/>
      <c r="BA294">
        <v>282</v>
      </c>
      <c r="BB294" s="78" t="str">
        <f>REPLACE(INDEX(GroupVertices[Group],MATCH(Edges25[[#This Row],[Vertex 1]],GroupVertices[Vertex],0)),1,1,"")</f>
        <v>2</v>
      </c>
      <c r="BC294" s="78" t="str">
        <f>REPLACE(INDEX(GroupVertices[Group],MATCH(Edges25[[#This Row],[Vertex 2]],GroupVertices[Vertex],0)),1,1,"")</f>
        <v>2</v>
      </c>
      <c r="BD294" s="48">
        <v>0</v>
      </c>
      <c r="BE294" s="49">
        <v>0</v>
      </c>
      <c r="BF294" s="48">
        <v>1</v>
      </c>
      <c r="BG294" s="49">
        <v>7.142857142857143</v>
      </c>
      <c r="BH294" s="48">
        <v>0</v>
      </c>
      <c r="BI294" s="49">
        <v>0</v>
      </c>
      <c r="BJ294" s="48">
        <v>13</v>
      </c>
      <c r="BK294" s="49">
        <v>92.85714285714286</v>
      </c>
      <c r="BL294" s="48">
        <v>14</v>
      </c>
    </row>
    <row r="295" spans="1:64" ht="15">
      <c r="A295" s="64" t="s">
        <v>237</v>
      </c>
      <c r="B295" s="64" t="s">
        <v>237</v>
      </c>
      <c r="C295" s="65"/>
      <c r="D295" s="66"/>
      <c r="E295" s="67"/>
      <c r="F295" s="68"/>
      <c r="G295" s="65"/>
      <c r="H295" s="69"/>
      <c r="I295" s="70"/>
      <c r="J295" s="70"/>
      <c r="K295" s="34" t="s">
        <v>65</v>
      </c>
      <c r="L295" s="77">
        <v>297</v>
      </c>
      <c r="M295" s="77"/>
      <c r="N295" s="72"/>
      <c r="O295" s="79" t="s">
        <v>176</v>
      </c>
      <c r="P295" s="81">
        <v>43721.618680555555</v>
      </c>
      <c r="Q295" s="79" t="s">
        <v>531</v>
      </c>
      <c r="R295" s="83" t="s">
        <v>844</v>
      </c>
      <c r="S295" s="79" t="s">
        <v>893</v>
      </c>
      <c r="T295" s="79" t="s">
        <v>919</v>
      </c>
      <c r="U295" s="79"/>
      <c r="V295" s="83" t="s">
        <v>968</v>
      </c>
      <c r="W295" s="81">
        <v>43721.618680555555</v>
      </c>
      <c r="X295" s="83" t="s">
        <v>1261</v>
      </c>
      <c r="Y295" s="79"/>
      <c r="Z295" s="79"/>
      <c r="AA295" s="85" t="s">
        <v>1606</v>
      </c>
      <c r="AB295" s="79"/>
      <c r="AC295" s="79" t="b">
        <v>0</v>
      </c>
      <c r="AD295" s="79">
        <v>0</v>
      </c>
      <c r="AE295" s="85" t="s">
        <v>1659</v>
      </c>
      <c r="AF295" s="79" t="b">
        <v>0</v>
      </c>
      <c r="AG295" s="79" t="s">
        <v>1660</v>
      </c>
      <c r="AH295" s="79"/>
      <c r="AI295" s="85" t="s">
        <v>1659</v>
      </c>
      <c r="AJ295" s="79" t="b">
        <v>0</v>
      </c>
      <c r="AK295" s="79">
        <v>0</v>
      </c>
      <c r="AL295" s="85" t="s">
        <v>1659</v>
      </c>
      <c r="AM295" s="79" t="s">
        <v>1683</v>
      </c>
      <c r="AN295" s="79" t="b">
        <v>0</v>
      </c>
      <c r="AO295" s="85" t="s">
        <v>1606</v>
      </c>
      <c r="AP295" s="79" t="s">
        <v>176</v>
      </c>
      <c r="AQ295" s="79">
        <v>0</v>
      </c>
      <c r="AR295" s="79">
        <v>0</v>
      </c>
      <c r="AS295" s="79"/>
      <c r="AT295" s="79"/>
      <c r="AU295" s="79"/>
      <c r="AV295" s="79"/>
      <c r="AW295" s="79"/>
      <c r="AX295" s="79"/>
      <c r="AY295" s="79"/>
      <c r="AZ295" s="79"/>
      <c r="BA295">
        <v>282</v>
      </c>
      <c r="BB295" s="78" t="str">
        <f>REPLACE(INDEX(GroupVertices[Group],MATCH(Edges25[[#This Row],[Vertex 1]],GroupVertices[Vertex],0)),1,1,"")</f>
        <v>2</v>
      </c>
      <c r="BC295" s="78" t="str">
        <f>REPLACE(INDEX(GroupVertices[Group],MATCH(Edges25[[#This Row],[Vertex 2]],GroupVertices[Vertex],0)),1,1,"")</f>
        <v>2</v>
      </c>
      <c r="BD295" s="48">
        <v>0</v>
      </c>
      <c r="BE295" s="49">
        <v>0</v>
      </c>
      <c r="BF295" s="48">
        <v>0</v>
      </c>
      <c r="BG295" s="49">
        <v>0</v>
      </c>
      <c r="BH295" s="48">
        <v>0</v>
      </c>
      <c r="BI295" s="49">
        <v>0</v>
      </c>
      <c r="BJ295" s="48">
        <v>15</v>
      </c>
      <c r="BK295" s="49">
        <v>100</v>
      </c>
      <c r="BL295" s="48">
        <v>15</v>
      </c>
    </row>
    <row r="296" spans="1:64" ht="15">
      <c r="A296" s="64" t="s">
        <v>237</v>
      </c>
      <c r="B296" s="64" t="s">
        <v>237</v>
      </c>
      <c r="C296" s="65"/>
      <c r="D296" s="66"/>
      <c r="E296" s="67"/>
      <c r="F296" s="68"/>
      <c r="G296" s="65"/>
      <c r="H296" s="69"/>
      <c r="I296" s="70"/>
      <c r="J296" s="70"/>
      <c r="K296" s="34" t="s">
        <v>65</v>
      </c>
      <c r="L296" s="77">
        <v>298</v>
      </c>
      <c r="M296" s="77"/>
      <c r="N296" s="72"/>
      <c r="O296" s="79" t="s">
        <v>176</v>
      </c>
      <c r="P296" s="81">
        <v>43721.61869212963</v>
      </c>
      <c r="Q296" s="79" t="s">
        <v>532</v>
      </c>
      <c r="R296" s="83" t="s">
        <v>845</v>
      </c>
      <c r="S296" s="79" t="s">
        <v>893</v>
      </c>
      <c r="T296" s="79" t="s">
        <v>919</v>
      </c>
      <c r="U296" s="79"/>
      <c r="V296" s="83" t="s">
        <v>968</v>
      </c>
      <c r="W296" s="81">
        <v>43721.61869212963</v>
      </c>
      <c r="X296" s="83" t="s">
        <v>1262</v>
      </c>
      <c r="Y296" s="79"/>
      <c r="Z296" s="79"/>
      <c r="AA296" s="85" t="s">
        <v>1607</v>
      </c>
      <c r="AB296" s="79"/>
      <c r="AC296" s="79" t="b">
        <v>0</v>
      </c>
      <c r="AD296" s="79">
        <v>0</v>
      </c>
      <c r="AE296" s="85" t="s">
        <v>1659</v>
      </c>
      <c r="AF296" s="79" t="b">
        <v>0</v>
      </c>
      <c r="AG296" s="79" t="s">
        <v>1660</v>
      </c>
      <c r="AH296" s="79"/>
      <c r="AI296" s="85" t="s">
        <v>1659</v>
      </c>
      <c r="AJ296" s="79" t="b">
        <v>0</v>
      </c>
      <c r="AK296" s="79">
        <v>0</v>
      </c>
      <c r="AL296" s="85" t="s">
        <v>1659</v>
      </c>
      <c r="AM296" s="79" t="s">
        <v>1683</v>
      </c>
      <c r="AN296" s="79" t="b">
        <v>0</v>
      </c>
      <c r="AO296" s="85" t="s">
        <v>1607</v>
      </c>
      <c r="AP296" s="79" t="s">
        <v>176</v>
      </c>
      <c r="AQ296" s="79">
        <v>0</v>
      </c>
      <c r="AR296" s="79">
        <v>0</v>
      </c>
      <c r="AS296" s="79"/>
      <c r="AT296" s="79"/>
      <c r="AU296" s="79"/>
      <c r="AV296" s="79"/>
      <c r="AW296" s="79"/>
      <c r="AX296" s="79"/>
      <c r="AY296" s="79"/>
      <c r="AZ296" s="79"/>
      <c r="BA296">
        <v>282</v>
      </c>
      <c r="BB296" s="78" t="str">
        <f>REPLACE(INDEX(GroupVertices[Group],MATCH(Edges25[[#This Row],[Vertex 1]],GroupVertices[Vertex],0)),1,1,"")</f>
        <v>2</v>
      </c>
      <c r="BC296" s="78" t="str">
        <f>REPLACE(INDEX(GroupVertices[Group],MATCH(Edges25[[#This Row],[Vertex 2]],GroupVertices[Vertex],0)),1,1,"")</f>
        <v>2</v>
      </c>
      <c r="BD296" s="48">
        <v>0</v>
      </c>
      <c r="BE296" s="49">
        <v>0</v>
      </c>
      <c r="BF296" s="48">
        <v>0</v>
      </c>
      <c r="BG296" s="49">
        <v>0</v>
      </c>
      <c r="BH296" s="48">
        <v>0</v>
      </c>
      <c r="BI296" s="49">
        <v>0</v>
      </c>
      <c r="BJ296" s="48">
        <v>13</v>
      </c>
      <c r="BK296" s="49">
        <v>100</v>
      </c>
      <c r="BL296" s="48">
        <v>13</v>
      </c>
    </row>
    <row r="297" spans="1:64" ht="15">
      <c r="A297" s="64" t="s">
        <v>237</v>
      </c>
      <c r="B297" s="64" t="s">
        <v>237</v>
      </c>
      <c r="C297" s="65"/>
      <c r="D297" s="66"/>
      <c r="E297" s="67"/>
      <c r="F297" s="68"/>
      <c r="G297" s="65"/>
      <c r="H297" s="69"/>
      <c r="I297" s="70"/>
      <c r="J297" s="70"/>
      <c r="K297" s="34" t="s">
        <v>65</v>
      </c>
      <c r="L297" s="77">
        <v>299</v>
      </c>
      <c r="M297" s="77"/>
      <c r="N297" s="72"/>
      <c r="O297" s="79" t="s">
        <v>176</v>
      </c>
      <c r="P297" s="81">
        <v>43721.6187037037</v>
      </c>
      <c r="Q297" s="79" t="s">
        <v>533</v>
      </c>
      <c r="R297" s="83" t="s">
        <v>846</v>
      </c>
      <c r="S297" s="79" t="s">
        <v>893</v>
      </c>
      <c r="T297" s="79" t="s">
        <v>919</v>
      </c>
      <c r="U297" s="79"/>
      <c r="V297" s="83" t="s">
        <v>968</v>
      </c>
      <c r="W297" s="81">
        <v>43721.6187037037</v>
      </c>
      <c r="X297" s="83" t="s">
        <v>1263</v>
      </c>
      <c r="Y297" s="79"/>
      <c r="Z297" s="79"/>
      <c r="AA297" s="85" t="s">
        <v>1608</v>
      </c>
      <c r="AB297" s="79"/>
      <c r="AC297" s="79" t="b">
        <v>0</v>
      </c>
      <c r="AD297" s="79">
        <v>0</v>
      </c>
      <c r="AE297" s="85" t="s">
        <v>1659</v>
      </c>
      <c r="AF297" s="79" t="b">
        <v>0</v>
      </c>
      <c r="AG297" s="79" t="s">
        <v>1660</v>
      </c>
      <c r="AH297" s="79"/>
      <c r="AI297" s="85" t="s">
        <v>1659</v>
      </c>
      <c r="AJ297" s="79" t="b">
        <v>0</v>
      </c>
      <c r="AK297" s="79">
        <v>0</v>
      </c>
      <c r="AL297" s="85" t="s">
        <v>1659</v>
      </c>
      <c r="AM297" s="79" t="s">
        <v>1683</v>
      </c>
      <c r="AN297" s="79" t="b">
        <v>0</v>
      </c>
      <c r="AO297" s="85" t="s">
        <v>1608</v>
      </c>
      <c r="AP297" s="79" t="s">
        <v>176</v>
      </c>
      <c r="AQ297" s="79">
        <v>0</v>
      </c>
      <c r="AR297" s="79">
        <v>0</v>
      </c>
      <c r="AS297" s="79"/>
      <c r="AT297" s="79"/>
      <c r="AU297" s="79"/>
      <c r="AV297" s="79"/>
      <c r="AW297" s="79"/>
      <c r="AX297" s="79"/>
      <c r="AY297" s="79"/>
      <c r="AZ297" s="79"/>
      <c r="BA297">
        <v>282</v>
      </c>
      <c r="BB297" s="78" t="str">
        <f>REPLACE(INDEX(GroupVertices[Group],MATCH(Edges25[[#This Row],[Vertex 1]],GroupVertices[Vertex],0)),1,1,"")</f>
        <v>2</v>
      </c>
      <c r="BC297" s="78" t="str">
        <f>REPLACE(INDEX(GroupVertices[Group],MATCH(Edges25[[#This Row],[Vertex 2]],GroupVertices[Vertex],0)),1,1,"")</f>
        <v>2</v>
      </c>
      <c r="BD297" s="48">
        <v>0</v>
      </c>
      <c r="BE297" s="49">
        <v>0</v>
      </c>
      <c r="BF297" s="48">
        <v>0</v>
      </c>
      <c r="BG297" s="49">
        <v>0</v>
      </c>
      <c r="BH297" s="48">
        <v>0</v>
      </c>
      <c r="BI297" s="49">
        <v>0</v>
      </c>
      <c r="BJ297" s="48">
        <v>13</v>
      </c>
      <c r="BK297" s="49">
        <v>100</v>
      </c>
      <c r="BL297" s="48">
        <v>13</v>
      </c>
    </row>
    <row r="298" spans="1:64" ht="15">
      <c r="A298" s="64" t="s">
        <v>237</v>
      </c>
      <c r="B298" s="64" t="s">
        <v>237</v>
      </c>
      <c r="C298" s="65"/>
      <c r="D298" s="66"/>
      <c r="E298" s="67"/>
      <c r="F298" s="68"/>
      <c r="G298" s="65"/>
      <c r="H298" s="69"/>
      <c r="I298" s="70"/>
      <c r="J298" s="70"/>
      <c r="K298" s="34" t="s">
        <v>65</v>
      </c>
      <c r="L298" s="77">
        <v>300</v>
      </c>
      <c r="M298" s="77"/>
      <c r="N298" s="72"/>
      <c r="O298" s="79" t="s">
        <v>176</v>
      </c>
      <c r="P298" s="81">
        <v>43721.6187037037</v>
      </c>
      <c r="Q298" s="79" t="s">
        <v>534</v>
      </c>
      <c r="R298" s="83" t="s">
        <v>847</v>
      </c>
      <c r="S298" s="79" t="s">
        <v>893</v>
      </c>
      <c r="T298" s="79" t="s">
        <v>919</v>
      </c>
      <c r="U298" s="79"/>
      <c r="V298" s="83" t="s">
        <v>968</v>
      </c>
      <c r="W298" s="81">
        <v>43721.6187037037</v>
      </c>
      <c r="X298" s="83" t="s">
        <v>1264</v>
      </c>
      <c r="Y298" s="79"/>
      <c r="Z298" s="79"/>
      <c r="AA298" s="85" t="s">
        <v>1609</v>
      </c>
      <c r="AB298" s="79"/>
      <c r="AC298" s="79" t="b">
        <v>0</v>
      </c>
      <c r="AD298" s="79">
        <v>0</v>
      </c>
      <c r="AE298" s="85" t="s">
        <v>1659</v>
      </c>
      <c r="AF298" s="79" t="b">
        <v>0</v>
      </c>
      <c r="AG298" s="79" t="s">
        <v>1660</v>
      </c>
      <c r="AH298" s="79"/>
      <c r="AI298" s="85" t="s">
        <v>1659</v>
      </c>
      <c r="AJ298" s="79" t="b">
        <v>0</v>
      </c>
      <c r="AK298" s="79">
        <v>0</v>
      </c>
      <c r="AL298" s="85" t="s">
        <v>1659</v>
      </c>
      <c r="AM298" s="79" t="s">
        <v>1683</v>
      </c>
      <c r="AN298" s="79" t="b">
        <v>0</v>
      </c>
      <c r="AO298" s="85" t="s">
        <v>1609</v>
      </c>
      <c r="AP298" s="79" t="s">
        <v>176</v>
      </c>
      <c r="AQ298" s="79">
        <v>0</v>
      </c>
      <c r="AR298" s="79">
        <v>0</v>
      </c>
      <c r="AS298" s="79"/>
      <c r="AT298" s="79"/>
      <c r="AU298" s="79"/>
      <c r="AV298" s="79"/>
      <c r="AW298" s="79"/>
      <c r="AX298" s="79"/>
      <c r="AY298" s="79"/>
      <c r="AZ298" s="79"/>
      <c r="BA298">
        <v>282</v>
      </c>
      <c r="BB298" s="78" t="str">
        <f>REPLACE(INDEX(GroupVertices[Group],MATCH(Edges25[[#This Row],[Vertex 1]],GroupVertices[Vertex],0)),1,1,"")</f>
        <v>2</v>
      </c>
      <c r="BC298" s="78" t="str">
        <f>REPLACE(INDEX(GroupVertices[Group],MATCH(Edges25[[#This Row],[Vertex 2]],GroupVertices[Vertex],0)),1,1,"")</f>
        <v>2</v>
      </c>
      <c r="BD298" s="48">
        <v>0</v>
      </c>
      <c r="BE298" s="49">
        <v>0</v>
      </c>
      <c r="BF298" s="48">
        <v>0</v>
      </c>
      <c r="BG298" s="49">
        <v>0</v>
      </c>
      <c r="BH298" s="48">
        <v>0</v>
      </c>
      <c r="BI298" s="49">
        <v>0</v>
      </c>
      <c r="BJ298" s="48">
        <v>12</v>
      </c>
      <c r="BK298" s="49">
        <v>100</v>
      </c>
      <c r="BL298" s="48">
        <v>12</v>
      </c>
    </row>
    <row r="299" spans="1:64" ht="15">
      <c r="A299" s="64" t="s">
        <v>237</v>
      </c>
      <c r="B299" s="64" t="s">
        <v>237</v>
      </c>
      <c r="C299" s="65"/>
      <c r="D299" s="66"/>
      <c r="E299" s="67"/>
      <c r="F299" s="68"/>
      <c r="G299" s="65"/>
      <c r="H299" s="69"/>
      <c r="I299" s="70"/>
      <c r="J299" s="70"/>
      <c r="K299" s="34" t="s">
        <v>65</v>
      </c>
      <c r="L299" s="77">
        <v>301</v>
      </c>
      <c r="M299" s="77"/>
      <c r="N299" s="72"/>
      <c r="O299" s="79" t="s">
        <v>176</v>
      </c>
      <c r="P299" s="81">
        <v>43721.61871527778</v>
      </c>
      <c r="Q299" s="79" t="s">
        <v>535</v>
      </c>
      <c r="R299" s="83" t="s">
        <v>848</v>
      </c>
      <c r="S299" s="79" t="s">
        <v>893</v>
      </c>
      <c r="T299" s="79" t="s">
        <v>919</v>
      </c>
      <c r="U299" s="79"/>
      <c r="V299" s="83" t="s">
        <v>968</v>
      </c>
      <c r="W299" s="81">
        <v>43721.61871527778</v>
      </c>
      <c r="X299" s="83" t="s">
        <v>1265</v>
      </c>
      <c r="Y299" s="79"/>
      <c r="Z299" s="79"/>
      <c r="AA299" s="85" t="s">
        <v>1610</v>
      </c>
      <c r="AB299" s="79"/>
      <c r="AC299" s="79" t="b">
        <v>0</v>
      </c>
      <c r="AD299" s="79">
        <v>0</v>
      </c>
      <c r="AE299" s="85" t="s">
        <v>1659</v>
      </c>
      <c r="AF299" s="79" t="b">
        <v>0</v>
      </c>
      <c r="AG299" s="79" t="s">
        <v>1660</v>
      </c>
      <c r="AH299" s="79"/>
      <c r="AI299" s="85" t="s">
        <v>1659</v>
      </c>
      <c r="AJ299" s="79" t="b">
        <v>0</v>
      </c>
      <c r="AK299" s="79">
        <v>0</v>
      </c>
      <c r="AL299" s="85" t="s">
        <v>1659</v>
      </c>
      <c r="AM299" s="79" t="s">
        <v>1683</v>
      </c>
      <c r="AN299" s="79" t="b">
        <v>0</v>
      </c>
      <c r="AO299" s="85" t="s">
        <v>1610</v>
      </c>
      <c r="AP299" s="79" t="s">
        <v>176</v>
      </c>
      <c r="AQ299" s="79">
        <v>0</v>
      </c>
      <c r="AR299" s="79">
        <v>0</v>
      </c>
      <c r="AS299" s="79"/>
      <c r="AT299" s="79"/>
      <c r="AU299" s="79"/>
      <c r="AV299" s="79"/>
      <c r="AW299" s="79"/>
      <c r="AX299" s="79"/>
      <c r="AY299" s="79"/>
      <c r="AZ299" s="79"/>
      <c r="BA299">
        <v>282</v>
      </c>
      <c r="BB299" s="78" t="str">
        <f>REPLACE(INDEX(GroupVertices[Group],MATCH(Edges25[[#This Row],[Vertex 1]],GroupVertices[Vertex],0)),1,1,"")</f>
        <v>2</v>
      </c>
      <c r="BC299" s="78" t="str">
        <f>REPLACE(INDEX(GroupVertices[Group],MATCH(Edges25[[#This Row],[Vertex 2]],GroupVertices[Vertex],0)),1,1,"")</f>
        <v>2</v>
      </c>
      <c r="BD299" s="48">
        <v>1</v>
      </c>
      <c r="BE299" s="49">
        <v>7.6923076923076925</v>
      </c>
      <c r="BF299" s="48">
        <v>0</v>
      </c>
      <c r="BG299" s="49">
        <v>0</v>
      </c>
      <c r="BH299" s="48">
        <v>0</v>
      </c>
      <c r="BI299" s="49">
        <v>0</v>
      </c>
      <c r="BJ299" s="48">
        <v>12</v>
      </c>
      <c r="BK299" s="49">
        <v>92.3076923076923</v>
      </c>
      <c r="BL299" s="48">
        <v>13</v>
      </c>
    </row>
    <row r="300" spans="1:64" ht="15">
      <c r="A300" s="64" t="s">
        <v>237</v>
      </c>
      <c r="B300" s="64" t="s">
        <v>237</v>
      </c>
      <c r="C300" s="65"/>
      <c r="D300" s="66"/>
      <c r="E300" s="67"/>
      <c r="F300" s="68"/>
      <c r="G300" s="65"/>
      <c r="H300" s="69"/>
      <c r="I300" s="70"/>
      <c r="J300" s="70"/>
      <c r="K300" s="34" t="s">
        <v>65</v>
      </c>
      <c r="L300" s="77">
        <v>302</v>
      </c>
      <c r="M300" s="77"/>
      <c r="N300" s="72"/>
      <c r="O300" s="79" t="s">
        <v>176</v>
      </c>
      <c r="P300" s="81">
        <v>43721.74344907407</v>
      </c>
      <c r="Q300" s="79" t="s">
        <v>536</v>
      </c>
      <c r="R300" s="83" t="s">
        <v>849</v>
      </c>
      <c r="S300" s="79" t="s">
        <v>893</v>
      </c>
      <c r="T300" s="79" t="s">
        <v>919</v>
      </c>
      <c r="U300" s="79"/>
      <c r="V300" s="83" t="s">
        <v>968</v>
      </c>
      <c r="W300" s="81">
        <v>43721.74344907407</v>
      </c>
      <c r="X300" s="83" t="s">
        <v>1266</v>
      </c>
      <c r="Y300" s="79"/>
      <c r="Z300" s="79"/>
      <c r="AA300" s="85" t="s">
        <v>1611</v>
      </c>
      <c r="AB300" s="79"/>
      <c r="AC300" s="79" t="b">
        <v>0</v>
      </c>
      <c r="AD300" s="79">
        <v>0</v>
      </c>
      <c r="AE300" s="85" t="s">
        <v>1659</v>
      </c>
      <c r="AF300" s="79" t="b">
        <v>0</v>
      </c>
      <c r="AG300" s="79" t="s">
        <v>1660</v>
      </c>
      <c r="AH300" s="79"/>
      <c r="AI300" s="85" t="s">
        <v>1659</v>
      </c>
      <c r="AJ300" s="79" t="b">
        <v>0</v>
      </c>
      <c r="AK300" s="79">
        <v>0</v>
      </c>
      <c r="AL300" s="85" t="s">
        <v>1659</v>
      </c>
      <c r="AM300" s="79" t="s">
        <v>1683</v>
      </c>
      <c r="AN300" s="79" t="b">
        <v>0</v>
      </c>
      <c r="AO300" s="85" t="s">
        <v>1611</v>
      </c>
      <c r="AP300" s="79" t="s">
        <v>176</v>
      </c>
      <c r="AQ300" s="79">
        <v>0</v>
      </c>
      <c r="AR300" s="79">
        <v>0</v>
      </c>
      <c r="AS300" s="79"/>
      <c r="AT300" s="79"/>
      <c r="AU300" s="79"/>
      <c r="AV300" s="79"/>
      <c r="AW300" s="79"/>
      <c r="AX300" s="79"/>
      <c r="AY300" s="79"/>
      <c r="AZ300" s="79"/>
      <c r="BA300">
        <v>282</v>
      </c>
      <c r="BB300" s="78" t="str">
        <f>REPLACE(INDEX(GroupVertices[Group],MATCH(Edges25[[#This Row],[Vertex 1]],GroupVertices[Vertex],0)),1,1,"")</f>
        <v>2</v>
      </c>
      <c r="BC300" s="78" t="str">
        <f>REPLACE(INDEX(GroupVertices[Group],MATCH(Edges25[[#This Row],[Vertex 2]],GroupVertices[Vertex],0)),1,1,"")</f>
        <v>2</v>
      </c>
      <c r="BD300" s="48">
        <v>0</v>
      </c>
      <c r="BE300" s="49">
        <v>0</v>
      </c>
      <c r="BF300" s="48">
        <v>0</v>
      </c>
      <c r="BG300" s="49">
        <v>0</v>
      </c>
      <c r="BH300" s="48">
        <v>0</v>
      </c>
      <c r="BI300" s="49">
        <v>0</v>
      </c>
      <c r="BJ300" s="48">
        <v>15</v>
      </c>
      <c r="BK300" s="49">
        <v>100</v>
      </c>
      <c r="BL300" s="48">
        <v>15</v>
      </c>
    </row>
    <row r="301" spans="1:64" ht="15">
      <c r="A301" s="64" t="s">
        <v>237</v>
      </c>
      <c r="B301" s="64" t="s">
        <v>237</v>
      </c>
      <c r="C301" s="65"/>
      <c r="D301" s="66"/>
      <c r="E301" s="67"/>
      <c r="F301" s="68"/>
      <c r="G301" s="65"/>
      <c r="H301" s="69"/>
      <c r="I301" s="70"/>
      <c r="J301" s="70"/>
      <c r="K301" s="34" t="s">
        <v>65</v>
      </c>
      <c r="L301" s="77">
        <v>303</v>
      </c>
      <c r="M301" s="77"/>
      <c r="N301" s="72"/>
      <c r="O301" s="79" t="s">
        <v>176</v>
      </c>
      <c r="P301" s="81">
        <v>43721.78537037037</v>
      </c>
      <c r="Q301" s="79" t="s">
        <v>537</v>
      </c>
      <c r="R301" s="83" t="s">
        <v>850</v>
      </c>
      <c r="S301" s="79" t="s">
        <v>893</v>
      </c>
      <c r="T301" s="79" t="s">
        <v>919</v>
      </c>
      <c r="U301" s="79"/>
      <c r="V301" s="83" t="s">
        <v>968</v>
      </c>
      <c r="W301" s="81">
        <v>43721.78537037037</v>
      </c>
      <c r="X301" s="83" t="s">
        <v>1267</v>
      </c>
      <c r="Y301" s="79"/>
      <c r="Z301" s="79"/>
      <c r="AA301" s="85" t="s">
        <v>1612</v>
      </c>
      <c r="AB301" s="79"/>
      <c r="AC301" s="79" t="b">
        <v>0</v>
      </c>
      <c r="AD301" s="79">
        <v>0</v>
      </c>
      <c r="AE301" s="85" t="s">
        <v>1659</v>
      </c>
      <c r="AF301" s="79" t="b">
        <v>0</v>
      </c>
      <c r="AG301" s="79" t="s">
        <v>1660</v>
      </c>
      <c r="AH301" s="79"/>
      <c r="AI301" s="85" t="s">
        <v>1659</v>
      </c>
      <c r="AJ301" s="79" t="b">
        <v>0</v>
      </c>
      <c r="AK301" s="79">
        <v>0</v>
      </c>
      <c r="AL301" s="85" t="s">
        <v>1659</v>
      </c>
      <c r="AM301" s="79" t="s">
        <v>1683</v>
      </c>
      <c r="AN301" s="79" t="b">
        <v>0</v>
      </c>
      <c r="AO301" s="85" t="s">
        <v>1612</v>
      </c>
      <c r="AP301" s="79" t="s">
        <v>176</v>
      </c>
      <c r="AQ301" s="79">
        <v>0</v>
      </c>
      <c r="AR301" s="79">
        <v>0</v>
      </c>
      <c r="AS301" s="79"/>
      <c r="AT301" s="79"/>
      <c r="AU301" s="79"/>
      <c r="AV301" s="79"/>
      <c r="AW301" s="79"/>
      <c r="AX301" s="79"/>
      <c r="AY301" s="79"/>
      <c r="AZ301" s="79"/>
      <c r="BA301">
        <v>282</v>
      </c>
      <c r="BB301" s="78" t="str">
        <f>REPLACE(INDEX(GroupVertices[Group],MATCH(Edges25[[#This Row],[Vertex 1]],GroupVertices[Vertex],0)),1,1,"")</f>
        <v>2</v>
      </c>
      <c r="BC301" s="78" t="str">
        <f>REPLACE(INDEX(GroupVertices[Group],MATCH(Edges25[[#This Row],[Vertex 2]],GroupVertices[Vertex],0)),1,1,"")</f>
        <v>2</v>
      </c>
      <c r="BD301" s="48">
        <v>0</v>
      </c>
      <c r="BE301" s="49">
        <v>0</v>
      </c>
      <c r="BF301" s="48">
        <v>0</v>
      </c>
      <c r="BG301" s="49">
        <v>0</v>
      </c>
      <c r="BH301" s="48">
        <v>0</v>
      </c>
      <c r="BI301" s="49">
        <v>0</v>
      </c>
      <c r="BJ301" s="48">
        <v>12</v>
      </c>
      <c r="BK301" s="49">
        <v>100</v>
      </c>
      <c r="BL301" s="48">
        <v>12</v>
      </c>
    </row>
    <row r="302" spans="1:64" ht="15">
      <c r="A302" s="64" t="s">
        <v>237</v>
      </c>
      <c r="B302" s="64" t="s">
        <v>237</v>
      </c>
      <c r="C302" s="65"/>
      <c r="D302" s="66"/>
      <c r="E302" s="67"/>
      <c r="F302" s="68"/>
      <c r="G302" s="65"/>
      <c r="H302" s="69"/>
      <c r="I302" s="70"/>
      <c r="J302" s="70"/>
      <c r="K302" s="34" t="s">
        <v>65</v>
      </c>
      <c r="L302" s="77">
        <v>304</v>
      </c>
      <c r="M302" s="77"/>
      <c r="N302" s="72"/>
      <c r="O302" s="79" t="s">
        <v>176</v>
      </c>
      <c r="P302" s="81">
        <v>43721.78538194444</v>
      </c>
      <c r="Q302" s="79" t="s">
        <v>538</v>
      </c>
      <c r="R302" s="83" t="s">
        <v>851</v>
      </c>
      <c r="S302" s="79" t="s">
        <v>893</v>
      </c>
      <c r="T302" s="79" t="s">
        <v>919</v>
      </c>
      <c r="U302" s="79"/>
      <c r="V302" s="83" t="s">
        <v>968</v>
      </c>
      <c r="W302" s="81">
        <v>43721.78538194444</v>
      </c>
      <c r="X302" s="83" t="s">
        <v>1268</v>
      </c>
      <c r="Y302" s="79"/>
      <c r="Z302" s="79"/>
      <c r="AA302" s="85" t="s">
        <v>1613</v>
      </c>
      <c r="AB302" s="79"/>
      <c r="AC302" s="79" t="b">
        <v>0</v>
      </c>
      <c r="AD302" s="79">
        <v>0</v>
      </c>
      <c r="AE302" s="85" t="s">
        <v>1659</v>
      </c>
      <c r="AF302" s="79" t="b">
        <v>0</v>
      </c>
      <c r="AG302" s="79" t="s">
        <v>1660</v>
      </c>
      <c r="AH302" s="79"/>
      <c r="AI302" s="85" t="s">
        <v>1659</v>
      </c>
      <c r="AJ302" s="79" t="b">
        <v>0</v>
      </c>
      <c r="AK302" s="79">
        <v>0</v>
      </c>
      <c r="AL302" s="85" t="s">
        <v>1659</v>
      </c>
      <c r="AM302" s="79" t="s">
        <v>1683</v>
      </c>
      <c r="AN302" s="79" t="b">
        <v>0</v>
      </c>
      <c r="AO302" s="85" t="s">
        <v>1613</v>
      </c>
      <c r="AP302" s="79" t="s">
        <v>176</v>
      </c>
      <c r="AQ302" s="79">
        <v>0</v>
      </c>
      <c r="AR302" s="79">
        <v>0</v>
      </c>
      <c r="AS302" s="79"/>
      <c r="AT302" s="79"/>
      <c r="AU302" s="79"/>
      <c r="AV302" s="79"/>
      <c r="AW302" s="79"/>
      <c r="AX302" s="79"/>
      <c r="AY302" s="79"/>
      <c r="AZ302" s="79"/>
      <c r="BA302">
        <v>282</v>
      </c>
      <c r="BB302" s="78" t="str">
        <f>REPLACE(INDEX(GroupVertices[Group],MATCH(Edges25[[#This Row],[Vertex 1]],GroupVertices[Vertex],0)),1,1,"")</f>
        <v>2</v>
      </c>
      <c r="BC302" s="78" t="str">
        <f>REPLACE(INDEX(GroupVertices[Group],MATCH(Edges25[[#This Row],[Vertex 2]],GroupVertices[Vertex],0)),1,1,"")</f>
        <v>2</v>
      </c>
      <c r="BD302" s="48">
        <v>2</v>
      </c>
      <c r="BE302" s="49">
        <v>15.384615384615385</v>
      </c>
      <c r="BF302" s="48">
        <v>0</v>
      </c>
      <c r="BG302" s="49">
        <v>0</v>
      </c>
      <c r="BH302" s="48">
        <v>0</v>
      </c>
      <c r="BI302" s="49">
        <v>0</v>
      </c>
      <c r="BJ302" s="48">
        <v>11</v>
      </c>
      <c r="BK302" s="49">
        <v>84.61538461538461</v>
      </c>
      <c r="BL302" s="48">
        <v>13</v>
      </c>
    </row>
    <row r="303" spans="1:64" ht="15">
      <c r="A303" s="64" t="s">
        <v>237</v>
      </c>
      <c r="B303" s="64" t="s">
        <v>237</v>
      </c>
      <c r="C303" s="65"/>
      <c r="D303" s="66"/>
      <c r="E303" s="67"/>
      <c r="F303" s="68"/>
      <c r="G303" s="65"/>
      <c r="H303" s="69"/>
      <c r="I303" s="70"/>
      <c r="J303" s="70"/>
      <c r="K303" s="34" t="s">
        <v>65</v>
      </c>
      <c r="L303" s="77">
        <v>305</v>
      </c>
      <c r="M303" s="77"/>
      <c r="N303" s="72"/>
      <c r="O303" s="79" t="s">
        <v>176</v>
      </c>
      <c r="P303" s="81">
        <v>43721.78538194444</v>
      </c>
      <c r="Q303" s="79" t="s">
        <v>539</v>
      </c>
      <c r="R303" s="83" t="s">
        <v>852</v>
      </c>
      <c r="S303" s="79" t="s">
        <v>893</v>
      </c>
      <c r="T303" s="79" t="s">
        <v>919</v>
      </c>
      <c r="U303" s="79"/>
      <c r="V303" s="83" t="s">
        <v>968</v>
      </c>
      <c r="W303" s="81">
        <v>43721.78538194444</v>
      </c>
      <c r="X303" s="83" t="s">
        <v>1269</v>
      </c>
      <c r="Y303" s="79"/>
      <c r="Z303" s="79"/>
      <c r="AA303" s="85" t="s">
        <v>1614</v>
      </c>
      <c r="AB303" s="79"/>
      <c r="AC303" s="79" t="b">
        <v>0</v>
      </c>
      <c r="AD303" s="79">
        <v>0</v>
      </c>
      <c r="AE303" s="85" t="s">
        <v>1659</v>
      </c>
      <c r="AF303" s="79" t="b">
        <v>0</v>
      </c>
      <c r="AG303" s="79" t="s">
        <v>1660</v>
      </c>
      <c r="AH303" s="79"/>
      <c r="AI303" s="85" t="s">
        <v>1659</v>
      </c>
      <c r="AJ303" s="79" t="b">
        <v>0</v>
      </c>
      <c r="AK303" s="79">
        <v>0</v>
      </c>
      <c r="AL303" s="85" t="s">
        <v>1659</v>
      </c>
      <c r="AM303" s="79" t="s">
        <v>1683</v>
      </c>
      <c r="AN303" s="79" t="b">
        <v>0</v>
      </c>
      <c r="AO303" s="85" t="s">
        <v>1614</v>
      </c>
      <c r="AP303" s="79" t="s">
        <v>176</v>
      </c>
      <c r="AQ303" s="79">
        <v>0</v>
      </c>
      <c r="AR303" s="79">
        <v>0</v>
      </c>
      <c r="AS303" s="79"/>
      <c r="AT303" s="79"/>
      <c r="AU303" s="79"/>
      <c r="AV303" s="79"/>
      <c r="AW303" s="79"/>
      <c r="AX303" s="79"/>
      <c r="AY303" s="79"/>
      <c r="AZ303" s="79"/>
      <c r="BA303">
        <v>282</v>
      </c>
      <c r="BB303" s="78" t="str">
        <f>REPLACE(INDEX(GroupVertices[Group],MATCH(Edges25[[#This Row],[Vertex 1]],GroupVertices[Vertex],0)),1,1,"")</f>
        <v>2</v>
      </c>
      <c r="BC303" s="78" t="str">
        <f>REPLACE(INDEX(GroupVertices[Group],MATCH(Edges25[[#This Row],[Vertex 2]],GroupVertices[Vertex],0)),1,1,"")</f>
        <v>2</v>
      </c>
      <c r="BD303" s="48">
        <v>0</v>
      </c>
      <c r="BE303" s="49">
        <v>0</v>
      </c>
      <c r="BF303" s="48">
        <v>0</v>
      </c>
      <c r="BG303" s="49">
        <v>0</v>
      </c>
      <c r="BH303" s="48">
        <v>0</v>
      </c>
      <c r="BI303" s="49">
        <v>0</v>
      </c>
      <c r="BJ303" s="48">
        <v>12</v>
      </c>
      <c r="BK303" s="49">
        <v>100</v>
      </c>
      <c r="BL303" s="48">
        <v>12</v>
      </c>
    </row>
    <row r="304" spans="1:64" ht="15">
      <c r="A304" s="64" t="s">
        <v>237</v>
      </c>
      <c r="B304" s="64" t="s">
        <v>237</v>
      </c>
      <c r="C304" s="65"/>
      <c r="D304" s="66"/>
      <c r="E304" s="67"/>
      <c r="F304" s="68"/>
      <c r="G304" s="65"/>
      <c r="H304" s="69"/>
      <c r="I304" s="70"/>
      <c r="J304" s="70"/>
      <c r="K304" s="34" t="s">
        <v>65</v>
      </c>
      <c r="L304" s="77">
        <v>306</v>
      </c>
      <c r="M304" s="77"/>
      <c r="N304" s="72"/>
      <c r="O304" s="79" t="s">
        <v>176</v>
      </c>
      <c r="P304" s="81">
        <v>43721.78539351852</v>
      </c>
      <c r="Q304" s="79" t="s">
        <v>540</v>
      </c>
      <c r="R304" s="83" t="s">
        <v>853</v>
      </c>
      <c r="S304" s="79" t="s">
        <v>893</v>
      </c>
      <c r="T304" s="79" t="s">
        <v>919</v>
      </c>
      <c r="U304" s="79"/>
      <c r="V304" s="83" t="s">
        <v>968</v>
      </c>
      <c r="W304" s="81">
        <v>43721.78539351852</v>
      </c>
      <c r="X304" s="83" t="s">
        <v>1270</v>
      </c>
      <c r="Y304" s="79"/>
      <c r="Z304" s="79"/>
      <c r="AA304" s="85" t="s">
        <v>1615</v>
      </c>
      <c r="AB304" s="79"/>
      <c r="AC304" s="79" t="b">
        <v>0</v>
      </c>
      <c r="AD304" s="79">
        <v>0</v>
      </c>
      <c r="AE304" s="85" t="s">
        <v>1659</v>
      </c>
      <c r="AF304" s="79" t="b">
        <v>0</v>
      </c>
      <c r="AG304" s="79" t="s">
        <v>1660</v>
      </c>
      <c r="AH304" s="79"/>
      <c r="AI304" s="85" t="s">
        <v>1659</v>
      </c>
      <c r="AJ304" s="79" t="b">
        <v>0</v>
      </c>
      <c r="AK304" s="79">
        <v>0</v>
      </c>
      <c r="AL304" s="85" t="s">
        <v>1659</v>
      </c>
      <c r="AM304" s="79" t="s">
        <v>1683</v>
      </c>
      <c r="AN304" s="79" t="b">
        <v>0</v>
      </c>
      <c r="AO304" s="85" t="s">
        <v>1615</v>
      </c>
      <c r="AP304" s="79" t="s">
        <v>176</v>
      </c>
      <c r="AQ304" s="79">
        <v>0</v>
      </c>
      <c r="AR304" s="79">
        <v>0</v>
      </c>
      <c r="AS304" s="79"/>
      <c r="AT304" s="79"/>
      <c r="AU304" s="79"/>
      <c r="AV304" s="79"/>
      <c r="AW304" s="79"/>
      <c r="AX304" s="79"/>
      <c r="AY304" s="79"/>
      <c r="AZ304" s="79"/>
      <c r="BA304">
        <v>282</v>
      </c>
      <c r="BB304" s="78" t="str">
        <f>REPLACE(INDEX(GroupVertices[Group],MATCH(Edges25[[#This Row],[Vertex 1]],GroupVertices[Vertex],0)),1,1,"")</f>
        <v>2</v>
      </c>
      <c r="BC304" s="78" t="str">
        <f>REPLACE(INDEX(GroupVertices[Group],MATCH(Edges25[[#This Row],[Vertex 2]],GroupVertices[Vertex],0)),1,1,"")</f>
        <v>2</v>
      </c>
      <c r="BD304" s="48">
        <v>0</v>
      </c>
      <c r="BE304" s="49">
        <v>0</v>
      </c>
      <c r="BF304" s="48">
        <v>0</v>
      </c>
      <c r="BG304" s="49">
        <v>0</v>
      </c>
      <c r="BH304" s="48">
        <v>0</v>
      </c>
      <c r="BI304" s="49">
        <v>0</v>
      </c>
      <c r="BJ304" s="48">
        <v>14</v>
      </c>
      <c r="BK304" s="49">
        <v>100</v>
      </c>
      <c r="BL304" s="48">
        <v>14</v>
      </c>
    </row>
    <row r="305" spans="1:64" ht="15">
      <c r="A305" s="64" t="s">
        <v>237</v>
      </c>
      <c r="B305" s="64" t="s">
        <v>237</v>
      </c>
      <c r="C305" s="65"/>
      <c r="D305" s="66"/>
      <c r="E305" s="67"/>
      <c r="F305" s="68"/>
      <c r="G305" s="65"/>
      <c r="H305" s="69"/>
      <c r="I305" s="70"/>
      <c r="J305" s="70"/>
      <c r="K305" s="34" t="s">
        <v>65</v>
      </c>
      <c r="L305" s="77">
        <v>307</v>
      </c>
      <c r="M305" s="77"/>
      <c r="N305" s="72"/>
      <c r="O305" s="79" t="s">
        <v>176</v>
      </c>
      <c r="P305" s="81">
        <v>43721.785405092596</v>
      </c>
      <c r="Q305" s="79" t="s">
        <v>541</v>
      </c>
      <c r="R305" s="83" t="s">
        <v>854</v>
      </c>
      <c r="S305" s="79" t="s">
        <v>893</v>
      </c>
      <c r="T305" s="79" t="s">
        <v>919</v>
      </c>
      <c r="U305" s="79"/>
      <c r="V305" s="83" t="s">
        <v>968</v>
      </c>
      <c r="W305" s="81">
        <v>43721.785405092596</v>
      </c>
      <c r="X305" s="83" t="s">
        <v>1271</v>
      </c>
      <c r="Y305" s="79"/>
      <c r="Z305" s="79"/>
      <c r="AA305" s="85" t="s">
        <v>1616</v>
      </c>
      <c r="AB305" s="79"/>
      <c r="AC305" s="79" t="b">
        <v>0</v>
      </c>
      <c r="AD305" s="79">
        <v>0</v>
      </c>
      <c r="AE305" s="85" t="s">
        <v>1659</v>
      </c>
      <c r="AF305" s="79" t="b">
        <v>0</v>
      </c>
      <c r="AG305" s="79" t="s">
        <v>1660</v>
      </c>
      <c r="AH305" s="79"/>
      <c r="AI305" s="85" t="s">
        <v>1659</v>
      </c>
      <c r="AJ305" s="79" t="b">
        <v>0</v>
      </c>
      <c r="AK305" s="79">
        <v>0</v>
      </c>
      <c r="AL305" s="85" t="s">
        <v>1659</v>
      </c>
      <c r="AM305" s="79" t="s">
        <v>1683</v>
      </c>
      <c r="AN305" s="79" t="b">
        <v>0</v>
      </c>
      <c r="AO305" s="85" t="s">
        <v>1616</v>
      </c>
      <c r="AP305" s="79" t="s">
        <v>176</v>
      </c>
      <c r="AQ305" s="79">
        <v>0</v>
      </c>
      <c r="AR305" s="79">
        <v>0</v>
      </c>
      <c r="AS305" s="79"/>
      <c r="AT305" s="79"/>
      <c r="AU305" s="79"/>
      <c r="AV305" s="79"/>
      <c r="AW305" s="79"/>
      <c r="AX305" s="79"/>
      <c r="AY305" s="79"/>
      <c r="AZ305" s="79"/>
      <c r="BA305">
        <v>282</v>
      </c>
      <c r="BB305" s="78" t="str">
        <f>REPLACE(INDEX(GroupVertices[Group],MATCH(Edges25[[#This Row],[Vertex 1]],GroupVertices[Vertex],0)),1,1,"")</f>
        <v>2</v>
      </c>
      <c r="BC305" s="78" t="str">
        <f>REPLACE(INDEX(GroupVertices[Group],MATCH(Edges25[[#This Row],[Vertex 2]],GroupVertices[Vertex],0)),1,1,"")</f>
        <v>2</v>
      </c>
      <c r="BD305" s="48">
        <v>0</v>
      </c>
      <c r="BE305" s="49">
        <v>0</v>
      </c>
      <c r="BF305" s="48">
        <v>0</v>
      </c>
      <c r="BG305" s="49">
        <v>0</v>
      </c>
      <c r="BH305" s="48">
        <v>0</v>
      </c>
      <c r="BI305" s="49">
        <v>0</v>
      </c>
      <c r="BJ305" s="48">
        <v>11</v>
      </c>
      <c r="BK305" s="49">
        <v>100</v>
      </c>
      <c r="BL305" s="48">
        <v>11</v>
      </c>
    </row>
    <row r="306" spans="1:64" ht="15">
      <c r="A306" s="64" t="s">
        <v>237</v>
      </c>
      <c r="B306" s="64" t="s">
        <v>237</v>
      </c>
      <c r="C306" s="65"/>
      <c r="D306" s="66"/>
      <c r="E306" s="67"/>
      <c r="F306" s="68"/>
      <c r="G306" s="65"/>
      <c r="H306" s="69"/>
      <c r="I306" s="70"/>
      <c r="J306" s="70"/>
      <c r="K306" s="34" t="s">
        <v>65</v>
      </c>
      <c r="L306" s="77">
        <v>308</v>
      </c>
      <c r="M306" s="77"/>
      <c r="N306" s="72"/>
      <c r="O306" s="79" t="s">
        <v>176</v>
      </c>
      <c r="P306" s="81">
        <v>43721.785405092596</v>
      </c>
      <c r="Q306" s="79" t="s">
        <v>542</v>
      </c>
      <c r="R306" s="83" t="s">
        <v>855</v>
      </c>
      <c r="S306" s="79" t="s">
        <v>893</v>
      </c>
      <c r="T306" s="79" t="s">
        <v>919</v>
      </c>
      <c r="U306" s="79"/>
      <c r="V306" s="83" t="s">
        <v>968</v>
      </c>
      <c r="W306" s="81">
        <v>43721.785405092596</v>
      </c>
      <c r="X306" s="83" t="s">
        <v>1272</v>
      </c>
      <c r="Y306" s="79"/>
      <c r="Z306" s="79"/>
      <c r="AA306" s="85" t="s">
        <v>1617</v>
      </c>
      <c r="AB306" s="79"/>
      <c r="AC306" s="79" t="b">
        <v>0</v>
      </c>
      <c r="AD306" s="79">
        <v>0</v>
      </c>
      <c r="AE306" s="85" t="s">
        <v>1659</v>
      </c>
      <c r="AF306" s="79" t="b">
        <v>0</v>
      </c>
      <c r="AG306" s="79" t="s">
        <v>1660</v>
      </c>
      <c r="AH306" s="79"/>
      <c r="AI306" s="85" t="s">
        <v>1659</v>
      </c>
      <c r="AJ306" s="79" t="b">
        <v>0</v>
      </c>
      <c r="AK306" s="79">
        <v>0</v>
      </c>
      <c r="AL306" s="85" t="s">
        <v>1659</v>
      </c>
      <c r="AM306" s="79" t="s">
        <v>1683</v>
      </c>
      <c r="AN306" s="79" t="b">
        <v>0</v>
      </c>
      <c r="AO306" s="85" t="s">
        <v>1617</v>
      </c>
      <c r="AP306" s="79" t="s">
        <v>176</v>
      </c>
      <c r="AQ306" s="79">
        <v>0</v>
      </c>
      <c r="AR306" s="79">
        <v>0</v>
      </c>
      <c r="AS306" s="79"/>
      <c r="AT306" s="79"/>
      <c r="AU306" s="79"/>
      <c r="AV306" s="79"/>
      <c r="AW306" s="79"/>
      <c r="AX306" s="79"/>
      <c r="AY306" s="79"/>
      <c r="AZ306" s="79"/>
      <c r="BA306">
        <v>282</v>
      </c>
      <c r="BB306" s="78" t="str">
        <f>REPLACE(INDEX(GroupVertices[Group],MATCH(Edges25[[#This Row],[Vertex 1]],GroupVertices[Vertex],0)),1,1,"")</f>
        <v>2</v>
      </c>
      <c r="BC306" s="78" t="str">
        <f>REPLACE(INDEX(GroupVertices[Group],MATCH(Edges25[[#This Row],[Vertex 2]],GroupVertices[Vertex],0)),1,1,"")</f>
        <v>2</v>
      </c>
      <c r="BD306" s="48">
        <v>0</v>
      </c>
      <c r="BE306" s="49">
        <v>0</v>
      </c>
      <c r="BF306" s="48">
        <v>1</v>
      </c>
      <c r="BG306" s="49">
        <v>7.6923076923076925</v>
      </c>
      <c r="BH306" s="48">
        <v>0</v>
      </c>
      <c r="BI306" s="49">
        <v>0</v>
      </c>
      <c r="BJ306" s="48">
        <v>12</v>
      </c>
      <c r="BK306" s="49">
        <v>92.3076923076923</v>
      </c>
      <c r="BL306" s="48">
        <v>13</v>
      </c>
    </row>
    <row r="307" spans="1:64" ht="15">
      <c r="A307" s="64" t="s">
        <v>237</v>
      </c>
      <c r="B307" s="64" t="s">
        <v>237</v>
      </c>
      <c r="C307" s="65"/>
      <c r="D307" s="66"/>
      <c r="E307" s="67"/>
      <c r="F307" s="68"/>
      <c r="G307" s="65"/>
      <c r="H307" s="69"/>
      <c r="I307" s="70"/>
      <c r="J307" s="70"/>
      <c r="K307" s="34" t="s">
        <v>65</v>
      </c>
      <c r="L307" s="77">
        <v>309</v>
      </c>
      <c r="M307" s="77"/>
      <c r="N307" s="72"/>
      <c r="O307" s="79" t="s">
        <v>176</v>
      </c>
      <c r="P307" s="81">
        <v>43721.882002314815</v>
      </c>
      <c r="Q307" s="79" t="s">
        <v>543</v>
      </c>
      <c r="R307" s="83" t="s">
        <v>856</v>
      </c>
      <c r="S307" s="79" t="s">
        <v>893</v>
      </c>
      <c r="T307" s="79" t="s">
        <v>919</v>
      </c>
      <c r="U307" s="79"/>
      <c r="V307" s="83" t="s">
        <v>968</v>
      </c>
      <c r="W307" s="81">
        <v>43721.882002314815</v>
      </c>
      <c r="X307" s="83" t="s">
        <v>1273</v>
      </c>
      <c r="Y307" s="79"/>
      <c r="Z307" s="79"/>
      <c r="AA307" s="85" t="s">
        <v>1618</v>
      </c>
      <c r="AB307" s="79"/>
      <c r="AC307" s="79" t="b">
        <v>0</v>
      </c>
      <c r="AD307" s="79">
        <v>0</v>
      </c>
      <c r="AE307" s="85" t="s">
        <v>1659</v>
      </c>
      <c r="AF307" s="79" t="b">
        <v>0</v>
      </c>
      <c r="AG307" s="79" t="s">
        <v>1660</v>
      </c>
      <c r="AH307" s="79"/>
      <c r="AI307" s="85" t="s">
        <v>1659</v>
      </c>
      <c r="AJ307" s="79" t="b">
        <v>0</v>
      </c>
      <c r="AK307" s="79">
        <v>0</v>
      </c>
      <c r="AL307" s="85" t="s">
        <v>1659</v>
      </c>
      <c r="AM307" s="79" t="s">
        <v>1683</v>
      </c>
      <c r="AN307" s="79" t="b">
        <v>0</v>
      </c>
      <c r="AO307" s="85" t="s">
        <v>1618</v>
      </c>
      <c r="AP307" s="79" t="s">
        <v>176</v>
      </c>
      <c r="AQ307" s="79">
        <v>0</v>
      </c>
      <c r="AR307" s="79">
        <v>0</v>
      </c>
      <c r="AS307" s="79"/>
      <c r="AT307" s="79"/>
      <c r="AU307" s="79"/>
      <c r="AV307" s="79"/>
      <c r="AW307" s="79"/>
      <c r="AX307" s="79"/>
      <c r="AY307" s="79"/>
      <c r="AZ307" s="79"/>
      <c r="BA307">
        <v>282</v>
      </c>
      <c r="BB307" s="78" t="str">
        <f>REPLACE(INDEX(GroupVertices[Group],MATCH(Edges25[[#This Row],[Vertex 1]],GroupVertices[Vertex],0)),1,1,"")</f>
        <v>2</v>
      </c>
      <c r="BC307" s="78" t="str">
        <f>REPLACE(INDEX(GroupVertices[Group],MATCH(Edges25[[#This Row],[Vertex 2]],GroupVertices[Vertex],0)),1,1,"")</f>
        <v>2</v>
      </c>
      <c r="BD307" s="48">
        <v>0</v>
      </c>
      <c r="BE307" s="49">
        <v>0</v>
      </c>
      <c r="BF307" s="48">
        <v>0</v>
      </c>
      <c r="BG307" s="49">
        <v>0</v>
      </c>
      <c r="BH307" s="48">
        <v>0</v>
      </c>
      <c r="BI307" s="49">
        <v>0</v>
      </c>
      <c r="BJ307" s="48">
        <v>14</v>
      </c>
      <c r="BK307" s="49">
        <v>100</v>
      </c>
      <c r="BL307" s="48">
        <v>14</v>
      </c>
    </row>
    <row r="308" spans="1:64" ht="15">
      <c r="A308" s="64" t="s">
        <v>237</v>
      </c>
      <c r="B308" s="64" t="s">
        <v>237</v>
      </c>
      <c r="C308" s="65"/>
      <c r="D308" s="66"/>
      <c r="E308" s="67"/>
      <c r="F308" s="68"/>
      <c r="G308" s="65"/>
      <c r="H308" s="69"/>
      <c r="I308" s="70"/>
      <c r="J308" s="70"/>
      <c r="K308" s="34" t="s">
        <v>65</v>
      </c>
      <c r="L308" s="77">
        <v>310</v>
      </c>
      <c r="M308" s="77"/>
      <c r="N308" s="72"/>
      <c r="O308" s="79" t="s">
        <v>176</v>
      </c>
      <c r="P308" s="81">
        <v>43722.00755787037</v>
      </c>
      <c r="Q308" s="79" t="s">
        <v>544</v>
      </c>
      <c r="R308" s="83" t="s">
        <v>857</v>
      </c>
      <c r="S308" s="79" t="s">
        <v>893</v>
      </c>
      <c r="T308" s="79" t="s">
        <v>919</v>
      </c>
      <c r="U308" s="79"/>
      <c r="V308" s="83" t="s">
        <v>968</v>
      </c>
      <c r="W308" s="81">
        <v>43722.00755787037</v>
      </c>
      <c r="X308" s="83" t="s">
        <v>1274</v>
      </c>
      <c r="Y308" s="79"/>
      <c r="Z308" s="79"/>
      <c r="AA308" s="85" t="s">
        <v>1619</v>
      </c>
      <c r="AB308" s="79"/>
      <c r="AC308" s="79" t="b">
        <v>0</v>
      </c>
      <c r="AD308" s="79">
        <v>0</v>
      </c>
      <c r="AE308" s="85" t="s">
        <v>1659</v>
      </c>
      <c r="AF308" s="79" t="b">
        <v>0</v>
      </c>
      <c r="AG308" s="79" t="s">
        <v>1661</v>
      </c>
      <c r="AH308" s="79"/>
      <c r="AI308" s="85" t="s">
        <v>1659</v>
      </c>
      <c r="AJ308" s="79" t="b">
        <v>0</v>
      </c>
      <c r="AK308" s="79">
        <v>0</v>
      </c>
      <c r="AL308" s="85" t="s">
        <v>1659</v>
      </c>
      <c r="AM308" s="79" t="s">
        <v>1683</v>
      </c>
      <c r="AN308" s="79" t="b">
        <v>0</v>
      </c>
      <c r="AO308" s="85" t="s">
        <v>1619</v>
      </c>
      <c r="AP308" s="79" t="s">
        <v>176</v>
      </c>
      <c r="AQ308" s="79">
        <v>0</v>
      </c>
      <c r="AR308" s="79">
        <v>0</v>
      </c>
      <c r="AS308" s="79"/>
      <c r="AT308" s="79"/>
      <c r="AU308" s="79"/>
      <c r="AV308" s="79"/>
      <c r="AW308" s="79"/>
      <c r="AX308" s="79"/>
      <c r="AY308" s="79"/>
      <c r="AZ308" s="79"/>
      <c r="BA308">
        <v>282</v>
      </c>
      <c r="BB308" s="78" t="str">
        <f>REPLACE(INDEX(GroupVertices[Group],MATCH(Edges25[[#This Row],[Vertex 1]],GroupVertices[Vertex],0)),1,1,"")</f>
        <v>2</v>
      </c>
      <c r="BC308" s="78" t="str">
        <f>REPLACE(INDEX(GroupVertices[Group],MATCH(Edges25[[#This Row],[Vertex 2]],GroupVertices[Vertex],0)),1,1,"")</f>
        <v>2</v>
      </c>
      <c r="BD308" s="48">
        <v>1</v>
      </c>
      <c r="BE308" s="49">
        <v>7.6923076923076925</v>
      </c>
      <c r="BF308" s="48">
        <v>0</v>
      </c>
      <c r="BG308" s="49">
        <v>0</v>
      </c>
      <c r="BH308" s="48">
        <v>0</v>
      </c>
      <c r="BI308" s="49">
        <v>0</v>
      </c>
      <c r="BJ308" s="48">
        <v>12</v>
      </c>
      <c r="BK308" s="49">
        <v>92.3076923076923</v>
      </c>
      <c r="BL308" s="48">
        <v>13</v>
      </c>
    </row>
    <row r="309" spans="1:64" ht="15">
      <c r="A309" s="64" t="s">
        <v>237</v>
      </c>
      <c r="B309" s="64" t="s">
        <v>237</v>
      </c>
      <c r="C309" s="65"/>
      <c r="D309" s="66"/>
      <c r="E309" s="67"/>
      <c r="F309" s="68"/>
      <c r="G309" s="65"/>
      <c r="H309" s="69"/>
      <c r="I309" s="70"/>
      <c r="J309" s="70"/>
      <c r="K309" s="34" t="s">
        <v>65</v>
      </c>
      <c r="L309" s="77">
        <v>311</v>
      </c>
      <c r="M309" s="77"/>
      <c r="N309" s="72"/>
      <c r="O309" s="79" t="s">
        <v>176</v>
      </c>
      <c r="P309" s="81">
        <v>43722.007569444446</v>
      </c>
      <c r="Q309" s="79" t="s">
        <v>545</v>
      </c>
      <c r="R309" s="83" t="s">
        <v>858</v>
      </c>
      <c r="S309" s="79" t="s">
        <v>893</v>
      </c>
      <c r="T309" s="79" t="s">
        <v>919</v>
      </c>
      <c r="U309" s="79"/>
      <c r="V309" s="83" t="s">
        <v>968</v>
      </c>
      <c r="W309" s="81">
        <v>43722.007569444446</v>
      </c>
      <c r="X309" s="83" t="s">
        <v>1275</v>
      </c>
      <c r="Y309" s="79"/>
      <c r="Z309" s="79"/>
      <c r="AA309" s="85" t="s">
        <v>1620</v>
      </c>
      <c r="AB309" s="79"/>
      <c r="AC309" s="79" t="b">
        <v>0</v>
      </c>
      <c r="AD309" s="79">
        <v>0</v>
      </c>
      <c r="AE309" s="85" t="s">
        <v>1659</v>
      </c>
      <c r="AF309" s="79" t="b">
        <v>0</v>
      </c>
      <c r="AG309" s="79" t="s">
        <v>1660</v>
      </c>
      <c r="AH309" s="79"/>
      <c r="AI309" s="85" t="s">
        <v>1659</v>
      </c>
      <c r="AJ309" s="79" t="b">
        <v>0</v>
      </c>
      <c r="AK309" s="79">
        <v>0</v>
      </c>
      <c r="AL309" s="85" t="s">
        <v>1659</v>
      </c>
      <c r="AM309" s="79" t="s">
        <v>1683</v>
      </c>
      <c r="AN309" s="79" t="b">
        <v>0</v>
      </c>
      <c r="AO309" s="85" t="s">
        <v>1620</v>
      </c>
      <c r="AP309" s="79" t="s">
        <v>176</v>
      </c>
      <c r="AQ309" s="79">
        <v>0</v>
      </c>
      <c r="AR309" s="79">
        <v>0</v>
      </c>
      <c r="AS309" s="79"/>
      <c r="AT309" s="79"/>
      <c r="AU309" s="79"/>
      <c r="AV309" s="79"/>
      <c r="AW309" s="79"/>
      <c r="AX309" s="79"/>
      <c r="AY309" s="79"/>
      <c r="AZ309" s="79"/>
      <c r="BA309">
        <v>282</v>
      </c>
      <c r="BB309" s="78" t="str">
        <f>REPLACE(INDEX(GroupVertices[Group],MATCH(Edges25[[#This Row],[Vertex 1]],GroupVertices[Vertex],0)),1,1,"")</f>
        <v>2</v>
      </c>
      <c r="BC309" s="78" t="str">
        <f>REPLACE(INDEX(GroupVertices[Group],MATCH(Edges25[[#This Row],[Vertex 2]],GroupVertices[Vertex],0)),1,1,"")</f>
        <v>2</v>
      </c>
      <c r="BD309" s="48">
        <v>0</v>
      </c>
      <c r="BE309" s="49">
        <v>0</v>
      </c>
      <c r="BF309" s="48">
        <v>0</v>
      </c>
      <c r="BG309" s="49">
        <v>0</v>
      </c>
      <c r="BH309" s="48">
        <v>0</v>
      </c>
      <c r="BI309" s="49">
        <v>0</v>
      </c>
      <c r="BJ309" s="48">
        <v>15</v>
      </c>
      <c r="BK309" s="49">
        <v>100</v>
      </c>
      <c r="BL309" s="48">
        <v>15</v>
      </c>
    </row>
    <row r="310" spans="1:64" ht="15">
      <c r="A310" s="64" t="s">
        <v>237</v>
      </c>
      <c r="B310" s="64" t="s">
        <v>237</v>
      </c>
      <c r="C310" s="65"/>
      <c r="D310" s="66"/>
      <c r="E310" s="67"/>
      <c r="F310" s="68"/>
      <c r="G310" s="65"/>
      <c r="H310" s="69"/>
      <c r="I310" s="70"/>
      <c r="J310" s="70"/>
      <c r="K310" s="34" t="s">
        <v>65</v>
      </c>
      <c r="L310" s="77">
        <v>312</v>
      </c>
      <c r="M310" s="77"/>
      <c r="N310" s="72"/>
      <c r="O310" s="79" t="s">
        <v>176</v>
      </c>
      <c r="P310" s="81">
        <v>43722.007569444446</v>
      </c>
      <c r="Q310" s="79" t="s">
        <v>546</v>
      </c>
      <c r="R310" s="83" t="s">
        <v>859</v>
      </c>
      <c r="S310" s="79" t="s">
        <v>893</v>
      </c>
      <c r="T310" s="79" t="s">
        <v>919</v>
      </c>
      <c r="U310" s="79"/>
      <c r="V310" s="83" t="s">
        <v>968</v>
      </c>
      <c r="W310" s="81">
        <v>43722.007569444446</v>
      </c>
      <c r="X310" s="83" t="s">
        <v>1276</v>
      </c>
      <c r="Y310" s="79"/>
      <c r="Z310" s="79"/>
      <c r="AA310" s="85" t="s">
        <v>1621</v>
      </c>
      <c r="AB310" s="79"/>
      <c r="AC310" s="79" t="b">
        <v>0</v>
      </c>
      <c r="AD310" s="79">
        <v>0</v>
      </c>
      <c r="AE310" s="85" t="s">
        <v>1659</v>
      </c>
      <c r="AF310" s="79" t="b">
        <v>0</v>
      </c>
      <c r="AG310" s="79" t="s">
        <v>1660</v>
      </c>
      <c r="AH310" s="79"/>
      <c r="AI310" s="85" t="s">
        <v>1659</v>
      </c>
      <c r="AJ310" s="79" t="b">
        <v>0</v>
      </c>
      <c r="AK310" s="79">
        <v>0</v>
      </c>
      <c r="AL310" s="85" t="s">
        <v>1659</v>
      </c>
      <c r="AM310" s="79" t="s">
        <v>1683</v>
      </c>
      <c r="AN310" s="79" t="b">
        <v>0</v>
      </c>
      <c r="AO310" s="85" t="s">
        <v>1621</v>
      </c>
      <c r="AP310" s="79" t="s">
        <v>176</v>
      </c>
      <c r="AQ310" s="79">
        <v>0</v>
      </c>
      <c r="AR310" s="79">
        <v>0</v>
      </c>
      <c r="AS310" s="79"/>
      <c r="AT310" s="79"/>
      <c r="AU310" s="79"/>
      <c r="AV310" s="79"/>
      <c r="AW310" s="79"/>
      <c r="AX310" s="79"/>
      <c r="AY310" s="79"/>
      <c r="AZ310" s="79"/>
      <c r="BA310">
        <v>282</v>
      </c>
      <c r="BB310" s="78" t="str">
        <f>REPLACE(INDEX(GroupVertices[Group],MATCH(Edges25[[#This Row],[Vertex 1]],GroupVertices[Vertex],0)),1,1,"")</f>
        <v>2</v>
      </c>
      <c r="BC310" s="78" t="str">
        <f>REPLACE(INDEX(GroupVertices[Group],MATCH(Edges25[[#This Row],[Vertex 2]],GroupVertices[Vertex],0)),1,1,"")</f>
        <v>2</v>
      </c>
      <c r="BD310" s="48">
        <v>0</v>
      </c>
      <c r="BE310" s="49">
        <v>0</v>
      </c>
      <c r="BF310" s="48">
        <v>0</v>
      </c>
      <c r="BG310" s="49">
        <v>0</v>
      </c>
      <c r="BH310" s="48">
        <v>0</v>
      </c>
      <c r="BI310" s="49">
        <v>0</v>
      </c>
      <c r="BJ310" s="48">
        <v>15</v>
      </c>
      <c r="BK310" s="49">
        <v>100</v>
      </c>
      <c r="BL310" s="48">
        <v>15</v>
      </c>
    </row>
    <row r="311" spans="1:64" ht="15">
      <c r="A311" s="64" t="s">
        <v>237</v>
      </c>
      <c r="B311" s="64" t="s">
        <v>237</v>
      </c>
      <c r="C311" s="65"/>
      <c r="D311" s="66"/>
      <c r="E311" s="67"/>
      <c r="F311" s="68"/>
      <c r="G311" s="65"/>
      <c r="H311" s="69"/>
      <c r="I311" s="70"/>
      <c r="J311" s="70"/>
      <c r="K311" s="34" t="s">
        <v>65</v>
      </c>
      <c r="L311" s="77">
        <v>313</v>
      </c>
      <c r="M311" s="77"/>
      <c r="N311" s="72"/>
      <c r="O311" s="79" t="s">
        <v>176</v>
      </c>
      <c r="P311" s="81">
        <v>43722.007581018515</v>
      </c>
      <c r="Q311" s="79" t="s">
        <v>547</v>
      </c>
      <c r="R311" s="83" t="s">
        <v>860</v>
      </c>
      <c r="S311" s="79" t="s">
        <v>893</v>
      </c>
      <c r="T311" s="79" t="s">
        <v>919</v>
      </c>
      <c r="U311" s="79"/>
      <c r="V311" s="83" t="s">
        <v>968</v>
      </c>
      <c r="W311" s="81">
        <v>43722.007581018515</v>
      </c>
      <c r="X311" s="83" t="s">
        <v>1277</v>
      </c>
      <c r="Y311" s="79"/>
      <c r="Z311" s="79"/>
      <c r="AA311" s="85" t="s">
        <v>1622</v>
      </c>
      <c r="AB311" s="79"/>
      <c r="AC311" s="79" t="b">
        <v>0</v>
      </c>
      <c r="AD311" s="79">
        <v>0</v>
      </c>
      <c r="AE311" s="85" t="s">
        <v>1659</v>
      </c>
      <c r="AF311" s="79" t="b">
        <v>0</v>
      </c>
      <c r="AG311" s="79" t="s">
        <v>1660</v>
      </c>
      <c r="AH311" s="79"/>
      <c r="AI311" s="85" t="s">
        <v>1659</v>
      </c>
      <c r="AJ311" s="79" t="b">
        <v>0</v>
      </c>
      <c r="AK311" s="79">
        <v>0</v>
      </c>
      <c r="AL311" s="85" t="s">
        <v>1659</v>
      </c>
      <c r="AM311" s="79" t="s">
        <v>1683</v>
      </c>
      <c r="AN311" s="79" t="b">
        <v>0</v>
      </c>
      <c r="AO311" s="85" t="s">
        <v>1622</v>
      </c>
      <c r="AP311" s="79" t="s">
        <v>176</v>
      </c>
      <c r="AQ311" s="79">
        <v>0</v>
      </c>
      <c r="AR311" s="79">
        <v>0</v>
      </c>
      <c r="AS311" s="79"/>
      <c r="AT311" s="79"/>
      <c r="AU311" s="79"/>
      <c r="AV311" s="79"/>
      <c r="AW311" s="79"/>
      <c r="AX311" s="79"/>
      <c r="AY311" s="79"/>
      <c r="AZ311" s="79"/>
      <c r="BA311">
        <v>282</v>
      </c>
      <c r="BB311" s="78" t="str">
        <f>REPLACE(INDEX(GroupVertices[Group],MATCH(Edges25[[#This Row],[Vertex 1]],GroupVertices[Vertex],0)),1,1,"")</f>
        <v>2</v>
      </c>
      <c r="BC311" s="78" t="str">
        <f>REPLACE(INDEX(GroupVertices[Group],MATCH(Edges25[[#This Row],[Vertex 2]],GroupVertices[Vertex],0)),1,1,"")</f>
        <v>2</v>
      </c>
      <c r="BD311" s="48">
        <v>0</v>
      </c>
      <c r="BE311" s="49">
        <v>0</v>
      </c>
      <c r="BF311" s="48">
        <v>0</v>
      </c>
      <c r="BG311" s="49">
        <v>0</v>
      </c>
      <c r="BH311" s="48">
        <v>0</v>
      </c>
      <c r="BI311" s="49">
        <v>0</v>
      </c>
      <c r="BJ311" s="48">
        <v>11</v>
      </c>
      <c r="BK311" s="49">
        <v>100</v>
      </c>
      <c r="BL311" s="48">
        <v>11</v>
      </c>
    </row>
    <row r="312" spans="1:64" ht="15">
      <c r="A312" s="64" t="s">
        <v>237</v>
      </c>
      <c r="B312" s="64" t="s">
        <v>237</v>
      </c>
      <c r="C312" s="65"/>
      <c r="D312" s="66"/>
      <c r="E312" s="67"/>
      <c r="F312" s="68"/>
      <c r="G312" s="65"/>
      <c r="H312" s="69"/>
      <c r="I312" s="70"/>
      <c r="J312" s="70"/>
      <c r="K312" s="34" t="s">
        <v>65</v>
      </c>
      <c r="L312" s="77">
        <v>314</v>
      </c>
      <c r="M312" s="77"/>
      <c r="N312" s="72"/>
      <c r="O312" s="79" t="s">
        <v>176</v>
      </c>
      <c r="P312" s="81">
        <v>43722.007581018515</v>
      </c>
      <c r="Q312" s="79" t="s">
        <v>548</v>
      </c>
      <c r="R312" s="83" t="s">
        <v>861</v>
      </c>
      <c r="S312" s="79" t="s">
        <v>893</v>
      </c>
      <c r="T312" s="79" t="s">
        <v>919</v>
      </c>
      <c r="U312" s="79"/>
      <c r="V312" s="83" t="s">
        <v>968</v>
      </c>
      <c r="W312" s="81">
        <v>43722.007581018515</v>
      </c>
      <c r="X312" s="83" t="s">
        <v>1278</v>
      </c>
      <c r="Y312" s="79"/>
      <c r="Z312" s="79"/>
      <c r="AA312" s="85" t="s">
        <v>1623</v>
      </c>
      <c r="AB312" s="79"/>
      <c r="AC312" s="79" t="b">
        <v>0</v>
      </c>
      <c r="AD312" s="79">
        <v>0</v>
      </c>
      <c r="AE312" s="85" t="s">
        <v>1659</v>
      </c>
      <c r="AF312" s="79" t="b">
        <v>0</v>
      </c>
      <c r="AG312" s="79" t="s">
        <v>1660</v>
      </c>
      <c r="AH312" s="79"/>
      <c r="AI312" s="85" t="s">
        <v>1659</v>
      </c>
      <c r="AJ312" s="79" t="b">
        <v>0</v>
      </c>
      <c r="AK312" s="79">
        <v>0</v>
      </c>
      <c r="AL312" s="85" t="s">
        <v>1659</v>
      </c>
      <c r="AM312" s="79" t="s">
        <v>1683</v>
      </c>
      <c r="AN312" s="79" t="b">
        <v>0</v>
      </c>
      <c r="AO312" s="85" t="s">
        <v>1623</v>
      </c>
      <c r="AP312" s="79" t="s">
        <v>176</v>
      </c>
      <c r="AQ312" s="79">
        <v>0</v>
      </c>
      <c r="AR312" s="79">
        <v>0</v>
      </c>
      <c r="AS312" s="79"/>
      <c r="AT312" s="79"/>
      <c r="AU312" s="79"/>
      <c r="AV312" s="79"/>
      <c r="AW312" s="79"/>
      <c r="AX312" s="79"/>
      <c r="AY312" s="79"/>
      <c r="AZ312" s="79"/>
      <c r="BA312">
        <v>282</v>
      </c>
      <c r="BB312" s="78" t="str">
        <f>REPLACE(INDEX(GroupVertices[Group],MATCH(Edges25[[#This Row],[Vertex 1]],GroupVertices[Vertex],0)),1,1,"")</f>
        <v>2</v>
      </c>
      <c r="BC312" s="78" t="str">
        <f>REPLACE(INDEX(GroupVertices[Group],MATCH(Edges25[[#This Row],[Vertex 2]],GroupVertices[Vertex],0)),1,1,"")</f>
        <v>2</v>
      </c>
      <c r="BD312" s="48">
        <v>0</v>
      </c>
      <c r="BE312" s="49">
        <v>0</v>
      </c>
      <c r="BF312" s="48">
        <v>0</v>
      </c>
      <c r="BG312" s="49">
        <v>0</v>
      </c>
      <c r="BH312" s="48">
        <v>0</v>
      </c>
      <c r="BI312" s="49">
        <v>0</v>
      </c>
      <c r="BJ312" s="48">
        <v>11</v>
      </c>
      <c r="BK312" s="49">
        <v>100</v>
      </c>
      <c r="BL312" s="48">
        <v>11</v>
      </c>
    </row>
    <row r="313" spans="1:64" ht="15">
      <c r="A313" s="64" t="s">
        <v>237</v>
      </c>
      <c r="B313" s="64" t="s">
        <v>237</v>
      </c>
      <c r="C313" s="65"/>
      <c r="D313" s="66"/>
      <c r="E313" s="67"/>
      <c r="F313" s="68"/>
      <c r="G313" s="65"/>
      <c r="H313" s="69"/>
      <c r="I313" s="70"/>
      <c r="J313" s="70"/>
      <c r="K313" s="34" t="s">
        <v>65</v>
      </c>
      <c r="L313" s="77">
        <v>315</v>
      </c>
      <c r="M313" s="77"/>
      <c r="N313" s="72"/>
      <c r="O313" s="79" t="s">
        <v>176</v>
      </c>
      <c r="P313" s="81">
        <v>43722.00759259259</v>
      </c>
      <c r="Q313" s="79" t="s">
        <v>549</v>
      </c>
      <c r="R313" s="83" t="s">
        <v>862</v>
      </c>
      <c r="S313" s="79" t="s">
        <v>893</v>
      </c>
      <c r="T313" s="79" t="s">
        <v>919</v>
      </c>
      <c r="U313" s="79"/>
      <c r="V313" s="83" t="s">
        <v>968</v>
      </c>
      <c r="W313" s="81">
        <v>43722.00759259259</v>
      </c>
      <c r="X313" s="83" t="s">
        <v>1279</v>
      </c>
      <c r="Y313" s="79"/>
      <c r="Z313" s="79"/>
      <c r="AA313" s="85" t="s">
        <v>1624</v>
      </c>
      <c r="AB313" s="79"/>
      <c r="AC313" s="79" t="b">
        <v>0</v>
      </c>
      <c r="AD313" s="79">
        <v>0</v>
      </c>
      <c r="AE313" s="85" t="s">
        <v>1659</v>
      </c>
      <c r="AF313" s="79" t="b">
        <v>0</v>
      </c>
      <c r="AG313" s="79" t="s">
        <v>1660</v>
      </c>
      <c r="AH313" s="79"/>
      <c r="AI313" s="85" t="s">
        <v>1659</v>
      </c>
      <c r="AJ313" s="79" t="b">
        <v>0</v>
      </c>
      <c r="AK313" s="79">
        <v>0</v>
      </c>
      <c r="AL313" s="85" t="s">
        <v>1659</v>
      </c>
      <c r="AM313" s="79" t="s">
        <v>1683</v>
      </c>
      <c r="AN313" s="79" t="b">
        <v>0</v>
      </c>
      <c r="AO313" s="85" t="s">
        <v>1624</v>
      </c>
      <c r="AP313" s="79" t="s">
        <v>176</v>
      </c>
      <c r="AQ313" s="79">
        <v>0</v>
      </c>
      <c r="AR313" s="79">
        <v>0</v>
      </c>
      <c r="AS313" s="79"/>
      <c r="AT313" s="79"/>
      <c r="AU313" s="79"/>
      <c r="AV313" s="79"/>
      <c r="AW313" s="79"/>
      <c r="AX313" s="79"/>
      <c r="AY313" s="79"/>
      <c r="AZ313" s="79"/>
      <c r="BA313">
        <v>282</v>
      </c>
      <c r="BB313" s="78" t="str">
        <f>REPLACE(INDEX(GroupVertices[Group],MATCH(Edges25[[#This Row],[Vertex 1]],GroupVertices[Vertex],0)),1,1,"")</f>
        <v>2</v>
      </c>
      <c r="BC313" s="78" t="str">
        <f>REPLACE(INDEX(GroupVertices[Group],MATCH(Edges25[[#This Row],[Vertex 2]],GroupVertices[Vertex],0)),1,1,"")</f>
        <v>2</v>
      </c>
      <c r="BD313" s="48">
        <v>0</v>
      </c>
      <c r="BE313" s="49">
        <v>0</v>
      </c>
      <c r="BF313" s="48">
        <v>0</v>
      </c>
      <c r="BG313" s="49">
        <v>0</v>
      </c>
      <c r="BH313" s="48">
        <v>0</v>
      </c>
      <c r="BI313" s="49">
        <v>0</v>
      </c>
      <c r="BJ313" s="48">
        <v>15</v>
      </c>
      <c r="BK313" s="49">
        <v>100</v>
      </c>
      <c r="BL313" s="48">
        <v>15</v>
      </c>
    </row>
    <row r="314" spans="1:64" ht="15">
      <c r="A314" s="64" t="s">
        <v>237</v>
      </c>
      <c r="B314" s="64" t="s">
        <v>237</v>
      </c>
      <c r="C314" s="65"/>
      <c r="D314" s="66"/>
      <c r="E314" s="67"/>
      <c r="F314" s="68"/>
      <c r="G314" s="65"/>
      <c r="H314" s="69"/>
      <c r="I314" s="70"/>
      <c r="J314" s="70"/>
      <c r="K314" s="34" t="s">
        <v>65</v>
      </c>
      <c r="L314" s="77">
        <v>316</v>
      </c>
      <c r="M314" s="77"/>
      <c r="N314" s="72"/>
      <c r="O314" s="79" t="s">
        <v>176</v>
      </c>
      <c r="P314" s="81">
        <v>43722.555925925924</v>
      </c>
      <c r="Q314" s="79" t="s">
        <v>550</v>
      </c>
      <c r="R314" s="83" t="s">
        <v>611</v>
      </c>
      <c r="S314" s="79" t="s">
        <v>893</v>
      </c>
      <c r="T314" s="79" t="s">
        <v>919</v>
      </c>
      <c r="U314" s="79"/>
      <c r="V314" s="83" t="s">
        <v>968</v>
      </c>
      <c r="W314" s="81">
        <v>43722.555925925924</v>
      </c>
      <c r="X314" s="83" t="s">
        <v>1280</v>
      </c>
      <c r="Y314" s="79"/>
      <c r="Z314" s="79"/>
      <c r="AA314" s="85" t="s">
        <v>1625</v>
      </c>
      <c r="AB314" s="79"/>
      <c r="AC314" s="79" t="b">
        <v>0</v>
      </c>
      <c r="AD314" s="79">
        <v>0</v>
      </c>
      <c r="AE314" s="85" t="s">
        <v>1659</v>
      </c>
      <c r="AF314" s="79" t="b">
        <v>0</v>
      </c>
      <c r="AG314" s="79" t="s">
        <v>1660</v>
      </c>
      <c r="AH314" s="79"/>
      <c r="AI314" s="85" t="s">
        <v>1659</v>
      </c>
      <c r="AJ314" s="79" t="b">
        <v>0</v>
      </c>
      <c r="AK314" s="79">
        <v>1</v>
      </c>
      <c r="AL314" s="85" t="s">
        <v>1659</v>
      </c>
      <c r="AM314" s="79" t="s">
        <v>1683</v>
      </c>
      <c r="AN314" s="79" t="b">
        <v>0</v>
      </c>
      <c r="AO314" s="85" t="s">
        <v>1625</v>
      </c>
      <c r="AP314" s="79" t="s">
        <v>176</v>
      </c>
      <c r="AQ314" s="79">
        <v>0</v>
      </c>
      <c r="AR314" s="79">
        <v>0</v>
      </c>
      <c r="AS314" s="79"/>
      <c r="AT314" s="79"/>
      <c r="AU314" s="79"/>
      <c r="AV314" s="79"/>
      <c r="AW314" s="79"/>
      <c r="AX314" s="79"/>
      <c r="AY314" s="79"/>
      <c r="AZ314" s="79"/>
      <c r="BA314">
        <v>282</v>
      </c>
      <c r="BB314" s="78" t="str">
        <f>REPLACE(INDEX(GroupVertices[Group],MATCH(Edges25[[#This Row],[Vertex 1]],GroupVertices[Vertex],0)),1,1,"")</f>
        <v>2</v>
      </c>
      <c r="BC314" s="78" t="str">
        <f>REPLACE(INDEX(GroupVertices[Group],MATCH(Edges25[[#This Row],[Vertex 2]],GroupVertices[Vertex],0)),1,1,"")</f>
        <v>2</v>
      </c>
      <c r="BD314" s="48">
        <v>1</v>
      </c>
      <c r="BE314" s="49">
        <v>8.333333333333334</v>
      </c>
      <c r="BF314" s="48">
        <v>0</v>
      </c>
      <c r="BG314" s="49">
        <v>0</v>
      </c>
      <c r="BH314" s="48">
        <v>0</v>
      </c>
      <c r="BI314" s="49">
        <v>0</v>
      </c>
      <c r="BJ314" s="48">
        <v>11</v>
      </c>
      <c r="BK314" s="49">
        <v>91.66666666666667</v>
      </c>
      <c r="BL314" s="48">
        <v>12</v>
      </c>
    </row>
    <row r="315" spans="1:64" ht="15">
      <c r="A315" s="64" t="s">
        <v>237</v>
      </c>
      <c r="B315" s="64" t="s">
        <v>237</v>
      </c>
      <c r="C315" s="65"/>
      <c r="D315" s="66"/>
      <c r="E315" s="67"/>
      <c r="F315" s="68"/>
      <c r="G315" s="65"/>
      <c r="H315" s="69"/>
      <c r="I315" s="70"/>
      <c r="J315" s="70"/>
      <c r="K315" s="34" t="s">
        <v>65</v>
      </c>
      <c r="L315" s="77">
        <v>317</v>
      </c>
      <c r="M315" s="77"/>
      <c r="N315" s="72"/>
      <c r="O315" s="79" t="s">
        <v>176</v>
      </c>
      <c r="P315" s="81">
        <v>43722.5559375</v>
      </c>
      <c r="Q315" s="79" t="s">
        <v>551</v>
      </c>
      <c r="R315" s="83" t="s">
        <v>612</v>
      </c>
      <c r="S315" s="79" t="s">
        <v>893</v>
      </c>
      <c r="T315" s="79" t="s">
        <v>919</v>
      </c>
      <c r="U315" s="79"/>
      <c r="V315" s="83" t="s">
        <v>968</v>
      </c>
      <c r="W315" s="81">
        <v>43722.5559375</v>
      </c>
      <c r="X315" s="83" t="s">
        <v>1281</v>
      </c>
      <c r="Y315" s="79"/>
      <c r="Z315" s="79"/>
      <c r="AA315" s="85" t="s">
        <v>1626</v>
      </c>
      <c r="AB315" s="79"/>
      <c r="AC315" s="79" t="b">
        <v>0</v>
      </c>
      <c r="AD315" s="79">
        <v>0</v>
      </c>
      <c r="AE315" s="85" t="s">
        <v>1659</v>
      </c>
      <c r="AF315" s="79" t="b">
        <v>0</v>
      </c>
      <c r="AG315" s="79" t="s">
        <v>1660</v>
      </c>
      <c r="AH315" s="79"/>
      <c r="AI315" s="85" t="s">
        <v>1659</v>
      </c>
      <c r="AJ315" s="79" t="b">
        <v>0</v>
      </c>
      <c r="AK315" s="79">
        <v>1</v>
      </c>
      <c r="AL315" s="85" t="s">
        <v>1659</v>
      </c>
      <c r="AM315" s="79" t="s">
        <v>1683</v>
      </c>
      <c r="AN315" s="79" t="b">
        <v>0</v>
      </c>
      <c r="AO315" s="85" t="s">
        <v>1626</v>
      </c>
      <c r="AP315" s="79" t="s">
        <v>176</v>
      </c>
      <c r="AQ315" s="79">
        <v>0</v>
      </c>
      <c r="AR315" s="79">
        <v>0</v>
      </c>
      <c r="AS315" s="79"/>
      <c r="AT315" s="79"/>
      <c r="AU315" s="79"/>
      <c r="AV315" s="79"/>
      <c r="AW315" s="79"/>
      <c r="AX315" s="79"/>
      <c r="AY315" s="79"/>
      <c r="AZ315" s="79"/>
      <c r="BA315">
        <v>282</v>
      </c>
      <c r="BB315" s="78" t="str">
        <f>REPLACE(INDEX(GroupVertices[Group],MATCH(Edges25[[#This Row],[Vertex 1]],GroupVertices[Vertex],0)),1,1,"")</f>
        <v>2</v>
      </c>
      <c r="BC315" s="78" t="str">
        <f>REPLACE(INDEX(GroupVertices[Group],MATCH(Edges25[[#This Row],[Vertex 2]],GroupVertices[Vertex],0)),1,1,"")</f>
        <v>2</v>
      </c>
      <c r="BD315" s="48">
        <v>0</v>
      </c>
      <c r="BE315" s="49">
        <v>0</v>
      </c>
      <c r="BF315" s="48">
        <v>0</v>
      </c>
      <c r="BG315" s="49">
        <v>0</v>
      </c>
      <c r="BH315" s="48">
        <v>0</v>
      </c>
      <c r="BI315" s="49">
        <v>0</v>
      </c>
      <c r="BJ315" s="48">
        <v>12</v>
      </c>
      <c r="BK315" s="49">
        <v>100</v>
      </c>
      <c r="BL315" s="48">
        <v>12</v>
      </c>
    </row>
    <row r="316" spans="1:64" ht="15">
      <c r="A316" s="64" t="s">
        <v>237</v>
      </c>
      <c r="B316" s="64" t="s">
        <v>237</v>
      </c>
      <c r="C316" s="65"/>
      <c r="D316" s="66"/>
      <c r="E316" s="67"/>
      <c r="F316" s="68"/>
      <c r="G316" s="65"/>
      <c r="H316" s="69"/>
      <c r="I316" s="70"/>
      <c r="J316" s="70"/>
      <c r="K316" s="34" t="s">
        <v>65</v>
      </c>
      <c r="L316" s="77">
        <v>318</v>
      </c>
      <c r="M316" s="77"/>
      <c r="N316" s="72"/>
      <c r="O316" s="79" t="s">
        <v>176</v>
      </c>
      <c r="P316" s="81">
        <v>43722.55594907407</v>
      </c>
      <c r="Q316" s="79" t="s">
        <v>552</v>
      </c>
      <c r="R316" s="83" t="s">
        <v>613</v>
      </c>
      <c r="S316" s="79" t="s">
        <v>893</v>
      </c>
      <c r="T316" s="79" t="s">
        <v>919</v>
      </c>
      <c r="U316" s="79"/>
      <c r="V316" s="83" t="s">
        <v>968</v>
      </c>
      <c r="W316" s="81">
        <v>43722.55594907407</v>
      </c>
      <c r="X316" s="83" t="s">
        <v>1282</v>
      </c>
      <c r="Y316" s="79"/>
      <c r="Z316" s="79"/>
      <c r="AA316" s="85" t="s">
        <v>1627</v>
      </c>
      <c r="AB316" s="79"/>
      <c r="AC316" s="79" t="b">
        <v>0</v>
      </c>
      <c r="AD316" s="79">
        <v>0</v>
      </c>
      <c r="AE316" s="85" t="s">
        <v>1659</v>
      </c>
      <c r="AF316" s="79" t="b">
        <v>0</v>
      </c>
      <c r="AG316" s="79" t="s">
        <v>1660</v>
      </c>
      <c r="AH316" s="79"/>
      <c r="AI316" s="85" t="s">
        <v>1659</v>
      </c>
      <c r="AJ316" s="79" t="b">
        <v>0</v>
      </c>
      <c r="AK316" s="79">
        <v>1</v>
      </c>
      <c r="AL316" s="85" t="s">
        <v>1659</v>
      </c>
      <c r="AM316" s="79" t="s">
        <v>1683</v>
      </c>
      <c r="AN316" s="79" t="b">
        <v>0</v>
      </c>
      <c r="AO316" s="85" t="s">
        <v>1627</v>
      </c>
      <c r="AP316" s="79" t="s">
        <v>176</v>
      </c>
      <c r="AQ316" s="79">
        <v>0</v>
      </c>
      <c r="AR316" s="79">
        <v>0</v>
      </c>
      <c r="AS316" s="79"/>
      <c r="AT316" s="79"/>
      <c r="AU316" s="79"/>
      <c r="AV316" s="79"/>
      <c r="AW316" s="79"/>
      <c r="AX316" s="79"/>
      <c r="AY316" s="79"/>
      <c r="AZ316" s="79"/>
      <c r="BA316">
        <v>282</v>
      </c>
      <c r="BB316" s="78" t="str">
        <f>REPLACE(INDEX(GroupVertices[Group],MATCH(Edges25[[#This Row],[Vertex 1]],GroupVertices[Vertex],0)),1,1,"")</f>
        <v>2</v>
      </c>
      <c r="BC316" s="78" t="str">
        <f>REPLACE(INDEX(GroupVertices[Group],MATCH(Edges25[[#This Row],[Vertex 2]],GroupVertices[Vertex],0)),1,1,"")</f>
        <v>2</v>
      </c>
      <c r="BD316" s="48">
        <v>0</v>
      </c>
      <c r="BE316" s="49">
        <v>0</v>
      </c>
      <c r="BF316" s="48">
        <v>0</v>
      </c>
      <c r="BG316" s="49">
        <v>0</v>
      </c>
      <c r="BH316" s="48">
        <v>0</v>
      </c>
      <c r="BI316" s="49">
        <v>0</v>
      </c>
      <c r="BJ316" s="48">
        <v>13</v>
      </c>
      <c r="BK316" s="49">
        <v>100</v>
      </c>
      <c r="BL316" s="48">
        <v>13</v>
      </c>
    </row>
    <row r="317" spans="1:64" ht="15">
      <c r="A317" s="64" t="s">
        <v>237</v>
      </c>
      <c r="B317" s="64" t="s">
        <v>237</v>
      </c>
      <c r="C317" s="65"/>
      <c r="D317" s="66"/>
      <c r="E317" s="67"/>
      <c r="F317" s="68"/>
      <c r="G317" s="65"/>
      <c r="H317" s="69"/>
      <c r="I317" s="70"/>
      <c r="J317" s="70"/>
      <c r="K317" s="34" t="s">
        <v>65</v>
      </c>
      <c r="L317" s="77">
        <v>319</v>
      </c>
      <c r="M317" s="77"/>
      <c r="N317" s="72"/>
      <c r="O317" s="79" t="s">
        <v>176</v>
      </c>
      <c r="P317" s="81">
        <v>43722.55596064815</v>
      </c>
      <c r="Q317" s="79" t="s">
        <v>553</v>
      </c>
      <c r="R317" s="83" t="s">
        <v>614</v>
      </c>
      <c r="S317" s="79" t="s">
        <v>893</v>
      </c>
      <c r="T317" s="79" t="s">
        <v>919</v>
      </c>
      <c r="U317" s="79"/>
      <c r="V317" s="83" t="s">
        <v>968</v>
      </c>
      <c r="W317" s="81">
        <v>43722.55596064815</v>
      </c>
      <c r="X317" s="83" t="s">
        <v>1283</v>
      </c>
      <c r="Y317" s="79"/>
      <c r="Z317" s="79"/>
      <c r="AA317" s="85" t="s">
        <v>1628</v>
      </c>
      <c r="AB317" s="79"/>
      <c r="AC317" s="79" t="b">
        <v>0</v>
      </c>
      <c r="AD317" s="79">
        <v>0</v>
      </c>
      <c r="AE317" s="85" t="s">
        <v>1659</v>
      </c>
      <c r="AF317" s="79" t="b">
        <v>0</v>
      </c>
      <c r="AG317" s="79" t="s">
        <v>1660</v>
      </c>
      <c r="AH317" s="79"/>
      <c r="AI317" s="85" t="s">
        <v>1659</v>
      </c>
      <c r="AJ317" s="79" t="b">
        <v>0</v>
      </c>
      <c r="AK317" s="79">
        <v>1</v>
      </c>
      <c r="AL317" s="85" t="s">
        <v>1659</v>
      </c>
      <c r="AM317" s="79" t="s">
        <v>1683</v>
      </c>
      <c r="AN317" s="79" t="b">
        <v>0</v>
      </c>
      <c r="AO317" s="85" t="s">
        <v>1628</v>
      </c>
      <c r="AP317" s="79" t="s">
        <v>176</v>
      </c>
      <c r="AQ317" s="79">
        <v>0</v>
      </c>
      <c r="AR317" s="79">
        <v>0</v>
      </c>
      <c r="AS317" s="79"/>
      <c r="AT317" s="79"/>
      <c r="AU317" s="79"/>
      <c r="AV317" s="79"/>
      <c r="AW317" s="79"/>
      <c r="AX317" s="79"/>
      <c r="AY317" s="79"/>
      <c r="AZ317" s="79"/>
      <c r="BA317">
        <v>282</v>
      </c>
      <c r="BB317" s="78" t="str">
        <f>REPLACE(INDEX(GroupVertices[Group],MATCH(Edges25[[#This Row],[Vertex 1]],GroupVertices[Vertex],0)),1,1,"")</f>
        <v>2</v>
      </c>
      <c r="BC317" s="78" t="str">
        <f>REPLACE(INDEX(GroupVertices[Group],MATCH(Edges25[[#This Row],[Vertex 2]],GroupVertices[Vertex],0)),1,1,"")</f>
        <v>2</v>
      </c>
      <c r="BD317" s="48">
        <v>0</v>
      </c>
      <c r="BE317" s="49">
        <v>0</v>
      </c>
      <c r="BF317" s="48">
        <v>0</v>
      </c>
      <c r="BG317" s="49">
        <v>0</v>
      </c>
      <c r="BH317" s="48">
        <v>0</v>
      </c>
      <c r="BI317" s="49">
        <v>0</v>
      </c>
      <c r="BJ317" s="48">
        <v>11</v>
      </c>
      <c r="BK317" s="49">
        <v>100</v>
      </c>
      <c r="BL317" s="48">
        <v>11</v>
      </c>
    </row>
    <row r="318" spans="1:64" ht="15">
      <c r="A318" s="64" t="s">
        <v>237</v>
      </c>
      <c r="B318" s="64" t="s">
        <v>237</v>
      </c>
      <c r="C318" s="65"/>
      <c r="D318" s="66"/>
      <c r="E318" s="67"/>
      <c r="F318" s="68"/>
      <c r="G318" s="65"/>
      <c r="H318" s="69"/>
      <c r="I318" s="70"/>
      <c r="J318" s="70"/>
      <c r="K318" s="34" t="s">
        <v>65</v>
      </c>
      <c r="L318" s="77">
        <v>320</v>
      </c>
      <c r="M318" s="77"/>
      <c r="N318" s="72"/>
      <c r="O318" s="79" t="s">
        <v>176</v>
      </c>
      <c r="P318" s="81">
        <v>43722.59767361111</v>
      </c>
      <c r="Q318" s="79" t="s">
        <v>554</v>
      </c>
      <c r="R318" s="83" t="s">
        <v>615</v>
      </c>
      <c r="S318" s="79" t="s">
        <v>893</v>
      </c>
      <c r="T318" s="79" t="s">
        <v>919</v>
      </c>
      <c r="U318" s="79"/>
      <c r="V318" s="83" t="s">
        <v>968</v>
      </c>
      <c r="W318" s="81">
        <v>43722.59767361111</v>
      </c>
      <c r="X318" s="83" t="s">
        <v>1284</v>
      </c>
      <c r="Y318" s="79"/>
      <c r="Z318" s="79"/>
      <c r="AA318" s="85" t="s">
        <v>1629</v>
      </c>
      <c r="AB318" s="79"/>
      <c r="AC318" s="79" t="b">
        <v>0</v>
      </c>
      <c r="AD318" s="79">
        <v>0</v>
      </c>
      <c r="AE318" s="85" t="s">
        <v>1659</v>
      </c>
      <c r="AF318" s="79" t="b">
        <v>0</v>
      </c>
      <c r="AG318" s="79" t="s">
        <v>1663</v>
      </c>
      <c r="AH318" s="79"/>
      <c r="AI318" s="85" t="s">
        <v>1659</v>
      </c>
      <c r="AJ318" s="79" t="b">
        <v>0</v>
      </c>
      <c r="AK318" s="79">
        <v>1</v>
      </c>
      <c r="AL318" s="85" t="s">
        <v>1659</v>
      </c>
      <c r="AM318" s="79" t="s">
        <v>1683</v>
      </c>
      <c r="AN318" s="79" t="b">
        <v>0</v>
      </c>
      <c r="AO318" s="85" t="s">
        <v>1629</v>
      </c>
      <c r="AP318" s="79" t="s">
        <v>176</v>
      </c>
      <c r="AQ318" s="79">
        <v>0</v>
      </c>
      <c r="AR318" s="79">
        <v>0</v>
      </c>
      <c r="AS318" s="79"/>
      <c r="AT318" s="79"/>
      <c r="AU318" s="79"/>
      <c r="AV318" s="79"/>
      <c r="AW318" s="79"/>
      <c r="AX318" s="79"/>
      <c r="AY318" s="79"/>
      <c r="AZ318" s="79"/>
      <c r="BA318">
        <v>282</v>
      </c>
      <c r="BB318" s="78" t="str">
        <f>REPLACE(INDEX(GroupVertices[Group],MATCH(Edges25[[#This Row],[Vertex 1]],GroupVertices[Vertex],0)),1,1,"")</f>
        <v>2</v>
      </c>
      <c r="BC318" s="78" t="str">
        <f>REPLACE(INDEX(GroupVertices[Group],MATCH(Edges25[[#This Row],[Vertex 2]],GroupVertices[Vertex],0)),1,1,"")</f>
        <v>2</v>
      </c>
      <c r="BD318" s="48">
        <v>0</v>
      </c>
      <c r="BE318" s="49">
        <v>0</v>
      </c>
      <c r="BF318" s="48">
        <v>0</v>
      </c>
      <c r="BG318" s="49">
        <v>0</v>
      </c>
      <c r="BH318" s="48">
        <v>0</v>
      </c>
      <c r="BI318" s="49">
        <v>0</v>
      </c>
      <c r="BJ318" s="48">
        <v>12</v>
      </c>
      <c r="BK318" s="49">
        <v>100</v>
      </c>
      <c r="BL318" s="48">
        <v>12</v>
      </c>
    </row>
    <row r="319" spans="1:64" ht="15">
      <c r="A319" s="64" t="s">
        <v>237</v>
      </c>
      <c r="B319" s="64" t="s">
        <v>237</v>
      </c>
      <c r="C319" s="65"/>
      <c r="D319" s="66"/>
      <c r="E319" s="67"/>
      <c r="F319" s="68"/>
      <c r="G319" s="65"/>
      <c r="H319" s="69"/>
      <c r="I319" s="70"/>
      <c r="J319" s="70"/>
      <c r="K319" s="34" t="s">
        <v>65</v>
      </c>
      <c r="L319" s="77">
        <v>321</v>
      </c>
      <c r="M319" s="77"/>
      <c r="N319" s="72"/>
      <c r="O319" s="79" t="s">
        <v>176</v>
      </c>
      <c r="P319" s="81">
        <v>43722.59768518519</v>
      </c>
      <c r="Q319" s="79" t="s">
        <v>555</v>
      </c>
      <c r="R319" s="83" t="s">
        <v>616</v>
      </c>
      <c r="S319" s="79" t="s">
        <v>893</v>
      </c>
      <c r="T319" s="79" t="s">
        <v>919</v>
      </c>
      <c r="U319" s="79"/>
      <c r="V319" s="83" t="s">
        <v>968</v>
      </c>
      <c r="W319" s="81">
        <v>43722.59768518519</v>
      </c>
      <c r="X319" s="83" t="s">
        <v>1285</v>
      </c>
      <c r="Y319" s="79"/>
      <c r="Z319" s="79"/>
      <c r="AA319" s="85" t="s">
        <v>1630</v>
      </c>
      <c r="AB319" s="79"/>
      <c r="AC319" s="79" t="b">
        <v>0</v>
      </c>
      <c r="AD319" s="79">
        <v>0</v>
      </c>
      <c r="AE319" s="85" t="s">
        <v>1659</v>
      </c>
      <c r="AF319" s="79" t="b">
        <v>0</v>
      </c>
      <c r="AG319" s="79" t="s">
        <v>1660</v>
      </c>
      <c r="AH319" s="79"/>
      <c r="AI319" s="85" t="s">
        <v>1659</v>
      </c>
      <c r="AJ319" s="79" t="b">
        <v>0</v>
      </c>
      <c r="AK319" s="79">
        <v>1</v>
      </c>
      <c r="AL319" s="85" t="s">
        <v>1659</v>
      </c>
      <c r="AM319" s="79" t="s">
        <v>1683</v>
      </c>
      <c r="AN319" s="79" t="b">
        <v>0</v>
      </c>
      <c r="AO319" s="85" t="s">
        <v>1630</v>
      </c>
      <c r="AP319" s="79" t="s">
        <v>176</v>
      </c>
      <c r="AQ319" s="79">
        <v>0</v>
      </c>
      <c r="AR319" s="79">
        <v>0</v>
      </c>
      <c r="AS319" s="79"/>
      <c r="AT319" s="79"/>
      <c r="AU319" s="79"/>
      <c r="AV319" s="79"/>
      <c r="AW319" s="79"/>
      <c r="AX319" s="79"/>
      <c r="AY319" s="79"/>
      <c r="AZ319" s="79"/>
      <c r="BA319">
        <v>282</v>
      </c>
      <c r="BB319" s="78" t="str">
        <f>REPLACE(INDEX(GroupVertices[Group],MATCH(Edges25[[#This Row],[Vertex 1]],GroupVertices[Vertex],0)),1,1,"")</f>
        <v>2</v>
      </c>
      <c r="BC319" s="78" t="str">
        <f>REPLACE(INDEX(GroupVertices[Group],MATCH(Edges25[[#This Row],[Vertex 2]],GroupVertices[Vertex],0)),1,1,"")</f>
        <v>2</v>
      </c>
      <c r="BD319" s="48">
        <v>0</v>
      </c>
      <c r="BE319" s="49">
        <v>0</v>
      </c>
      <c r="BF319" s="48">
        <v>0</v>
      </c>
      <c r="BG319" s="49">
        <v>0</v>
      </c>
      <c r="BH319" s="48">
        <v>0</v>
      </c>
      <c r="BI319" s="49">
        <v>0</v>
      </c>
      <c r="BJ319" s="48">
        <v>11</v>
      </c>
      <c r="BK319" s="49">
        <v>100</v>
      </c>
      <c r="BL319" s="48">
        <v>11</v>
      </c>
    </row>
    <row r="320" spans="1:64" ht="15">
      <c r="A320" s="64" t="s">
        <v>237</v>
      </c>
      <c r="B320" s="64" t="s">
        <v>237</v>
      </c>
      <c r="C320" s="65"/>
      <c r="D320" s="66"/>
      <c r="E320" s="67"/>
      <c r="F320" s="68"/>
      <c r="G320" s="65"/>
      <c r="H320" s="69"/>
      <c r="I320" s="70"/>
      <c r="J320" s="70"/>
      <c r="K320" s="34" t="s">
        <v>65</v>
      </c>
      <c r="L320" s="77">
        <v>322</v>
      </c>
      <c r="M320" s="77"/>
      <c r="N320" s="72"/>
      <c r="O320" s="79" t="s">
        <v>176</v>
      </c>
      <c r="P320" s="81">
        <v>43722.59769675926</v>
      </c>
      <c r="Q320" s="79" t="s">
        <v>556</v>
      </c>
      <c r="R320" s="83" t="s">
        <v>617</v>
      </c>
      <c r="S320" s="79" t="s">
        <v>893</v>
      </c>
      <c r="T320" s="79" t="s">
        <v>919</v>
      </c>
      <c r="U320" s="79"/>
      <c r="V320" s="83" t="s">
        <v>968</v>
      </c>
      <c r="W320" s="81">
        <v>43722.59769675926</v>
      </c>
      <c r="X320" s="83" t="s">
        <v>1286</v>
      </c>
      <c r="Y320" s="79"/>
      <c r="Z320" s="79"/>
      <c r="AA320" s="85" t="s">
        <v>1631</v>
      </c>
      <c r="AB320" s="79"/>
      <c r="AC320" s="79" t="b">
        <v>0</v>
      </c>
      <c r="AD320" s="79">
        <v>0</v>
      </c>
      <c r="AE320" s="85" t="s">
        <v>1659</v>
      </c>
      <c r="AF320" s="79" t="b">
        <v>0</v>
      </c>
      <c r="AG320" s="79" t="s">
        <v>1660</v>
      </c>
      <c r="AH320" s="79"/>
      <c r="AI320" s="85" t="s">
        <v>1659</v>
      </c>
      <c r="AJ320" s="79" t="b">
        <v>0</v>
      </c>
      <c r="AK320" s="79">
        <v>1</v>
      </c>
      <c r="AL320" s="85" t="s">
        <v>1659</v>
      </c>
      <c r="AM320" s="79" t="s">
        <v>1683</v>
      </c>
      <c r="AN320" s="79" t="b">
        <v>0</v>
      </c>
      <c r="AO320" s="85" t="s">
        <v>1631</v>
      </c>
      <c r="AP320" s="79" t="s">
        <v>176</v>
      </c>
      <c r="AQ320" s="79">
        <v>0</v>
      </c>
      <c r="AR320" s="79">
        <v>0</v>
      </c>
      <c r="AS320" s="79"/>
      <c r="AT320" s="79"/>
      <c r="AU320" s="79"/>
      <c r="AV320" s="79"/>
      <c r="AW320" s="79"/>
      <c r="AX320" s="79"/>
      <c r="AY320" s="79"/>
      <c r="AZ320" s="79"/>
      <c r="BA320">
        <v>282</v>
      </c>
      <c r="BB320" s="78" t="str">
        <f>REPLACE(INDEX(GroupVertices[Group],MATCH(Edges25[[#This Row],[Vertex 1]],GroupVertices[Vertex],0)),1,1,"")</f>
        <v>2</v>
      </c>
      <c r="BC320" s="78" t="str">
        <f>REPLACE(INDEX(GroupVertices[Group],MATCH(Edges25[[#This Row],[Vertex 2]],GroupVertices[Vertex],0)),1,1,"")</f>
        <v>2</v>
      </c>
      <c r="BD320" s="48">
        <v>0</v>
      </c>
      <c r="BE320" s="49">
        <v>0</v>
      </c>
      <c r="BF320" s="48">
        <v>0</v>
      </c>
      <c r="BG320" s="49">
        <v>0</v>
      </c>
      <c r="BH320" s="48">
        <v>0</v>
      </c>
      <c r="BI320" s="49">
        <v>0</v>
      </c>
      <c r="BJ320" s="48">
        <v>12</v>
      </c>
      <c r="BK320" s="49">
        <v>100</v>
      </c>
      <c r="BL320" s="48">
        <v>12</v>
      </c>
    </row>
    <row r="321" spans="1:64" ht="15">
      <c r="A321" s="64" t="s">
        <v>237</v>
      </c>
      <c r="B321" s="64" t="s">
        <v>237</v>
      </c>
      <c r="C321" s="65"/>
      <c r="D321" s="66"/>
      <c r="E321" s="67"/>
      <c r="F321" s="68"/>
      <c r="G321" s="65"/>
      <c r="H321" s="69"/>
      <c r="I321" s="70"/>
      <c r="J321" s="70"/>
      <c r="K321" s="34" t="s">
        <v>65</v>
      </c>
      <c r="L321" s="77">
        <v>323</v>
      </c>
      <c r="M321" s="77"/>
      <c r="N321" s="72"/>
      <c r="O321" s="79" t="s">
        <v>176</v>
      </c>
      <c r="P321" s="81">
        <v>43722.597708333335</v>
      </c>
      <c r="Q321" s="79" t="s">
        <v>557</v>
      </c>
      <c r="R321" s="83" t="s">
        <v>618</v>
      </c>
      <c r="S321" s="79" t="s">
        <v>893</v>
      </c>
      <c r="T321" s="79" t="s">
        <v>919</v>
      </c>
      <c r="U321" s="79"/>
      <c r="V321" s="83" t="s">
        <v>968</v>
      </c>
      <c r="W321" s="81">
        <v>43722.597708333335</v>
      </c>
      <c r="X321" s="83" t="s">
        <v>1287</v>
      </c>
      <c r="Y321" s="79"/>
      <c r="Z321" s="79"/>
      <c r="AA321" s="85" t="s">
        <v>1632</v>
      </c>
      <c r="AB321" s="79"/>
      <c r="AC321" s="79" t="b">
        <v>0</v>
      </c>
      <c r="AD321" s="79">
        <v>0</v>
      </c>
      <c r="AE321" s="85" t="s">
        <v>1659</v>
      </c>
      <c r="AF321" s="79" t="b">
        <v>0</v>
      </c>
      <c r="AG321" s="79" t="s">
        <v>1660</v>
      </c>
      <c r="AH321" s="79"/>
      <c r="AI321" s="85" t="s">
        <v>1659</v>
      </c>
      <c r="AJ321" s="79" t="b">
        <v>0</v>
      </c>
      <c r="AK321" s="79">
        <v>1</v>
      </c>
      <c r="AL321" s="85" t="s">
        <v>1659</v>
      </c>
      <c r="AM321" s="79" t="s">
        <v>1683</v>
      </c>
      <c r="AN321" s="79" t="b">
        <v>0</v>
      </c>
      <c r="AO321" s="85" t="s">
        <v>1632</v>
      </c>
      <c r="AP321" s="79" t="s">
        <v>176</v>
      </c>
      <c r="AQ321" s="79">
        <v>0</v>
      </c>
      <c r="AR321" s="79">
        <v>0</v>
      </c>
      <c r="AS321" s="79"/>
      <c r="AT321" s="79"/>
      <c r="AU321" s="79"/>
      <c r="AV321" s="79"/>
      <c r="AW321" s="79"/>
      <c r="AX321" s="79"/>
      <c r="AY321" s="79"/>
      <c r="AZ321" s="79"/>
      <c r="BA321">
        <v>282</v>
      </c>
      <c r="BB321" s="78" t="str">
        <f>REPLACE(INDEX(GroupVertices[Group],MATCH(Edges25[[#This Row],[Vertex 1]],GroupVertices[Vertex],0)),1,1,"")</f>
        <v>2</v>
      </c>
      <c r="BC321" s="78" t="str">
        <f>REPLACE(INDEX(GroupVertices[Group],MATCH(Edges25[[#This Row],[Vertex 2]],GroupVertices[Vertex],0)),1,1,"")</f>
        <v>2</v>
      </c>
      <c r="BD321" s="48">
        <v>0</v>
      </c>
      <c r="BE321" s="49">
        <v>0</v>
      </c>
      <c r="BF321" s="48">
        <v>0</v>
      </c>
      <c r="BG321" s="49">
        <v>0</v>
      </c>
      <c r="BH321" s="48">
        <v>0</v>
      </c>
      <c r="BI321" s="49">
        <v>0</v>
      </c>
      <c r="BJ321" s="48">
        <v>16</v>
      </c>
      <c r="BK321" s="49">
        <v>100</v>
      </c>
      <c r="BL321" s="48">
        <v>16</v>
      </c>
    </row>
    <row r="322" spans="1:64" ht="15">
      <c r="A322" s="64" t="s">
        <v>237</v>
      </c>
      <c r="B322" s="64" t="s">
        <v>237</v>
      </c>
      <c r="C322" s="65"/>
      <c r="D322" s="66"/>
      <c r="E322" s="67"/>
      <c r="F322" s="68"/>
      <c r="G322" s="65"/>
      <c r="H322" s="69"/>
      <c r="I322" s="70"/>
      <c r="J322" s="70"/>
      <c r="K322" s="34" t="s">
        <v>65</v>
      </c>
      <c r="L322" s="77">
        <v>324</v>
      </c>
      <c r="M322" s="77"/>
      <c r="N322" s="72"/>
      <c r="O322" s="79" t="s">
        <v>176</v>
      </c>
      <c r="P322" s="81">
        <v>43722.726122685184</v>
      </c>
      <c r="Q322" s="79" t="s">
        <v>558</v>
      </c>
      <c r="R322" s="83" t="s">
        <v>863</v>
      </c>
      <c r="S322" s="79" t="s">
        <v>893</v>
      </c>
      <c r="T322" s="79" t="s">
        <v>919</v>
      </c>
      <c r="U322" s="79"/>
      <c r="V322" s="83" t="s">
        <v>968</v>
      </c>
      <c r="W322" s="81">
        <v>43722.726122685184</v>
      </c>
      <c r="X322" s="83" t="s">
        <v>1288</v>
      </c>
      <c r="Y322" s="79"/>
      <c r="Z322" s="79"/>
      <c r="AA322" s="85" t="s">
        <v>1633</v>
      </c>
      <c r="AB322" s="79"/>
      <c r="AC322" s="79" t="b">
        <v>0</v>
      </c>
      <c r="AD322" s="79">
        <v>0</v>
      </c>
      <c r="AE322" s="85" t="s">
        <v>1659</v>
      </c>
      <c r="AF322" s="79" t="b">
        <v>0</v>
      </c>
      <c r="AG322" s="79" t="s">
        <v>1660</v>
      </c>
      <c r="AH322" s="79"/>
      <c r="AI322" s="85" t="s">
        <v>1659</v>
      </c>
      <c r="AJ322" s="79" t="b">
        <v>0</v>
      </c>
      <c r="AK322" s="79">
        <v>0</v>
      </c>
      <c r="AL322" s="85" t="s">
        <v>1659</v>
      </c>
      <c r="AM322" s="79" t="s">
        <v>1683</v>
      </c>
      <c r="AN322" s="79" t="b">
        <v>0</v>
      </c>
      <c r="AO322" s="85" t="s">
        <v>1633</v>
      </c>
      <c r="AP322" s="79" t="s">
        <v>176</v>
      </c>
      <c r="AQ322" s="79">
        <v>0</v>
      </c>
      <c r="AR322" s="79">
        <v>0</v>
      </c>
      <c r="AS322" s="79"/>
      <c r="AT322" s="79"/>
      <c r="AU322" s="79"/>
      <c r="AV322" s="79"/>
      <c r="AW322" s="79"/>
      <c r="AX322" s="79"/>
      <c r="AY322" s="79"/>
      <c r="AZ322" s="79"/>
      <c r="BA322">
        <v>282</v>
      </c>
      <c r="BB322" s="78" t="str">
        <f>REPLACE(INDEX(GroupVertices[Group],MATCH(Edges25[[#This Row],[Vertex 1]],GroupVertices[Vertex],0)),1,1,"")</f>
        <v>2</v>
      </c>
      <c r="BC322" s="78" t="str">
        <f>REPLACE(INDEX(GroupVertices[Group],MATCH(Edges25[[#This Row],[Vertex 2]],GroupVertices[Vertex],0)),1,1,"")</f>
        <v>2</v>
      </c>
      <c r="BD322" s="48">
        <v>0</v>
      </c>
      <c r="BE322" s="49">
        <v>0</v>
      </c>
      <c r="BF322" s="48">
        <v>0</v>
      </c>
      <c r="BG322" s="49">
        <v>0</v>
      </c>
      <c r="BH322" s="48">
        <v>0</v>
      </c>
      <c r="BI322" s="49">
        <v>0</v>
      </c>
      <c r="BJ322" s="48">
        <v>13</v>
      </c>
      <c r="BK322" s="49">
        <v>100</v>
      </c>
      <c r="BL322" s="48">
        <v>13</v>
      </c>
    </row>
    <row r="323" spans="1:64" ht="15">
      <c r="A323" s="64" t="s">
        <v>237</v>
      </c>
      <c r="B323" s="64" t="s">
        <v>237</v>
      </c>
      <c r="C323" s="65"/>
      <c r="D323" s="66"/>
      <c r="E323" s="67"/>
      <c r="F323" s="68"/>
      <c r="G323" s="65"/>
      <c r="H323" s="69"/>
      <c r="I323" s="70"/>
      <c r="J323" s="70"/>
      <c r="K323" s="34" t="s">
        <v>65</v>
      </c>
      <c r="L323" s="77">
        <v>325</v>
      </c>
      <c r="M323" s="77"/>
      <c r="N323" s="72"/>
      <c r="O323" s="79" t="s">
        <v>176</v>
      </c>
      <c r="P323" s="81">
        <v>43722.72613425926</v>
      </c>
      <c r="Q323" s="79" t="s">
        <v>559</v>
      </c>
      <c r="R323" s="83" t="s">
        <v>864</v>
      </c>
      <c r="S323" s="79" t="s">
        <v>893</v>
      </c>
      <c r="T323" s="79" t="s">
        <v>919</v>
      </c>
      <c r="U323" s="79"/>
      <c r="V323" s="83" t="s">
        <v>968</v>
      </c>
      <c r="W323" s="81">
        <v>43722.72613425926</v>
      </c>
      <c r="X323" s="83" t="s">
        <v>1289</v>
      </c>
      <c r="Y323" s="79"/>
      <c r="Z323" s="79"/>
      <c r="AA323" s="85" t="s">
        <v>1634</v>
      </c>
      <c r="AB323" s="79"/>
      <c r="AC323" s="79" t="b">
        <v>0</v>
      </c>
      <c r="AD323" s="79">
        <v>0</v>
      </c>
      <c r="AE323" s="85" t="s">
        <v>1659</v>
      </c>
      <c r="AF323" s="79" t="b">
        <v>0</v>
      </c>
      <c r="AG323" s="79" t="s">
        <v>1660</v>
      </c>
      <c r="AH323" s="79"/>
      <c r="AI323" s="85" t="s">
        <v>1659</v>
      </c>
      <c r="AJ323" s="79" t="b">
        <v>0</v>
      </c>
      <c r="AK323" s="79">
        <v>0</v>
      </c>
      <c r="AL323" s="85" t="s">
        <v>1659</v>
      </c>
      <c r="AM323" s="79" t="s">
        <v>1683</v>
      </c>
      <c r="AN323" s="79" t="b">
        <v>0</v>
      </c>
      <c r="AO323" s="85" t="s">
        <v>1634</v>
      </c>
      <c r="AP323" s="79" t="s">
        <v>176</v>
      </c>
      <c r="AQ323" s="79">
        <v>0</v>
      </c>
      <c r="AR323" s="79">
        <v>0</v>
      </c>
      <c r="AS323" s="79"/>
      <c r="AT323" s="79"/>
      <c r="AU323" s="79"/>
      <c r="AV323" s="79"/>
      <c r="AW323" s="79"/>
      <c r="AX323" s="79"/>
      <c r="AY323" s="79"/>
      <c r="AZ323" s="79"/>
      <c r="BA323">
        <v>282</v>
      </c>
      <c r="BB323" s="78" t="str">
        <f>REPLACE(INDEX(GroupVertices[Group],MATCH(Edges25[[#This Row],[Vertex 1]],GroupVertices[Vertex],0)),1,1,"")</f>
        <v>2</v>
      </c>
      <c r="BC323" s="78" t="str">
        <f>REPLACE(INDEX(GroupVertices[Group],MATCH(Edges25[[#This Row],[Vertex 2]],GroupVertices[Vertex],0)),1,1,"")</f>
        <v>2</v>
      </c>
      <c r="BD323" s="48">
        <v>0</v>
      </c>
      <c r="BE323" s="49">
        <v>0</v>
      </c>
      <c r="BF323" s="48">
        <v>0</v>
      </c>
      <c r="BG323" s="49">
        <v>0</v>
      </c>
      <c r="BH323" s="48">
        <v>0</v>
      </c>
      <c r="BI323" s="49">
        <v>0</v>
      </c>
      <c r="BJ323" s="48">
        <v>11</v>
      </c>
      <c r="BK323" s="49">
        <v>100</v>
      </c>
      <c r="BL323" s="48">
        <v>11</v>
      </c>
    </row>
    <row r="324" spans="1:64" ht="15">
      <c r="A324" s="64" t="s">
        <v>237</v>
      </c>
      <c r="B324" s="64" t="s">
        <v>237</v>
      </c>
      <c r="C324" s="65"/>
      <c r="D324" s="66"/>
      <c r="E324" s="67"/>
      <c r="F324" s="68"/>
      <c r="G324" s="65"/>
      <c r="H324" s="69"/>
      <c r="I324" s="70"/>
      <c r="J324" s="70"/>
      <c r="K324" s="34" t="s">
        <v>65</v>
      </c>
      <c r="L324" s="77">
        <v>326</v>
      </c>
      <c r="M324" s="77"/>
      <c r="N324" s="72"/>
      <c r="O324" s="79" t="s">
        <v>176</v>
      </c>
      <c r="P324" s="81">
        <v>43722.77446759259</v>
      </c>
      <c r="Q324" s="79" t="s">
        <v>560</v>
      </c>
      <c r="R324" s="83" t="s">
        <v>865</v>
      </c>
      <c r="S324" s="79" t="s">
        <v>893</v>
      </c>
      <c r="T324" s="79" t="s">
        <v>919</v>
      </c>
      <c r="U324" s="79"/>
      <c r="V324" s="83" t="s">
        <v>968</v>
      </c>
      <c r="W324" s="81">
        <v>43722.77446759259</v>
      </c>
      <c r="X324" s="83" t="s">
        <v>1290</v>
      </c>
      <c r="Y324" s="79"/>
      <c r="Z324" s="79"/>
      <c r="AA324" s="85" t="s">
        <v>1635</v>
      </c>
      <c r="AB324" s="79"/>
      <c r="AC324" s="79" t="b">
        <v>0</v>
      </c>
      <c r="AD324" s="79">
        <v>0</v>
      </c>
      <c r="AE324" s="85" t="s">
        <v>1659</v>
      </c>
      <c r="AF324" s="79" t="b">
        <v>0</v>
      </c>
      <c r="AG324" s="79" t="s">
        <v>1670</v>
      </c>
      <c r="AH324" s="79"/>
      <c r="AI324" s="85" t="s">
        <v>1659</v>
      </c>
      <c r="AJ324" s="79" t="b">
        <v>0</v>
      </c>
      <c r="AK324" s="79">
        <v>0</v>
      </c>
      <c r="AL324" s="85" t="s">
        <v>1659</v>
      </c>
      <c r="AM324" s="79" t="s">
        <v>1683</v>
      </c>
      <c r="AN324" s="79" t="b">
        <v>0</v>
      </c>
      <c r="AO324" s="85" t="s">
        <v>1635</v>
      </c>
      <c r="AP324" s="79" t="s">
        <v>176</v>
      </c>
      <c r="AQ324" s="79">
        <v>0</v>
      </c>
      <c r="AR324" s="79">
        <v>0</v>
      </c>
      <c r="AS324" s="79"/>
      <c r="AT324" s="79"/>
      <c r="AU324" s="79"/>
      <c r="AV324" s="79"/>
      <c r="AW324" s="79"/>
      <c r="AX324" s="79"/>
      <c r="AY324" s="79"/>
      <c r="AZ324" s="79"/>
      <c r="BA324">
        <v>282</v>
      </c>
      <c r="BB324" s="78" t="str">
        <f>REPLACE(INDEX(GroupVertices[Group],MATCH(Edges25[[#This Row],[Vertex 1]],GroupVertices[Vertex],0)),1,1,"")</f>
        <v>2</v>
      </c>
      <c r="BC324" s="78" t="str">
        <f>REPLACE(INDEX(GroupVertices[Group],MATCH(Edges25[[#This Row],[Vertex 2]],GroupVertices[Vertex],0)),1,1,"")</f>
        <v>2</v>
      </c>
      <c r="BD324" s="48">
        <v>0</v>
      </c>
      <c r="BE324" s="49">
        <v>0</v>
      </c>
      <c r="BF324" s="48">
        <v>0</v>
      </c>
      <c r="BG324" s="49">
        <v>0</v>
      </c>
      <c r="BH324" s="48">
        <v>0</v>
      </c>
      <c r="BI324" s="49">
        <v>0</v>
      </c>
      <c r="BJ324" s="48">
        <v>15</v>
      </c>
      <c r="BK324" s="49">
        <v>100</v>
      </c>
      <c r="BL324" s="48">
        <v>15</v>
      </c>
    </row>
    <row r="325" spans="1:64" ht="15">
      <c r="A325" s="64" t="s">
        <v>237</v>
      </c>
      <c r="B325" s="64" t="s">
        <v>237</v>
      </c>
      <c r="C325" s="65"/>
      <c r="D325" s="66"/>
      <c r="E325" s="67"/>
      <c r="F325" s="68"/>
      <c r="G325" s="65"/>
      <c r="H325" s="69"/>
      <c r="I325" s="70"/>
      <c r="J325" s="70"/>
      <c r="K325" s="34" t="s">
        <v>65</v>
      </c>
      <c r="L325" s="77">
        <v>327</v>
      </c>
      <c r="M325" s="77"/>
      <c r="N325" s="72"/>
      <c r="O325" s="79" t="s">
        <v>176</v>
      </c>
      <c r="P325" s="81">
        <v>43722.77447916667</v>
      </c>
      <c r="Q325" s="79" t="s">
        <v>561</v>
      </c>
      <c r="R325" s="83" t="s">
        <v>866</v>
      </c>
      <c r="S325" s="79" t="s">
        <v>893</v>
      </c>
      <c r="T325" s="79" t="s">
        <v>919</v>
      </c>
      <c r="U325" s="79"/>
      <c r="V325" s="83" t="s">
        <v>968</v>
      </c>
      <c r="W325" s="81">
        <v>43722.77447916667</v>
      </c>
      <c r="X325" s="83" t="s">
        <v>1291</v>
      </c>
      <c r="Y325" s="79"/>
      <c r="Z325" s="79"/>
      <c r="AA325" s="85" t="s">
        <v>1636</v>
      </c>
      <c r="AB325" s="79"/>
      <c r="AC325" s="79" t="b">
        <v>0</v>
      </c>
      <c r="AD325" s="79">
        <v>0</v>
      </c>
      <c r="AE325" s="85" t="s">
        <v>1659</v>
      </c>
      <c r="AF325" s="79" t="b">
        <v>0</v>
      </c>
      <c r="AG325" s="79" t="s">
        <v>1660</v>
      </c>
      <c r="AH325" s="79"/>
      <c r="AI325" s="85" t="s">
        <v>1659</v>
      </c>
      <c r="AJ325" s="79" t="b">
        <v>0</v>
      </c>
      <c r="AK325" s="79">
        <v>0</v>
      </c>
      <c r="AL325" s="85" t="s">
        <v>1659</v>
      </c>
      <c r="AM325" s="79" t="s">
        <v>1683</v>
      </c>
      <c r="AN325" s="79" t="b">
        <v>0</v>
      </c>
      <c r="AO325" s="85" t="s">
        <v>1636</v>
      </c>
      <c r="AP325" s="79" t="s">
        <v>176</v>
      </c>
      <c r="AQ325" s="79">
        <v>0</v>
      </c>
      <c r="AR325" s="79">
        <v>0</v>
      </c>
      <c r="AS325" s="79"/>
      <c r="AT325" s="79"/>
      <c r="AU325" s="79"/>
      <c r="AV325" s="79"/>
      <c r="AW325" s="79"/>
      <c r="AX325" s="79"/>
      <c r="AY325" s="79"/>
      <c r="AZ325" s="79"/>
      <c r="BA325">
        <v>282</v>
      </c>
      <c r="BB325" s="78" t="str">
        <f>REPLACE(INDEX(GroupVertices[Group],MATCH(Edges25[[#This Row],[Vertex 1]],GroupVertices[Vertex],0)),1,1,"")</f>
        <v>2</v>
      </c>
      <c r="BC325" s="78" t="str">
        <f>REPLACE(INDEX(GroupVertices[Group],MATCH(Edges25[[#This Row],[Vertex 2]],GroupVertices[Vertex],0)),1,1,"")</f>
        <v>2</v>
      </c>
      <c r="BD325" s="48">
        <v>0</v>
      </c>
      <c r="BE325" s="49">
        <v>0</v>
      </c>
      <c r="BF325" s="48">
        <v>0</v>
      </c>
      <c r="BG325" s="49">
        <v>0</v>
      </c>
      <c r="BH325" s="48">
        <v>0</v>
      </c>
      <c r="BI325" s="49">
        <v>0</v>
      </c>
      <c r="BJ325" s="48">
        <v>10</v>
      </c>
      <c r="BK325" s="49">
        <v>100</v>
      </c>
      <c r="BL325" s="48">
        <v>10</v>
      </c>
    </row>
    <row r="326" spans="1:64" ht="15">
      <c r="A326" s="64" t="s">
        <v>237</v>
      </c>
      <c r="B326" s="64" t="s">
        <v>237</v>
      </c>
      <c r="C326" s="65"/>
      <c r="D326" s="66"/>
      <c r="E326" s="67"/>
      <c r="F326" s="68"/>
      <c r="G326" s="65"/>
      <c r="H326" s="69"/>
      <c r="I326" s="70"/>
      <c r="J326" s="70"/>
      <c r="K326" s="34" t="s">
        <v>65</v>
      </c>
      <c r="L326" s="77">
        <v>328</v>
      </c>
      <c r="M326" s="77"/>
      <c r="N326" s="72"/>
      <c r="O326" s="79" t="s">
        <v>176</v>
      </c>
      <c r="P326" s="81">
        <v>43722.85802083334</v>
      </c>
      <c r="Q326" s="79" t="s">
        <v>562</v>
      </c>
      <c r="R326" s="83" t="s">
        <v>867</v>
      </c>
      <c r="S326" s="79" t="s">
        <v>893</v>
      </c>
      <c r="T326" s="79" t="s">
        <v>919</v>
      </c>
      <c r="U326" s="79"/>
      <c r="V326" s="83" t="s">
        <v>968</v>
      </c>
      <c r="W326" s="81">
        <v>43722.85802083334</v>
      </c>
      <c r="X326" s="83" t="s">
        <v>1292</v>
      </c>
      <c r="Y326" s="79"/>
      <c r="Z326" s="79"/>
      <c r="AA326" s="85" t="s">
        <v>1637</v>
      </c>
      <c r="AB326" s="79"/>
      <c r="AC326" s="79" t="b">
        <v>0</v>
      </c>
      <c r="AD326" s="79">
        <v>0</v>
      </c>
      <c r="AE326" s="85" t="s">
        <v>1659</v>
      </c>
      <c r="AF326" s="79" t="b">
        <v>0</v>
      </c>
      <c r="AG326" s="79" t="s">
        <v>1660</v>
      </c>
      <c r="AH326" s="79"/>
      <c r="AI326" s="85" t="s">
        <v>1659</v>
      </c>
      <c r="AJ326" s="79" t="b">
        <v>0</v>
      </c>
      <c r="AK326" s="79">
        <v>0</v>
      </c>
      <c r="AL326" s="85" t="s">
        <v>1659</v>
      </c>
      <c r="AM326" s="79" t="s">
        <v>1683</v>
      </c>
      <c r="AN326" s="79" t="b">
        <v>0</v>
      </c>
      <c r="AO326" s="85" t="s">
        <v>1637</v>
      </c>
      <c r="AP326" s="79" t="s">
        <v>176</v>
      </c>
      <c r="AQ326" s="79">
        <v>0</v>
      </c>
      <c r="AR326" s="79">
        <v>0</v>
      </c>
      <c r="AS326" s="79"/>
      <c r="AT326" s="79"/>
      <c r="AU326" s="79"/>
      <c r="AV326" s="79"/>
      <c r="AW326" s="79"/>
      <c r="AX326" s="79"/>
      <c r="AY326" s="79"/>
      <c r="AZ326" s="79"/>
      <c r="BA326">
        <v>282</v>
      </c>
      <c r="BB326" s="78" t="str">
        <f>REPLACE(INDEX(GroupVertices[Group],MATCH(Edges25[[#This Row],[Vertex 1]],GroupVertices[Vertex],0)),1,1,"")</f>
        <v>2</v>
      </c>
      <c r="BC326" s="78" t="str">
        <f>REPLACE(INDEX(GroupVertices[Group],MATCH(Edges25[[#This Row],[Vertex 2]],GroupVertices[Vertex],0)),1,1,"")</f>
        <v>2</v>
      </c>
      <c r="BD326" s="48">
        <v>0</v>
      </c>
      <c r="BE326" s="49">
        <v>0</v>
      </c>
      <c r="BF326" s="48">
        <v>0</v>
      </c>
      <c r="BG326" s="49">
        <v>0</v>
      </c>
      <c r="BH326" s="48">
        <v>0</v>
      </c>
      <c r="BI326" s="49">
        <v>0</v>
      </c>
      <c r="BJ326" s="48">
        <v>15</v>
      </c>
      <c r="BK326" s="49">
        <v>100</v>
      </c>
      <c r="BL326" s="48">
        <v>15</v>
      </c>
    </row>
    <row r="327" spans="1:64" ht="15">
      <c r="A327" s="64" t="s">
        <v>237</v>
      </c>
      <c r="B327" s="64" t="s">
        <v>237</v>
      </c>
      <c r="C327" s="65"/>
      <c r="D327" s="66"/>
      <c r="E327" s="67"/>
      <c r="F327" s="68"/>
      <c r="G327" s="65"/>
      <c r="H327" s="69"/>
      <c r="I327" s="70"/>
      <c r="J327" s="70"/>
      <c r="K327" s="34" t="s">
        <v>65</v>
      </c>
      <c r="L327" s="77">
        <v>329</v>
      </c>
      <c r="M327" s="77"/>
      <c r="N327" s="72"/>
      <c r="O327" s="79" t="s">
        <v>176</v>
      </c>
      <c r="P327" s="81">
        <v>43722.85803240741</v>
      </c>
      <c r="Q327" s="79" t="s">
        <v>563</v>
      </c>
      <c r="R327" s="83" t="s">
        <v>868</v>
      </c>
      <c r="S327" s="79" t="s">
        <v>893</v>
      </c>
      <c r="T327" s="79" t="s">
        <v>919</v>
      </c>
      <c r="U327" s="79"/>
      <c r="V327" s="83" t="s">
        <v>968</v>
      </c>
      <c r="W327" s="81">
        <v>43722.85803240741</v>
      </c>
      <c r="X327" s="83" t="s">
        <v>1293</v>
      </c>
      <c r="Y327" s="79"/>
      <c r="Z327" s="79"/>
      <c r="AA327" s="85" t="s">
        <v>1638</v>
      </c>
      <c r="AB327" s="79"/>
      <c r="AC327" s="79" t="b">
        <v>0</v>
      </c>
      <c r="AD327" s="79">
        <v>0</v>
      </c>
      <c r="AE327" s="85" t="s">
        <v>1659</v>
      </c>
      <c r="AF327" s="79" t="b">
        <v>0</v>
      </c>
      <c r="AG327" s="79" t="s">
        <v>1660</v>
      </c>
      <c r="AH327" s="79"/>
      <c r="AI327" s="85" t="s">
        <v>1659</v>
      </c>
      <c r="AJ327" s="79" t="b">
        <v>0</v>
      </c>
      <c r="AK327" s="79">
        <v>0</v>
      </c>
      <c r="AL327" s="85" t="s">
        <v>1659</v>
      </c>
      <c r="AM327" s="79" t="s">
        <v>1683</v>
      </c>
      <c r="AN327" s="79" t="b">
        <v>0</v>
      </c>
      <c r="AO327" s="85" t="s">
        <v>1638</v>
      </c>
      <c r="AP327" s="79" t="s">
        <v>176</v>
      </c>
      <c r="AQ327" s="79">
        <v>0</v>
      </c>
      <c r="AR327" s="79">
        <v>0</v>
      </c>
      <c r="AS327" s="79"/>
      <c r="AT327" s="79"/>
      <c r="AU327" s="79"/>
      <c r="AV327" s="79"/>
      <c r="AW327" s="79"/>
      <c r="AX327" s="79"/>
      <c r="AY327" s="79"/>
      <c r="AZ327" s="79"/>
      <c r="BA327">
        <v>282</v>
      </c>
      <c r="BB327" s="78" t="str">
        <f>REPLACE(INDEX(GroupVertices[Group],MATCH(Edges25[[#This Row],[Vertex 1]],GroupVertices[Vertex],0)),1,1,"")</f>
        <v>2</v>
      </c>
      <c r="BC327" s="78" t="str">
        <f>REPLACE(INDEX(GroupVertices[Group],MATCH(Edges25[[#This Row],[Vertex 2]],GroupVertices[Vertex],0)),1,1,"")</f>
        <v>2</v>
      </c>
      <c r="BD327" s="48">
        <v>0</v>
      </c>
      <c r="BE327" s="49">
        <v>0</v>
      </c>
      <c r="BF327" s="48">
        <v>0</v>
      </c>
      <c r="BG327" s="49">
        <v>0</v>
      </c>
      <c r="BH327" s="48">
        <v>0</v>
      </c>
      <c r="BI327" s="49">
        <v>0</v>
      </c>
      <c r="BJ327" s="48">
        <v>15</v>
      </c>
      <c r="BK327" s="49">
        <v>100</v>
      </c>
      <c r="BL327" s="48">
        <v>15</v>
      </c>
    </row>
    <row r="328" spans="1:64" ht="15">
      <c r="A328" s="64" t="s">
        <v>237</v>
      </c>
      <c r="B328" s="64" t="s">
        <v>237</v>
      </c>
      <c r="C328" s="65"/>
      <c r="D328" s="66"/>
      <c r="E328" s="67"/>
      <c r="F328" s="68"/>
      <c r="G328" s="65"/>
      <c r="H328" s="69"/>
      <c r="I328" s="70"/>
      <c r="J328" s="70"/>
      <c r="K328" s="34" t="s">
        <v>65</v>
      </c>
      <c r="L328" s="77">
        <v>330</v>
      </c>
      <c r="M328" s="77"/>
      <c r="N328" s="72"/>
      <c r="O328" s="79" t="s">
        <v>176</v>
      </c>
      <c r="P328" s="81">
        <v>43722.85804398148</v>
      </c>
      <c r="Q328" s="79" t="s">
        <v>564</v>
      </c>
      <c r="R328" s="83" t="s">
        <v>869</v>
      </c>
      <c r="S328" s="79" t="s">
        <v>893</v>
      </c>
      <c r="T328" s="79" t="s">
        <v>919</v>
      </c>
      <c r="U328" s="79"/>
      <c r="V328" s="83" t="s">
        <v>968</v>
      </c>
      <c r="W328" s="81">
        <v>43722.85804398148</v>
      </c>
      <c r="X328" s="83" t="s">
        <v>1294</v>
      </c>
      <c r="Y328" s="79"/>
      <c r="Z328" s="79"/>
      <c r="AA328" s="85" t="s">
        <v>1639</v>
      </c>
      <c r="AB328" s="79"/>
      <c r="AC328" s="79" t="b">
        <v>0</v>
      </c>
      <c r="AD328" s="79">
        <v>0</v>
      </c>
      <c r="AE328" s="85" t="s">
        <v>1659</v>
      </c>
      <c r="AF328" s="79" t="b">
        <v>0</v>
      </c>
      <c r="AG328" s="79" t="s">
        <v>1660</v>
      </c>
      <c r="AH328" s="79"/>
      <c r="AI328" s="85" t="s">
        <v>1659</v>
      </c>
      <c r="AJ328" s="79" t="b">
        <v>0</v>
      </c>
      <c r="AK328" s="79">
        <v>0</v>
      </c>
      <c r="AL328" s="85" t="s">
        <v>1659</v>
      </c>
      <c r="AM328" s="79" t="s">
        <v>1683</v>
      </c>
      <c r="AN328" s="79" t="b">
        <v>0</v>
      </c>
      <c r="AO328" s="85" t="s">
        <v>1639</v>
      </c>
      <c r="AP328" s="79" t="s">
        <v>176</v>
      </c>
      <c r="AQ328" s="79">
        <v>0</v>
      </c>
      <c r="AR328" s="79">
        <v>0</v>
      </c>
      <c r="AS328" s="79"/>
      <c r="AT328" s="79"/>
      <c r="AU328" s="79"/>
      <c r="AV328" s="79"/>
      <c r="AW328" s="79"/>
      <c r="AX328" s="79"/>
      <c r="AY328" s="79"/>
      <c r="AZ328" s="79"/>
      <c r="BA328">
        <v>282</v>
      </c>
      <c r="BB328" s="78" t="str">
        <f>REPLACE(INDEX(GroupVertices[Group],MATCH(Edges25[[#This Row],[Vertex 1]],GroupVertices[Vertex],0)),1,1,"")</f>
        <v>2</v>
      </c>
      <c r="BC328" s="78" t="str">
        <f>REPLACE(INDEX(GroupVertices[Group],MATCH(Edges25[[#This Row],[Vertex 2]],GroupVertices[Vertex],0)),1,1,"")</f>
        <v>2</v>
      </c>
      <c r="BD328" s="48">
        <v>0</v>
      </c>
      <c r="BE328" s="49">
        <v>0</v>
      </c>
      <c r="BF328" s="48">
        <v>0</v>
      </c>
      <c r="BG328" s="49">
        <v>0</v>
      </c>
      <c r="BH328" s="48">
        <v>0</v>
      </c>
      <c r="BI328" s="49">
        <v>0</v>
      </c>
      <c r="BJ328" s="48">
        <v>13</v>
      </c>
      <c r="BK328" s="49">
        <v>100</v>
      </c>
      <c r="BL328" s="48">
        <v>13</v>
      </c>
    </row>
    <row r="329" spans="1:64" ht="15">
      <c r="A329" s="64" t="s">
        <v>237</v>
      </c>
      <c r="B329" s="64" t="s">
        <v>237</v>
      </c>
      <c r="C329" s="65"/>
      <c r="D329" s="66"/>
      <c r="E329" s="67"/>
      <c r="F329" s="68"/>
      <c r="G329" s="65"/>
      <c r="H329" s="69"/>
      <c r="I329" s="70"/>
      <c r="J329" s="70"/>
      <c r="K329" s="34" t="s">
        <v>65</v>
      </c>
      <c r="L329" s="77">
        <v>331</v>
      </c>
      <c r="M329" s="77"/>
      <c r="N329" s="72"/>
      <c r="O329" s="79" t="s">
        <v>176</v>
      </c>
      <c r="P329" s="81">
        <v>43722.85804398148</v>
      </c>
      <c r="Q329" s="79" t="s">
        <v>565</v>
      </c>
      <c r="R329" s="83" t="s">
        <v>870</v>
      </c>
      <c r="S329" s="79" t="s">
        <v>893</v>
      </c>
      <c r="T329" s="79" t="s">
        <v>919</v>
      </c>
      <c r="U329" s="79"/>
      <c r="V329" s="83" t="s">
        <v>968</v>
      </c>
      <c r="W329" s="81">
        <v>43722.85804398148</v>
      </c>
      <c r="X329" s="83" t="s">
        <v>1295</v>
      </c>
      <c r="Y329" s="79"/>
      <c r="Z329" s="79"/>
      <c r="AA329" s="85" t="s">
        <v>1640</v>
      </c>
      <c r="AB329" s="79"/>
      <c r="AC329" s="79" t="b">
        <v>0</v>
      </c>
      <c r="AD329" s="79">
        <v>0</v>
      </c>
      <c r="AE329" s="85" t="s">
        <v>1659</v>
      </c>
      <c r="AF329" s="79" t="b">
        <v>0</v>
      </c>
      <c r="AG329" s="79" t="s">
        <v>1660</v>
      </c>
      <c r="AH329" s="79"/>
      <c r="AI329" s="85" t="s">
        <v>1659</v>
      </c>
      <c r="AJ329" s="79" t="b">
        <v>0</v>
      </c>
      <c r="AK329" s="79">
        <v>0</v>
      </c>
      <c r="AL329" s="85" t="s">
        <v>1659</v>
      </c>
      <c r="AM329" s="79" t="s">
        <v>1683</v>
      </c>
      <c r="AN329" s="79" t="b">
        <v>0</v>
      </c>
      <c r="AO329" s="85" t="s">
        <v>1640</v>
      </c>
      <c r="AP329" s="79" t="s">
        <v>176</v>
      </c>
      <c r="AQ329" s="79">
        <v>0</v>
      </c>
      <c r="AR329" s="79">
        <v>0</v>
      </c>
      <c r="AS329" s="79"/>
      <c r="AT329" s="79"/>
      <c r="AU329" s="79"/>
      <c r="AV329" s="79"/>
      <c r="AW329" s="79"/>
      <c r="AX329" s="79"/>
      <c r="AY329" s="79"/>
      <c r="AZ329" s="79"/>
      <c r="BA329">
        <v>282</v>
      </c>
      <c r="BB329" s="78" t="str">
        <f>REPLACE(INDEX(GroupVertices[Group],MATCH(Edges25[[#This Row],[Vertex 1]],GroupVertices[Vertex],0)),1,1,"")</f>
        <v>2</v>
      </c>
      <c r="BC329" s="78" t="str">
        <f>REPLACE(INDEX(GroupVertices[Group],MATCH(Edges25[[#This Row],[Vertex 2]],GroupVertices[Vertex],0)),1,1,"")</f>
        <v>2</v>
      </c>
      <c r="BD329" s="48">
        <v>0</v>
      </c>
      <c r="BE329" s="49">
        <v>0</v>
      </c>
      <c r="BF329" s="48">
        <v>0</v>
      </c>
      <c r="BG329" s="49">
        <v>0</v>
      </c>
      <c r="BH329" s="48">
        <v>0</v>
      </c>
      <c r="BI329" s="49">
        <v>0</v>
      </c>
      <c r="BJ329" s="48">
        <v>15</v>
      </c>
      <c r="BK329" s="49">
        <v>100</v>
      </c>
      <c r="BL329" s="48">
        <v>15</v>
      </c>
    </row>
    <row r="330" spans="1:64" ht="15">
      <c r="A330" s="64" t="s">
        <v>237</v>
      </c>
      <c r="B330" s="64" t="s">
        <v>237</v>
      </c>
      <c r="C330" s="65"/>
      <c r="D330" s="66"/>
      <c r="E330" s="67"/>
      <c r="F330" s="68"/>
      <c r="G330" s="65"/>
      <c r="H330" s="69"/>
      <c r="I330" s="70"/>
      <c r="J330" s="70"/>
      <c r="K330" s="34" t="s">
        <v>65</v>
      </c>
      <c r="L330" s="77">
        <v>332</v>
      </c>
      <c r="M330" s="77"/>
      <c r="N330" s="72"/>
      <c r="O330" s="79" t="s">
        <v>176</v>
      </c>
      <c r="P330" s="81">
        <v>43722.85805555555</v>
      </c>
      <c r="Q330" s="79" t="s">
        <v>566</v>
      </c>
      <c r="R330" s="83" t="s">
        <v>871</v>
      </c>
      <c r="S330" s="79" t="s">
        <v>893</v>
      </c>
      <c r="T330" s="79" t="s">
        <v>919</v>
      </c>
      <c r="U330" s="79"/>
      <c r="V330" s="83" t="s">
        <v>968</v>
      </c>
      <c r="W330" s="81">
        <v>43722.85805555555</v>
      </c>
      <c r="X330" s="83" t="s">
        <v>1296</v>
      </c>
      <c r="Y330" s="79"/>
      <c r="Z330" s="79"/>
      <c r="AA330" s="85" t="s">
        <v>1641</v>
      </c>
      <c r="AB330" s="79"/>
      <c r="AC330" s="79" t="b">
        <v>0</v>
      </c>
      <c r="AD330" s="79">
        <v>0</v>
      </c>
      <c r="AE330" s="85" t="s">
        <v>1659</v>
      </c>
      <c r="AF330" s="79" t="b">
        <v>0</v>
      </c>
      <c r="AG330" s="79" t="s">
        <v>1660</v>
      </c>
      <c r="AH330" s="79"/>
      <c r="AI330" s="85" t="s">
        <v>1659</v>
      </c>
      <c r="AJ330" s="79" t="b">
        <v>0</v>
      </c>
      <c r="AK330" s="79">
        <v>0</v>
      </c>
      <c r="AL330" s="85" t="s">
        <v>1659</v>
      </c>
      <c r="AM330" s="79" t="s">
        <v>1683</v>
      </c>
      <c r="AN330" s="79" t="b">
        <v>0</v>
      </c>
      <c r="AO330" s="85" t="s">
        <v>1641</v>
      </c>
      <c r="AP330" s="79" t="s">
        <v>176</v>
      </c>
      <c r="AQ330" s="79">
        <v>0</v>
      </c>
      <c r="AR330" s="79">
        <v>0</v>
      </c>
      <c r="AS330" s="79"/>
      <c r="AT330" s="79"/>
      <c r="AU330" s="79"/>
      <c r="AV330" s="79"/>
      <c r="AW330" s="79"/>
      <c r="AX330" s="79"/>
      <c r="AY330" s="79"/>
      <c r="AZ330" s="79"/>
      <c r="BA330">
        <v>282</v>
      </c>
      <c r="BB330" s="78" t="str">
        <f>REPLACE(INDEX(GroupVertices[Group],MATCH(Edges25[[#This Row],[Vertex 1]],GroupVertices[Vertex],0)),1,1,"")</f>
        <v>2</v>
      </c>
      <c r="BC330" s="78" t="str">
        <f>REPLACE(INDEX(GroupVertices[Group],MATCH(Edges25[[#This Row],[Vertex 2]],GroupVertices[Vertex],0)),1,1,"")</f>
        <v>2</v>
      </c>
      <c r="BD330" s="48">
        <v>0</v>
      </c>
      <c r="BE330" s="49">
        <v>0</v>
      </c>
      <c r="BF330" s="48">
        <v>0</v>
      </c>
      <c r="BG330" s="49">
        <v>0</v>
      </c>
      <c r="BH330" s="48">
        <v>0</v>
      </c>
      <c r="BI330" s="49">
        <v>0</v>
      </c>
      <c r="BJ330" s="48">
        <v>15</v>
      </c>
      <c r="BK330" s="49">
        <v>100</v>
      </c>
      <c r="BL330" s="48">
        <v>15</v>
      </c>
    </row>
    <row r="331" spans="1:64" ht="15">
      <c r="A331" s="64" t="s">
        <v>237</v>
      </c>
      <c r="B331" s="64" t="s">
        <v>237</v>
      </c>
      <c r="C331" s="65"/>
      <c r="D331" s="66"/>
      <c r="E331" s="67"/>
      <c r="F331" s="68"/>
      <c r="G331" s="65"/>
      <c r="H331" s="69"/>
      <c r="I331" s="70"/>
      <c r="J331" s="70"/>
      <c r="K331" s="34" t="s">
        <v>65</v>
      </c>
      <c r="L331" s="77">
        <v>333</v>
      </c>
      <c r="M331" s="77"/>
      <c r="N331" s="72"/>
      <c r="O331" s="79" t="s">
        <v>176</v>
      </c>
      <c r="P331" s="81">
        <v>43722.85805555555</v>
      </c>
      <c r="Q331" s="79" t="s">
        <v>567</v>
      </c>
      <c r="R331" s="83" t="s">
        <v>872</v>
      </c>
      <c r="S331" s="79" t="s">
        <v>893</v>
      </c>
      <c r="T331" s="79" t="s">
        <v>919</v>
      </c>
      <c r="U331" s="79"/>
      <c r="V331" s="83" t="s">
        <v>968</v>
      </c>
      <c r="W331" s="81">
        <v>43722.85805555555</v>
      </c>
      <c r="X331" s="83" t="s">
        <v>1297</v>
      </c>
      <c r="Y331" s="79"/>
      <c r="Z331" s="79"/>
      <c r="AA331" s="85" t="s">
        <v>1642</v>
      </c>
      <c r="AB331" s="79"/>
      <c r="AC331" s="79" t="b">
        <v>0</v>
      </c>
      <c r="AD331" s="79">
        <v>0</v>
      </c>
      <c r="AE331" s="85" t="s">
        <v>1659</v>
      </c>
      <c r="AF331" s="79" t="b">
        <v>0</v>
      </c>
      <c r="AG331" s="79" t="s">
        <v>1660</v>
      </c>
      <c r="AH331" s="79"/>
      <c r="AI331" s="85" t="s">
        <v>1659</v>
      </c>
      <c r="AJ331" s="79" t="b">
        <v>0</v>
      </c>
      <c r="AK331" s="79">
        <v>0</v>
      </c>
      <c r="AL331" s="85" t="s">
        <v>1659</v>
      </c>
      <c r="AM331" s="79" t="s">
        <v>1683</v>
      </c>
      <c r="AN331" s="79" t="b">
        <v>0</v>
      </c>
      <c r="AO331" s="85" t="s">
        <v>1642</v>
      </c>
      <c r="AP331" s="79" t="s">
        <v>176</v>
      </c>
      <c r="AQ331" s="79">
        <v>0</v>
      </c>
      <c r="AR331" s="79">
        <v>0</v>
      </c>
      <c r="AS331" s="79"/>
      <c r="AT331" s="79"/>
      <c r="AU331" s="79"/>
      <c r="AV331" s="79"/>
      <c r="AW331" s="79"/>
      <c r="AX331" s="79"/>
      <c r="AY331" s="79"/>
      <c r="AZ331" s="79"/>
      <c r="BA331">
        <v>282</v>
      </c>
      <c r="BB331" s="78" t="str">
        <f>REPLACE(INDEX(GroupVertices[Group],MATCH(Edges25[[#This Row],[Vertex 1]],GroupVertices[Vertex],0)),1,1,"")</f>
        <v>2</v>
      </c>
      <c r="BC331" s="78" t="str">
        <f>REPLACE(INDEX(GroupVertices[Group],MATCH(Edges25[[#This Row],[Vertex 2]],GroupVertices[Vertex],0)),1,1,"")</f>
        <v>2</v>
      </c>
      <c r="BD331" s="48">
        <v>0</v>
      </c>
      <c r="BE331" s="49">
        <v>0</v>
      </c>
      <c r="BF331" s="48">
        <v>0</v>
      </c>
      <c r="BG331" s="49">
        <v>0</v>
      </c>
      <c r="BH331" s="48">
        <v>0</v>
      </c>
      <c r="BI331" s="49">
        <v>0</v>
      </c>
      <c r="BJ331" s="48">
        <v>15</v>
      </c>
      <c r="BK331" s="49">
        <v>100</v>
      </c>
      <c r="BL331" s="48">
        <v>15</v>
      </c>
    </row>
    <row r="332" spans="1:64" ht="15">
      <c r="A332" s="64" t="s">
        <v>237</v>
      </c>
      <c r="B332" s="64" t="s">
        <v>237</v>
      </c>
      <c r="C332" s="65"/>
      <c r="D332" s="66"/>
      <c r="E332" s="67"/>
      <c r="F332" s="68"/>
      <c r="G332" s="65"/>
      <c r="H332" s="69"/>
      <c r="I332" s="70"/>
      <c r="J332" s="70"/>
      <c r="K332" s="34" t="s">
        <v>65</v>
      </c>
      <c r="L332" s="77">
        <v>334</v>
      </c>
      <c r="M332" s="77"/>
      <c r="N332" s="72"/>
      <c r="O332" s="79" t="s">
        <v>176</v>
      </c>
      <c r="P332" s="81">
        <v>43722.85806712963</v>
      </c>
      <c r="Q332" s="79" t="s">
        <v>568</v>
      </c>
      <c r="R332" s="83" t="s">
        <v>873</v>
      </c>
      <c r="S332" s="79" t="s">
        <v>893</v>
      </c>
      <c r="T332" s="79" t="s">
        <v>919</v>
      </c>
      <c r="U332" s="79"/>
      <c r="V332" s="83" t="s">
        <v>968</v>
      </c>
      <c r="W332" s="81">
        <v>43722.85806712963</v>
      </c>
      <c r="X332" s="83" t="s">
        <v>1298</v>
      </c>
      <c r="Y332" s="79"/>
      <c r="Z332" s="79"/>
      <c r="AA332" s="85" t="s">
        <v>1643</v>
      </c>
      <c r="AB332" s="79"/>
      <c r="AC332" s="79" t="b">
        <v>0</v>
      </c>
      <c r="AD332" s="79">
        <v>0</v>
      </c>
      <c r="AE332" s="85" t="s">
        <v>1659</v>
      </c>
      <c r="AF332" s="79" t="b">
        <v>0</v>
      </c>
      <c r="AG332" s="79" t="s">
        <v>1660</v>
      </c>
      <c r="AH332" s="79"/>
      <c r="AI332" s="85" t="s">
        <v>1659</v>
      </c>
      <c r="AJ332" s="79" t="b">
        <v>0</v>
      </c>
      <c r="AK332" s="79">
        <v>0</v>
      </c>
      <c r="AL332" s="85" t="s">
        <v>1659</v>
      </c>
      <c r="AM332" s="79" t="s">
        <v>1683</v>
      </c>
      <c r="AN332" s="79" t="b">
        <v>0</v>
      </c>
      <c r="AO332" s="85" t="s">
        <v>1643</v>
      </c>
      <c r="AP332" s="79" t="s">
        <v>176</v>
      </c>
      <c r="AQ332" s="79">
        <v>0</v>
      </c>
      <c r="AR332" s="79">
        <v>0</v>
      </c>
      <c r="AS332" s="79"/>
      <c r="AT332" s="79"/>
      <c r="AU332" s="79"/>
      <c r="AV332" s="79"/>
      <c r="AW332" s="79"/>
      <c r="AX332" s="79"/>
      <c r="AY332" s="79"/>
      <c r="AZ332" s="79"/>
      <c r="BA332">
        <v>282</v>
      </c>
      <c r="BB332" s="78" t="str">
        <f>REPLACE(INDEX(GroupVertices[Group],MATCH(Edges25[[#This Row],[Vertex 1]],GroupVertices[Vertex],0)),1,1,"")</f>
        <v>2</v>
      </c>
      <c r="BC332" s="78" t="str">
        <f>REPLACE(INDEX(GroupVertices[Group],MATCH(Edges25[[#This Row],[Vertex 2]],GroupVertices[Vertex],0)),1,1,"")</f>
        <v>2</v>
      </c>
      <c r="BD332" s="48">
        <v>0</v>
      </c>
      <c r="BE332" s="49">
        <v>0</v>
      </c>
      <c r="BF332" s="48">
        <v>0</v>
      </c>
      <c r="BG332" s="49">
        <v>0</v>
      </c>
      <c r="BH332" s="48">
        <v>0</v>
      </c>
      <c r="BI332" s="49">
        <v>0</v>
      </c>
      <c r="BJ332" s="48">
        <v>15</v>
      </c>
      <c r="BK332" s="49">
        <v>100</v>
      </c>
      <c r="BL332" s="48">
        <v>15</v>
      </c>
    </row>
    <row r="333" spans="1:64" ht="15">
      <c r="A333" s="64" t="s">
        <v>237</v>
      </c>
      <c r="B333" s="64" t="s">
        <v>237</v>
      </c>
      <c r="C333" s="65"/>
      <c r="D333" s="66"/>
      <c r="E333" s="67"/>
      <c r="F333" s="68"/>
      <c r="G333" s="65"/>
      <c r="H333" s="69"/>
      <c r="I333" s="70"/>
      <c r="J333" s="70"/>
      <c r="K333" s="34" t="s">
        <v>65</v>
      </c>
      <c r="L333" s="77">
        <v>335</v>
      </c>
      <c r="M333" s="77"/>
      <c r="N333" s="72"/>
      <c r="O333" s="79" t="s">
        <v>176</v>
      </c>
      <c r="P333" s="81">
        <v>43722.85806712963</v>
      </c>
      <c r="Q333" s="79" t="s">
        <v>569</v>
      </c>
      <c r="R333" s="83" t="s">
        <v>874</v>
      </c>
      <c r="S333" s="79" t="s">
        <v>893</v>
      </c>
      <c r="T333" s="79" t="s">
        <v>919</v>
      </c>
      <c r="U333" s="79"/>
      <c r="V333" s="83" t="s">
        <v>968</v>
      </c>
      <c r="W333" s="81">
        <v>43722.85806712963</v>
      </c>
      <c r="X333" s="83" t="s">
        <v>1299</v>
      </c>
      <c r="Y333" s="79"/>
      <c r="Z333" s="79"/>
      <c r="AA333" s="85" t="s">
        <v>1644</v>
      </c>
      <c r="AB333" s="79"/>
      <c r="AC333" s="79" t="b">
        <v>0</v>
      </c>
      <c r="AD333" s="79">
        <v>0</v>
      </c>
      <c r="AE333" s="85" t="s">
        <v>1659</v>
      </c>
      <c r="AF333" s="79" t="b">
        <v>0</v>
      </c>
      <c r="AG333" s="79" t="s">
        <v>1660</v>
      </c>
      <c r="AH333" s="79"/>
      <c r="AI333" s="85" t="s">
        <v>1659</v>
      </c>
      <c r="AJ333" s="79" t="b">
        <v>0</v>
      </c>
      <c r="AK333" s="79">
        <v>0</v>
      </c>
      <c r="AL333" s="85" t="s">
        <v>1659</v>
      </c>
      <c r="AM333" s="79" t="s">
        <v>1683</v>
      </c>
      <c r="AN333" s="79" t="b">
        <v>0</v>
      </c>
      <c r="AO333" s="85" t="s">
        <v>1644</v>
      </c>
      <c r="AP333" s="79" t="s">
        <v>176</v>
      </c>
      <c r="AQ333" s="79">
        <v>0</v>
      </c>
      <c r="AR333" s="79">
        <v>0</v>
      </c>
      <c r="AS333" s="79"/>
      <c r="AT333" s="79"/>
      <c r="AU333" s="79"/>
      <c r="AV333" s="79"/>
      <c r="AW333" s="79"/>
      <c r="AX333" s="79"/>
      <c r="AY333" s="79"/>
      <c r="AZ333" s="79"/>
      <c r="BA333">
        <v>282</v>
      </c>
      <c r="BB333" s="78" t="str">
        <f>REPLACE(INDEX(GroupVertices[Group],MATCH(Edges25[[#This Row],[Vertex 1]],GroupVertices[Vertex],0)),1,1,"")</f>
        <v>2</v>
      </c>
      <c r="BC333" s="78" t="str">
        <f>REPLACE(INDEX(GroupVertices[Group],MATCH(Edges25[[#This Row],[Vertex 2]],GroupVertices[Vertex],0)),1,1,"")</f>
        <v>2</v>
      </c>
      <c r="BD333" s="48">
        <v>0</v>
      </c>
      <c r="BE333" s="49">
        <v>0</v>
      </c>
      <c r="BF333" s="48">
        <v>0</v>
      </c>
      <c r="BG333" s="49">
        <v>0</v>
      </c>
      <c r="BH333" s="48">
        <v>0</v>
      </c>
      <c r="BI333" s="49">
        <v>0</v>
      </c>
      <c r="BJ333" s="48">
        <v>13</v>
      </c>
      <c r="BK333" s="49">
        <v>100</v>
      </c>
      <c r="BL333" s="48">
        <v>13</v>
      </c>
    </row>
    <row r="334" spans="1:64" ht="15">
      <c r="A334" s="64" t="s">
        <v>237</v>
      </c>
      <c r="B334" s="64" t="s">
        <v>237</v>
      </c>
      <c r="C334" s="65"/>
      <c r="D334" s="66"/>
      <c r="E334" s="67"/>
      <c r="F334" s="68"/>
      <c r="G334" s="65"/>
      <c r="H334" s="69"/>
      <c r="I334" s="70"/>
      <c r="J334" s="70"/>
      <c r="K334" s="34" t="s">
        <v>65</v>
      </c>
      <c r="L334" s="77">
        <v>336</v>
      </c>
      <c r="M334" s="77"/>
      <c r="N334" s="72"/>
      <c r="O334" s="79" t="s">
        <v>176</v>
      </c>
      <c r="P334" s="81">
        <v>43722.858078703706</v>
      </c>
      <c r="Q334" s="79" t="s">
        <v>570</v>
      </c>
      <c r="R334" s="83" t="s">
        <v>875</v>
      </c>
      <c r="S334" s="79" t="s">
        <v>893</v>
      </c>
      <c r="T334" s="79" t="s">
        <v>919</v>
      </c>
      <c r="U334" s="79"/>
      <c r="V334" s="83" t="s">
        <v>968</v>
      </c>
      <c r="W334" s="81">
        <v>43722.858078703706</v>
      </c>
      <c r="X334" s="83" t="s">
        <v>1300</v>
      </c>
      <c r="Y334" s="79"/>
      <c r="Z334" s="79"/>
      <c r="AA334" s="85" t="s">
        <v>1645</v>
      </c>
      <c r="AB334" s="79"/>
      <c r="AC334" s="79" t="b">
        <v>0</v>
      </c>
      <c r="AD334" s="79">
        <v>0</v>
      </c>
      <c r="AE334" s="85" t="s">
        <v>1659</v>
      </c>
      <c r="AF334" s="79" t="b">
        <v>0</v>
      </c>
      <c r="AG334" s="79" t="s">
        <v>1660</v>
      </c>
      <c r="AH334" s="79"/>
      <c r="AI334" s="85" t="s">
        <v>1659</v>
      </c>
      <c r="AJ334" s="79" t="b">
        <v>0</v>
      </c>
      <c r="AK334" s="79">
        <v>0</v>
      </c>
      <c r="AL334" s="85" t="s">
        <v>1659</v>
      </c>
      <c r="AM334" s="79" t="s">
        <v>1683</v>
      </c>
      <c r="AN334" s="79" t="b">
        <v>0</v>
      </c>
      <c r="AO334" s="85" t="s">
        <v>1645</v>
      </c>
      <c r="AP334" s="79" t="s">
        <v>176</v>
      </c>
      <c r="AQ334" s="79">
        <v>0</v>
      </c>
      <c r="AR334" s="79">
        <v>0</v>
      </c>
      <c r="AS334" s="79"/>
      <c r="AT334" s="79"/>
      <c r="AU334" s="79"/>
      <c r="AV334" s="79"/>
      <c r="AW334" s="79"/>
      <c r="AX334" s="79"/>
      <c r="AY334" s="79"/>
      <c r="AZ334" s="79"/>
      <c r="BA334">
        <v>282</v>
      </c>
      <c r="BB334" s="78" t="str">
        <f>REPLACE(INDEX(GroupVertices[Group],MATCH(Edges25[[#This Row],[Vertex 1]],GroupVertices[Vertex],0)),1,1,"")</f>
        <v>2</v>
      </c>
      <c r="BC334" s="78" t="str">
        <f>REPLACE(INDEX(GroupVertices[Group],MATCH(Edges25[[#This Row],[Vertex 2]],GroupVertices[Vertex],0)),1,1,"")</f>
        <v>2</v>
      </c>
      <c r="BD334" s="48">
        <v>0</v>
      </c>
      <c r="BE334" s="49">
        <v>0</v>
      </c>
      <c r="BF334" s="48">
        <v>0</v>
      </c>
      <c r="BG334" s="49">
        <v>0</v>
      </c>
      <c r="BH334" s="48">
        <v>0</v>
      </c>
      <c r="BI334" s="49">
        <v>0</v>
      </c>
      <c r="BJ334" s="48">
        <v>11</v>
      </c>
      <c r="BK334" s="49">
        <v>100</v>
      </c>
      <c r="BL334" s="48">
        <v>11</v>
      </c>
    </row>
    <row r="335" spans="1:64" ht="15">
      <c r="A335" s="64" t="s">
        <v>237</v>
      </c>
      <c r="B335" s="64" t="s">
        <v>237</v>
      </c>
      <c r="C335" s="65"/>
      <c r="D335" s="66"/>
      <c r="E335" s="67"/>
      <c r="F335" s="68"/>
      <c r="G335" s="65"/>
      <c r="H335" s="69"/>
      <c r="I335" s="70"/>
      <c r="J335" s="70"/>
      <c r="K335" s="34" t="s">
        <v>65</v>
      </c>
      <c r="L335" s="77">
        <v>337</v>
      </c>
      <c r="M335" s="77"/>
      <c r="N335" s="72"/>
      <c r="O335" s="79" t="s">
        <v>176</v>
      </c>
      <c r="P335" s="81">
        <v>43722.90306712963</v>
      </c>
      <c r="Q335" s="79" t="s">
        <v>571</v>
      </c>
      <c r="R335" s="83" t="s">
        <v>876</v>
      </c>
      <c r="S335" s="79" t="s">
        <v>893</v>
      </c>
      <c r="T335" s="79" t="s">
        <v>919</v>
      </c>
      <c r="U335" s="79"/>
      <c r="V335" s="83" t="s">
        <v>968</v>
      </c>
      <c r="W335" s="81">
        <v>43722.90306712963</v>
      </c>
      <c r="X335" s="83" t="s">
        <v>1301</v>
      </c>
      <c r="Y335" s="79"/>
      <c r="Z335" s="79"/>
      <c r="AA335" s="85" t="s">
        <v>1646</v>
      </c>
      <c r="AB335" s="79"/>
      <c r="AC335" s="79" t="b">
        <v>0</v>
      </c>
      <c r="AD335" s="79">
        <v>0</v>
      </c>
      <c r="AE335" s="85" t="s">
        <v>1659</v>
      </c>
      <c r="AF335" s="79" t="b">
        <v>0</v>
      </c>
      <c r="AG335" s="79" t="s">
        <v>1660</v>
      </c>
      <c r="AH335" s="79"/>
      <c r="AI335" s="85" t="s">
        <v>1659</v>
      </c>
      <c r="AJ335" s="79" t="b">
        <v>0</v>
      </c>
      <c r="AK335" s="79">
        <v>0</v>
      </c>
      <c r="AL335" s="85" t="s">
        <v>1659</v>
      </c>
      <c r="AM335" s="79" t="s">
        <v>1683</v>
      </c>
      <c r="AN335" s="79" t="b">
        <v>0</v>
      </c>
      <c r="AO335" s="85" t="s">
        <v>1646</v>
      </c>
      <c r="AP335" s="79" t="s">
        <v>176</v>
      </c>
      <c r="AQ335" s="79">
        <v>0</v>
      </c>
      <c r="AR335" s="79">
        <v>0</v>
      </c>
      <c r="AS335" s="79"/>
      <c r="AT335" s="79"/>
      <c r="AU335" s="79"/>
      <c r="AV335" s="79"/>
      <c r="AW335" s="79"/>
      <c r="AX335" s="79"/>
      <c r="AY335" s="79"/>
      <c r="AZ335" s="79"/>
      <c r="BA335">
        <v>282</v>
      </c>
      <c r="BB335" s="78" t="str">
        <f>REPLACE(INDEX(GroupVertices[Group],MATCH(Edges25[[#This Row],[Vertex 1]],GroupVertices[Vertex],0)),1,1,"")</f>
        <v>2</v>
      </c>
      <c r="BC335" s="78" t="str">
        <f>REPLACE(INDEX(GroupVertices[Group],MATCH(Edges25[[#This Row],[Vertex 2]],GroupVertices[Vertex],0)),1,1,"")</f>
        <v>2</v>
      </c>
      <c r="BD335" s="48">
        <v>0</v>
      </c>
      <c r="BE335" s="49">
        <v>0</v>
      </c>
      <c r="BF335" s="48">
        <v>0</v>
      </c>
      <c r="BG335" s="49">
        <v>0</v>
      </c>
      <c r="BH335" s="48">
        <v>0</v>
      </c>
      <c r="BI335" s="49">
        <v>0</v>
      </c>
      <c r="BJ335" s="48">
        <v>13</v>
      </c>
      <c r="BK335" s="49">
        <v>100</v>
      </c>
      <c r="BL335" s="48">
        <v>13</v>
      </c>
    </row>
    <row r="336" spans="1:64" ht="15">
      <c r="A336" s="64" t="s">
        <v>237</v>
      </c>
      <c r="B336" s="64" t="s">
        <v>237</v>
      </c>
      <c r="C336" s="65"/>
      <c r="D336" s="66"/>
      <c r="E336" s="67"/>
      <c r="F336" s="68"/>
      <c r="G336" s="65"/>
      <c r="H336" s="69"/>
      <c r="I336" s="70"/>
      <c r="J336" s="70"/>
      <c r="K336" s="34" t="s">
        <v>65</v>
      </c>
      <c r="L336" s="77">
        <v>338</v>
      </c>
      <c r="M336" s="77"/>
      <c r="N336" s="72"/>
      <c r="O336" s="79" t="s">
        <v>176</v>
      </c>
      <c r="P336" s="81">
        <v>43722.903078703705</v>
      </c>
      <c r="Q336" s="79" t="s">
        <v>572</v>
      </c>
      <c r="R336" s="83" t="s">
        <v>877</v>
      </c>
      <c r="S336" s="79" t="s">
        <v>893</v>
      </c>
      <c r="T336" s="79" t="s">
        <v>919</v>
      </c>
      <c r="U336" s="79"/>
      <c r="V336" s="83" t="s">
        <v>968</v>
      </c>
      <c r="W336" s="81">
        <v>43722.903078703705</v>
      </c>
      <c r="X336" s="83" t="s">
        <v>1302</v>
      </c>
      <c r="Y336" s="79"/>
      <c r="Z336" s="79"/>
      <c r="AA336" s="85" t="s">
        <v>1647</v>
      </c>
      <c r="AB336" s="79"/>
      <c r="AC336" s="79" t="b">
        <v>0</v>
      </c>
      <c r="AD336" s="79">
        <v>0</v>
      </c>
      <c r="AE336" s="85" t="s">
        <v>1659</v>
      </c>
      <c r="AF336" s="79" t="b">
        <v>0</v>
      </c>
      <c r="AG336" s="79" t="s">
        <v>1660</v>
      </c>
      <c r="AH336" s="79"/>
      <c r="AI336" s="85" t="s">
        <v>1659</v>
      </c>
      <c r="AJ336" s="79" t="b">
        <v>0</v>
      </c>
      <c r="AK336" s="79">
        <v>0</v>
      </c>
      <c r="AL336" s="85" t="s">
        <v>1659</v>
      </c>
      <c r="AM336" s="79" t="s">
        <v>1683</v>
      </c>
      <c r="AN336" s="79" t="b">
        <v>0</v>
      </c>
      <c r="AO336" s="85" t="s">
        <v>1647</v>
      </c>
      <c r="AP336" s="79" t="s">
        <v>176</v>
      </c>
      <c r="AQ336" s="79">
        <v>0</v>
      </c>
      <c r="AR336" s="79">
        <v>0</v>
      </c>
      <c r="AS336" s="79"/>
      <c r="AT336" s="79"/>
      <c r="AU336" s="79"/>
      <c r="AV336" s="79"/>
      <c r="AW336" s="79"/>
      <c r="AX336" s="79"/>
      <c r="AY336" s="79"/>
      <c r="AZ336" s="79"/>
      <c r="BA336">
        <v>282</v>
      </c>
      <c r="BB336" s="78" t="str">
        <f>REPLACE(INDEX(GroupVertices[Group],MATCH(Edges25[[#This Row],[Vertex 1]],GroupVertices[Vertex],0)),1,1,"")</f>
        <v>2</v>
      </c>
      <c r="BC336" s="78" t="str">
        <f>REPLACE(INDEX(GroupVertices[Group],MATCH(Edges25[[#This Row],[Vertex 2]],GroupVertices[Vertex],0)),1,1,"")</f>
        <v>2</v>
      </c>
      <c r="BD336" s="48">
        <v>0</v>
      </c>
      <c r="BE336" s="49">
        <v>0</v>
      </c>
      <c r="BF336" s="48">
        <v>0</v>
      </c>
      <c r="BG336" s="49">
        <v>0</v>
      </c>
      <c r="BH336" s="48">
        <v>0</v>
      </c>
      <c r="BI336" s="49">
        <v>0</v>
      </c>
      <c r="BJ336" s="48">
        <v>13</v>
      </c>
      <c r="BK336" s="49">
        <v>100</v>
      </c>
      <c r="BL336" s="48">
        <v>13</v>
      </c>
    </row>
    <row r="337" spans="1:64" ht="15">
      <c r="A337" s="64" t="s">
        <v>237</v>
      </c>
      <c r="B337" s="64" t="s">
        <v>237</v>
      </c>
      <c r="C337" s="65"/>
      <c r="D337" s="66"/>
      <c r="E337" s="67"/>
      <c r="F337" s="68"/>
      <c r="G337" s="65"/>
      <c r="H337" s="69"/>
      <c r="I337" s="70"/>
      <c r="J337" s="70"/>
      <c r="K337" s="34" t="s">
        <v>65</v>
      </c>
      <c r="L337" s="77">
        <v>339</v>
      </c>
      <c r="M337" s="77"/>
      <c r="N337" s="72"/>
      <c r="O337" s="79" t="s">
        <v>176</v>
      </c>
      <c r="P337" s="81">
        <v>43723.70946759259</v>
      </c>
      <c r="Q337" s="79" t="s">
        <v>573</v>
      </c>
      <c r="R337" s="83" t="s">
        <v>878</v>
      </c>
      <c r="S337" s="79" t="s">
        <v>893</v>
      </c>
      <c r="T337" s="79" t="s">
        <v>919</v>
      </c>
      <c r="U337" s="79"/>
      <c r="V337" s="83" t="s">
        <v>968</v>
      </c>
      <c r="W337" s="81">
        <v>43723.70946759259</v>
      </c>
      <c r="X337" s="83" t="s">
        <v>1303</v>
      </c>
      <c r="Y337" s="79"/>
      <c r="Z337" s="79"/>
      <c r="AA337" s="85" t="s">
        <v>1648</v>
      </c>
      <c r="AB337" s="79"/>
      <c r="AC337" s="79" t="b">
        <v>0</v>
      </c>
      <c r="AD337" s="79">
        <v>0</v>
      </c>
      <c r="AE337" s="85" t="s">
        <v>1659</v>
      </c>
      <c r="AF337" s="79" t="b">
        <v>0</v>
      </c>
      <c r="AG337" s="79" t="s">
        <v>1660</v>
      </c>
      <c r="AH337" s="79"/>
      <c r="AI337" s="85" t="s">
        <v>1659</v>
      </c>
      <c r="AJ337" s="79" t="b">
        <v>0</v>
      </c>
      <c r="AK337" s="79">
        <v>0</v>
      </c>
      <c r="AL337" s="85" t="s">
        <v>1659</v>
      </c>
      <c r="AM337" s="79" t="s">
        <v>1683</v>
      </c>
      <c r="AN337" s="79" t="b">
        <v>0</v>
      </c>
      <c r="AO337" s="85" t="s">
        <v>1648</v>
      </c>
      <c r="AP337" s="79" t="s">
        <v>176</v>
      </c>
      <c r="AQ337" s="79">
        <v>0</v>
      </c>
      <c r="AR337" s="79">
        <v>0</v>
      </c>
      <c r="AS337" s="79"/>
      <c r="AT337" s="79"/>
      <c r="AU337" s="79"/>
      <c r="AV337" s="79"/>
      <c r="AW337" s="79"/>
      <c r="AX337" s="79"/>
      <c r="AY337" s="79"/>
      <c r="AZ337" s="79"/>
      <c r="BA337">
        <v>282</v>
      </c>
      <c r="BB337" s="78" t="str">
        <f>REPLACE(INDEX(GroupVertices[Group],MATCH(Edges25[[#This Row],[Vertex 1]],GroupVertices[Vertex],0)),1,1,"")</f>
        <v>2</v>
      </c>
      <c r="BC337" s="78" t="str">
        <f>REPLACE(INDEX(GroupVertices[Group],MATCH(Edges25[[#This Row],[Vertex 2]],GroupVertices[Vertex],0)),1,1,"")</f>
        <v>2</v>
      </c>
      <c r="BD337" s="48">
        <v>2</v>
      </c>
      <c r="BE337" s="49">
        <v>11.11111111111111</v>
      </c>
      <c r="BF337" s="48">
        <v>0</v>
      </c>
      <c r="BG337" s="49">
        <v>0</v>
      </c>
      <c r="BH337" s="48">
        <v>0</v>
      </c>
      <c r="BI337" s="49">
        <v>0</v>
      </c>
      <c r="BJ337" s="48">
        <v>16</v>
      </c>
      <c r="BK337" s="49">
        <v>88.88888888888889</v>
      </c>
      <c r="BL337" s="48">
        <v>18</v>
      </c>
    </row>
    <row r="338" spans="1:64" ht="15">
      <c r="A338" s="64" t="s">
        <v>237</v>
      </c>
      <c r="B338" s="64" t="s">
        <v>237</v>
      </c>
      <c r="C338" s="65"/>
      <c r="D338" s="66"/>
      <c r="E338" s="67"/>
      <c r="F338" s="68"/>
      <c r="G338" s="65"/>
      <c r="H338" s="69"/>
      <c r="I338" s="70"/>
      <c r="J338" s="70"/>
      <c r="K338" s="34" t="s">
        <v>65</v>
      </c>
      <c r="L338" s="77">
        <v>340</v>
      </c>
      <c r="M338" s="77"/>
      <c r="N338" s="72"/>
      <c r="O338" s="79" t="s">
        <v>176</v>
      </c>
      <c r="P338" s="81">
        <v>43723.75373842593</v>
      </c>
      <c r="Q338" s="79" t="s">
        <v>574</v>
      </c>
      <c r="R338" s="83" t="s">
        <v>879</v>
      </c>
      <c r="S338" s="79" t="s">
        <v>893</v>
      </c>
      <c r="T338" s="79" t="s">
        <v>919</v>
      </c>
      <c r="U338" s="79"/>
      <c r="V338" s="83" t="s">
        <v>968</v>
      </c>
      <c r="W338" s="81">
        <v>43723.75373842593</v>
      </c>
      <c r="X338" s="83" t="s">
        <v>1304</v>
      </c>
      <c r="Y338" s="79"/>
      <c r="Z338" s="79"/>
      <c r="AA338" s="85" t="s">
        <v>1649</v>
      </c>
      <c r="AB338" s="79"/>
      <c r="AC338" s="79" t="b">
        <v>0</v>
      </c>
      <c r="AD338" s="79">
        <v>0</v>
      </c>
      <c r="AE338" s="85" t="s">
        <v>1659</v>
      </c>
      <c r="AF338" s="79" t="b">
        <v>0</v>
      </c>
      <c r="AG338" s="79" t="s">
        <v>1660</v>
      </c>
      <c r="AH338" s="79"/>
      <c r="AI338" s="85" t="s">
        <v>1659</v>
      </c>
      <c r="AJ338" s="79" t="b">
        <v>0</v>
      </c>
      <c r="AK338" s="79">
        <v>0</v>
      </c>
      <c r="AL338" s="85" t="s">
        <v>1659</v>
      </c>
      <c r="AM338" s="79" t="s">
        <v>1683</v>
      </c>
      <c r="AN338" s="79" t="b">
        <v>0</v>
      </c>
      <c r="AO338" s="85" t="s">
        <v>1649</v>
      </c>
      <c r="AP338" s="79" t="s">
        <v>176</v>
      </c>
      <c r="AQ338" s="79">
        <v>0</v>
      </c>
      <c r="AR338" s="79">
        <v>0</v>
      </c>
      <c r="AS338" s="79"/>
      <c r="AT338" s="79"/>
      <c r="AU338" s="79"/>
      <c r="AV338" s="79"/>
      <c r="AW338" s="79"/>
      <c r="AX338" s="79"/>
      <c r="AY338" s="79"/>
      <c r="AZ338" s="79"/>
      <c r="BA338">
        <v>282</v>
      </c>
      <c r="BB338" s="78" t="str">
        <f>REPLACE(INDEX(GroupVertices[Group],MATCH(Edges25[[#This Row],[Vertex 1]],GroupVertices[Vertex],0)),1,1,"")</f>
        <v>2</v>
      </c>
      <c r="BC338" s="78" t="str">
        <f>REPLACE(INDEX(GroupVertices[Group],MATCH(Edges25[[#This Row],[Vertex 2]],GroupVertices[Vertex],0)),1,1,"")</f>
        <v>2</v>
      </c>
      <c r="BD338" s="48">
        <v>0</v>
      </c>
      <c r="BE338" s="49">
        <v>0</v>
      </c>
      <c r="BF338" s="48">
        <v>0</v>
      </c>
      <c r="BG338" s="49">
        <v>0</v>
      </c>
      <c r="BH338" s="48">
        <v>0</v>
      </c>
      <c r="BI338" s="49">
        <v>0</v>
      </c>
      <c r="BJ338" s="48">
        <v>13</v>
      </c>
      <c r="BK338" s="49">
        <v>100</v>
      </c>
      <c r="BL338" s="48">
        <v>13</v>
      </c>
    </row>
    <row r="339" spans="1:64" ht="15">
      <c r="A339" s="64" t="s">
        <v>237</v>
      </c>
      <c r="B339" s="64" t="s">
        <v>237</v>
      </c>
      <c r="C339" s="65"/>
      <c r="D339" s="66"/>
      <c r="E339" s="67"/>
      <c r="F339" s="68"/>
      <c r="G339" s="65"/>
      <c r="H339" s="69"/>
      <c r="I339" s="70"/>
      <c r="J339" s="70"/>
      <c r="K339" s="34" t="s">
        <v>65</v>
      </c>
      <c r="L339" s="77">
        <v>341</v>
      </c>
      <c r="M339" s="77"/>
      <c r="N339" s="72"/>
      <c r="O339" s="79" t="s">
        <v>176</v>
      </c>
      <c r="P339" s="81">
        <v>43723.75375</v>
      </c>
      <c r="Q339" s="79" t="s">
        <v>575</v>
      </c>
      <c r="R339" s="83" t="s">
        <v>880</v>
      </c>
      <c r="S339" s="79" t="s">
        <v>893</v>
      </c>
      <c r="T339" s="79" t="s">
        <v>919</v>
      </c>
      <c r="U339" s="79"/>
      <c r="V339" s="83" t="s">
        <v>968</v>
      </c>
      <c r="W339" s="81">
        <v>43723.75375</v>
      </c>
      <c r="X339" s="83" t="s">
        <v>1305</v>
      </c>
      <c r="Y339" s="79"/>
      <c r="Z339" s="79"/>
      <c r="AA339" s="85" t="s">
        <v>1650</v>
      </c>
      <c r="AB339" s="79"/>
      <c r="AC339" s="79" t="b">
        <v>0</v>
      </c>
      <c r="AD339" s="79">
        <v>0</v>
      </c>
      <c r="AE339" s="85" t="s">
        <v>1659</v>
      </c>
      <c r="AF339" s="79" t="b">
        <v>0</v>
      </c>
      <c r="AG339" s="79" t="s">
        <v>1660</v>
      </c>
      <c r="AH339" s="79"/>
      <c r="AI339" s="85" t="s">
        <v>1659</v>
      </c>
      <c r="AJ339" s="79" t="b">
        <v>0</v>
      </c>
      <c r="AK339" s="79">
        <v>0</v>
      </c>
      <c r="AL339" s="85" t="s">
        <v>1659</v>
      </c>
      <c r="AM339" s="79" t="s">
        <v>1683</v>
      </c>
      <c r="AN339" s="79" t="b">
        <v>0</v>
      </c>
      <c r="AO339" s="85" t="s">
        <v>1650</v>
      </c>
      <c r="AP339" s="79" t="s">
        <v>176</v>
      </c>
      <c r="AQ339" s="79">
        <v>0</v>
      </c>
      <c r="AR339" s="79">
        <v>0</v>
      </c>
      <c r="AS339" s="79"/>
      <c r="AT339" s="79"/>
      <c r="AU339" s="79"/>
      <c r="AV339" s="79"/>
      <c r="AW339" s="79"/>
      <c r="AX339" s="79"/>
      <c r="AY339" s="79"/>
      <c r="AZ339" s="79"/>
      <c r="BA339">
        <v>282</v>
      </c>
      <c r="BB339" s="78" t="str">
        <f>REPLACE(INDEX(GroupVertices[Group],MATCH(Edges25[[#This Row],[Vertex 1]],GroupVertices[Vertex],0)),1,1,"")</f>
        <v>2</v>
      </c>
      <c r="BC339" s="78" t="str">
        <f>REPLACE(INDEX(GroupVertices[Group],MATCH(Edges25[[#This Row],[Vertex 2]],GroupVertices[Vertex],0)),1,1,"")</f>
        <v>2</v>
      </c>
      <c r="BD339" s="48">
        <v>0</v>
      </c>
      <c r="BE339" s="49">
        <v>0</v>
      </c>
      <c r="BF339" s="48">
        <v>0</v>
      </c>
      <c r="BG339" s="49">
        <v>0</v>
      </c>
      <c r="BH339" s="48">
        <v>0</v>
      </c>
      <c r="BI339" s="49">
        <v>0</v>
      </c>
      <c r="BJ339" s="48">
        <v>14</v>
      </c>
      <c r="BK339" s="49">
        <v>100</v>
      </c>
      <c r="BL339" s="48">
        <v>14</v>
      </c>
    </row>
    <row r="340" spans="1:64" ht="15">
      <c r="A340" s="64" t="s">
        <v>237</v>
      </c>
      <c r="B340" s="64" t="s">
        <v>237</v>
      </c>
      <c r="C340" s="65"/>
      <c r="D340" s="66"/>
      <c r="E340" s="67"/>
      <c r="F340" s="68"/>
      <c r="G340" s="65"/>
      <c r="H340" s="69"/>
      <c r="I340" s="70"/>
      <c r="J340" s="70"/>
      <c r="K340" s="34" t="s">
        <v>65</v>
      </c>
      <c r="L340" s="77">
        <v>342</v>
      </c>
      <c r="M340" s="77"/>
      <c r="N340" s="72"/>
      <c r="O340" s="79" t="s">
        <v>176</v>
      </c>
      <c r="P340" s="81">
        <v>43723.75376157407</v>
      </c>
      <c r="Q340" s="79" t="s">
        <v>576</v>
      </c>
      <c r="R340" s="83" t="s">
        <v>881</v>
      </c>
      <c r="S340" s="79" t="s">
        <v>893</v>
      </c>
      <c r="T340" s="79" t="s">
        <v>919</v>
      </c>
      <c r="U340" s="79"/>
      <c r="V340" s="83" t="s">
        <v>968</v>
      </c>
      <c r="W340" s="81">
        <v>43723.75376157407</v>
      </c>
      <c r="X340" s="83" t="s">
        <v>1306</v>
      </c>
      <c r="Y340" s="79"/>
      <c r="Z340" s="79"/>
      <c r="AA340" s="85" t="s">
        <v>1651</v>
      </c>
      <c r="AB340" s="79"/>
      <c r="AC340" s="79" t="b">
        <v>0</v>
      </c>
      <c r="AD340" s="79">
        <v>0</v>
      </c>
      <c r="AE340" s="85" t="s">
        <v>1659</v>
      </c>
      <c r="AF340" s="79" t="b">
        <v>0</v>
      </c>
      <c r="AG340" s="79" t="s">
        <v>1660</v>
      </c>
      <c r="AH340" s="79"/>
      <c r="AI340" s="85" t="s">
        <v>1659</v>
      </c>
      <c r="AJ340" s="79" t="b">
        <v>0</v>
      </c>
      <c r="AK340" s="79">
        <v>0</v>
      </c>
      <c r="AL340" s="85" t="s">
        <v>1659</v>
      </c>
      <c r="AM340" s="79" t="s">
        <v>1683</v>
      </c>
      <c r="AN340" s="79" t="b">
        <v>0</v>
      </c>
      <c r="AO340" s="85" t="s">
        <v>1651</v>
      </c>
      <c r="AP340" s="79" t="s">
        <v>176</v>
      </c>
      <c r="AQ340" s="79">
        <v>0</v>
      </c>
      <c r="AR340" s="79">
        <v>0</v>
      </c>
      <c r="AS340" s="79"/>
      <c r="AT340" s="79"/>
      <c r="AU340" s="79"/>
      <c r="AV340" s="79"/>
      <c r="AW340" s="79"/>
      <c r="AX340" s="79"/>
      <c r="AY340" s="79"/>
      <c r="AZ340" s="79"/>
      <c r="BA340">
        <v>282</v>
      </c>
      <c r="BB340" s="78" t="str">
        <f>REPLACE(INDEX(GroupVertices[Group],MATCH(Edges25[[#This Row],[Vertex 1]],GroupVertices[Vertex],0)),1,1,"")</f>
        <v>2</v>
      </c>
      <c r="BC340" s="78" t="str">
        <f>REPLACE(INDEX(GroupVertices[Group],MATCH(Edges25[[#This Row],[Vertex 2]],GroupVertices[Vertex],0)),1,1,"")</f>
        <v>2</v>
      </c>
      <c r="BD340" s="48">
        <v>0</v>
      </c>
      <c r="BE340" s="49">
        <v>0</v>
      </c>
      <c r="BF340" s="48">
        <v>0</v>
      </c>
      <c r="BG340" s="49">
        <v>0</v>
      </c>
      <c r="BH340" s="48">
        <v>0</v>
      </c>
      <c r="BI340" s="49">
        <v>0</v>
      </c>
      <c r="BJ340" s="48">
        <v>17</v>
      </c>
      <c r="BK340" s="49">
        <v>100</v>
      </c>
      <c r="BL340" s="48">
        <v>17</v>
      </c>
    </row>
    <row r="341" spans="1:64" ht="15">
      <c r="A341" s="64" t="s">
        <v>237</v>
      </c>
      <c r="B341" s="64" t="s">
        <v>237</v>
      </c>
      <c r="C341" s="65"/>
      <c r="D341" s="66"/>
      <c r="E341" s="67"/>
      <c r="F341" s="68"/>
      <c r="G341" s="65"/>
      <c r="H341" s="69"/>
      <c r="I341" s="70"/>
      <c r="J341" s="70"/>
      <c r="K341" s="34" t="s">
        <v>65</v>
      </c>
      <c r="L341" s="77">
        <v>343</v>
      </c>
      <c r="M341" s="77"/>
      <c r="N341" s="72"/>
      <c r="O341" s="79" t="s">
        <v>176</v>
      </c>
      <c r="P341" s="81">
        <v>43723.75376157407</v>
      </c>
      <c r="Q341" s="79" t="s">
        <v>577</v>
      </c>
      <c r="R341" s="83" t="s">
        <v>882</v>
      </c>
      <c r="S341" s="79" t="s">
        <v>893</v>
      </c>
      <c r="T341" s="79" t="s">
        <v>919</v>
      </c>
      <c r="U341" s="79"/>
      <c r="V341" s="83" t="s">
        <v>968</v>
      </c>
      <c r="W341" s="81">
        <v>43723.75376157407</v>
      </c>
      <c r="X341" s="83" t="s">
        <v>1307</v>
      </c>
      <c r="Y341" s="79"/>
      <c r="Z341" s="79"/>
      <c r="AA341" s="85" t="s">
        <v>1652</v>
      </c>
      <c r="AB341" s="79"/>
      <c r="AC341" s="79" t="b">
        <v>0</v>
      </c>
      <c r="AD341" s="79">
        <v>0</v>
      </c>
      <c r="AE341" s="85" t="s">
        <v>1659</v>
      </c>
      <c r="AF341" s="79" t="b">
        <v>0</v>
      </c>
      <c r="AG341" s="79" t="s">
        <v>1660</v>
      </c>
      <c r="AH341" s="79"/>
      <c r="AI341" s="85" t="s">
        <v>1659</v>
      </c>
      <c r="AJ341" s="79" t="b">
        <v>0</v>
      </c>
      <c r="AK341" s="79">
        <v>0</v>
      </c>
      <c r="AL341" s="85" t="s">
        <v>1659</v>
      </c>
      <c r="AM341" s="79" t="s">
        <v>1683</v>
      </c>
      <c r="AN341" s="79" t="b">
        <v>0</v>
      </c>
      <c r="AO341" s="85" t="s">
        <v>1652</v>
      </c>
      <c r="AP341" s="79" t="s">
        <v>176</v>
      </c>
      <c r="AQ341" s="79">
        <v>0</v>
      </c>
      <c r="AR341" s="79">
        <v>0</v>
      </c>
      <c r="AS341" s="79"/>
      <c r="AT341" s="79"/>
      <c r="AU341" s="79"/>
      <c r="AV341" s="79"/>
      <c r="AW341" s="79"/>
      <c r="AX341" s="79"/>
      <c r="AY341" s="79"/>
      <c r="AZ341" s="79"/>
      <c r="BA341">
        <v>282</v>
      </c>
      <c r="BB341" s="78" t="str">
        <f>REPLACE(INDEX(GroupVertices[Group],MATCH(Edges25[[#This Row],[Vertex 1]],GroupVertices[Vertex],0)),1,1,"")</f>
        <v>2</v>
      </c>
      <c r="BC341" s="78" t="str">
        <f>REPLACE(INDEX(GroupVertices[Group],MATCH(Edges25[[#This Row],[Vertex 2]],GroupVertices[Vertex],0)),1,1,"")</f>
        <v>2</v>
      </c>
      <c r="BD341" s="48">
        <v>0</v>
      </c>
      <c r="BE341" s="49">
        <v>0</v>
      </c>
      <c r="BF341" s="48">
        <v>0</v>
      </c>
      <c r="BG341" s="49">
        <v>0</v>
      </c>
      <c r="BH341" s="48">
        <v>0</v>
      </c>
      <c r="BI341" s="49">
        <v>0</v>
      </c>
      <c r="BJ341" s="48">
        <v>12</v>
      </c>
      <c r="BK341" s="49">
        <v>100</v>
      </c>
      <c r="BL341" s="48">
        <v>12</v>
      </c>
    </row>
    <row r="342" spans="1:64" ht="15">
      <c r="A342" s="64" t="s">
        <v>237</v>
      </c>
      <c r="B342" s="64" t="s">
        <v>237</v>
      </c>
      <c r="C342" s="65"/>
      <c r="D342" s="66"/>
      <c r="E342" s="67"/>
      <c r="F342" s="68"/>
      <c r="G342" s="65"/>
      <c r="H342" s="69"/>
      <c r="I342" s="70"/>
      <c r="J342" s="70"/>
      <c r="K342" s="34" t="s">
        <v>65</v>
      </c>
      <c r="L342" s="77">
        <v>344</v>
      </c>
      <c r="M342" s="77"/>
      <c r="N342" s="72"/>
      <c r="O342" s="79" t="s">
        <v>176</v>
      </c>
      <c r="P342" s="81">
        <v>43723.75377314815</v>
      </c>
      <c r="Q342" s="79" t="s">
        <v>578</v>
      </c>
      <c r="R342" s="83" t="s">
        <v>883</v>
      </c>
      <c r="S342" s="79" t="s">
        <v>893</v>
      </c>
      <c r="T342" s="79" t="s">
        <v>919</v>
      </c>
      <c r="U342" s="79"/>
      <c r="V342" s="83" t="s">
        <v>968</v>
      </c>
      <c r="W342" s="81">
        <v>43723.75377314815</v>
      </c>
      <c r="X342" s="83" t="s">
        <v>1308</v>
      </c>
      <c r="Y342" s="79"/>
      <c r="Z342" s="79"/>
      <c r="AA342" s="85" t="s">
        <v>1653</v>
      </c>
      <c r="AB342" s="79"/>
      <c r="AC342" s="79" t="b">
        <v>0</v>
      </c>
      <c r="AD342" s="79">
        <v>0</v>
      </c>
      <c r="AE342" s="85" t="s">
        <v>1659</v>
      </c>
      <c r="AF342" s="79" t="b">
        <v>0</v>
      </c>
      <c r="AG342" s="79" t="s">
        <v>1660</v>
      </c>
      <c r="AH342" s="79"/>
      <c r="AI342" s="85" t="s">
        <v>1659</v>
      </c>
      <c r="AJ342" s="79" t="b">
        <v>0</v>
      </c>
      <c r="AK342" s="79">
        <v>0</v>
      </c>
      <c r="AL342" s="85" t="s">
        <v>1659</v>
      </c>
      <c r="AM342" s="79" t="s">
        <v>1683</v>
      </c>
      <c r="AN342" s="79" t="b">
        <v>0</v>
      </c>
      <c r="AO342" s="85" t="s">
        <v>1653</v>
      </c>
      <c r="AP342" s="79" t="s">
        <v>176</v>
      </c>
      <c r="AQ342" s="79">
        <v>0</v>
      </c>
      <c r="AR342" s="79">
        <v>0</v>
      </c>
      <c r="AS342" s="79"/>
      <c r="AT342" s="79"/>
      <c r="AU342" s="79"/>
      <c r="AV342" s="79"/>
      <c r="AW342" s="79"/>
      <c r="AX342" s="79"/>
      <c r="AY342" s="79"/>
      <c r="AZ342" s="79"/>
      <c r="BA342">
        <v>282</v>
      </c>
      <c r="BB342" s="78" t="str">
        <f>REPLACE(INDEX(GroupVertices[Group],MATCH(Edges25[[#This Row],[Vertex 1]],GroupVertices[Vertex],0)),1,1,"")</f>
        <v>2</v>
      </c>
      <c r="BC342" s="78" t="str">
        <f>REPLACE(INDEX(GroupVertices[Group],MATCH(Edges25[[#This Row],[Vertex 2]],GroupVertices[Vertex],0)),1,1,"")</f>
        <v>2</v>
      </c>
      <c r="BD342" s="48">
        <v>0</v>
      </c>
      <c r="BE342" s="49">
        <v>0</v>
      </c>
      <c r="BF342" s="48">
        <v>0</v>
      </c>
      <c r="BG342" s="49">
        <v>0</v>
      </c>
      <c r="BH342" s="48">
        <v>0</v>
      </c>
      <c r="BI342" s="49">
        <v>0</v>
      </c>
      <c r="BJ342" s="48">
        <v>13</v>
      </c>
      <c r="BK342" s="49">
        <v>100</v>
      </c>
      <c r="BL342" s="48">
        <v>13</v>
      </c>
    </row>
    <row r="343" spans="1:64" ht="15">
      <c r="A343" s="64" t="s">
        <v>237</v>
      </c>
      <c r="B343" s="64" t="s">
        <v>237</v>
      </c>
      <c r="C343" s="65"/>
      <c r="D343" s="66"/>
      <c r="E343" s="67"/>
      <c r="F343" s="68"/>
      <c r="G343" s="65"/>
      <c r="H343" s="69"/>
      <c r="I343" s="70"/>
      <c r="J343" s="70"/>
      <c r="K343" s="34" t="s">
        <v>65</v>
      </c>
      <c r="L343" s="77">
        <v>345</v>
      </c>
      <c r="M343" s="77"/>
      <c r="N343" s="72"/>
      <c r="O343" s="79" t="s">
        <v>176</v>
      </c>
      <c r="P343" s="81">
        <v>43723.75377314815</v>
      </c>
      <c r="Q343" s="79" t="s">
        <v>579</v>
      </c>
      <c r="R343" s="83" t="s">
        <v>884</v>
      </c>
      <c r="S343" s="79" t="s">
        <v>893</v>
      </c>
      <c r="T343" s="79" t="s">
        <v>919</v>
      </c>
      <c r="U343" s="79"/>
      <c r="V343" s="83" t="s">
        <v>968</v>
      </c>
      <c r="W343" s="81">
        <v>43723.75377314815</v>
      </c>
      <c r="X343" s="83" t="s">
        <v>1309</v>
      </c>
      <c r="Y343" s="79"/>
      <c r="Z343" s="79"/>
      <c r="AA343" s="85" t="s">
        <v>1654</v>
      </c>
      <c r="AB343" s="79"/>
      <c r="AC343" s="79" t="b">
        <v>0</v>
      </c>
      <c r="AD343" s="79">
        <v>0</v>
      </c>
      <c r="AE343" s="85" t="s">
        <v>1659</v>
      </c>
      <c r="AF343" s="79" t="b">
        <v>0</v>
      </c>
      <c r="AG343" s="79" t="s">
        <v>1660</v>
      </c>
      <c r="AH343" s="79"/>
      <c r="AI343" s="85" t="s">
        <v>1659</v>
      </c>
      <c r="AJ343" s="79" t="b">
        <v>0</v>
      </c>
      <c r="AK343" s="79">
        <v>0</v>
      </c>
      <c r="AL343" s="85" t="s">
        <v>1659</v>
      </c>
      <c r="AM343" s="79" t="s">
        <v>1683</v>
      </c>
      <c r="AN343" s="79" t="b">
        <v>0</v>
      </c>
      <c r="AO343" s="85" t="s">
        <v>1654</v>
      </c>
      <c r="AP343" s="79" t="s">
        <v>176</v>
      </c>
      <c r="AQ343" s="79">
        <v>0</v>
      </c>
      <c r="AR343" s="79">
        <v>0</v>
      </c>
      <c r="AS343" s="79"/>
      <c r="AT343" s="79"/>
      <c r="AU343" s="79"/>
      <c r="AV343" s="79"/>
      <c r="AW343" s="79"/>
      <c r="AX343" s="79"/>
      <c r="AY343" s="79"/>
      <c r="AZ343" s="79"/>
      <c r="BA343">
        <v>282</v>
      </c>
      <c r="BB343" s="78" t="str">
        <f>REPLACE(INDEX(GroupVertices[Group],MATCH(Edges25[[#This Row],[Vertex 1]],GroupVertices[Vertex],0)),1,1,"")</f>
        <v>2</v>
      </c>
      <c r="BC343" s="78" t="str">
        <f>REPLACE(INDEX(GroupVertices[Group],MATCH(Edges25[[#This Row],[Vertex 2]],GroupVertices[Vertex],0)),1,1,"")</f>
        <v>2</v>
      </c>
      <c r="BD343" s="48">
        <v>0</v>
      </c>
      <c r="BE343" s="49">
        <v>0</v>
      </c>
      <c r="BF343" s="48">
        <v>0</v>
      </c>
      <c r="BG343" s="49">
        <v>0</v>
      </c>
      <c r="BH343" s="48">
        <v>0</v>
      </c>
      <c r="BI343" s="49">
        <v>0</v>
      </c>
      <c r="BJ343" s="48">
        <v>15</v>
      </c>
      <c r="BK343" s="49">
        <v>100</v>
      </c>
      <c r="BL343" s="48">
        <v>15</v>
      </c>
    </row>
    <row r="344" spans="1:64" ht="15">
      <c r="A344" s="64" t="s">
        <v>237</v>
      </c>
      <c r="B344" s="64" t="s">
        <v>237</v>
      </c>
      <c r="C344" s="65"/>
      <c r="D344" s="66"/>
      <c r="E344" s="67"/>
      <c r="F344" s="68"/>
      <c r="G344" s="65"/>
      <c r="H344" s="69"/>
      <c r="I344" s="70"/>
      <c r="J344" s="70"/>
      <c r="K344" s="34" t="s">
        <v>65</v>
      </c>
      <c r="L344" s="77">
        <v>346</v>
      </c>
      <c r="M344" s="77"/>
      <c r="N344" s="72"/>
      <c r="O344" s="79" t="s">
        <v>176</v>
      </c>
      <c r="P344" s="81">
        <v>43723.75378472222</v>
      </c>
      <c r="Q344" s="79" t="s">
        <v>580</v>
      </c>
      <c r="R344" s="83" t="s">
        <v>885</v>
      </c>
      <c r="S344" s="79" t="s">
        <v>893</v>
      </c>
      <c r="T344" s="79" t="s">
        <v>919</v>
      </c>
      <c r="U344" s="79"/>
      <c r="V344" s="83" t="s">
        <v>968</v>
      </c>
      <c r="W344" s="81">
        <v>43723.75378472222</v>
      </c>
      <c r="X344" s="83" t="s">
        <v>1310</v>
      </c>
      <c r="Y344" s="79"/>
      <c r="Z344" s="79"/>
      <c r="AA344" s="85" t="s">
        <v>1655</v>
      </c>
      <c r="AB344" s="79"/>
      <c r="AC344" s="79" t="b">
        <v>0</v>
      </c>
      <c r="AD344" s="79">
        <v>0</v>
      </c>
      <c r="AE344" s="85" t="s">
        <v>1659</v>
      </c>
      <c r="AF344" s="79" t="b">
        <v>0</v>
      </c>
      <c r="AG344" s="79" t="s">
        <v>1660</v>
      </c>
      <c r="AH344" s="79"/>
      <c r="AI344" s="85" t="s">
        <v>1659</v>
      </c>
      <c r="AJ344" s="79" t="b">
        <v>0</v>
      </c>
      <c r="AK344" s="79">
        <v>0</v>
      </c>
      <c r="AL344" s="85" t="s">
        <v>1659</v>
      </c>
      <c r="AM344" s="79" t="s">
        <v>1683</v>
      </c>
      <c r="AN344" s="79" t="b">
        <v>0</v>
      </c>
      <c r="AO344" s="85" t="s">
        <v>1655</v>
      </c>
      <c r="AP344" s="79" t="s">
        <v>176</v>
      </c>
      <c r="AQ344" s="79">
        <v>0</v>
      </c>
      <c r="AR344" s="79">
        <v>0</v>
      </c>
      <c r="AS344" s="79"/>
      <c r="AT344" s="79"/>
      <c r="AU344" s="79"/>
      <c r="AV344" s="79"/>
      <c r="AW344" s="79"/>
      <c r="AX344" s="79"/>
      <c r="AY344" s="79"/>
      <c r="AZ344" s="79"/>
      <c r="BA344">
        <v>282</v>
      </c>
      <c r="BB344" s="78" t="str">
        <f>REPLACE(INDEX(GroupVertices[Group],MATCH(Edges25[[#This Row],[Vertex 1]],GroupVertices[Vertex],0)),1,1,"")</f>
        <v>2</v>
      </c>
      <c r="BC344" s="78" t="str">
        <f>REPLACE(INDEX(GroupVertices[Group],MATCH(Edges25[[#This Row],[Vertex 2]],GroupVertices[Vertex],0)),1,1,"")</f>
        <v>2</v>
      </c>
      <c r="BD344" s="48">
        <v>0</v>
      </c>
      <c r="BE344" s="49">
        <v>0</v>
      </c>
      <c r="BF344" s="48">
        <v>0</v>
      </c>
      <c r="BG344" s="49">
        <v>0</v>
      </c>
      <c r="BH344" s="48">
        <v>0</v>
      </c>
      <c r="BI344" s="49">
        <v>0</v>
      </c>
      <c r="BJ344" s="48">
        <v>14</v>
      </c>
      <c r="BK344" s="49">
        <v>100</v>
      </c>
      <c r="BL344" s="48">
        <v>14</v>
      </c>
    </row>
    <row r="345" spans="1:64" ht="15">
      <c r="A345" s="64" t="s">
        <v>237</v>
      </c>
      <c r="B345" s="64" t="s">
        <v>237</v>
      </c>
      <c r="C345" s="65"/>
      <c r="D345" s="66"/>
      <c r="E345" s="67"/>
      <c r="F345" s="68"/>
      <c r="G345" s="65"/>
      <c r="H345" s="69"/>
      <c r="I345" s="70"/>
      <c r="J345" s="70"/>
      <c r="K345" s="34" t="s">
        <v>65</v>
      </c>
      <c r="L345" s="77">
        <v>347</v>
      </c>
      <c r="M345" s="77"/>
      <c r="N345" s="72"/>
      <c r="O345" s="79" t="s">
        <v>176</v>
      </c>
      <c r="P345" s="81">
        <v>43723.753796296296</v>
      </c>
      <c r="Q345" s="79" t="s">
        <v>581</v>
      </c>
      <c r="R345" s="83" t="s">
        <v>886</v>
      </c>
      <c r="S345" s="79" t="s">
        <v>893</v>
      </c>
      <c r="T345" s="79" t="s">
        <v>919</v>
      </c>
      <c r="U345" s="79"/>
      <c r="V345" s="83" t="s">
        <v>968</v>
      </c>
      <c r="W345" s="81">
        <v>43723.753796296296</v>
      </c>
      <c r="X345" s="83" t="s">
        <v>1311</v>
      </c>
      <c r="Y345" s="79"/>
      <c r="Z345" s="79"/>
      <c r="AA345" s="85" t="s">
        <v>1656</v>
      </c>
      <c r="AB345" s="79"/>
      <c r="AC345" s="79" t="b">
        <v>0</v>
      </c>
      <c r="AD345" s="79">
        <v>0</v>
      </c>
      <c r="AE345" s="85" t="s">
        <v>1659</v>
      </c>
      <c r="AF345" s="79" t="b">
        <v>0</v>
      </c>
      <c r="AG345" s="79" t="s">
        <v>1660</v>
      </c>
      <c r="AH345" s="79"/>
      <c r="AI345" s="85" t="s">
        <v>1659</v>
      </c>
      <c r="AJ345" s="79" t="b">
        <v>0</v>
      </c>
      <c r="AK345" s="79">
        <v>0</v>
      </c>
      <c r="AL345" s="85" t="s">
        <v>1659</v>
      </c>
      <c r="AM345" s="79" t="s">
        <v>1683</v>
      </c>
      <c r="AN345" s="79" t="b">
        <v>0</v>
      </c>
      <c r="AO345" s="85" t="s">
        <v>1656</v>
      </c>
      <c r="AP345" s="79" t="s">
        <v>176</v>
      </c>
      <c r="AQ345" s="79">
        <v>0</v>
      </c>
      <c r="AR345" s="79">
        <v>0</v>
      </c>
      <c r="AS345" s="79"/>
      <c r="AT345" s="79"/>
      <c r="AU345" s="79"/>
      <c r="AV345" s="79"/>
      <c r="AW345" s="79"/>
      <c r="AX345" s="79"/>
      <c r="AY345" s="79"/>
      <c r="AZ345" s="79"/>
      <c r="BA345">
        <v>282</v>
      </c>
      <c r="BB345" s="78" t="str">
        <f>REPLACE(INDEX(GroupVertices[Group],MATCH(Edges25[[#This Row],[Vertex 1]],GroupVertices[Vertex],0)),1,1,"")</f>
        <v>2</v>
      </c>
      <c r="BC345" s="78" t="str">
        <f>REPLACE(INDEX(GroupVertices[Group],MATCH(Edges25[[#This Row],[Vertex 2]],GroupVertices[Vertex],0)),1,1,"")</f>
        <v>2</v>
      </c>
      <c r="BD345" s="48">
        <v>0</v>
      </c>
      <c r="BE345" s="49">
        <v>0</v>
      </c>
      <c r="BF345" s="48">
        <v>0</v>
      </c>
      <c r="BG345" s="49">
        <v>0</v>
      </c>
      <c r="BH345" s="48">
        <v>0</v>
      </c>
      <c r="BI345" s="49">
        <v>0</v>
      </c>
      <c r="BJ345" s="48">
        <v>12</v>
      </c>
      <c r="BK345" s="49">
        <v>100</v>
      </c>
      <c r="BL345" s="48">
        <v>12</v>
      </c>
    </row>
    <row r="346" spans="1:64" ht="15">
      <c r="A346" s="64" t="s">
        <v>237</v>
      </c>
      <c r="B346" s="64" t="s">
        <v>237</v>
      </c>
      <c r="C346" s="65"/>
      <c r="D346" s="66"/>
      <c r="E346" s="67"/>
      <c r="F346" s="68"/>
      <c r="G346" s="65"/>
      <c r="H346" s="69"/>
      <c r="I346" s="70"/>
      <c r="J346" s="70"/>
      <c r="K346" s="34" t="s">
        <v>65</v>
      </c>
      <c r="L346" s="77">
        <v>348</v>
      </c>
      <c r="M346" s="77"/>
      <c r="N346" s="72"/>
      <c r="O346" s="79" t="s">
        <v>176</v>
      </c>
      <c r="P346" s="81">
        <v>43723.753796296296</v>
      </c>
      <c r="Q346" s="79" t="s">
        <v>582</v>
      </c>
      <c r="R346" s="83" t="s">
        <v>887</v>
      </c>
      <c r="S346" s="79" t="s">
        <v>893</v>
      </c>
      <c r="T346" s="79" t="s">
        <v>919</v>
      </c>
      <c r="U346" s="79"/>
      <c r="V346" s="83" t="s">
        <v>968</v>
      </c>
      <c r="W346" s="81">
        <v>43723.753796296296</v>
      </c>
      <c r="X346" s="83" t="s">
        <v>1312</v>
      </c>
      <c r="Y346" s="79"/>
      <c r="Z346" s="79"/>
      <c r="AA346" s="85" t="s">
        <v>1657</v>
      </c>
      <c r="AB346" s="79"/>
      <c r="AC346" s="79" t="b">
        <v>0</v>
      </c>
      <c r="AD346" s="79">
        <v>0</v>
      </c>
      <c r="AE346" s="85" t="s">
        <v>1659</v>
      </c>
      <c r="AF346" s="79" t="b">
        <v>0</v>
      </c>
      <c r="AG346" s="79" t="s">
        <v>1660</v>
      </c>
      <c r="AH346" s="79"/>
      <c r="AI346" s="85" t="s">
        <v>1659</v>
      </c>
      <c r="AJ346" s="79" t="b">
        <v>0</v>
      </c>
      <c r="AK346" s="79">
        <v>0</v>
      </c>
      <c r="AL346" s="85" t="s">
        <v>1659</v>
      </c>
      <c r="AM346" s="79" t="s">
        <v>1683</v>
      </c>
      <c r="AN346" s="79" t="b">
        <v>0</v>
      </c>
      <c r="AO346" s="85" t="s">
        <v>1657</v>
      </c>
      <c r="AP346" s="79" t="s">
        <v>176</v>
      </c>
      <c r="AQ346" s="79">
        <v>0</v>
      </c>
      <c r="AR346" s="79">
        <v>0</v>
      </c>
      <c r="AS346" s="79"/>
      <c r="AT346" s="79"/>
      <c r="AU346" s="79"/>
      <c r="AV346" s="79"/>
      <c r="AW346" s="79"/>
      <c r="AX346" s="79"/>
      <c r="AY346" s="79"/>
      <c r="AZ346" s="79"/>
      <c r="BA346">
        <v>282</v>
      </c>
      <c r="BB346" s="78" t="str">
        <f>REPLACE(INDEX(GroupVertices[Group],MATCH(Edges25[[#This Row],[Vertex 1]],GroupVertices[Vertex],0)),1,1,"")</f>
        <v>2</v>
      </c>
      <c r="BC346" s="78" t="str">
        <f>REPLACE(INDEX(GroupVertices[Group],MATCH(Edges25[[#This Row],[Vertex 2]],GroupVertices[Vertex],0)),1,1,"")</f>
        <v>2</v>
      </c>
      <c r="BD346" s="48">
        <v>0</v>
      </c>
      <c r="BE346" s="49">
        <v>0</v>
      </c>
      <c r="BF346" s="48">
        <v>0</v>
      </c>
      <c r="BG346" s="49">
        <v>0</v>
      </c>
      <c r="BH346" s="48">
        <v>0</v>
      </c>
      <c r="BI346" s="49">
        <v>0</v>
      </c>
      <c r="BJ346" s="48">
        <v>14</v>
      </c>
      <c r="BK346" s="49">
        <v>100</v>
      </c>
      <c r="BL346" s="48">
        <v>14</v>
      </c>
    </row>
    <row r="347" spans="1:64" ht="15">
      <c r="A347" s="64" t="s">
        <v>237</v>
      </c>
      <c r="B347" s="64" t="s">
        <v>237</v>
      </c>
      <c r="C347" s="65"/>
      <c r="D347" s="66"/>
      <c r="E347" s="67"/>
      <c r="F347" s="68"/>
      <c r="G347" s="65"/>
      <c r="H347" s="69"/>
      <c r="I347" s="70"/>
      <c r="J347" s="70"/>
      <c r="K347" s="34" t="s">
        <v>65</v>
      </c>
      <c r="L347" s="77">
        <v>349</v>
      </c>
      <c r="M347" s="77"/>
      <c r="N347" s="72"/>
      <c r="O347" s="79" t="s">
        <v>176</v>
      </c>
      <c r="P347" s="81">
        <v>43723.75380787037</v>
      </c>
      <c r="Q347" s="79" t="s">
        <v>583</v>
      </c>
      <c r="R347" s="83" t="s">
        <v>888</v>
      </c>
      <c r="S347" s="79" t="s">
        <v>893</v>
      </c>
      <c r="T347" s="79" t="s">
        <v>919</v>
      </c>
      <c r="U347" s="79"/>
      <c r="V347" s="83" t="s">
        <v>968</v>
      </c>
      <c r="W347" s="81">
        <v>43723.75380787037</v>
      </c>
      <c r="X347" s="83" t="s">
        <v>1313</v>
      </c>
      <c r="Y347" s="79"/>
      <c r="Z347" s="79"/>
      <c r="AA347" s="85" t="s">
        <v>1658</v>
      </c>
      <c r="AB347" s="79"/>
      <c r="AC347" s="79" t="b">
        <v>0</v>
      </c>
      <c r="AD347" s="79">
        <v>0</v>
      </c>
      <c r="AE347" s="85" t="s">
        <v>1659</v>
      </c>
      <c r="AF347" s="79" t="b">
        <v>0</v>
      </c>
      <c r="AG347" s="79" t="s">
        <v>1660</v>
      </c>
      <c r="AH347" s="79"/>
      <c r="AI347" s="85" t="s">
        <v>1659</v>
      </c>
      <c r="AJ347" s="79" t="b">
        <v>0</v>
      </c>
      <c r="AK347" s="79">
        <v>0</v>
      </c>
      <c r="AL347" s="85" t="s">
        <v>1659</v>
      </c>
      <c r="AM347" s="79" t="s">
        <v>1683</v>
      </c>
      <c r="AN347" s="79" t="b">
        <v>0</v>
      </c>
      <c r="AO347" s="85" t="s">
        <v>1658</v>
      </c>
      <c r="AP347" s="79" t="s">
        <v>176</v>
      </c>
      <c r="AQ347" s="79">
        <v>0</v>
      </c>
      <c r="AR347" s="79">
        <v>0</v>
      </c>
      <c r="AS347" s="79"/>
      <c r="AT347" s="79"/>
      <c r="AU347" s="79"/>
      <c r="AV347" s="79"/>
      <c r="AW347" s="79"/>
      <c r="AX347" s="79"/>
      <c r="AY347" s="79"/>
      <c r="AZ347" s="79"/>
      <c r="BA347">
        <v>282</v>
      </c>
      <c r="BB347" s="78" t="str">
        <f>REPLACE(INDEX(GroupVertices[Group],MATCH(Edges25[[#This Row],[Vertex 1]],GroupVertices[Vertex],0)),1,1,"")</f>
        <v>2</v>
      </c>
      <c r="BC347" s="78" t="str">
        <f>REPLACE(INDEX(GroupVertices[Group],MATCH(Edges25[[#This Row],[Vertex 2]],GroupVertices[Vertex],0)),1,1,"")</f>
        <v>2</v>
      </c>
      <c r="BD347" s="48">
        <v>1</v>
      </c>
      <c r="BE347" s="49">
        <v>7.6923076923076925</v>
      </c>
      <c r="BF347" s="48">
        <v>1</v>
      </c>
      <c r="BG347" s="49">
        <v>7.6923076923076925</v>
      </c>
      <c r="BH347" s="48">
        <v>0</v>
      </c>
      <c r="BI347" s="49">
        <v>0</v>
      </c>
      <c r="BJ347" s="48">
        <v>11</v>
      </c>
      <c r="BK347" s="49">
        <v>84.61538461538461</v>
      </c>
      <c r="BL347" s="48">
        <v>13</v>
      </c>
    </row>
    <row r="348" spans="1:11" ht="15">
      <c r="A348"/>
      <c r="B348"/>
      <c r="C348"/>
      <c r="D348"/>
      <c r="E348"/>
      <c r="F348"/>
      <c r="G348"/>
      <c r="H348"/>
      <c r="I348"/>
      <c r="J348"/>
      <c r="K348"/>
    </row>
    <row r="349" spans="1:11" ht="15">
      <c r="A349"/>
      <c r="B349"/>
      <c r="C349"/>
      <c r="D349"/>
      <c r="E349"/>
      <c r="F349"/>
      <c r="G349"/>
      <c r="H349"/>
      <c r="I349"/>
      <c r="J349"/>
      <c r="K3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7"/>
    <dataValidation allowBlank="1" showInputMessage="1" showErrorMessage="1" promptTitle="Vertex 2 Name" prompt="Enter the name of the edge's second vertex." sqref="B3:B347"/>
    <dataValidation allowBlank="1" showInputMessage="1" showErrorMessage="1" promptTitle="Vertex 1 Name" prompt="Enter the name of the edge's first vertex." sqref="A3:A3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7"/>
    <dataValidation allowBlank="1" showInputMessage="1" promptTitle="Edge Width" prompt="Enter an optional edge width between 1 and 10." errorTitle="Invalid Edge Width" error="The optional edge width must be a whole number between 1 and 10." sqref="D3:D347"/>
    <dataValidation allowBlank="1" showInputMessage="1" promptTitle="Edge Color" prompt="To select an optional edge color, right-click and select Select Color on the right-click menu." sqref="C3:C3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7"/>
    <dataValidation allowBlank="1" showErrorMessage="1" sqref="N2:N3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7"/>
  </dataValidations>
  <hyperlinks>
    <hyperlink ref="R3" r:id="rId1" display="https://blog.peoplehum.com/general/employee-engagement-importance/"/>
    <hyperlink ref="R5" r:id="rId2" display="https://www.linkedin.com/pulse/podcast-remote-workers-more-productive-joey-price"/>
    <hyperlink ref="R6" r:id="rId3" display="https://twitter.com/Damien_Bancal/status/1169564381216149504"/>
    <hyperlink ref="R7" r:id="rId4" display="http://studycourse.org/course-directory/course/the-complete-recruiter-in-28-days-online/14/34"/>
    <hyperlink ref="R8" r:id="rId5" display="http://studycourse.org/course-directory/course/the-complete-recruiter-in-28-days-online/14/34"/>
    <hyperlink ref="R9" r:id="rId6" display="http://jobzel.com/item.php?id=49303"/>
    <hyperlink ref="R12" r:id="rId7" display="https://www.europe1.fr/faits-divers/violences-conjugales-une-affaire-resolue-rapidement-grace-a-une-plateforme-en-ligne-3918361"/>
    <hyperlink ref="R13" r:id="rId8" display="https://www.youtube.com/watch?time_continue=27&amp;v=8ef2kujFJ_o"/>
    <hyperlink ref="R14" r:id="rId9" display="https://www.ecommerce-nation.fr/service-client-etre-visuel/"/>
    <hyperlink ref="R17" r:id="rId10" display="http://jobzel.com/item.php?id=48813"/>
    <hyperlink ref="R18" r:id="rId11" display="http://jobzel.com/item.php?id=48812"/>
    <hyperlink ref="R19" r:id="rId12" display="http://jobzel.com/item.php?id=48814"/>
    <hyperlink ref="R20" r:id="rId13" display="http://jobzel.com/item.php?id=48824"/>
    <hyperlink ref="R21" r:id="rId14" display="http://jobzel.com/item.php?id=49292"/>
    <hyperlink ref="R22" r:id="rId15" display="http://jobzel.com/item.php?id=49291"/>
    <hyperlink ref="R23" r:id="rId16" display="http://jobzel.com/item.php?id=49303"/>
    <hyperlink ref="R24" r:id="rId17" display="http://jobzel.com/item.php?id=49638"/>
    <hyperlink ref="R25" r:id="rId18" display="http://jobzel.com/item.php?id=49640"/>
    <hyperlink ref="R26" r:id="rId19" display="http://jobzel.com/item.php?id=49639"/>
    <hyperlink ref="R27" r:id="rId20" display="http://jobzel.com/item.php?id=49767"/>
    <hyperlink ref="R28" r:id="rId21" display="http://jobzel.com/item.php?id=49767"/>
    <hyperlink ref="R29" r:id="rId22" display="http://jobzel.com/item.php?id=49765"/>
    <hyperlink ref="R30" r:id="rId23" display="http://jobzel.com/item.php?id=49766"/>
    <hyperlink ref="R31" r:id="rId24" display="http://jobzel.com/item.php?id=49789"/>
    <hyperlink ref="R32" r:id="rId25" display="https://www.fi.edu/sensory-friendly-everyday?fbclid=IwAR3r-egjTTdRlYOY26MY_nBiFJNu7VkCSA29GTGcjks3JERRf5WMe1w_uGA"/>
    <hyperlink ref="R33" r:id="rId26" display="https://www.linkedin.com/slink?code=f8v-feM"/>
    <hyperlink ref="R34" r:id="rId27" display="https://careersherpa.net/best-twitter-accounts-for-job-search-advice-2019/"/>
    <hyperlink ref="R35" r:id="rId28" display="https://careersherpa.net/best-twitter-accounts-for-job-search-advice-2019/"/>
    <hyperlink ref="R36" r:id="rId29" display="https://careersherpa.net/best-twitter-accounts-for-job-search-advice-2019/"/>
    <hyperlink ref="R37" r:id="rId30" display="http://jobzel.com/item.php?id=49622"/>
    <hyperlink ref="R38" r:id="rId31" display="http://jobzel.com/item.php?id=49767"/>
    <hyperlink ref="R39" r:id="rId32" display="http://jobzel.com/item.php?id=49789"/>
    <hyperlink ref="R40" r:id="rId33" display="http://jobzel.com/item.php?id=49968"/>
    <hyperlink ref="R41" r:id="rId34" display="http://jobzel.com/item.php?id=49969"/>
    <hyperlink ref="R42" r:id="rId35" display="http://jobzel.com/item.php?id=50717"/>
    <hyperlink ref="R43" r:id="rId36" display="http://jobzel.com/item.php?id=50718"/>
    <hyperlink ref="R44" r:id="rId37" display="http://jobzel.com/item.php?id=50719"/>
    <hyperlink ref="R45" r:id="rId38" display="http://jobzel.com/item.php?id=50720"/>
    <hyperlink ref="R46" r:id="rId39" display="http://jobzel.com/item.php?id=50740"/>
    <hyperlink ref="R47" r:id="rId40" display="http://jobzel.com/item.php?id=50741"/>
    <hyperlink ref="R48" r:id="rId41" display="http://jobzel.com/item.php?id=50742"/>
    <hyperlink ref="R49" r:id="rId42" display="http://jobzel.com/item.php?id=50743"/>
    <hyperlink ref="R50" r:id="rId43" display="https://www.geezlove.com/Angy490112"/>
    <hyperlink ref="R51" r:id="rId44" display="https://www.geezlove.com/lesly680"/>
    <hyperlink ref="R52" r:id="rId45" display="https://www.geezlove.com/rosinedupon"/>
    <hyperlink ref="R53" r:id="rId46" display="https://www.geezlove.com/roxaneclerc"/>
    <hyperlink ref="R54" r:id="rId47" display="https://www.geezlove.com/4675abc"/>
    <hyperlink ref="R55" r:id="rId48" display="https://www.geezlove.com/Naomie024"/>
    <hyperlink ref="R56" r:id="rId49" display="https://www.geezlove.com/Doon098"/>
    <hyperlink ref="R57" r:id="rId50" display="https://www.geezlove.com/Michel968"/>
    <hyperlink ref="R59" r:id="rId51" display="https://www.tinypulse.com/blog/13-surprising-statistics-about-employee-retention?utm_source=twitter_afb09c20-a687-4542-b631-2a172a0d904b&amp;utm_medium=broxburndrive&amp;utm_term=&amp;utm_content=&amp;utm_campaign="/>
    <hyperlink ref="R60" r:id="rId52" display="http://ow.ly/2ReB30nHmjh"/>
    <hyperlink ref="R61" r:id="rId53" display="https://www.lollydaskal.com/leadership/5-ways-smart-people-sabotage-their-success/?utm_source=twitter_44bab3c8-587c-493c-968d-f745a0a87dba&amp;utm_medium=broxburndrive&amp;utm_term=&amp;utm_content=&amp;utm_campaign="/>
    <hyperlink ref="R62" r:id="rId54" display="http://ow.ly/UYzH30nHmdK"/>
    <hyperlink ref="R63" r:id="rId55" display="https://www.lollydaskal.com/leadership/7-reasons-your-people-are-frustrated-with-your-leadership/?utm_source=twitter_c70154b2-41bc-4ac9-948d-7fe36fb2ccf1&amp;utm_medium=broxburndrive&amp;utm_term=&amp;utm_content=&amp;utm_campaign="/>
    <hyperlink ref="R64" r:id="rId56" display="https://www.lollydaskal.com/leadership/7-reasons-your-people-are-frustrated-with-your-leadership/?utm_source=twitter_c70154b2-41bc-4ac9-948d-7fe36fb2ccf1&amp;utm_medium=broxburndrive&amp;utm_term=&amp;utm_content=&amp;utm_campaign="/>
    <hyperlink ref="R65" r:id="rId57" display="http://studycourse.org/course-directory/course/the-complete-recruiter-in-28-days-online/14/34"/>
    <hyperlink ref="R66" r:id="rId58" display="http://jobzel.com/item.php?id=48194"/>
    <hyperlink ref="R67" r:id="rId59" display="http://jobzel.com/item.php?id=48276"/>
    <hyperlink ref="R68" r:id="rId60" display="http://jobzel.com/item.php?id=48279"/>
    <hyperlink ref="R69" r:id="rId61" display="http://jobzel.com/item.php?id=48280"/>
    <hyperlink ref="R70" r:id="rId62" display="http://jobzel.com/item.php?id=48286"/>
    <hyperlink ref="R71" r:id="rId63" display="http://jobzel.com/item.php?id=48450"/>
    <hyperlink ref="R72" r:id="rId64" display="http://jobzel.com/item.php?id=48451"/>
    <hyperlink ref="R73" r:id="rId65" display="http://jobzel.com/item.php?id=48464"/>
    <hyperlink ref="R74" r:id="rId66" display="http://jobzel.com/item.php?id=48465"/>
    <hyperlink ref="R75" r:id="rId67" display="http://jobzel.com/item.php?id=48477"/>
    <hyperlink ref="R76" r:id="rId68" display="http://jobzel.com/item.php?id=48478"/>
    <hyperlink ref="R77" r:id="rId69" display="http://jobzel.com/item.php?id=48479"/>
    <hyperlink ref="R78" r:id="rId70" display="http://jobzel.com/item.php?id=48612"/>
    <hyperlink ref="R79" r:id="rId71" display="http://jobzel.com/item.php?id=48618"/>
    <hyperlink ref="R80" r:id="rId72" display="http://jobzel.com/item.php?id=48624"/>
    <hyperlink ref="R81" r:id="rId73" display="http://jobzel.com/item.php?id=48642"/>
    <hyperlink ref="R82" r:id="rId74" display="http://jobzel.com/item.php?id=48658"/>
    <hyperlink ref="R83" r:id="rId75" display="http://jobzel.com/item.php?id=48672"/>
    <hyperlink ref="R84" r:id="rId76" display="http://jobzel.com/item.php?id=48673"/>
    <hyperlink ref="R85" r:id="rId77" display="http://jobzel.com/item.php?id=48674"/>
    <hyperlink ref="R86" r:id="rId78" display="http://jobzel.com/item.php?id=48675"/>
    <hyperlink ref="R87" r:id="rId79" display="http://jobzel.com/item.php?id=48676"/>
    <hyperlink ref="R88" r:id="rId80" display="http://jobzel.com/item.php?id=48677"/>
    <hyperlink ref="R89" r:id="rId81" display="http://jobzel.com/item.php?id=48702"/>
    <hyperlink ref="R90" r:id="rId82" display="http://jobzel.com/item.php?id=48703"/>
    <hyperlink ref="R91" r:id="rId83" display="http://jobzel.com/item.php?id=48704"/>
    <hyperlink ref="R92" r:id="rId84" display="http://jobzel.com/item.php?id=48705"/>
    <hyperlink ref="R93" r:id="rId85" display="http://jobzel.com/item.php?id=48706"/>
    <hyperlink ref="R94" r:id="rId86" display="http://jobzel.com/item.php?id=48812"/>
    <hyperlink ref="R95" r:id="rId87" display="http://jobzel.com/item.php?id=48813"/>
    <hyperlink ref="R96" r:id="rId88" display="http://jobzel.com/item.php?id=48814"/>
    <hyperlink ref="R97" r:id="rId89" display="http://jobzel.com/item.php?id=48824"/>
    <hyperlink ref="R98" r:id="rId90" display="http://jobzel.com/item.php?id=48835"/>
    <hyperlink ref="R99" r:id="rId91" display="http://jobzel.com/item.php?id=48877"/>
    <hyperlink ref="R100" r:id="rId92" display="http://jobzel.com/item.php?id=48878"/>
    <hyperlink ref="R101" r:id="rId93" display="http://jobzel.com/item.php?id=48888"/>
    <hyperlink ref="R102" r:id="rId94" display="http://jobzel.com/item.php?id=48889"/>
    <hyperlink ref="R103" r:id="rId95" display="http://jobzel.com/item.php?id=48890"/>
    <hyperlink ref="R104" r:id="rId96" display="http://jobzel.com/item.php?id=48891"/>
    <hyperlink ref="R105" r:id="rId97" display="http://jobzel.com/item.php?id=48892"/>
    <hyperlink ref="R106" r:id="rId98" display="http://jobzel.com/item.php?id=48893"/>
    <hyperlink ref="R107" r:id="rId99" display="http://jobzel.com/item.php?id=48894"/>
    <hyperlink ref="R108" r:id="rId100" display="http://jobzel.com/item.php?id=48895"/>
    <hyperlink ref="R109" r:id="rId101" display="http://jobzel.com/item.php?id=48896"/>
    <hyperlink ref="R110" r:id="rId102" display="http://jobzel.com/item.php?id=48897"/>
    <hyperlink ref="R111" r:id="rId103" display="http://jobzel.com/item.php?id=48920"/>
    <hyperlink ref="R112" r:id="rId104" display="http://jobzel.com/item.php?id=48921"/>
    <hyperlink ref="R113" r:id="rId105" display="http://jobzel.com/item.php?id=48958"/>
    <hyperlink ref="R114" r:id="rId106" display="http://jobzel.com/item.php?id=48959"/>
    <hyperlink ref="R115" r:id="rId107" display="http://jobzel.com/item.php?id=48960"/>
    <hyperlink ref="R116" r:id="rId108" display="http://jobzel.com/item.php?id=48961"/>
    <hyperlink ref="R117" r:id="rId109" display="http://jobzel.com/item.php?id=48962"/>
    <hyperlink ref="R118" r:id="rId110" display="http://jobzel.com/item.php?id=48963"/>
    <hyperlink ref="R119" r:id="rId111" display="http://jobzel.com/item.php?id=48964"/>
    <hyperlink ref="R120" r:id="rId112" display="http://jobzel.com/item.php?id=48965"/>
    <hyperlink ref="R121" r:id="rId113" display="http://jobzel.com/item.php?id=48995"/>
    <hyperlink ref="R122" r:id="rId114" display="http://jobzel.com/item.php?id=48996"/>
    <hyperlink ref="R123" r:id="rId115" display="http://jobzel.com/item.php?id=49059"/>
    <hyperlink ref="R124" r:id="rId116" display="http://jobzel.com/item.php?id=49098"/>
    <hyperlink ref="R125" r:id="rId117" display="http://jobzel.com/item.php?id=49099"/>
    <hyperlink ref="R126" r:id="rId118" display="http://jobzel.com/item.php?id=49100"/>
    <hyperlink ref="R127" r:id="rId119" display="http://jobzel.com/item.php?id=49101"/>
    <hyperlink ref="R128" r:id="rId120" display="http://jobzel.com/item.php?id=49102"/>
    <hyperlink ref="R129" r:id="rId121" display="http://jobzel.com/item.php?id=49131"/>
    <hyperlink ref="R130" r:id="rId122" display="http://jobzel.com/item.php?id=49132"/>
    <hyperlink ref="R131" r:id="rId123" display="http://jobzel.com/item.php?id=49158"/>
    <hyperlink ref="R132" r:id="rId124" display="http://jobzel.com/item.php?id=49159"/>
    <hyperlink ref="R133" r:id="rId125" display="http://jobzel.com/item.php?id=49168"/>
    <hyperlink ref="R134" r:id="rId126" display="http://jobzel.com/item.php?id=49176"/>
    <hyperlink ref="R135" r:id="rId127" display="http://jobzel.com/item.php?id=49177"/>
    <hyperlink ref="R136" r:id="rId128" display="http://jobzel.com/item.php?id=49178"/>
    <hyperlink ref="R137" r:id="rId129" display="http://jobzel.com/item.php?id=49224"/>
    <hyperlink ref="R138" r:id="rId130" display="http://jobzel.com/item.php?id=49225"/>
    <hyperlink ref="R139" r:id="rId131" display="http://jobzel.com/item.php?id=49226"/>
    <hyperlink ref="R140" r:id="rId132" display="http://jobzel.com/item.php?id=49227"/>
    <hyperlink ref="R141" r:id="rId133" display="http://jobzel.com/item.php?id=49228"/>
    <hyperlink ref="R142" r:id="rId134" display="http://jobzel.com/item.php?id=49229"/>
    <hyperlink ref="R143" r:id="rId135" display="http://jobzel.com/item.php?id=49230"/>
    <hyperlink ref="R144" r:id="rId136" display="http://jobzel.com/item.php?id=49231"/>
    <hyperlink ref="R145" r:id="rId137" display="http://jobzel.com/item.php?id=49232"/>
    <hyperlink ref="R146" r:id="rId138" display="http://jobzel.com/item.php?id=49233"/>
    <hyperlink ref="R147" r:id="rId139" display="http://jobzel.com/item.php?id=49237"/>
    <hyperlink ref="R148" r:id="rId140" display="http://jobzel.com/item.php?id=49238"/>
    <hyperlink ref="R149" r:id="rId141" display="http://jobzel.com/item.php?id=49239"/>
    <hyperlink ref="R150" r:id="rId142" display="http://jobzel.com/item.php?id=49248"/>
    <hyperlink ref="R151" r:id="rId143" display="http://jobzel.com/item.php?id=49249"/>
    <hyperlink ref="R152" r:id="rId144" display="http://jobzel.com/item.php?id=49250"/>
    <hyperlink ref="R153" r:id="rId145" display="http://jobzel.com/item.php?id=49251"/>
    <hyperlink ref="R154" r:id="rId146" display="http://jobzel.com/item.php?id=49252"/>
    <hyperlink ref="R155" r:id="rId147" display="http://jobzel.com/item.php?id=49253"/>
    <hyperlink ref="R156" r:id="rId148" display="http://jobzel.com/item.php?id=49254"/>
    <hyperlink ref="R157" r:id="rId149" display="http://jobzel.com/item.php?id=49255"/>
    <hyperlink ref="R158" r:id="rId150" display="http://jobzel.com/item.php?id=49262"/>
    <hyperlink ref="R159" r:id="rId151" display="http://jobzel.com/item.php?id=49271"/>
    <hyperlink ref="R160" r:id="rId152" display="http://jobzel.com/item.php?id=49272"/>
    <hyperlink ref="R161" r:id="rId153" display="http://jobzel.com/item.php?id=49273"/>
    <hyperlink ref="R162" r:id="rId154" display="http://jobzel.com/item.php?id=49274"/>
    <hyperlink ref="R163" r:id="rId155" display="http://jobzel.com/item.php?id=49286"/>
    <hyperlink ref="R164" r:id="rId156" display="http://jobzel.com/item.php?id=49291"/>
    <hyperlink ref="R165" r:id="rId157" display="http://jobzel.com/item.php?id=49292"/>
    <hyperlink ref="R166" r:id="rId158" display="http://jobzel.com/item.php?id=49300"/>
    <hyperlink ref="R167" r:id="rId159" display="http://jobzel.com/item.php?id=49301"/>
    <hyperlink ref="R168" r:id="rId160" display="http://jobzel.com/item.php?id=49302"/>
    <hyperlink ref="R169" r:id="rId161" display="http://jobzel.com/item.php?id=49303"/>
    <hyperlink ref="R170" r:id="rId162" display="http://jobzel.com/item.php?id=49336"/>
    <hyperlink ref="R171" r:id="rId163" display="http://jobzel.com/item.php?id=49337"/>
    <hyperlink ref="R172" r:id="rId164" display="http://jobzel.com/item.php?id=49340"/>
    <hyperlink ref="R173" r:id="rId165" display="http://jobzel.com/item.php?id=49341"/>
    <hyperlink ref="R174" r:id="rId166" display="http://jobzel.com/item.php?id=49342"/>
    <hyperlink ref="R175" r:id="rId167" display="http://jobzel.com/item.php?id=49343"/>
    <hyperlink ref="R176" r:id="rId168" display="http://jobzel.com/item.php?id=49344"/>
    <hyperlink ref="R177" r:id="rId169" display="http://jobzel.com/item.php?id=49443"/>
    <hyperlink ref="R178" r:id="rId170" display="http://jobzel.com/item.php?id=49444"/>
    <hyperlink ref="R179" r:id="rId171" display="http://jobzel.com/item.php?id=49455"/>
    <hyperlink ref="R180" r:id="rId172" display="http://jobzel.com/item.php?id=49456"/>
    <hyperlink ref="R181" r:id="rId173" display="http://jobzel.com/item.php?id=49457"/>
    <hyperlink ref="R182" r:id="rId174" display="http://jobzel.com/item.php?id=49458"/>
    <hyperlink ref="R183" r:id="rId175" display="http://jobzel.com/item.php?id=49459"/>
    <hyperlink ref="R184" r:id="rId176" display="http://jobzel.com/item.php?id=49460"/>
    <hyperlink ref="R185" r:id="rId177" display="http://jobzel.com/item.php?id=49472"/>
    <hyperlink ref="R186" r:id="rId178" display="http://jobzel.com/item.php?id=49563"/>
    <hyperlink ref="R187" r:id="rId179" display="http://jobzel.com/item.php?id=49564"/>
    <hyperlink ref="R188" r:id="rId180" display="http://jobzel.com/item.php?id=49565"/>
    <hyperlink ref="R189" r:id="rId181" display="http://jobzel.com/item.php?id=49566"/>
    <hyperlink ref="R190" r:id="rId182" display="http://jobzel.com/item.php?id=49567"/>
    <hyperlink ref="R191" r:id="rId183" display="http://jobzel.com/item.php?id=49568"/>
    <hyperlink ref="R192" r:id="rId184" display="http://jobzel.com/item.php?id=49569"/>
    <hyperlink ref="R193" r:id="rId185" display="http://jobzel.com/item.php?id=49570"/>
    <hyperlink ref="R194" r:id="rId186" display="http://jobzel.com/item.php?id=49571"/>
    <hyperlink ref="R195" r:id="rId187" display="http://jobzel.com/item.php?id=49572"/>
    <hyperlink ref="R196" r:id="rId188" display="http://jobzel.com/item.php?id=49580"/>
    <hyperlink ref="R197" r:id="rId189" display="http://jobzel.com/item.php?id=49581"/>
    <hyperlink ref="R198" r:id="rId190" display="http://jobzel.com/item.php?id=49582"/>
    <hyperlink ref="R199" r:id="rId191" display="http://jobzel.com/item.php?id=49583"/>
    <hyperlink ref="R200" r:id="rId192" display="http://jobzel.com/item.php?id=49584"/>
    <hyperlink ref="R201" r:id="rId193" display="http://jobzel.com/item.php?id=49585"/>
    <hyperlink ref="R202" r:id="rId194" display="http://jobzel.com/item.php?id=49586"/>
    <hyperlink ref="R203" r:id="rId195" display="http://jobzel.com/item.php?id=49607"/>
    <hyperlink ref="R204" r:id="rId196" display="http://jobzel.com/item.php?id=49608"/>
    <hyperlink ref="R205" r:id="rId197" display="http://jobzel.com/item.php?id=49609"/>
    <hyperlink ref="R206" r:id="rId198" display="http://jobzel.com/item.php?id=49610"/>
    <hyperlink ref="R207" r:id="rId199" display="http://jobzel.com/item.php?id=49620"/>
    <hyperlink ref="R208" r:id="rId200" display="http://jobzel.com/item.php?id=49621"/>
    <hyperlink ref="R209" r:id="rId201" display="http://jobzel.com/item.php?id=49622"/>
    <hyperlink ref="R210" r:id="rId202" display="http://jobzel.com/item.php?id=49635"/>
    <hyperlink ref="R211" r:id="rId203" display="http://jobzel.com/item.php?id=49636"/>
    <hyperlink ref="R212" r:id="rId204" display="http://jobzel.com/item.php?id=49637"/>
    <hyperlink ref="R213" r:id="rId205" display="http://jobzel.com/item.php?id=49638"/>
    <hyperlink ref="R214" r:id="rId206" display="http://jobzel.com/item.php?id=49639"/>
    <hyperlink ref="R215" r:id="rId207" display="http://jobzel.com/item.php?id=49640"/>
    <hyperlink ref="R216" r:id="rId208" display="http://jobzel.com/item.php?id=49660"/>
    <hyperlink ref="R217" r:id="rId209" display="http://jobzel.com/item.php?id=49661"/>
    <hyperlink ref="R218" r:id="rId210" display="http://jobzel.com/item.php?id=49662"/>
    <hyperlink ref="R219" r:id="rId211" display="http://jobzel.com/item.php?id=49663"/>
    <hyperlink ref="R220" r:id="rId212" display="http://jobzel.com/item.php?id=49664"/>
    <hyperlink ref="R221" r:id="rId213" display="http://jobzel.com/item.php?id=49665"/>
    <hyperlink ref="R222" r:id="rId214" display="http://jobzel.com/item.php?id=49666"/>
    <hyperlink ref="R223" r:id="rId215" display="http://jobzel.com/item.php?id=49667"/>
    <hyperlink ref="R224" r:id="rId216" display="http://jobzel.com/item.php?id=49668"/>
    <hyperlink ref="R225" r:id="rId217" display="http://jobzel.com/item.php?id=49669"/>
    <hyperlink ref="R226" r:id="rId218" display="http://jobzel.com/item.php?id=49758"/>
    <hyperlink ref="R227" r:id="rId219" display="http://jobzel.com/item.php?id=49759"/>
    <hyperlink ref="R228" r:id="rId220" display="http://jobzel.com/item.php?id=49760"/>
    <hyperlink ref="R229" r:id="rId221" display="http://jobzel.com/item.php?id=49761"/>
    <hyperlink ref="R230" r:id="rId222" display="http://jobzel.com/item.php?id=49762"/>
    <hyperlink ref="R231" r:id="rId223" display="http://jobzel.com/item.php?id=49763"/>
    <hyperlink ref="R232" r:id="rId224" display="http://jobzel.com/item.php?id=49764"/>
    <hyperlink ref="R233" r:id="rId225" display="http://jobzel.com/item.php?id=49765"/>
    <hyperlink ref="R234" r:id="rId226" display="http://jobzel.com/item.php?id=49766"/>
    <hyperlink ref="R235" r:id="rId227" display="http://jobzel.com/item.php?id=49767"/>
    <hyperlink ref="R236" r:id="rId228" display="http://jobzel.com/item.php?id=49778"/>
    <hyperlink ref="R237" r:id="rId229" display="http://jobzel.com/item.php?id=49779"/>
    <hyperlink ref="R238" r:id="rId230" display="http://jobzel.com/item.php?id=49789"/>
    <hyperlink ref="R239" r:id="rId231" display="http://jobzel.com/item.php?id=49808"/>
    <hyperlink ref="R240" r:id="rId232" display="http://jobzel.com/item.php?id=49810"/>
    <hyperlink ref="R241" r:id="rId233" display="http://jobzel.com/item.php?id=49811"/>
    <hyperlink ref="R242" r:id="rId234" display="http://jobzel.com/item.php?id=49812"/>
    <hyperlink ref="R243" r:id="rId235" display="http://jobzel.com/item.php?id=49813"/>
    <hyperlink ref="R244" r:id="rId236" display="http://jobzel.com/item.php?id=49814"/>
    <hyperlink ref="R245" r:id="rId237" display="http://jobzel.com/item.php?id=49815"/>
    <hyperlink ref="R246" r:id="rId238" display="http://jobzel.com/item.php?id=49816"/>
    <hyperlink ref="R247" r:id="rId239" display="http://jobzel.com/item.php?id=49817"/>
    <hyperlink ref="R248" r:id="rId240" display="http://jobzel.com/item.php?id=49835"/>
    <hyperlink ref="R249" r:id="rId241" display="http://jobzel.com/item.php?id=49836"/>
    <hyperlink ref="R250" r:id="rId242" display="http://jobzel.com/item.php?id=49837"/>
    <hyperlink ref="R251" r:id="rId243" display="http://jobzel.com/item.php?id=49838"/>
    <hyperlink ref="R252" r:id="rId244" display="http://jobzel.com/item.php?id=49839"/>
    <hyperlink ref="R253" r:id="rId245" display="http://jobzel.com/item.php?id=49840"/>
    <hyperlink ref="R254" r:id="rId246" display="http://jobzel.com/item.php?id=49841"/>
    <hyperlink ref="R255" r:id="rId247" display="http://jobzel.com/item.php?id=49842"/>
    <hyperlink ref="R256" r:id="rId248" display="http://jobzel.com/item.php?id=49843"/>
    <hyperlink ref="R257" r:id="rId249" display="http://jobzel.com/item.php?id=49875"/>
    <hyperlink ref="R258" r:id="rId250" display="http://jobzel.com/item.php?id=49876"/>
    <hyperlink ref="R259" r:id="rId251" display="http://jobzel.com/item.php?id=49897"/>
    <hyperlink ref="R260" r:id="rId252" display="http://jobzel.com/item.php?id=49898"/>
    <hyperlink ref="R261" r:id="rId253" display="http://jobzel.com/item.php?id=49899"/>
    <hyperlink ref="R262" r:id="rId254" display="http://jobzel.com/item.php?id=49900"/>
    <hyperlink ref="R263" r:id="rId255" display="http://jobzel.com/item.php?id=49947"/>
    <hyperlink ref="R264" r:id="rId256" display="http://jobzel.com/item.php?id=49954"/>
    <hyperlink ref="R265" r:id="rId257" display="http://jobzel.com/item.php?id=49968"/>
    <hyperlink ref="R266" r:id="rId258" display="http://jobzel.com/item.php?id=49969"/>
    <hyperlink ref="R267" r:id="rId259" display="http://jobzel.com/item.php?id=49981"/>
    <hyperlink ref="R268" r:id="rId260" display="http://jobzel.com/item.php?id=49989"/>
    <hyperlink ref="R269" r:id="rId261" display="http://jobzel.com/item.php?id=49990"/>
    <hyperlink ref="R270" r:id="rId262" display="http://jobzel.com/item.php?id=49991"/>
    <hyperlink ref="R271" r:id="rId263" display="http://jobzel.com/item.php?id=49992"/>
    <hyperlink ref="R272" r:id="rId264" display="http://jobzel.com/item.php?id=49993"/>
    <hyperlink ref="R273" r:id="rId265" display="http://jobzel.com/item.php?id=49994"/>
    <hyperlink ref="R274" r:id="rId266" display="http://jobzel.com/item.php?id=50012"/>
    <hyperlink ref="R275" r:id="rId267" display="http://jobzel.com/item.php?id=50026"/>
    <hyperlink ref="R276" r:id="rId268" display="http://jobzel.com/item.php?id=50027"/>
    <hyperlink ref="R277" r:id="rId269" display="http://jobzel.com/item.php?id=50028"/>
    <hyperlink ref="R278" r:id="rId270" display="http://jobzel.com/item.php?id=50029"/>
    <hyperlink ref="R279" r:id="rId271" display="http://jobzel.com/item.php?id=50070"/>
    <hyperlink ref="R280" r:id="rId272" display="http://jobzel.com/item.php?id=50071"/>
    <hyperlink ref="R281" r:id="rId273" display="http://jobzel.com/item.php?id=50072"/>
    <hyperlink ref="R282" r:id="rId274" display="http://jobzel.com/item.php?id=50073"/>
    <hyperlink ref="R283" r:id="rId275" display="http://jobzel.com/item.php?id=50074"/>
    <hyperlink ref="R284" r:id="rId276" display="http://jobzel.com/item.php?id=50075"/>
    <hyperlink ref="R285" r:id="rId277" display="http://jobzel.com/item.php?id=50169"/>
    <hyperlink ref="R286" r:id="rId278" display="http://jobzel.com/item.php?id=50213"/>
    <hyperlink ref="R287" r:id="rId279" display="http://jobzel.com/item.php?id=50214"/>
    <hyperlink ref="R288" r:id="rId280" display="http://jobzel.com/item.php?id=50215"/>
    <hyperlink ref="R289" r:id="rId281" display="http://jobzel.com/item.php?id=50216"/>
    <hyperlink ref="R290" r:id="rId282" display="http://jobzel.com/item.php?id=50263"/>
    <hyperlink ref="R291" r:id="rId283" display="http://jobzel.com/item.php?id=50264"/>
    <hyperlink ref="R292" r:id="rId284" display="http://jobzel.com/item.php?id=50265"/>
    <hyperlink ref="R293" r:id="rId285" display="http://jobzel.com/item.php?id=50266"/>
    <hyperlink ref="R294" r:id="rId286" display="http://jobzel.com/item.php?id=50267"/>
    <hyperlink ref="R295" r:id="rId287" display="http://jobzel.com/item.php?id=50268"/>
    <hyperlink ref="R296" r:id="rId288" display="http://jobzel.com/item.php?id=50269"/>
    <hyperlink ref="R297" r:id="rId289" display="http://jobzel.com/item.php?id=50270"/>
    <hyperlink ref="R298" r:id="rId290" display="http://jobzel.com/item.php?id=50271"/>
    <hyperlink ref="R299" r:id="rId291" display="http://jobzel.com/item.php?id=50272"/>
    <hyperlink ref="R300" r:id="rId292" display="http://jobzel.com/item.php?id=50341"/>
    <hyperlink ref="R301" r:id="rId293" display="http://jobzel.com/item.php?id=50365"/>
    <hyperlink ref="R302" r:id="rId294" display="http://jobzel.com/item.php?id=50366"/>
    <hyperlink ref="R303" r:id="rId295" display="http://jobzel.com/item.php?id=50367"/>
    <hyperlink ref="R304" r:id="rId296" display="http://jobzel.com/item.php?id=50368"/>
    <hyperlink ref="R305" r:id="rId297" display="http://jobzel.com/item.php?id=50369"/>
    <hyperlink ref="R306" r:id="rId298" display="http://jobzel.com/item.php?id=50370"/>
    <hyperlink ref="R307" r:id="rId299" display="http://jobzel.com/item.php?id=50417"/>
    <hyperlink ref="R308" r:id="rId300" display="http://jobzel.com/item.php?id=50479"/>
    <hyperlink ref="R309" r:id="rId301" display="http://jobzel.com/item.php?id=50480"/>
    <hyperlink ref="R310" r:id="rId302" display="http://jobzel.com/item.php?id=50481"/>
    <hyperlink ref="R311" r:id="rId303" display="http://jobzel.com/item.php?id=50482"/>
    <hyperlink ref="R312" r:id="rId304" display="http://jobzel.com/item.php?id=50483"/>
    <hyperlink ref="R313" r:id="rId305" display="http://jobzel.com/item.php?id=50484"/>
    <hyperlink ref="R314" r:id="rId306" display="http://jobzel.com/item.php?id=50717"/>
    <hyperlink ref="R315" r:id="rId307" display="http://jobzel.com/item.php?id=50718"/>
    <hyperlink ref="R316" r:id="rId308" display="http://jobzel.com/item.php?id=50719"/>
    <hyperlink ref="R317" r:id="rId309" display="http://jobzel.com/item.php?id=50720"/>
    <hyperlink ref="R318" r:id="rId310" display="http://jobzel.com/item.php?id=50740"/>
    <hyperlink ref="R319" r:id="rId311" display="http://jobzel.com/item.php?id=50741"/>
    <hyperlink ref="R320" r:id="rId312" display="http://jobzel.com/item.php?id=50742"/>
    <hyperlink ref="R321" r:id="rId313" display="http://jobzel.com/item.php?id=50743"/>
    <hyperlink ref="R322" r:id="rId314" display="http://jobzel.com/item.php?id=50809"/>
    <hyperlink ref="R323" r:id="rId315" display="http://jobzel.com/item.php?id=50810"/>
    <hyperlink ref="R324" r:id="rId316" display="http://jobzel.com/item.php?id=50835"/>
    <hyperlink ref="R325" r:id="rId317" display="http://jobzel.com/item.php?id=50836"/>
    <hyperlink ref="R326" r:id="rId318" display="http://jobzel.com/item.php?id=50876"/>
    <hyperlink ref="R327" r:id="rId319" display="http://jobzel.com/item.php?id=50877"/>
    <hyperlink ref="R328" r:id="rId320" display="http://jobzel.com/item.php?id=50878"/>
    <hyperlink ref="R329" r:id="rId321" display="http://jobzel.com/item.php?id=50879"/>
    <hyperlink ref="R330" r:id="rId322" display="http://jobzel.com/item.php?id=50880"/>
    <hyperlink ref="R331" r:id="rId323" display="http://jobzel.com/item.php?id=50881"/>
    <hyperlink ref="R332" r:id="rId324" display="http://jobzel.com/item.php?id=50882"/>
    <hyperlink ref="R333" r:id="rId325" display="http://jobzel.com/item.php?id=50883"/>
    <hyperlink ref="R334" r:id="rId326" display="http://jobzel.com/item.php?id=50884"/>
    <hyperlink ref="R335" r:id="rId327" display="http://jobzel.com/item.php?id=50908"/>
    <hyperlink ref="R336" r:id="rId328" display="http://jobzel.com/item.php?id=50909"/>
    <hyperlink ref="R337" r:id="rId329" display="http://jobzel.com/item.php?id=51285"/>
    <hyperlink ref="R338" r:id="rId330" display="http://jobzel.com/item.php?id=51303"/>
    <hyperlink ref="R339" r:id="rId331" display="http://jobzel.com/item.php?id=51304"/>
    <hyperlink ref="R340" r:id="rId332" display="http://jobzel.com/item.php?id=51305"/>
    <hyperlink ref="R341" r:id="rId333" display="http://jobzel.com/item.php?id=51306"/>
    <hyperlink ref="R342" r:id="rId334" display="http://jobzel.com/item.php?id=51307"/>
    <hyperlink ref="R343" r:id="rId335" display="http://jobzel.com/item.php?id=51308"/>
    <hyperlink ref="R344" r:id="rId336" display="http://jobzel.com/item.php?id=51309"/>
    <hyperlink ref="R345" r:id="rId337" display="http://jobzel.com/item.php?id=51310"/>
    <hyperlink ref="R346" r:id="rId338" display="http://jobzel.com/item.php?id=51311"/>
    <hyperlink ref="R347" r:id="rId339" display="http://jobzel.com/item.php?id=51312"/>
    <hyperlink ref="U3" r:id="rId340" display="https://pbs.twimg.com/media/EDdbyZQUYAANZBz.jpg"/>
    <hyperlink ref="U4" r:id="rId341" display="https://pbs.twimg.com/media/EDmeAMeXYAAksee.jpg"/>
    <hyperlink ref="U7" r:id="rId342" display="https://pbs.twimg.com/media/EDurSYpXoAIwUha.jpg"/>
    <hyperlink ref="U8" r:id="rId343" display="https://pbs.twimg.com/media/EDyHAadXYAExa6D.jpg"/>
    <hyperlink ref="U10" r:id="rId344" display="https://pbs.twimg.com/media/EDtHx_oWwAEurSs.jpg"/>
    <hyperlink ref="U11" r:id="rId345" display="https://pbs.twimg.com/media/ED74JBiXUAAIW-N.jpg"/>
    <hyperlink ref="U14" r:id="rId346" display="https://pbs.twimg.com/tweet_video_thumb/EEBxJiBXoAAptpY.jpg"/>
    <hyperlink ref="U33" r:id="rId347" display="https://pbs.twimg.com/media/EEPfMfhUcAAwCaK.jpg"/>
    <hyperlink ref="U34" r:id="rId348" display="https://pbs.twimg.com/media/EEW6MgPX4AAKwrA.jpg"/>
    <hyperlink ref="U35" r:id="rId349" display="https://pbs.twimg.com/media/EEW6M9tXkAA2mvh.jpg"/>
    <hyperlink ref="U36" r:id="rId350" display="https://pbs.twimg.com/media/EEW6NwjX4AAO8OZ.jpg"/>
    <hyperlink ref="U59" r:id="rId351" display="https://pbs.twimg.com/media/EDmgSr5WsAADcVj.jpg"/>
    <hyperlink ref="U60" r:id="rId352" display="https://pbs.twimg.com/media/EDn-Lx4WsAIOS5u.jpg"/>
    <hyperlink ref="U61" r:id="rId353" display="https://pbs.twimg.com/media/ED7DNmSWkAAJdse.jpg"/>
    <hyperlink ref="U62" r:id="rId354" display="https://pbs.twimg.com/media/EEWbYIdXYAEUkUM.jpg"/>
    <hyperlink ref="U63" r:id="rId355" display="https://pbs.twimg.com/media/EEfJxlDWkAEeD6U.png"/>
    <hyperlink ref="U65" r:id="rId356" display="https://pbs.twimg.com/media/EEgPlG2XYAAiVEV.jpg"/>
    <hyperlink ref="V3" r:id="rId357" display="https://pbs.twimg.com/media/EDdbyZQUYAANZBz.jpg"/>
    <hyperlink ref="V4" r:id="rId358" display="https://pbs.twimg.com/media/EDmeAMeXYAAksee.jpg"/>
    <hyperlink ref="V5" r:id="rId359" display="http://pbs.twimg.com/profile_images/899669279997644800/wgsgFWbu_normal.jpg"/>
    <hyperlink ref="V6" r:id="rId360" display="http://pbs.twimg.com/profile_images/1148065401273798656/Nm8oYpA__normal.png"/>
    <hyperlink ref="V7" r:id="rId361" display="https://pbs.twimg.com/media/EDurSYpXoAIwUha.jpg"/>
    <hyperlink ref="V8" r:id="rId362" display="https://pbs.twimg.com/media/EDyHAadXYAExa6D.jpg"/>
    <hyperlink ref="V9" r:id="rId363" display="http://pbs.twimg.com/profile_images/710961330392580096/NlfnnDZf_normal.jpg"/>
    <hyperlink ref="V10" r:id="rId364" display="https://pbs.twimg.com/media/EDtHx_oWwAEurSs.jpg"/>
    <hyperlink ref="V11" r:id="rId365" display="https://pbs.twimg.com/media/ED74JBiXUAAIW-N.jpg"/>
    <hyperlink ref="V12" r:id="rId366" display="http://pbs.twimg.com/profile_images/816195135478333440/DcFOZCnu_normal.jpg"/>
    <hyperlink ref="V13" r:id="rId367" display="http://pbs.twimg.com/profile_images/1030445446089596928/dAckmVhn_normal.jpg"/>
    <hyperlink ref="V14" r:id="rId368" display="https://pbs.twimg.com/tweet_video_thumb/EEBxJiBXoAAptpY.jpg"/>
    <hyperlink ref="V15" r:id="rId369" display="http://pbs.twimg.com/profile_images/1138440054660112385/c5qua_GO_normal.jpg"/>
    <hyperlink ref="V16" r:id="rId370" display="http://pbs.twimg.com/profile_images/524847178938712065/v_Q_BX3N_normal.jpeg"/>
    <hyperlink ref="V17" r:id="rId371" display="http://abs.twimg.com/sticky/default_profile_images/default_profile_normal.png"/>
    <hyperlink ref="V18" r:id="rId372" display="http://abs.twimg.com/sticky/default_profile_images/default_profile_normal.png"/>
    <hyperlink ref="V19" r:id="rId373" display="http://abs.twimg.com/sticky/default_profile_images/default_profile_normal.png"/>
    <hyperlink ref="V20" r:id="rId374" display="http://abs.twimg.com/sticky/default_profile_images/default_profile_normal.png"/>
    <hyperlink ref="V21" r:id="rId375" display="http://abs.twimg.com/sticky/default_profile_images/default_profile_normal.png"/>
    <hyperlink ref="V22" r:id="rId376" display="http://abs.twimg.com/sticky/default_profile_images/default_profile_normal.png"/>
    <hyperlink ref="V23" r:id="rId377" display="http://abs.twimg.com/sticky/default_profile_images/default_profile_normal.png"/>
    <hyperlink ref="V24" r:id="rId378" display="http://abs.twimg.com/sticky/default_profile_images/default_profile_normal.png"/>
    <hyperlink ref="V25" r:id="rId379" display="http://abs.twimg.com/sticky/default_profile_images/default_profile_normal.png"/>
    <hyperlink ref="V26" r:id="rId380" display="http://abs.twimg.com/sticky/default_profile_images/default_profile_normal.png"/>
    <hyperlink ref="V27" r:id="rId381" display="http://abs.twimg.com/sticky/default_profile_images/default_profile_normal.png"/>
    <hyperlink ref="V28" r:id="rId382" display="http://abs.twimg.com/sticky/default_profile_images/default_profile_normal.png"/>
    <hyperlink ref="V29" r:id="rId383" display="http://abs.twimg.com/sticky/default_profile_images/default_profile_normal.png"/>
    <hyperlink ref="V30" r:id="rId384" display="http://abs.twimg.com/sticky/default_profile_images/default_profile_normal.png"/>
    <hyperlink ref="V31" r:id="rId385" display="http://abs.twimg.com/sticky/default_profile_images/default_profile_normal.png"/>
    <hyperlink ref="V32" r:id="rId386" display="http://pbs.twimg.com/profile_images/987768230918873088/Nnm0OzKG_normal.jpg"/>
    <hyperlink ref="V33" r:id="rId387" display="https://pbs.twimg.com/media/EEPfMfhUcAAwCaK.jpg"/>
    <hyperlink ref="V34" r:id="rId388" display="https://pbs.twimg.com/media/EEW6MgPX4AAKwrA.jpg"/>
    <hyperlink ref="V35" r:id="rId389" display="https://pbs.twimg.com/media/EEW6M9tXkAA2mvh.jpg"/>
    <hyperlink ref="V36" r:id="rId390" display="https://pbs.twimg.com/media/EEW6NwjX4AAO8OZ.jpg"/>
    <hyperlink ref="V37" r:id="rId391" display="http://pbs.twimg.com/profile_images/462977067852627969/DqUKL5ru_normal.png"/>
    <hyperlink ref="V38" r:id="rId392" display="http://pbs.twimg.com/profile_images/462977067852627969/DqUKL5ru_normal.png"/>
    <hyperlink ref="V39" r:id="rId393" display="http://pbs.twimg.com/profile_images/462977067852627969/DqUKL5ru_normal.png"/>
    <hyperlink ref="V40" r:id="rId394" display="http://pbs.twimg.com/profile_images/462977067852627969/DqUKL5ru_normal.png"/>
    <hyperlink ref="V41" r:id="rId395" display="http://pbs.twimg.com/profile_images/462977067852627969/DqUKL5ru_normal.png"/>
    <hyperlink ref="V42" r:id="rId396" display="http://pbs.twimg.com/profile_images/462977067852627969/DqUKL5ru_normal.png"/>
    <hyperlink ref="V43" r:id="rId397" display="http://pbs.twimg.com/profile_images/462977067852627969/DqUKL5ru_normal.png"/>
    <hyperlink ref="V44" r:id="rId398" display="http://pbs.twimg.com/profile_images/462977067852627969/DqUKL5ru_normal.png"/>
    <hyperlink ref="V45" r:id="rId399" display="http://pbs.twimg.com/profile_images/462977067852627969/DqUKL5ru_normal.png"/>
    <hyperlink ref="V46" r:id="rId400" display="http://pbs.twimg.com/profile_images/462977067852627969/DqUKL5ru_normal.png"/>
    <hyperlink ref="V47" r:id="rId401" display="http://pbs.twimg.com/profile_images/462977067852627969/DqUKL5ru_normal.png"/>
    <hyperlink ref="V48" r:id="rId402" display="http://pbs.twimg.com/profile_images/462977067852627969/DqUKL5ru_normal.png"/>
    <hyperlink ref="V49" r:id="rId403" display="http://pbs.twimg.com/profile_images/462977067852627969/DqUKL5ru_normal.png"/>
    <hyperlink ref="V50" r:id="rId404" display="http://pbs.twimg.com/profile_images/1125070148761784320/WcE2wsg9_normal.png"/>
    <hyperlink ref="V51" r:id="rId405" display="http://pbs.twimg.com/profile_images/1125070148761784320/WcE2wsg9_normal.png"/>
    <hyperlink ref="V52" r:id="rId406" display="http://pbs.twimg.com/profile_images/1125070148761784320/WcE2wsg9_normal.png"/>
    <hyperlink ref="V53" r:id="rId407" display="http://pbs.twimg.com/profile_images/1125070148761784320/WcE2wsg9_normal.png"/>
    <hyperlink ref="V54" r:id="rId408" display="http://pbs.twimg.com/profile_images/1125070148761784320/WcE2wsg9_normal.png"/>
    <hyperlink ref="V55" r:id="rId409" display="http://pbs.twimg.com/profile_images/1125070148761784320/WcE2wsg9_normal.png"/>
    <hyperlink ref="V56" r:id="rId410" display="http://pbs.twimg.com/profile_images/1125070148761784320/WcE2wsg9_normal.png"/>
    <hyperlink ref="V57" r:id="rId411" display="http://pbs.twimg.com/profile_images/1125070148761784320/WcE2wsg9_normal.png"/>
    <hyperlink ref="V58" r:id="rId412" display="http://pbs.twimg.com/profile_images/1165864599041839104/StCK7pOi_normal.jpg"/>
    <hyperlink ref="V59" r:id="rId413" display="https://pbs.twimg.com/media/EDmgSr5WsAADcVj.jpg"/>
    <hyperlink ref="V60" r:id="rId414" display="https://pbs.twimg.com/media/EDn-Lx4WsAIOS5u.jpg"/>
    <hyperlink ref="V61" r:id="rId415" display="https://pbs.twimg.com/media/ED7DNmSWkAAJdse.jpg"/>
    <hyperlink ref="V62" r:id="rId416" display="https://pbs.twimg.com/media/EEWbYIdXYAEUkUM.jpg"/>
    <hyperlink ref="V63" r:id="rId417" display="https://pbs.twimg.com/media/EEfJxlDWkAEeD6U.png"/>
    <hyperlink ref="V64" r:id="rId418" display="http://pbs.twimg.com/profile_images/1159482067031416832/oIQ9Msdt_normal.jpg"/>
    <hyperlink ref="V65" r:id="rId419" display="https://pbs.twimg.com/media/EEgPlG2XYAAiVEV.jpg"/>
    <hyperlink ref="V66" r:id="rId420" display="http://pbs.twimg.com/profile_images/678811341226770432/LS-bwLsN_normal.png"/>
    <hyperlink ref="V67" r:id="rId421" display="http://pbs.twimg.com/profile_images/678811341226770432/LS-bwLsN_normal.png"/>
    <hyperlink ref="V68" r:id="rId422" display="http://pbs.twimg.com/profile_images/678811341226770432/LS-bwLsN_normal.png"/>
    <hyperlink ref="V69" r:id="rId423" display="http://pbs.twimg.com/profile_images/678811341226770432/LS-bwLsN_normal.png"/>
    <hyperlink ref="V70" r:id="rId424" display="http://pbs.twimg.com/profile_images/678811341226770432/LS-bwLsN_normal.png"/>
    <hyperlink ref="V71" r:id="rId425" display="http://pbs.twimg.com/profile_images/678811341226770432/LS-bwLsN_normal.png"/>
    <hyperlink ref="V72" r:id="rId426" display="http://pbs.twimg.com/profile_images/678811341226770432/LS-bwLsN_normal.png"/>
    <hyperlink ref="V73" r:id="rId427" display="http://pbs.twimg.com/profile_images/678811341226770432/LS-bwLsN_normal.png"/>
    <hyperlink ref="V74" r:id="rId428" display="http://pbs.twimg.com/profile_images/678811341226770432/LS-bwLsN_normal.png"/>
    <hyperlink ref="V75" r:id="rId429" display="http://pbs.twimg.com/profile_images/678811341226770432/LS-bwLsN_normal.png"/>
    <hyperlink ref="V76" r:id="rId430" display="http://pbs.twimg.com/profile_images/678811341226770432/LS-bwLsN_normal.png"/>
    <hyperlink ref="V77" r:id="rId431" display="http://pbs.twimg.com/profile_images/678811341226770432/LS-bwLsN_normal.png"/>
    <hyperlink ref="V78" r:id="rId432" display="http://pbs.twimg.com/profile_images/678811341226770432/LS-bwLsN_normal.png"/>
    <hyperlink ref="V79" r:id="rId433" display="http://pbs.twimg.com/profile_images/678811341226770432/LS-bwLsN_normal.png"/>
    <hyperlink ref="V80" r:id="rId434" display="http://pbs.twimg.com/profile_images/678811341226770432/LS-bwLsN_normal.png"/>
    <hyperlink ref="V81" r:id="rId435" display="http://pbs.twimg.com/profile_images/678811341226770432/LS-bwLsN_normal.png"/>
    <hyperlink ref="V82" r:id="rId436" display="http://pbs.twimg.com/profile_images/678811341226770432/LS-bwLsN_normal.png"/>
    <hyperlink ref="V83" r:id="rId437" display="http://pbs.twimg.com/profile_images/678811341226770432/LS-bwLsN_normal.png"/>
    <hyperlink ref="V84" r:id="rId438" display="http://pbs.twimg.com/profile_images/678811341226770432/LS-bwLsN_normal.png"/>
    <hyperlink ref="V85" r:id="rId439" display="http://pbs.twimg.com/profile_images/678811341226770432/LS-bwLsN_normal.png"/>
    <hyperlink ref="V86" r:id="rId440" display="http://pbs.twimg.com/profile_images/678811341226770432/LS-bwLsN_normal.png"/>
    <hyperlink ref="V87" r:id="rId441" display="http://pbs.twimg.com/profile_images/678811341226770432/LS-bwLsN_normal.png"/>
    <hyperlink ref="V88" r:id="rId442" display="http://pbs.twimg.com/profile_images/678811341226770432/LS-bwLsN_normal.png"/>
    <hyperlink ref="V89" r:id="rId443" display="http://pbs.twimg.com/profile_images/678811341226770432/LS-bwLsN_normal.png"/>
    <hyperlink ref="V90" r:id="rId444" display="http://pbs.twimg.com/profile_images/678811341226770432/LS-bwLsN_normal.png"/>
    <hyperlink ref="V91" r:id="rId445" display="http://pbs.twimg.com/profile_images/678811341226770432/LS-bwLsN_normal.png"/>
    <hyperlink ref="V92" r:id="rId446" display="http://pbs.twimg.com/profile_images/678811341226770432/LS-bwLsN_normal.png"/>
    <hyperlink ref="V93" r:id="rId447" display="http://pbs.twimg.com/profile_images/678811341226770432/LS-bwLsN_normal.png"/>
    <hyperlink ref="V94" r:id="rId448" display="http://pbs.twimg.com/profile_images/678811341226770432/LS-bwLsN_normal.png"/>
    <hyperlink ref="V95" r:id="rId449" display="http://pbs.twimg.com/profile_images/678811341226770432/LS-bwLsN_normal.png"/>
    <hyperlink ref="V96" r:id="rId450" display="http://pbs.twimg.com/profile_images/678811341226770432/LS-bwLsN_normal.png"/>
    <hyperlink ref="V97" r:id="rId451" display="http://pbs.twimg.com/profile_images/678811341226770432/LS-bwLsN_normal.png"/>
    <hyperlink ref="V98" r:id="rId452" display="http://pbs.twimg.com/profile_images/678811341226770432/LS-bwLsN_normal.png"/>
    <hyperlink ref="V99" r:id="rId453" display="http://pbs.twimg.com/profile_images/678811341226770432/LS-bwLsN_normal.png"/>
    <hyperlink ref="V100" r:id="rId454" display="http://pbs.twimg.com/profile_images/678811341226770432/LS-bwLsN_normal.png"/>
    <hyperlink ref="V101" r:id="rId455" display="http://pbs.twimg.com/profile_images/678811341226770432/LS-bwLsN_normal.png"/>
    <hyperlink ref="V102" r:id="rId456" display="http://pbs.twimg.com/profile_images/678811341226770432/LS-bwLsN_normal.png"/>
    <hyperlink ref="V103" r:id="rId457" display="http://pbs.twimg.com/profile_images/678811341226770432/LS-bwLsN_normal.png"/>
    <hyperlink ref="V104" r:id="rId458" display="http://pbs.twimg.com/profile_images/678811341226770432/LS-bwLsN_normal.png"/>
    <hyperlink ref="V105" r:id="rId459" display="http://pbs.twimg.com/profile_images/678811341226770432/LS-bwLsN_normal.png"/>
    <hyperlink ref="V106" r:id="rId460" display="http://pbs.twimg.com/profile_images/678811341226770432/LS-bwLsN_normal.png"/>
    <hyperlink ref="V107" r:id="rId461" display="http://pbs.twimg.com/profile_images/678811341226770432/LS-bwLsN_normal.png"/>
    <hyperlink ref="V108" r:id="rId462" display="http://pbs.twimg.com/profile_images/678811341226770432/LS-bwLsN_normal.png"/>
    <hyperlink ref="V109" r:id="rId463" display="http://pbs.twimg.com/profile_images/678811341226770432/LS-bwLsN_normal.png"/>
    <hyperlink ref="V110" r:id="rId464" display="http://pbs.twimg.com/profile_images/678811341226770432/LS-bwLsN_normal.png"/>
    <hyperlink ref="V111" r:id="rId465" display="http://pbs.twimg.com/profile_images/678811341226770432/LS-bwLsN_normal.png"/>
    <hyperlink ref="V112" r:id="rId466" display="http://pbs.twimg.com/profile_images/678811341226770432/LS-bwLsN_normal.png"/>
    <hyperlink ref="V113" r:id="rId467" display="http://pbs.twimg.com/profile_images/678811341226770432/LS-bwLsN_normal.png"/>
    <hyperlink ref="V114" r:id="rId468" display="http://pbs.twimg.com/profile_images/678811341226770432/LS-bwLsN_normal.png"/>
    <hyperlink ref="V115" r:id="rId469" display="http://pbs.twimg.com/profile_images/678811341226770432/LS-bwLsN_normal.png"/>
    <hyperlink ref="V116" r:id="rId470" display="http://pbs.twimg.com/profile_images/678811341226770432/LS-bwLsN_normal.png"/>
    <hyperlink ref="V117" r:id="rId471" display="http://pbs.twimg.com/profile_images/678811341226770432/LS-bwLsN_normal.png"/>
    <hyperlink ref="V118" r:id="rId472" display="http://pbs.twimg.com/profile_images/678811341226770432/LS-bwLsN_normal.png"/>
    <hyperlink ref="V119" r:id="rId473" display="http://pbs.twimg.com/profile_images/678811341226770432/LS-bwLsN_normal.png"/>
    <hyperlink ref="V120" r:id="rId474" display="http://pbs.twimg.com/profile_images/678811341226770432/LS-bwLsN_normal.png"/>
    <hyperlink ref="V121" r:id="rId475" display="http://pbs.twimg.com/profile_images/678811341226770432/LS-bwLsN_normal.png"/>
    <hyperlink ref="V122" r:id="rId476" display="http://pbs.twimg.com/profile_images/678811341226770432/LS-bwLsN_normal.png"/>
    <hyperlink ref="V123" r:id="rId477" display="http://pbs.twimg.com/profile_images/678811341226770432/LS-bwLsN_normal.png"/>
    <hyperlink ref="V124" r:id="rId478" display="http://pbs.twimg.com/profile_images/678811341226770432/LS-bwLsN_normal.png"/>
    <hyperlink ref="V125" r:id="rId479" display="http://pbs.twimg.com/profile_images/678811341226770432/LS-bwLsN_normal.png"/>
    <hyperlink ref="V126" r:id="rId480" display="http://pbs.twimg.com/profile_images/678811341226770432/LS-bwLsN_normal.png"/>
    <hyperlink ref="V127" r:id="rId481" display="http://pbs.twimg.com/profile_images/678811341226770432/LS-bwLsN_normal.png"/>
    <hyperlink ref="V128" r:id="rId482" display="http://pbs.twimg.com/profile_images/678811341226770432/LS-bwLsN_normal.png"/>
    <hyperlink ref="V129" r:id="rId483" display="http://pbs.twimg.com/profile_images/678811341226770432/LS-bwLsN_normal.png"/>
    <hyperlink ref="V130" r:id="rId484" display="http://pbs.twimg.com/profile_images/678811341226770432/LS-bwLsN_normal.png"/>
    <hyperlink ref="V131" r:id="rId485" display="http://pbs.twimg.com/profile_images/678811341226770432/LS-bwLsN_normal.png"/>
    <hyperlink ref="V132" r:id="rId486" display="http://pbs.twimg.com/profile_images/678811341226770432/LS-bwLsN_normal.png"/>
    <hyperlink ref="V133" r:id="rId487" display="http://pbs.twimg.com/profile_images/678811341226770432/LS-bwLsN_normal.png"/>
    <hyperlink ref="V134" r:id="rId488" display="http://pbs.twimg.com/profile_images/678811341226770432/LS-bwLsN_normal.png"/>
    <hyperlink ref="V135" r:id="rId489" display="http://pbs.twimg.com/profile_images/678811341226770432/LS-bwLsN_normal.png"/>
    <hyperlink ref="V136" r:id="rId490" display="http://pbs.twimg.com/profile_images/678811341226770432/LS-bwLsN_normal.png"/>
    <hyperlink ref="V137" r:id="rId491" display="http://pbs.twimg.com/profile_images/678811341226770432/LS-bwLsN_normal.png"/>
    <hyperlink ref="V138" r:id="rId492" display="http://pbs.twimg.com/profile_images/678811341226770432/LS-bwLsN_normal.png"/>
    <hyperlink ref="V139" r:id="rId493" display="http://pbs.twimg.com/profile_images/678811341226770432/LS-bwLsN_normal.png"/>
    <hyperlink ref="V140" r:id="rId494" display="http://pbs.twimg.com/profile_images/678811341226770432/LS-bwLsN_normal.png"/>
    <hyperlink ref="V141" r:id="rId495" display="http://pbs.twimg.com/profile_images/678811341226770432/LS-bwLsN_normal.png"/>
    <hyperlink ref="V142" r:id="rId496" display="http://pbs.twimg.com/profile_images/678811341226770432/LS-bwLsN_normal.png"/>
    <hyperlink ref="V143" r:id="rId497" display="http://pbs.twimg.com/profile_images/678811341226770432/LS-bwLsN_normal.png"/>
    <hyperlink ref="V144" r:id="rId498" display="http://pbs.twimg.com/profile_images/678811341226770432/LS-bwLsN_normal.png"/>
    <hyperlink ref="V145" r:id="rId499" display="http://pbs.twimg.com/profile_images/678811341226770432/LS-bwLsN_normal.png"/>
    <hyperlink ref="V146" r:id="rId500" display="http://pbs.twimg.com/profile_images/678811341226770432/LS-bwLsN_normal.png"/>
    <hyperlink ref="V147" r:id="rId501" display="http://pbs.twimg.com/profile_images/678811341226770432/LS-bwLsN_normal.png"/>
    <hyperlink ref="V148" r:id="rId502" display="http://pbs.twimg.com/profile_images/678811341226770432/LS-bwLsN_normal.png"/>
    <hyperlink ref="V149" r:id="rId503" display="http://pbs.twimg.com/profile_images/678811341226770432/LS-bwLsN_normal.png"/>
    <hyperlink ref="V150" r:id="rId504" display="http://pbs.twimg.com/profile_images/678811341226770432/LS-bwLsN_normal.png"/>
    <hyperlink ref="V151" r:id="rId505" display="http://pbs.twimg.com/profile_images/678811341226770432/LS-bwLsN_normal.png"/>
    <hyperlink ref="V152" r:id="rId506" display="http://pbs.twimg.com/profile_images/678811341226770432/LS-bwLsN_normal.png"/>
    <hyperlink ref="V153" r:id="rId507" display="http://pbs.twimg.com/profile_images/678811341226770432/LS-bwLsN_normal.png"/>
    <hyperlink ref="V154" r:id="rId508" display="http://pbs.twimg.com/profile_images/678811341226770432/LS-bwLsN_normal.png"/>
    <hyperlink ref="V155" r:id="rId509" display="http://pbs.twimg.com/profile_images/678811341226770432/LS-bwLsN_normal.png"/>
    <hyperlink ref="V156" r:id="rId510" display="http://pbs.twimg.com/profile_images/678811341226770432/LS-bwLsN_normal.png"/>
    <hyperlink ref="V157" r:id="rId511" display="http://pbs.twimg.com/profile_images/678811341226770432/LS-bwLsN_normal.png"/>
    <hyperlink ref="V158" r:id="rId512" display="http://pbs.twimg.com/profile_images/678811341226770432/LS-bwLsN_normal.png"/>
    <hyperlink ref="V159" r:id="rId513" display="http://pbs.twimg.com/profile_images/678811341226770432/LS-bwLsN_normal.png"/>
    <hyperlink ref="V160" r:id="rId514" display="http://pbs.twimg.com/profile_images/678811341226770432/LS-bwLsN_normal.png"/>
    <hyperlink ref="V161" r:id="rId515" display="http://pbs.twimg.com/profile_images/678811341226770432/LS-bwLsN_normal.png"/>
    <hyperlink ref="V162" r:id="rId516" display="http://pbs.twimg.com/profile_images/678811341226770432/LS-bwLsN_normal.png"/>
    <hyperlink ref="V163" r:id="rId517" display="http://pbs.twimg.com/profile_images/678811341226770432/LS-bwLsN_normal.png"/>
    <hyperlink ref="V164" r:id="rId518" display="http://pbs.twimg.com/profile_images/678811341226770432/LS-bwLsN_normal.png"/>
    <hyperlink ref="V165" r:id="rId519" display="http://pbs.twimg.com/profile_images/678811341226770432/LS-bwLsN_normal.png"/>
    <hyperlink ref="V166" r:id="rId520" display="http://pbs.twimg.com/profile_images/678811341226770432/LS-bwLsN_normal.png"/>
    <hyperlink ref="V167" r:id="rId521" display="http://pbs.twimg.com/profile_images/678811341226770432/LS-bwLsN_normal.png"/>
    <hyperlink ref="V168" r:id="rId522" display="http://pbs.twimg.com/profile_images/678811341226770432/LS-bwLsN_normal.png"/>
    <hyperlink ref="V169" r:id="rId523" display="http://pbs.twimg.com/profile_images/678811341226770432/LS-bwLsN_normal.png"/>
    <hyperlink ref="V170" r:id="rId524" display="http://pbs.twimg.com/profile_images/678811341226770432/LS-bwLsN_normal.png"/>
    <hyperlink ref="V171" r:id="rId525" display="http://pbs.twimg.com/profile_images/678811341226770432/LS-bwLsN_normal.png"/>
    <hyperlink ref="V172" r:id="rId526" display="http://pbs.twimg.com/profile_images/678811341226770432/LS-bwLsN_normal.png"/>
    <hyperlink ref="V173" r:id="rId527" display="http://pbs.twimg.com/profile_images/678811341226770432/LS-bwLsN_normal.png"/>
    <hyperlink ref="V174" r:id="rId528" display="http://pbs.twimg.com/profile_images/678811341226770432/LS-bwLsN_normal.png"/>
    <hyperlink ref="V175" r:id="rId529" display="http://pbs.twimg.com/profile_images/678811341226770432/LS-bwLsN_normal.png"/>
    <hyperlink ref="V176" r:id="rId530" display="http://pbs.twimg.com/profile_images/678811341226770432/LS-bwLsN_normal.png"/>
    <hyperlink ref="V177" r:id="rId531" display="http://pbs.twimg.com/profile_images/678811341226770432/LS-bwLsN_normal.png"/>
    <hyperlink ref="V178" r:id="rId532" display="http://pbs.twimg.com/profile_images/678811341226770432/LS-bwLsN_normal.png"/>
    <hyperlink ref="V179" r:id="rId533" display="http://pbs.twimg.com/profile_images/678811341226770432/LS-bwLsN_normal.png"/>
    <hyperlink ref="V180" r:id="rId534" display="http://pbs.twimg.com/profile_images/678811341226770432/LS-bwLsN_normal.png"/>
    <hyperlink ref="V181" r:id="rId535" display="http://pbs.twimg.com/profile_images/678811341226770432/LS-bwLsN_normal.png"/>
    <hyperlink ref="V182" r:id="rId536" display="http://pbs.twimg.com/profile_images/678811341226770432/LS-bwLsN_normal.png"/>
    <hyperlink ref="V183" r:id="rId537" display="http://pbs.twimg.com/profile_images/678811341226770432/LS-bwLsN_normal.png"/>
    <hyperlink ref="V184" r:id="rId538" display="http://pbs.twimg.com/profile_images/678811341226770432/LS-bwLsN_normal.png"/>
    <hyperlink ref="V185" r:id="rId539" display="http://pbs.twimg.com/profile_images/678811341226770432/LS-bwLsN_normal.png"/>
    <hyperlink ref="V186" r:id="rId540" display="http://pbs.twimg.com/profile_images/678811341226770432/LS-bwLsN_normal.png"/>
    <hyperlink ref="V187" r:id="rId541" display="http://pbs.twimg.com/profile_images/678811341226770432/LS-bwLsN_normal.png"/>
    <hyperlink ref="V188" r:id="rId542" display="http://pbs.twimg.com/profile_images/678811341226770432/LS-bwLsN_normal.png"/>
    <hyperlink ref="V189" r:id="rId543" display="http://pbs.twimg.com/profile_images/678811341226770432/LS-bwLsN_normal.png"/>
    <hyperlink ref="V190" r:id="rId544" display="http://pbs.twimg.com/profile_images/678811341226770432/LS-bwLsN_normal.png"/>
    <hyperlink ref="V191" r:id="rId545" display="http://pbs.twimg.com/profile_images/678811341226770432/LS-bwLsN_normal.png"/>
    <hyperlink ref="V192" r:id="rId546" display="http://pbs.twimg.com/profile_images/678811341226770432/LS-bwLsN_normal.png"/>
    <hyperlink ref="V193" r:id="rId547" display="http://pbs.twimg.com/profile_images/678811341226770432/LS-bwLsN_normal.png"/>
    <hyperlink ref="V194" r:id="rId548" display="http://pbs.twimg.com/profile_images/678811341226770432/LS-bwLsN_normal.png"/>
    <hyperlink ref="V195" r:id="rId549" display="http://pbs.twimg.com/profile_images/678811341226770432/LS-bwLsN_normal.png"/>
    <hyperlink ref="V196" r:id="rId550" display="http://pbs.twimg.com/profile_images/678811341226770432/LS-bwLsN_normal.png"/>
    <hyperlink ref="V197" r:id="rId551" display="http://pbs.twimg.com/profile_images/678811341226770432/LS-bwLsN_normal.png"/>
    <hyperlink ref="V198" r:id="rId552" display="http://pbs.twimg.com/profile_images/678811341226770432/LS-bwLsN_normal.png"/>
    <hyperlink ref="V199" r:id="rId553" display="http://pbs.twimg.com/profile_images/678811341226770432/LS-bwLsN_normal.png"/>
    <hyperlink ref="V200" r:id="rId554" display="http://pbs.twimg.com/profile_images/678811341226770432/LS-bwLsN_normal.png"/>
    <hyperlink ref="V201" r:id="rId555" display="http://pbs.twimg.com/profile_images/678811341226770432/LS-bwLsN_normal.png"/>
    <hyperlink ref="V202" r:id="rId556" display="http://pbs.twimg.com/profile_images/678811341226770432/LS-bwLsN_normal.png"/>
    <hyperlink ref="V203" r:id="rId557" display="http://pbs.twimg.com/profile_images/678811341226770432/LS-bwLsN_normal.png"/>
    <hyperlink ref="V204" r:id="rId558" display="http://pbs.twimg.com/profile_images/678811341226770432/LS-bwLsN_normal.png"/>
    <hyperlink ref="V205" r:id="rId559" display="http://pbs.twimg.com/profile_images/678811341226770432/LS-bwLsN_normal.png"/>
    <hyperlink ref="V206" r:id="rId560" display="http://pbs.twimg.com/profile_images/678811341226770432/LS-bwLsN_normal.png"/>
    <hyperlink ref="V207" r:id="rId561" display="http://pbs.twimg.com/profile_images/678811341226770432/LS-bwLsN_normal.png"/>
    <hyperlink ref="V208" r:id="rId562" display="http://pbs.twimg.com/profile_images/678811341226770432/LS-bwLsN_normal.png"/>
    <hyperlink ref="V209" r:id="rId563" display="http://pbs.twimg.com/profile_images/678811341226770432/LS-bwLsN_normal.png"/>
    <hyperlink ref="V210" r:id="rId564" display="http://pbs.twimg.com/profile_images/678811341226770432/LS-bwLsN_normal.png"/>
    <hyperlink ref="V211" r:id="rId565" display="http://pbs.twimg.com/profile_images/678811341226770432/LS-bwLsN_normal.png"/>
    <hyperlink ref="V212" r:id="rId566" display="http://pbs.twimg.com/profile_images/678811341226770432/LS-bwLsN_normal.png"/>
    <hyperlink ref="V213" r:id="rId567" display="http://pbs.twimg.com/profile_images/678811341226770432/LS-bwLsN_normal.png"/>
    <hyperlink ref="V214" r:id="rId568" display="http://pbs.twimg.com/profile_images/678811341226770432/LS-bwLsN_normal.png"/>
    <hyperlink ref="V215" r:id="rId569" display="http://pbs.twimg.com/profile_images/678811341226770432/LS-bwLsN_normal.png"/>
    <hyperlink ref="V216" r:id="rId570" display="http://pbs.twimg.com/profile_images/678811341226770432/LS-bwLsN_normal.png"/>
    <hyperlink ref="V217" r:id="rId571" display="http://pbs.twimg.com/profile_images/678811341226770432/LS-bwLsN_normal.png"/>
    <hyperlink ref="V218" r:id="rId572" display="http://pbs.twimg.com/profile_images/678811341226770432/LS-bwLsN_normal.png"/>
    <hyperlink ref="V219" r:id="rId573" display="http://pbs.twimg.com/profile_images/678811341226770432/LS-bwLsN_normal.png"/>
    <hyperlink ref="V220" r:id="rId574" display="http://pbs.twimg.com/profile_images/678811341226770432/LS-bwLsN_normal.png"/>
    <hyperlink ref="V221" r:id="rId575" display="http://pbs.twimg.com/profile_images/678811341226770432/LS-bwLsN_normal.png"/>
    <hyperlink ref="V222" r:id="rId576" display="http://pbs.twimg.com/profile_images/678811341226770432/LS-bwLsN_normal.png"/>
    <hyperlink ref="V223" r:id="rId577" display="http://pbs.twimg.com/profile_images/678811341226770432/LS-bwLsN_normal.png"/>
    <hyperlink ref="V224" r:id="rId578" display="http://pbs.twimg.com/profile_images/678811341226770432/LS-bwLsN_normal.png"/>
    <hyperlink ref="V225" r:id="rId579" display="http://pbs.twimg.com/profile_images/678811341226770432/LS-bwLsN_normal.png"/>
    <hyperlink ref="V226" r:id="rId580" display="http://pbs.twimg.com/profile_images/678811341226770432/LS-bwLsN_normal.png"/>
    <hyperlink ref="V227" r:id="rId581" display="http://pbs.twimg.com/profile_images/678811341226770432/LS-bwLsN_normal.png"/>
    <hyperlink ref="V228" r:id="rId582" display="http://pbs.twimg.com/profile_images/678811341226770432/LS-bwLsN_normal.png"/>
    <hyperlink ref="V229" r:id="rId583" display="http://pbs.twimg.com/profile_images/678811341226770432/LS-bwLsN_normal.png"/>
    <hyperlink ref="V230" r:id="rId584" display="http://pbs.twimg.com/profile_images/678811341226770432/LS-bwLsN_normal.png"/>
    <hyperlink ref="V231" r:id="rId585" display="http://pbs.twimg.com/profile_images/678811341226770432/LS-bwLsN_normal.png"/>
    <hyperlink ref="V232" r:id="rId586" display="http://pbs.twimg.com/profile_images/678811341226770432/LS-bwLsN_normal.png"/>
    <hyperlink ref="V233" r:id="rId587" display="http://pbs.twimg.com/profile_images/678811341226770432/LS-bwLsN_normal.png"/>
    <hyperlink ref="V234" r:id="rId588" display="http://pbs.twimg.com/profile_images/678811341226770432/LS-bwLsN_normal.png"/>
    <hyperlink ref="V235" r:id="rId589" display="http://pbs.twimg.com/profile_images/678811341226770432/LS-bwLsN_normal.png"/>
    <hyperlink ref="V236" r:id="rId590" display="http://pbs.twimg.com/profile_images/678811341226770432/LS-bwLsN_normal.png"/>
    <hyperlink ref="V237" r:id="rId591" display="http://pbs.twimg.com/profile_images/678811341226770432/LS-bwLsN_normal.png"/>
    <hyperlink ref="V238" r:id="rId592" display="http://pbs.twimg.com/profile_images/678811341226770432/LS-bwLsN_normal.png"/>
    <hyperlink ref="V239" r:id="rId593" display="http://pbs.twimg.com/profile_images/678811341226770432/LS-bwLsN_normal.png"/>
    <hyperlink ref="V240" r:id="rId594" display="http://pbs.twimg.com/profile_images/678811341226770432/LS-bwLsN_normal.png"/>
    <hyperlink ref="V241" r:id="rId595" display="http://pbs.twimg.com/profile_images/678811341226770432/LS-bwLsN_normal.png"/>
    <hyperlink ref="V242" r:id="rId596" display="http://pbs.twimg.com/profile_images/678811341226770432/LS-bwLsN_normal.png"/>
    <hyperlink ref="V243" r:id="rId597" display="http://pbs.twimg.com/profile_images/678811341226770432/LS-bwLsN_normal.png"/>
    <hyperlink ref="V244" r:id="rId598" display="http://pbs.twimg.com/profile_images/678811341226770432/LS-bwLsN_normal.png"/>
    <hyperlink ref="V245" r:id="rId599" display="http://pbs.twimg.com/profile_images/678811341226770432/LS-bwLsN_normal.png"/>
    <hyperlink ref="V246" r:id="rId600" display="http://pbs.twimg.com/profile_images/678811341226770432/LS-bwLsN_normal.png"/>
    <hyperlink ref="V247" r:id="rId601" display="http://pbs.twimg.com/profile_images/678811341226770432/LS-bwLsN_normal.png"/>
    <hyperlink ref="V248" r:id="rId602" display="http://pbs.twimg.com/profile_images/678811341226770432/LS-bwLsN_normal.png"/>
    <hyperlink ref="V249" r:id="rId603" display="http://pbs.twimg.com/profile_images/678811341226770432/LS-bwLsN_normal.png"/>
    <hyperlink ref="V250" r:id="rId604" display="http://pbs.twimg.com/profile_images/678811341226770432/LS-bwLsN_normal.png"/>
    <hyperlink ref="V251" r:id="rId605" display="http://pbs.twimg.com/profile_images/678811341226770432/LS-bwLsN_normal.png"/>
    <hyperlink ref="V252" r:id="rId606" display="http://pbs.twimg.com/profile_images/678811341226770432/LS-bwLsN_normal.png"/>
    <hyperlink ref="V253" r:id="rId607" display="http://pbs.twimg.com/profile_images/678811341226770432/LS-bwLsN_normal.png"/>
    <hyperlink ref="V254" r:id="rId608" display="http://pbs.twimg.com/profile_images/678811341226770432/LS-bwLsN_normal.png"/>
    <hyperlink ref="V255" r:id="rId609" display="http://pbs.twimg.com/profile_images/678811341226770432/LS-bwLsN_normal.png"/>
    <hyperlink ref="V256" r:id="rId610" display="http://pbs.twimg.com/profile_images/678811341226770432/LS-bwLsN_normal.png"/>
    <hyperlink ref="V257" r:id="rId611" display="http://pbs.twimg.com/profile_images/678811341226770432/LS-bwLsN_normal.png"/>
    <hyperlink ref="V258" r:id="rId612" display="http://pbs.twimg.com/profile_images/678811341226770432/LS-bwLsN_normal.png"/>
    <hyperlink ref="V259" r:id="rId613" display="http://pbs.twimg.com/profile_images/678811341226770432/LS-bwLsN_normal.png"/>
    <hyperlink ref="V260" r:id="rId614" display="http://pbs.twimg.com/profile_images/678811341226770432/LS-bwLsN_normal.png"/>
    <hyperlink ref="V261" r:id="rId615" display="http://pbs.twimg.com/profile_images/678811341226770432/LS-bwLsN_normal.png"/>
    <hyperlink ref="V262" r:id="rId616" display="http://pbs.twimg.com/profile_images/678811341226770432/LS-bwLsN_normal.png"/>
    <hyperlink ref="V263" r:id="rId617" display="http://pbs.twimg.com/profile_images/678811341226770432/LS-bwLsN_normal.png"/>
    <hyperlink ref="V264" r:id="rId618" display="http://pbs.twimg.com/profile_images/678811341226770432/LS-bwLsN_normal.png"/>
    <hyperlink ref="V265" r:id="rId619" display="http://pbs.twimg.com/profile_images/678811341226770432/LS-bwLsN_normal.png"/>
    <hyperlink ref="V266" r:id="rId620" display="http://pbs.twimg.com/profile_images/678811341226770432/LS-bwLsN_normal.png"/>
    <hyperlink ref="V267" r:id="rId621" display="http://pbs.twimg.com/profile_images/678811341226770432/LS-bwLsN_normal.png"/>
    <hyperlink ref="V268" r:id="rId622" display="http://pbs.twimg.com/profile_images/678811341226770432/LS-bwLsN_normal.png"/>
    <hyperlink ref="V269" r:id="rId623" display="http://pbs.twimg.com/profile_images/678811341226770432/LS-bwLsN_normal.png"/>
    <hyperlink ref="V270" r:id="rId624" display="http://pbs.twimg.com/profile_images/678811341226770432/LS-bwLsN_normal.png"/>
    <hyperlink ref="V271" r:id="rId625" display="http://pbs.twimg.com/profile_images/678811341226770432/LS-bwLsN_normal.png"/>
    <hyperlink ref="V272" r:id="rId626" display="http://pbs.twimg.com/profile_images/678811341226770432/LS-bwLsN_normal.png"/>
    <hyperlink ref="V273" r:id="rId627" display="http://pbs.twimg.com/profile_images/678811341226770432/LS-bwLsN_normal.png"/>
    <hyperlink ref="V274" r:id="rId628" display="http://pbs.twimg.com/profile_images/678811341226770432/LS-bwLsN_normal.png"/>
    <hyperlink ref="V275" r:id="rId629" display="http://pbs.twimg.com/profile_images/678811341226770432/LS-bwLsN_normal.png"/>
    <hyperlink ref="V276" r:id="rId630" display="http://pbs.twimg.com/profile_images/678811341226770432/LS-bwLsN_normal.png"/>
    <hyperlink ref="V277" r:id="rId631" display="http://pbs.twimg.com/profile_images/678811341226770432/LS-bwLsN_normal.png"/>
    <hyperlink ref="V278" r:id="rId632" display="http://pbs.twimg.com/profile_images/678811341226770432/LS-bwLsN_normal.png"/>
    <hyperlink ref="V279" r:id="rId633" display="http://pbs.twimg.com/profile_images/678811341226770432/LS-bwLsN_normal.png"/>
    <hyperlink ref="V280" r:id="rId634" display="http://pbs.twimg.com/profile_images/678811341226770432/LS-bwLsN_normal.png"/>
    <hyperlink ref="V281" r:id="rId635" display="http://pbs.twimg.com/profile_images/678811341226770432/LS-bwLsN_normal.png"/>
    <hyperlink ref="V282" r:id="rId636" display="http://pbs.twimg.com/profile_images/678811341226770432/LS-bwLsN_normal.png"/>
    <hyperlink ref="V283" r:id="rId637" display="http://pbs.twimg.com/profile_images/678811341226770432/LS-bwLsN_normal.png"/>
    <hyperlink ref="V284" r:id="rId638" display="http://pbs.twimg.com/profile_images/678811341226770432/LS-bwLsN_normal.png"/>
    <hyperlink ref="V285" r:id="rId639" display="http://pbs.twimg.com/profile_images/678811341226770432/LS-bwLsN_normal.png"/>
    <hyperlink ref="V286" r:id="rId640" display="http://pbs.twimg.com/profile_images/678811341226770432/LS-bwLsN_normal.png"/>
    <hyperlink ref="V287" r:id="rId641" display="http://pbs.twimg.com/profile_images/678811341226770432/LS-bwLsN_normal.png"/>
    <hyperlink ref="V288" r:id="rId642" display="http://pbs.twimg.com/profile_images/678811341226770432/LS-bwLsN_normal.png"/>
    <hyperlink ref="V289" r:id="rId643" display="http://pbs.twimg.com/profile_images/678811341226770432/LS-bwLsN_normal.png"/>
    <hyperlink ref="V290" r:id="rId644" display="http://pbs.twimg.com/profile_images/678811341226770432/LS-bwLsN_normal.png"/>
    <hyperlink ref="V291" r:id="rId645" display="http://pbs.twimg.com/profile_images/678811341226770432/LS-bwLsN_normal.png"/>
    <hyperlink ref="V292" r:id="rId646" display="http://pbs.twimg.com/profile_images/678811341226770432/LS-bwLsN_normal.png"/>
    <hyperlink ref="V293" r:id="rId647" display="http://pbs.twimg.com/profile_images/678811341226770432/LS-bwLsN_normal.png"/>
    <hyperlink ref="V294" r:id="rId648" display="http://pbs.twimg.com/profile_images/678811341226770432/LS-bwLsN_normal.png"/>
    <hyperlink ref="V295" r:id="rId649" display="http://pbs.twimg.com/profile_images/678811341226770432/LS-bwLsN_normal.png"/>
    <hyperlink ref="V296" r:id="rId650" display="http://pbs.twimg.com/profile_images/678811341226770432/LS-bwLsN_normal.png"/>
    <hyperlink ref="V297" r:id="rId651" display="http://pbs.twimg.com/profile_images/678811341226770432/LS-bwLsN_normal.png"/>
    <hyperlink ref="V298" r:id="rId652" display="http://pbs.twimg.com/profile_images/678811341226770432/LS-bwLsN_normal.png"/>
    <hyperlink ref="V299" r:id="rId653" display="http://pbs.twimg.com/profile_images/678811341226770432/LS-bwLsN_normal.png"/>
    <hyperlink ref="V300" r:id="rId654" display="http://pbs.twimg.com/profile_images/678811341226770432/LS-bwLsN_normal.png"/>
    <hyperlink ref="V301" r:id="rId655" display="http://pbs.twimg.com/profile_images/678811341226770432/LS-bwLsN_normal.png"/>
    <hyperlink ref="V302" r:id="rId656" display="http://pbs.twimg.com/profile_images/678811341226770432/LS-bwLsN_normal.png"/>
    <hyperlink ref="V303" r:id="rId657" display="http://pbs.twimg.com/profile_images/678811341226770432/LS-bwLsN_normal.png"/>
    <hyperlink ref="V304" r:id="rId658" display="http://pbs.twimg.com/profile_images/678811341226770432/LS-bwLsN_normal.png"/>
    <hyperlink ref="V305" r:id="rId659" display="http://pbs.twimg.com/profile_images/678811341226770432/LS-bwLsN_normal.png"/>
    <hyperlink ref="V306" r:id="rId660" display="http://pbs.twimg.com/profile_images/678811341226770432/LS-bwLsN_normal.png"/>
    <hyperlink ref="V307" r:id="rId661" display="http://pbs.twimg.com/profile_images/678811341226770432/LS-bwLsN_normal.png"/>
    <hyperlink ref="V308" r:id="rId662" display="http://pbs.twimg.com/profile_images/678811341226770432/LS-bwLsN_normal.png"/>
    <hyperlink ref="V309" r:id="rId663" display="http://pbs.twimg.com/profile_images/678811341226770432/LS-bwLsN_normal.png"/>
    <hyperlink ref="V310" r:id="rId664" display="http://pbs.twimg.com/profile_images/678811341226770432/LS-bwLsN_normal.png"/>
    <hyperlink ref="V311" r:id="rId665" display="http://pbs.twimg.com/profile_images/678811341226770432/LS-bwLsN_normal.png"/>
    <hyperlink ref="V312" r:id="rId666" display="http://pbs.twimg.com/profile_images/678811341226770432/LS-bwLsN_normal.png"/>
    <hyperlink ref="V313" r:id="rId667" display="http://pbs.twimg.com/profile_images/678811341226770432/LS-bwLsN_normal.png"/>
    <hyperlink ref="V314" r:id="rId668" display="http://pbs.twimg.com/profile_images/678811341226770432/LS-bwLsN_normal.png"/>
    <hyperlink ref="V315" r:id="rId669" display="http://pbs.twimg.com/profile_images/678811341226770432/LS-bwLsN_normal.png"/>
    <hyperlink ref="V316" r:id="rId670" display="http://pbs.twimg.com/profile_images/678811341226770432/LS-bwLsN_normal.png"/>
    <hyperlink ref="V317" r:id="rId671" display="http://pbs.twimg.com/profile_images/678811341226770432/LS-bwLsN_normal.png"/>
    <hyperlink ref="V318" r:id="rId672" display="http://pbs.twimg.com/profile_images/678811341226770432/LS-bwLsN_normal.png"/>
    <hyperlink ref="V319" r:id="rId673" display="http://pbs.twimg.com/profile_images/678811341226770432/LS-bwLsN_normal.png"/>
    <hyperlink ref="V320" r:id="rId674" display="http://pbs.twimg.com/profile_images/678811341226770432/LS-bwLsN_normal.png"/>
    <hyperlink ref="V321" r:id="rId675" display="http://pbs.twimg.com/profile_images/678811341226770432/LS-bwLsN_normal.png"/>
    <hyperlink ref="V322" r:id="rId676" display="http://pbs.twimg.com/profile_images/678811341226770432/LS-bwLsN_normal.png"/>
    <hyperlink ref="V323" r:id="rId677" display="http://pbs.twimg.com/profile_images/678811341226770432/LS-bwLsN_normal.png"/>
    <hyperlink ref="V324" r:id="rId678" display="http://pbs.twimg.com/profile_images/678811341226770432/LS-bwLsN_normal.png"/>
    <hyperlink ref="V325" r:id="rId679" display="http://pbs.twimg.com/profile_images/678811341226770432/LS-bwLsN_normal.png"/>
    <hyperlink ref="V326" r:id="rId680" display="http://pbs.twimg.com/profile_images/678811341226770432/LS-bwLsN_normal.png"/>
    <hyperlink ref="V327" r:id="rId681" display="http://pbs.twimg.com/profile_images/678811341226770432/LS-bwLsN_normal.png"/>
    <hyperlink ref="V328" r:id="rId682" display="http://pbs.twimg.com/profile_images/678811341226770432/LS-bwLsN_normal.png"/>
    <hyperlink ref="V329" r:id="rId683" display="http://pbs.twimg.com/profile_images/678811341226770432/LS-bwLsN_normal.png"/>
    <hyperlink ref="V330" r:id="rId684" display="http://pbs.twimg.com/profile_images/678811341226770432/LS-bwLsN_normal.png"/>
    <hyperlink ref="V331" r:id="rId685" display="http://pbs.twimg.com/profile_images/678811341226770432/LS-bwLsN_normal.png"/>
    <hyperlink ref="V332" r:id="rId686" display="http://pbs.twimg.com/profile_images/678811341226770432/LS-bwLsN_normal.png"/>
    <hyperlink ref="V333" r:id="rId687" display="http://pbs.twimg.com/profile_images/678811341226770432/LS-bwLsN_normal.png"/>
    <hyperlink ref="V334" r:id="rId688" display="http://pbs.twimg.com/profile_images/678811341226770432/LS-bwLsN_normal.png"/>
    <hyperlink ref="V335" r:id="rId689" display="http://pbs.twimg.com/profile_images/678811341226770432/LS-bwLsN_normal.png"/>
    <hyperlink ref="V336" r:id="rId690" display="http://pbs.twimg.com/profile_images/678811341226770432/LS-bwLsN_normal.png"/>
    <hyperlink ref="V337" r:id="rId691" display="http://pbs.twimg.com/profile_images/678811341226770432/LS-bwLsN_normal.png"/>
    <hyperlink ref="V338" r:id="rId692" display="http://pbs.twimg.com/profile_images/678811341226770432/LS-bwLsN_normal.png"/>
    <hyperlink ref="V339" r:id="rId693" display="http://pbs.twimg.com/profile_images/678811341226770432/LS-bwLsN_normal.png"/>
    <hyperlink ref="V340" r:id="rId694" display="http://pbs.twimg.com/profile_images/678811341226770432/LS-bwLsN_normal.png"/>
    <hyperlink ref="V341" r:id="rId695" display="http://pbs.twimg.com/profile_images/678811341226770432/LS-bwLsN_normal.png"/>
    <hyperlink ref="V342" r:id="rId696" display="http://pbs.twimg.com/profile_images/678811341226770432/LS-bwLsN_normal.png"/>
    <hyperlink ref="V343" r:id="rId697" display="http://pbs.twimg.com/profile_images/678811341226770432/LS-bwLsN_normal.png"/>
    <hyperlink ref="V344" r:id="rId698" display="http://pbs.twimg.com/profile_images/678811341226770432/LS-bwLsN_normal.png"/>
    <hyperlink ref="V345" r:id="rId699" display="http://pbs.twimg.com/profile_images/678811341226770432/LS-bwLsN_normal.png"/>
    <hyperlink ref="V346" r:id="rId700" display="http://pbs.twimg.com/profile_images/678811341226770432/LS-bwLsN_normal.png"/>
    <hyperlink ref="V347" r:id="rId701" display="http://pbs.twimg.com/profile_images/678811341226770432/LS-bwLsN_normal.png"/>
    <hyperlink ref="X3" r:id="rId702" display="https://twitter.com/#!/peoplehum/status/1168503559312142337"/>
    <hyperlink ref="X4" r:id="rId703" display="https://twitter.com/#!/wccinofficial/status/1169139312652378114"/>
    <hyperlink ref="X5" r:id="rId704" display="https://twitter.com/#!/joeyvpricehr/status/1169271885374341121"/>
    <hyperlink ref="X6" r:id="rId705" display="https://twitter.com/#!/aor___ar3oo0odx/status/1169614946654707713"/>
    <hyperlink ref="X7" r:id="rId706" display="https://twitter.com/#!/iorusa/status/1169716862319566850"/>
    <hyperlink ref="X8" r:id="rId707" display="https://twitter.com/#!/recruitment/status/1169958446411780097"/>
    <hyperlink ref="X9" r:id="rId708" display="https://twitter.com/#!/darlenecampbe12/status/1170520070063366144"/>
    <hyperlink ref="X10" r:id="rId709" display="https://twitter.com/#!/roomcoapp/status/1169607460182777857"/>
    <hyperlink ref="X11" r:id="rId710" display="https://twitter.com/#!/roomcoapp/status/1170645795210743808"/>
    <hyperlink ref="X12" r:id="rId711" display="https://twitter.com/#!/federationgams/status/1170686991589150720"/>
    <hyperlink ref="X13" r:id="rId712" display="https://twitter.com/#!/ravelworks/status/1170951601802137601"/>
    <hyperlink ref="X14" r:id="rId713" display="https://twitter.com/#!/oct8nefr/status/1171077047583535105"/>
    <hyperlink ref="X15" r:id="rId714" display="https://twitter.com/#!/pproteger/status/1171155359689584640"/>
    <hyperlink ref="X16" r:id="rId715" display="https://twitter.com/#!/solidpepper/status/1171688271119822848"/>
    <hyperlink ref="X17" r:id="rId716" display="https://twitter.com/#!/ifindinternship/status/1169521427554418689"/>
    <hyperlink ref="X18" r:id="rId717" display="https://twitter.com/#!/ifindinternship/status/1169521427596402688"/>
    <hyperlink ref="X19" r:id="rId718" display="https://twitter.com/#!/ifindinternship/status/1169521427604758528"/>
    <hyperlink ref="X20" r:id="rId719" display="https://twitter.com/#!/ifindinternship/status/1169536528504238080"/>
    <hyperlink ref="X21" r:id="rId720" display="https://twitter.com/#!/ifindinternship/status/1170478528908931072"/>
    <hyperlink ref="X22" r:id="rId721" display="https://twitter.com/#!/ifindinternship/status/1170478529005404160"/>
    <hyperlink ref="X23" r:id="rId722" display="https://twitter.com/#!/ifindinternship/status/1170508730275979264"/>
    <hyperlink ref="X24" r:id="rId723" display="https://twitter.com/#!/ifindinternship/status/1171508074294599681"/>
    <hyperlink ref="X25" r:id="rId724" display="https://twitter.com/#!/ifindinternship/status/1171508074412048385"/>
    <hyperlink ref="X26" r:id="rId725" display="https://twitter.com/#!/ifindinternship/status/1171508074546229248"/>
    <hyperlink ref="X27" r:id="rId726" display="https://twitter.com/#!/ifindinternship/status/1171776078538518530"/>
    <hyperlink ref="X28" r:id="rId727" display="https://twitter.com/#!/ifindinternship/status/1171776078542753792"/>
    <hyperlink ref="X29" r:id="rId728" display="https://twitter.com/#!/ifindinternship/status/1171776078580453377"/>
    <hyperlink ref="X30" r:id="rId729" display="https://twitter.com/#!/ifindinternship/status/1171776078622466049"/>
    <hyperlink ref="X31" r:id="rId730" display="https://twitter.com/#!/ifindinternship/status/1171806280534638593"/>
    <hyperlink ref="X32" r:id="rId731" display="https://twitter.com/#!/techowlpa/status/1171886408337784832"/>
    <hyperlink ref="X33" r:id="rId732" display="https://twitter.com/#!/14connections/status/1172025742735003648"/>
    <hyperlink ref="X34" r:id="rId733" display="https://twitter.com/#!/williamarruda/status/1172548004097798144"/>
    <hyperlink ref="X35" r:id="rId734" display="https://twitter.com/#!/careerblastme/status/1172548011504865281"/>
    <hyperlink ref="X36" r:id="rId735" display="https://twitter.com/#!/coachora/status/1172548025098678273"/>
    <hyperlink ref="X37" r:id="rId736" display="https://twitter.com/#!/torivojobs/status/1171473781333708800"/>
    <hyperlink ref="X38" r:id="rId737" display="https://twitter.com/#!/torivojobs/status/1171775771062525953"/>
    <hyperlink ref="X39" r:id="rId738" display="https://twitter.com/#!/torivojobs/status/1171806013072297984"/>
    <hyperlink ref="X40" r:id="rId739" display="https://twitter.com/#!/torivojobs/status/1172123088940613639"/>
    <hyperlink ref="X41" r:id="rId740" display="https://twitter.com/#!/torivojobs/status/1172123098616946689"/>
    <hyperlink ref="X42" r:id="rId741" display="https://twitter.com/#!/torivojobs/status/1172862934273482754"/>
    <hyperlink ref="X43" r:id="rId742" display="https://twitter.com/#!/torivojobs/status/1172862943458988033"/>
    <hyperlink ref="X44" r:id="rId743" display="https://twitter.com/#!/torivojobs/status/1172862973368504322"/>
    <hyperlink ref="X45" r:id="rId744" display="https://twitter.com/#!/torivojobs/status/1172862982340128768"/>
    <hyperlink ref="X46" r:id="rId745" display="https://twitter.com/#!/torivojobs/status/1172878047256678402"/>
    <hyperlink ref="X47" r:id="rId746" display="https://twitter.com/#!/torivojobs/status/1172878068672864256"/>
    <hyperlink ref="X48" r:id="rId747" display="https://twitter.com/#!/torivojobs/status/1172878107356868614"/>
    <hyperlink ref="X49" r:id="rId748" display="https://twitter.com/#!/torivojobs/status/1172878116458565632"/>
    <hyperlink ref="X50" r:id="rId749" display="https://twitter.com/#!/geezlove/status/1168318886476963840"/>
    <hyperlink ref="X51" r:id="rId750" display="https://twitter.com/#!/geezlove/status/1168847365710766080"/>
    <hyperlink ref="X52" r:id="rId751" display="https://twitter.com/#!/geezlove/status/1168937961578278912"/>
    <hyperlink ref="X53" r:id="rId752" display="https://twitter.com/#!/geezlove/status/1169617434921320448"/>
    <hyperlink ref="X54" r:id="rId753" display="https://twitter.com/#!/geezlove/status/1172274946053222400"/>
    <hyperlink ref="X55" r:id="rId754" display="https://twitter.com/#!/geezlove/status/1172592035825639429"/>
    <hyperlink ref="X56" r:id="rId755" display="https://twitter.com/#!/geezlove/status/1172637333990100995"/>
    <hyperlink ref="X57" r:id="rId756" display="https://twitter.com/#!/geezlove/status/1172954426480451589"/>
    <hyperlink ref="X58" r:id="rId757" display="https://twitter.com/#!/xx_me_tsgirls/status/1173125568155570178"/>
    <hyperlink ref="X59" r:id="rId758" display="https://twitter.com/#!/broxburndrive/status/1169141822515531776"/>
    <hyperlink ref="X60" r:id="rId759" display="https://twitter.com/#!/broxburndrive/status/1169245058245287937"/>
    <hyperlink ref="X61" r:id="rId760" display="https://twitter.com/#!/broxburndrive/status/1170587592955432960"/>
    <hyperlink ref="X62" r:id="rId761" display="https://twitter.com/#!/broxburndrive/status/1172514119255306241"/>
    <hyperlink ref="X63" r:id="rId762" display="https://twitter.com/#!/broxburndrive/status/1173128083613900800"/>
    <hyperlink ref="X64" r:id="rId763" display="https://twitter.com/#!/hr_trends_bot/status/1173129956655808513"/>
    <hyperlink ref="X65" r:id="rId764" display="https://twitter.com/#!/ior_joinus/status/1173204835308658690"/>
    <hyperlink ref="X66" r:id="rId765" display="https://twitter.com/#!/jobzel_intern/status/1168452133928230913"/>
    <hyperlink ref="X67" r:id="rId766" display="https://twitter.com/#!/jobzel_intern/status/1168546529164038145"/>
    <hyperlink ref="X68" r:id="rId767" display="https://twitter.com/#!/jobzel_intern/status/1168555376394067969"/>
    <hyperlink ref="X69" r:id="rId768" display="https://twitter.com/#!/jobzel_intern/status/1168555381372727298"/>
    <hyperlink ref="X70" r:id="rId769" display="https://twitter.com/#!/jobzel_intern/status/1168561513264832512"/>
    <hyperlink ref="X71" r:id="rId770" display="https://twitter.com/#!/jobzel_intern/status/1168878669005299712"/>
    <hyperlink ref="X72" r:id="rId771" display="https://twitter.com/#!/jobzel_intern/status/1168878673136685056"/>
    <hyperlink ref="X73" r:id="rId772" display="https://twitter.com/#!/jobzel_intern/status/1168895079479689217"/>
    <hyperlink ref="X74" r:id="rId773" display="https://twitter.com/#!/jobzel_intern/status/1168895084814917635"/>
    <hyperlink ref="X75" r:id="rId774" display="https://twitter.com/#!/jobzel_intern/status/1168911441275043841"/>
    <hyperlink ref="X76" r:id="rId775" display="https://twitter.com/#!/jobzel_intern/status/1168911444458520576"/>
    <hyperlink ref="X77" r:id="rId776" display="https://twitter.com/#!/jobzel_intern/status/1168911448111816704"/>
    <hyperlink ref="X78" r:id="rId777" display="https://twitter.com/#!/jobzel_intern/status/1169210323280302081"/>
    <hyperlink ref="X79" r:id="rId778" display="https://twitter.com/#!/jobzel_intern/status/1169210325377441792"/>
    <hyperlink ref="X80" r:id="rId779" display="https://twitter.com/#!/jobzel_intern/status/1169225370522071040"/>
    <hyperlink ref="X81" r:id="rId780" display="https://twitter.com/#!/jobzel_intern/status/1169244408442773505"/>
    <hyperlink ref="X82" r:id="rId781" display="https://twitter.com/#!/jobzel_intern/status/1169260776600854528"/>
    <hyperlink ref="X83" r:id="rId782" display="https://twitter.com/#!/jobzel_intern/status/1169292170542616584"/>
    <hyperlink ref="X84" r:id="rId783" display="https://twitter.com/#!/jobzel_intern/status/1169292174757957635"/>
    <hyperlink ref="X85" r:id="rId784" display="https://twitter.com/#!/jobzel_intern/status/1169292176787984385"/>
    <hyperlink ref="X86" r:id="rId785" display="https://twitter.com/#!/jobzel_intern/status/1169292178566393856"/>
    <hyperlink ref="X87" r:id="rId786" display="https://twitter.com/#!/jobzel_intern/status/1169292181661802496"/>
    <hyperlink ref="X88" r:id="rId787" display="https://twitter.com/#!/jobzel_intern/status/1169292184887189510"/>
    <hyperlink ref="X89" r:id="rId788" display="https://twitter.com/#!/jobzel_intern/status/1169323580544421888"/>
    <hyperlink ref="X90" r:id="rId789" display="https://twitter.com/#!/jobzel_intern/status/1169323583513870336"/>
    <hyperlink ref="X91" r:id="rId790" display="https://twitter.com/#!/jobzel_intern/status/1169323587997712385"/>
    <hyperlink ref="X92" r:id="rId791" display="https://twitter.com/#!/jobzel_intern/status/1169323590887596034"/>
    <hyperlink ref="X93" r:id="rId792" display="https://twitter.com/#!/jobzel_intern/status/1169323594960257024"/>
    <hyperlink ref="X94" r:id="rId793" display="https://twitter.com/#!/jobzel_intern/status/1169521133286244353"/>
    <hyperlink ref="X95" r:id="rId794" display="https://twitter.com/#!/jobzel_intern/status/1169521135521804288"/>
    <hyperlink ref="X96" r:id="rId795" display="https://twitter.com/#!/jobzel_intern/status/1169521137480609792"/>
    <hyperlink ref="X97" r:id="rId796" display="https://twitter.com/#!/jobzel_intern/status/1169536165428572161"/>
    <hyperlink ref="X98" r:id="rId797" display="https://twitter.com/#!/jobzel_intern/status/1169552638960197632"/>
    <hyperlink ref="X99" r:id="rId798" display="https://twitter.com/#!/jobzel_intern/status/1169600533201674240"/>
    <hyperlink ref="X100" r:id="rId799" display="https://twitter.com/#!/jobzel_intern/status/1169600535567261697"/>
    <hyperlink ref="X101" r:id="rId800" display="https://twitter.com/#!/jobzel_intern/status/1169618163144810496"/>
    <hyperlink ref="X102" r:id="rId801" display="https://twitter.com/#!/jobzel_intern/status/1169618166554738689"/>
    <hyperlink ref="X103" r:id="rId802" display="https://twitter.com/#!/jobzel_intern/status/1169618169574633472"/>
    <hyperlink ref="X104" r:id="rId803" display="https://twitter.com/#!/jobzel_intern/status/1169618172514902017"/>
    <hyperlink ref="X105" r:id="rId804" display="https://twitter.com/#!/jobzel_intern/status/1169618175832592384"/>
    <hyperlink ref="X106" r:id="rId805" display="https://twitter.com/#!/jobzel_intern/status/1169618179250950145"/>
    <hyperlink ref="X107" r:id="rId806" display="https://twitter.com/#!/jobzel_intern/status/1169618182677696518"/>
    <hyperlink ref="X108" r:id="rId807" display="https://twitter.com/#!/jobzel_intern/status/1169618186599313409"/>
    <hyperlink ref="X109" r:id="rId808" display="https://twitter.com/#!/jobzel_intern/status/1169618190395236352"/>
    <hyperlink ref="X110" r:id="rId809" display="https://twitter.com/#!/jobzel_intern/status/1169618193545084928"/>
    <hyperlink ref="X111" r:id="rId810" display="https://twitter.com/#!/jobzel_intern/status/1169634475011190789"/>
    <hyperlink ref="X112" r:id="rId811" display="https://twitter.com/#!/jobzel_intern/status/1169634478513426432"/>
    <hyperlink ref="X113" r:id="rId812" display="https://twitter.com/#!/jobzel_intern/status/1169681008557510656"/>
    <hyperlink ref="X114" r:id="rId813" display="https://twitter.com/#!/jobzel_intern/status/1169681012999315460"/>
    <hyperlink ref="X115" r:id="rId814" display="https://twitter.com/#!/jobzel_intern/status/1169681015431946242"/>
    <hyperlink ref="X116" r:id="rId815" display="https://twitter.com/#!/jobzel_intern/status/1169681019085217794"/>
    <hyperlink ref="X117" r:id="rId816" display="https://twitter.com/#!/jobzel_intern/status/1169681027696144390"/>
    <hyperlink ref="X118" r:id="rId817" display="https://twitter.com/#!/jobzel_intern/status/1169681030074290176"/>
    <hyperlink ref="X119" r:id="rId818" display="https://twitter.com/#!/jobzel_intern/status/1169681033119326209"/>
    <hyperlink ref="X120" r:id="rId819" display="https://twitter.com/#!/jobzel_intern/status/1169681035434582016"/>
    <hyperlink ref="X121" r:id="rId820" display="https://twitter.com/#!/jobzel_intern/status/1169728754903597056"/>
    <hyperlink ref="X122" r:id="rId821" display="https://twitter.com/#!/jobzel_intern/status/1169728757202116608"/>
    <hyperlink ref="X123" r:id="rId822" display="https://twitter.com/#!/jobzel_intern/status/1169883540877533186"/>
    <hyperlink ref="X124" r:id="rId823" display="https://twitter.com/#!/jobzel_intern/status/1169956636624072704"/>
    <hyperlink ref="X125" r:id="rId824" display="https://twitter.com/#!/jobzel_intern/status/1169956639031603201"/>
    <hyperlink ref="X126" r:id="rId825" display="https://twitter.com/#!/jobzel_intern/status/1169956641518866434"/>
    <hyperlink ref="X127" r:id="rId826" display="https://twitter.com/#!/jobzel_intern/status/1169956643431493633"/>
    <hyperlink ref="X128" r:id="rId827" display="https://twitter.com/#!/jobzel_intern/status/1169956645608349698"/>
    <hyperlink ref="X129" r:id="rId828" display="https://twitter.com/#!/jobzel_intern/status/1170005797566332930"/>
    <hyperlink ref="X130" r:id="rId829" display="https://twitter.com/#!/jobzel_intern/status/1170005800716255232"/>
    <hyperlink ref="X131" r:id="rId830" display="https://twitter.com/#!/jobzel_intern/status/1170055877560324097"/>
    <hyperlink ref="X132" r:id="rId831" display="https://twitter.com/#!/jobzel_intern/status/1170055882203389959"/>
    <hyperlink ref="X133" r:id="rId832" display="https://twitter.com/#!/jobzel_intern/status/1170088728548847621"/>
    <hyperlink ref="X134" r:id="rId833" display="https://twitter.com/#!/jobzel_intern/status/1170123817580146688"/>
    <hyperlink ref="X135" r:id="rId834" display="https://twitter.com/#!/jobzel_intern/status/1170123821900357632"/>
    <hyperlink ref="X136" r:id="rId835" display="https://twitter.com/#!/jobzel_intern/status/1170123825318629376"/>
    <hyperlink ref="X137" r:id="rId836" display="https://twitter.com/#!/jobzel_intern/status/1170329333707264001"/>
    <hyperlink ref="X138" r:id="rId837" display="https://twitter.com/#!/jobzel_intern/status/1170329338023161857"/>
    <hyperlink ref="X139" r:id="rId838" display="https://twitter.com/#!/jobzel_intern/status/1170329341219233793"/>
    <hyperlink ref="X140" r:id="rId839" display="https://twitter.com/#!/jobzel_intern/status/1170329344432070658"/>
    <hyperlink ref="X141" r:id="rId840" display="https://twitter.com/#!/jobzel_intern/status/1170329346353061888"/>
    <hyperlink ref="X142" r:id="rId841" display="https://twitter.com/#!/jobzel_intern/status/1170329349435867136"/>
    <hyperlink ref="X143" r:id="rId842" display="https://twitter.com/#!/jobzel_intern/status/1170329352854220800"/>
    <hyperlink ref="X144" r:id="rId843" display="https://twitter.com/#!/jobzel_intern/status/1170329356121640960"/>
    <hyperlink ref="X145" r:id="rId844" display="https://twitter.com/#!/jobzel_intern/status/1170329359254794240"/>
    <hyperlink ref="X146" r:id="rId845" display="https://twitter.com/#!/jobzel_intern/status/1170329362517889024"/>
    <hyperlink ref="X147" r:id="rId846" display="https://twitter.com/#!/jobzel_intern/status/1170346871799394304"/>
    <hyperlink ref="X148" r:id="rId847" display="https://twitter.com/#!/jobzel_intern/status/1170346875540725763"/>
    <hyperlink ref="X149" r:id="rId848" display="https://twitter.com/#!/jobzel_intern/status/1170346878975823873"/>
    <hyperlink ref="X150" r:id="rId849" display="https://twitter.com/#!/jobzel_intern/status/1170361883532111873"/>
    <hyperlink ref="X151" r:id="rId850" display="https://twitter.com/#!/jobzel_intern/status/1170361885641891848"/>
    <hyperlink ref="X152" r:id="rId851" display="https://twitter.com/#!/jobzel_intern/status/1170361887655157767"/>
    <hyperlink ref="X153" r:id="rId852" display="https://twitter.com/#!/jobzel_intern/status/1170361890964496385"/>
    <hyperlink ref="X154" r:id="rId853" display="https://twitter.com/#!/jobzel_intern/status/1170361894374453248"/>
    <hyperlink ref="X155" r:id="rId854" display="https://twitter.com/#!/jobzel_intern/status/1170361896916127746"/>
    <hyperlink ref="X156" r:id="rId855" display="https://twitter.com/#!/jobzel_intern/status/1170361899990618112"/>
    <hyperlink ref="X157" r:id="rId856" display="https://twitter.com/#!/jobzel_intern/status/1170361902951751681"/>
    <hyperlink ref="X158" r:id="rId857" display="https://twitter.com/#!/jobzel_intern/status/1170378327170932736"/>
    <hyperlink ref="X159" r:id="rId858" display="https://twitter.com/#!/jobzel_intern/status/1170428720693370880"/>
    <hyperlink ref="X160" r:id="rId859" display="https://twitter.com/#!/jobzel_intern/status/1170428722660483072"/>
    <hyperlink ref="X161" r:id="rId860" display="https://twitter.com/#!/jobzel_intern/status/1170428724434657281"/>
    <hyperlink ref="X162" r:id="rId861" display="https://twitter.com/#!/jobzel_intern/status/1170428726359863298"/>
    <hyperlink ref="X163" r:id="rId862" display="https://twitter.com/#!/jobzel_intern/status/1170443685282140160"/>
    <hyperlink ref="X164" r:id="rId863" display="https://twitter.com/#!/jobzel_intern/status/1170477655902302210"/>
    <hyperlink ref="X165" r:id="rId864" display="https://twitter.com/#!/jobzel_intern/status/1170477659576557569"/>
    <hyperlink ref="X166" r:id="rId865" display="https://twitter.com/#!/jobzel_intern/status/1170507879830425600"/>
    <hyperlink ref="X167" r:id="rId866" display="https://twitter.com/#!/jobzel_intern/status/1170507882955202560"/>
    <hyperlink ref="X168" r:id="rId867" display="https://twitter.com/#!/jobzel_intern/status/1170507885090091009"/>
    <hyperlink ref="X169" r:id="rId868" display="https://twitter.com/#!/jobzel_intern/status/1170507887434698752"/>
    <hyperlink ref="X170" r:id="rId869" display="https://twitter.com/#!/jobzel_intern/status/1170684100765782017"/>
    <hyperlink ref="X171" r:id="rId870" display="https://twitter.com/#!/jobzel_intern/status/1170684106797211648"/>
    <hyperlink ref="X172" r:id="rId871" display="https://twitter.com/#!/jobzel_intern/status/1170701687633457154"/>
    <hyperlink ref="X173" r:id="rId872" display="https://twitter.com/#!/jobzel_intern/status/1170701689877409792"/>
    <hyperlink ref="X174" r:id="rId873" display="https://twitter.com/#!/jobzel_intern/status/1170701691903270913"/>
    <hyperlink ref="X175" r:id="rId874" display="https://twitter.com/#!/jobzel_intern/status/1170701695128625153"/>
    <hyperlink ref="X176" r:id="rId875" display="https://twitter.com/#!/jobzel_intern/status/1170701697368383491"/>
    <hyperlink ref="X177" r:id="rId876" display="https://twitter.com/#!/jobzel_intern/status/1171090525593788417"/>
    <hyperlink ref="X178" r:id="rId877" display="https://twitter.com/#!/jobzel_intern/status/1171090529368645633"/>
    <hyperlink ref="X179" r:id="rId878" display="https://twitter.com/#!/jobzel_intern/status/1171105717178290176"/>
    <hyperlink ref="X180" r:id="rId879" display="https://twitter.com/#!/jobzel_intern/status/1171105720143663104"/>
    <hyperlink ref="X181" r:id="rId880" display="https://twitter.com/#!/jobzel_intern/status/1171105723331371008"/>
    <hyperlink ref="X182" r:id="rId881" display="https://twitter.com/#!/jobzel_intern/status/1171105726233796610"/>
    <hyperlink ref="X183" r:id="rId882" display="https://twitter.com/#!/jobzel_intern/status/1171105728448389120"/>
    <hyperlink ref="X184" r:id="rId883" display="https://twitter.com/#!/jobzel_intern/status/1171105731501645824"/>
    <hyperlink ref="X185" r:id="rId884" display="https://twitter.com/#!/jobzel_intern/status/1171140897423220736"/>
    <hyperlink ref="X186" r:id="rId885" display="https://twitter.com/#!/jobzel_intern/status/1171409428958056448"/>
    <hyperlink ref="X187" r:id="rId886" display="https://twitter.com/#!/jobzel_intern/status/1171409432993050624"/>
    <hyperlink ref="X188" r:id="rId887" display="https://twitter.com/#!/jobzel_intern/status/1171409436826570754"/>
    <hyperlink ref="X189" r:id="rId888" display="https://twitter.com/#!/jobzel_intern/status/1171409439842344960"/>
    <hyperlink ref="X190" r:id="rId889" display="https://twitter.com/#!/jobzel_intern/status/1171409442413383680"/>
    <hyperlink ref="X191" r:id="rId890" display="https://twitter.com/#!/jobzel_intern/status/1171409445978562560"/>
    <hyperlink ref="X192" r:id="rId891" display="https://twitter.com/#!/jobzel_intern/status/1171409449682124803"/>
    <hyperlink ref="X193" r:id="rId892" display="https://twitter.com/#!/jobzel_intern/status/1171409452458827780"/>
    <hyperlink ref="X194" r:id="rId893" display="https://twitter.com/#!/jobzel_intern/status/1171409455684169729"/>
    <hyperlink ref="X195" r:id="rId894" display="https://twitter.com/#!/jobzel_intern/status/1171409457659686914"/>
    <hyperlink ref="X196" r:id="rId895" display="https://twitter.com/#!/jobzel_intern/status/1171424581460135936"/>
    <hyperlink ref="X197" r:id="rId896" display="https://twitter.com/#!/jobzel_intern/status/1171424583393644545"/>
    <hyperlink ref="X198" r:id="rId897" display="https://twitter.com/#!/jobzel_intern/status/1171424586132598784"/>
    <hyperlink ref="X199" r:id="rId898" display="https://twitter.com/#!/jobzel_intern/status/1171424589060222981"/>
    <hyperlink ref="X200" r:id="rId899" display="https://twitter.com/#!/jobzel_intern/status/1171424590939209728"/>
    <hyperlink ref="X201" r:id="rId900" display="https://twitter.com/#!/jobzel_intern/status/1171424593988521986"/>
    <hyperlink ref="X202" r:id="rId901" display="https://twitter.com/#!/jobzel_intern/status/1171424597096448000"/>
    <hyperlink ref="X203" r:id="rId902" display="https://twitter.com/#!/jobzel_intern/status/1171458257652551680"/>
    <hyperlink ref="X204" r:id="rId903" display="https://twitter.com/#!/jobzel_intern/status/1171458261897203714"/>
    <hyperlink ref="X205" r:id="rId904" display="https://twitter.com/#!/jobzel_intern/status/1171458264602529794"/>
    <hyperlink ref="X206" r:id="rId905" display="https://twitter.com/#!/jobzel_intern/status/1171458267219759105"/>
    <hyperlink ref="X207" r:id="rId906" display="https://twitter.com/#!/jobzel_intern/status/1171473443906179072"/>
    <hyperlink ref="X208" r:id="rId907" display="https://twitter.com/#!/jobzel_intern/status/1171473448469590016"/>
    <hyperlink ref="X209" r:id="rId908" display="https://twitter.com/#!/jobzel_intern/status/1171473451116183554"/>
    <hyperlink ref="X210" r:id="rId909" display="https://twitter.com/#!/jobzel_intern/status/1171507631296405506"/>
    <hyperlink ref="X211" r:id="rId910" display="https://twitter.com/#!/jobzel_intern/status/1171507634144284672"/>
    <hyperlink ref="X212" r:id="rId911" display="https://twitter.com/#!/jobzel_intern/status/1171507636728057857"/>
    <hyperlink ref="X213" r:id="rId912" display="https://twitter.com/#!/jobzel_intern/status/1171507640062496771"/>
    <hyperlink ref="X214" r:id="rId913" display="https://twitter.com/#!/jobzel_intern/status/1171507643237589002"/>
    <hyperlink ref="X215" r:id="rId914" display="https://twitter.com/#!/jobzel_intern/status/1171507647742267392"/>
    <hyperlink ref="X216" r:id="rId915" display="https://twitter.com/#!/jobzel_intern/status/1171553741146923010"/>
    <hyperlink ref="X217" r:id="rId916" display="https://twitter.com/#!/jobzel_intern/status/1171553744498188290"/>
    <hyperlink ref="X218" r:id="rId917" display="https://twitter.com/#!/jobzel_intern/status/1171553746830200833"/>
    <hyperlink ref="X219" r:id="rId918" display="https://twitter.com/#!/jobzel_intern/status/1171553750391164929"/>
    <hyperlink ref="X220" r:id="rId919" display="https://twitter.com/#!/jobzel_intern/status/1171553754044358656"/>
    <hyperlink ref="X221" r:id="rId920" display="https://twitter.com/#!/jobzel_intern/status/1171553757961830401"/>
    <hyperlink ref="X222" r:id="rId921" display="https://twitter.com/#!/jobzel_intern/status/1171553761422192642"/>
    <hyperlink ref="X223" r:id="rId922" display="https://twitter.com/#!/jobzel_intern/status/1171553764546940929"/>
    <hyperlink ref="X224" r:id="rId923" display="https://twitter.com/#!/jobzel_intern/status/1171553767935873024"/>
    <hyperlink ref="X225" r:id="rId924" display="https://twitter.com/#!/jobzel_intern/status/1171553770129514498"/>
    <hyperlink ref="X226" r:id="rId925" display="https://twitter.com/#!/jobzel_intern/status/1171775577247952897"/>
    <hyperlink ref="X227" r:id="rId926" display="https://twitter.com/#!/jobzel_intern/status/1171775579827441664"/>
    <hyperlink ref="X228" r:id="rId927" display="https://twitter.com/#!/jobzel_intern/status/1171775583619096583"/>
    <hyperlink ref="X229" r:id="rId928" display="https://twitter.com/#!/jobzel_intern/status/1171775586890649600"/>
    <hyperlink ref="X230" r:id="rId929" display="https://twitter.com/#!/jobzel_intern/status/1171775590015426562"/>
    <hyperlink ref="X231" r:id="rId930" display="https://twitter.com/#!/jobzel_intern/status/1171775593509216257"/>
    <hyperlink ref="X232" r:id="rId931" display="https://twitter.com/#!/jobzel_intern/status/1171775596843753472"/>
    <hyperlink ref="X233" r:id="rId932" display="https://twitter.com/#!/jobzel_intern/status/1171775600270462976"/>
    <hyperlink ref="X234" r:id="rId933" display="https://twitter.com/#!/jobzel_intern/status/1171775603827269634"/>
    <hyperlink ref="X235" r:id="rId934" display="https://twitter.com/#!/jobzel_intern/status/1171775607237222400"/>
    <hyperlink ref="X236" r:id="rId935" display="https://twitter.com/#!/jobzel_intern/status/1171790091284557825"/>
    <hyperlink ref="X237" r:id="rId936" display="https://twitter.com/#!/jobzel_intern/status/1171790094547767296"/>
    <hyperlink ref="X238" r:id="rId937" display="https://twitter.com/#!/jobzel_intern/status/1171805805349412864"/>
    <hyperlink ref="X239" r:id="rId938" display="https://twitter.com/#!/jobzel_intern/status/1171822120487260168"/>
    <hyperlink ref="X240" r:id="rId939" display="https://twitter.com/#!/jobzel_intern/status/1171822123012243457"/>
    <hyperlink ref="X241" r:id="rId940" display="https://twitter.com/#!/jobzel_intern/status/1171822126548099072"/>
    <hyperlink ref="X242" r:id="rId941" display="https://twitter.com/#!/jobzel_intern/status/1171822129941286912"/>
    <hyperlink ref="X243" r:id="rId942" display="https://twitter.com/#!/jobzel_intern/status/1171822132541759488"/>
    <hyperlink ref="X244" r:id="rId943" display="https://twitter.com/#!/jobzel_intern/status/1171822134781513728"/>
    <hyperlink ref="X245" r:id="rId944" display="https://twitter.com/#!/jobzel_intern/status/1171822138313138176"/>
    <hyperlink ref="X246" r:id="rId945" display="https://twitter.com/#!/jobzel_intern/status/1171822142087991297"/>
    <hyperlink ref="X247" r:id="rId946" display="https://twitter.com/#!/jobzel_intern/status/1171822144608710656"/>
    <hyperlink ref="X248" r:id="rId947" display="https://twitter.com/#!/jobzel_intern/status/1171854826604507138"/>
    <hyperlink ref="X249" r:id="rId948" display="https://twitter.com/#!/jobzel_intern/status/1171854829955756042"/>
    <hyperlink ref="X250" r:id="rId949" display="https://twitter.com/#!/jobzel_intern/status/1171854832770125824"/>
    <hyperlink ref="X251" r:id="rId950" display="https://twitter.com/#!/jobzel_intern/status/1171854835274178560"/>
    <hyperlink ref="X252" r:id="rId951" display="https://twitter.com/#!/jobzel_intern/status/1171854838826708992"/>
    <hyperlink ref="X253" r:id="rId952" display="https://twitter.com/#!/jobzel_intern/status/1171854842349924352"/>
    <hyperlink ref="X254" r:id="rId953" display="https://twitter.com/#!/jobzel_intern/status/1171854845810302976"/>
    <hyperlink ref="X255" r:id="rId954" display="https://twitter.com/#!/jobzel_intern/status/1171854849346023424"/>
    <hyperlink ref="X256" r:id="rId955" display="https://twitter.com/#!/jobzel_intern/status/1171854851518676997"/>
    <hyperlink ref="X257" r:id="rId956" display="https://twitter.com/#!/jobzel_intern/status/1171934011024904193"/>
    <hyperlink ref="X258" r:id="rId957" display="https://twitter.com/#!/jobzel_intern/status/1171934016301424644"/>
    <hyperlink ref="X259" r:id="rId958" display="https://twitter.com/#!/jobzel_intern/status/1172005723062112256"/>
    <hyperlink ref="X260" r:id="rId959" display="https://twitter.com/#!/jobzel_intern/status/1172005725775781889"/>
    <hyperlink ref="X261" r:id="rId960" display="https://twitter.com/#!/jobzel_intern/status/1172005727700955142"/>
    <hyperlink ref="X262" r:id="rId961" display="https://twitter.com/#!/jobzel_intern/status/1172005731329069056"/>
    <hyperlink ref="X263" r:id="rId962" display="https://twitter.com/#!/jobzel_intern/status/1172091757670162432"/>
    <hyperlink ref="X264" r:id="rId963" display="https://twitter.com/#!/jobzel_intern/status/1172109086789263361"/>
    <hyperlink ref="X265" r:id="rId964" display="https://twitter.com/#!/jobzel_intern/status/1172122964583735296"/>
    <hyperlink ref="X266" r:id="rId965" display="https://twitter.com/#!/jobzel_intern/status/1172122967129636866"/>
    <hyperlink ref="X267" r:id="rId966" display="https://twitter.com/#!/jobzel_intern/status/1172138032314703872"/>
    <hyperlink ref="X268" r:id="rId967" display="https://twitter.com/#!/jobzel_intern/status/1172156823438286848"/>
    <hyperlink ref="X269" r:id="rId968" display="https://twitter.com/#!/jobzel_intern/status/1172156826273669120"/>
    <hyperlink ref="X270" r:id="rId969" display="https://twitter.com/#!/jobzel_intern/status/1172156829264166912"/>
    <hyperlink ref="X271" r:id="rId970" display="https://twitter.com/#!/jobzel_intern/status/1172156832393125891"/>
    <hyperlink ref="X272" r:id="rId971" display="https://twitter.com/#!/jobzel_intern/status/1172156834578337793"/>
    <hyperlink ref="X273" r:id="rId972" display="https://twitter.com/#!/jobzel_intern/status/1172156838118404096"/>
    <hyperlink ref="X274" r:id="rId973" display="https://twitter.com/#!/jobzel_intern/status/1172187031713304578"/>
    <hyperlink ref="X275" r:id="rId974" display="https://twitter.com/#!/jobzel_intern/status/1172220961313251328"/>
    <hyperlink ref="X276" r:id="rId975" display="https://twitter.com/#!/jobzel_intern/status/1172220965608218625"/>
    <hyperlink ref="X277" r:id="rId976" display="https://twitter.com/#!/jobzel_intern/status/1172220970200961025"/>
    <hyperlink ref="X278" r:id="rId977" display="https://twitter.com/#!/jobzel_intern/status/1172220974793678851"/>
    <hyperlink ref="X279" r:id="rId978" display="https://twitter.com/#!/jobzel_intern/status/1172317365544992769"/>
    <hyperlink ref="X280" r:id="rId979" display="https://twitter.com/#!/jobzel_intern/status/1172317370708307968"/>
    <hyperlink ref="X281" r:id="rId980" display="https://twitter.com/#!/jobzel_intern/status/1172317374764027906"/>
    <hyperlink ref="X282" r:id="rId981" display="https://twitter.com/#!/jobzel_intern/status/1172317377452576773"/>
    <hyperlink ref="X283" r:id="rId982" display="https://twitter.com/#!/jobzel_intern/status/1172317380250259456"/>
    <hyperlink ref="X284" r:id="rId983" display="https://twitter.com/#!/jobzel_intern/status/1172317383232372736"/>
    <hyperlink ref="X285" r:id="rId984" display="https://twitter.com/#!/jobzel_intern/status/1172460069193211904"/>
    <hyperlink ref="X286" r:id="rId985" display="https://twitter.com/#!/jobzel_intern/status/1172488976562868224"/>
    <hyperlink ref="X287" r:id="rId986" display="https://twitter.com/#!/jobzel_intern/status/1172488978509045766"/>
    <hyperlink ref="X288" r:id="rId987" display="https://twitter.com/#!/jobzel_intern/status/1172488980379721729"/>
    <hyperlink ref="X289" r:id="rId988" display="https://twitter.com/#!/jobzel_intern/status/1172488983521181696"/>
    <hyperlink ref="X290" r:id="rId989" display="https://twitter.com/#!/jobzel_intern/status/1172523039256453120"/>
    <hyperlink ref="X291" r:id="rId990" display="https://twitter.com/#!/jobzel_intern/status/1172523041211015168"/>
    <hyperlink ref="X292" r:id="rId991" display="https://twitter.com/#!/jobzel_intern/status/1172523044616724480"/>
    <hyperlink ref="X293" r:id="rId992" display="https://twitter.com/#!/jobzel_intern/status/1172523047703711746"/>
    <hyperlink ref="X294" r:id="rId993" display="https://twitter.com/#!/jobzel_intern/status/1172523049599590400"/>
    <hyperlink ref="X295" r:id="rId994" display="https://twitter.com/#!/jobzel_intern/status/1172523051369603073"/>
    <hyperlink ref="X296" r:id="rId995" display="https://twitter.com/#!/jobzel_intern/status/1172523054523662336"/>
    <hyperlink ref="X297" r:id="rId996" display="https://twitter.com/#!/jobzel_intern/status/1172523057556152322"/>
    <hyperlink ref="X298" r:id="rId997" display="https://twitter.com/#!/jobzel_intern/status/1172523060689276929"/>
    <hyperlink ref="X299" r:id="rId998" display="https://twitter.com/#!/jobzel_intern/status/1172523063814119424"/>
    <hyperlink ref="X300" r:id="rId999" display="https://twitter.com/#!/jobzel_intern/status/1172568266272837640"/>
    <hyperlink ref="X301" r:id="rId1000" display="https://twitter.com/#!/jobzel_intern/status/1172583455940599808"/>
    <hyperlink ref="X302" r:id="rId1001" display="https://twitter.com/#!/jobzel_intern/status/1172583460017496065"/>
    <hyperlink ref="X303" r:id="rId1002" display="https://twitter.com/#!/jobzel_intern/status/1172583462747955202"/>
    <hyperlink ref="X304" r:id="rId1003" display="https://twitter.com/#!/jobzel_intern/status/1172583466439008262"/>
    <hyperlink ref="X305" r:id="rId1004" display="https://twitter.com/#!/jobzel_intern/status/1172583468674486272"/>
    <hyperlink ref="X306" r:id="rId1005" display="https://twitter.com/#!/jobzel_intern/status/1172583470939484166"/>
    <hyperlink ref="X307" r:id="rId1006" display="https://twitter.com/#!/jobzel_intern/status/1172618474394402816"/>
    <hyperlink ref="X308" r:id="rId1007" display="https://twitter.com/#!/jobzel_intern/status/1172663974707568640"/>
    <hyperlink ref="X309" r:id="rId1008" display="https://twitter.com/#!/jobzel_intern/status/1172663977823879168"/>
    <hyperlink ref="X310" r:id="rId1009" display="https://twitter.com/#!/jobzel_intern/status/1172663979812052992"/>
    <hyperlink ref="X311" r:id="rId1010" display="https://twitter.com/#!/jobzel_intern/status/1172663983280730113"/>
    <hyperlink ref="X312" r:id="rId1011" display="https://twitter.com/#!/jobzel_intern/status/1172663985545629698"/>
    <hyperlink ref="X313" r:id="rId1012" display="https://twitter.com/#!/jobzel_intern/status/1172663987512778752"/>
    <hyperlink ref="X314" r:id="rId1013" display="https://twitter.com/#!/jobzel_intern/status/1172862699392442368"/>
    <hyperlink ref="X315" r:id="rId1014" display="https://twitter.com/#!/jobzel_intern/status/1172862702156431360"/>
    <hyperlink ref="X316" r:id="rId1015" display="https://twitter.com/#!/jobzel_intern/status/1172862705147027457"/>
    <hyperlink ref="X317" r:id="rId1016" display="https://twitter.com/#!/jobzel_intern/status/1172862709546795009"/>
    <hyperlink ref="X318" r:id="rId1017" display="https://twitter.com/#!/jobzel_intern/status/1172877827336802304"/>
    <hyperlink ref="X319" r:id="rId1018" display="https://twitter.com/#!/jobzel_intern/status/1172877831476584448"/>
    <hyperlink ref="X320" r:id="rId1019" display="https://twitter.com/#!/jobzel_intern/status/1172877833816985602"/>
    <hyperlink ref="X321" r:id="rId1020" display="https://twitter.com/#!/jobzel_intern/status/1172877837235347456"/>
    <hyperlink ref="X322" r:id="rId1021" display="https://twitter.com/#!/jobzel_intern/status/1172924376603353088"/>
    <hyperlink ref="X323" r:id="rId1022" display="https://twitter.com/#!/jobzel_intern/status/1172924379967213568"/>
    <hyperlink ref="X324" r:id="rId1023" display="https://twitter.com/#!/jobzel_intern/status/1172941895548493826"/>
    <hyperlink ref="X325" r:id="rId1024" display="https://twitter.com/#!/jobzel_intern/status/1172941898778103810"/>
    <hyperlink ref="X326" r:id="rId1025" display="https://twitter.com/#!/jobzel_intern/status/1172972173851541504"/>
    <hyperlink ref="X327" r:id="rId1026" display="https://twitter.com/#!/jobzel_intern/status/1172972176267513856"/>
    <hyperlink ref="X328" r:id="rId1027" display="https://twitter.com/#!/jobzel_intern/status/1172972179786543109"/>
    <hyperlink ref="X329" r:id="rId1028" display="https://twitter.com/#!/jobzel_intern/status/1172972181883691015"/>
    <hyperlink ref="X330" r:id="rId1029" display="https://twitter.com/#!/jobzel_intern/status/1172972183985033217"/>
    <hyperlink ref="X331" r:id="rId1030" display="https://twitter.com/#!/jobzel_intern/status/1172972187248189440"/>
    <hyperlink ref="X332" r:id="rId1031" display="https://twitter.com/#!/jobzel_intern/status/1172972190112919554"/>
    <hyperlink ref="X333" r:id="rId1032" display="https://twitter.com/#!/jobzel_intern/status/1172972191807356928"/>
    <hyperlink ref="X334" r:id="rId1033" display="https://twitter.com/#!/jobzel_intern/status/1172972193757704192"/>
    <hyperlink ref="X335" r:id="rId1034" display="https://twitter.com/#!/jobzel_intern/status/1172988496782528514"/>
    <hyperlink ref="X336" r:id="rId1035" display="https://twitter.com/#!/jobzel_intern/status/1172988500230254597"/>
    <hyperlink ref="X337" r:id="rId1036" display="https://twitter.com/#!/jobzel_intern/status/1173280728500637698"/>
    <hyperlink ref="X338" r:id="rId1037" display="https://twitter.com/#!/jobzel_intern/status/1173296771105218561"/>
    <hyperlink ref="X339" r:id="rId1038" display="https://twitter.com/#!/jobzel_intern/status/1173296774859165697"/>
    <hyperlink ref="X340" r:id="rId1039" display="https://twitter.com/#!/jobzel_intern/status/1173296777128304642"/>
    <hyperlink ref="X341" r:id="rId1040" display="https://twitter.com/#!/jobzel_intern/status/1173296779443539968"/>
    <hyperlink ref="X342" r:id="rId1041" display="https://twitter.com/#!/jobzel_intern/status/1173296781272264704"/>
    <hyperlink ref="X343" r:id="rId1042" display="https://twitter.com/#!/jobzel_intern/status/1173296784568963075"/>
    <hyperlink ref="X344" r:id="rId1043" display="https://twitter.com/#!/jobzel_intern/status/1173296786607419398"/>
    <hyperlink ref="X345" r:id="rId1044" display="https://twitter.com/#!/jobzel_intern/status/1173296789706985477"/>
    <hyperlink ref="X346" r:id="rId1045" display="https://twitter.com/#!/jobzel_intern/status/1173296792689135617"/>
    <hyperlink ref="X347" r:id="rId1046" display="https://twitter.com/#!/jobzel_intern/status/1173296794475913217"/>
  </hyperlinks>
  <printOptions/>
  <pageMargins left="0.7" right="0.7" top="0.75" bottom="0.75" header="0.3" footer="0.3"/>
  <pageSetup horizontalDpi="600" verticalDpi="600" orientation="portrait" r:id="rId1050"/>
  <legacyDrawing r:id="rId1048"/>
  <tableParts>
    <tablePart r:id="rId104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2587</v>
      </c>
      <c r="B1" s="13" t="s">
        <v>34</v>
      </c>
    </row>
    <row r="2" spans="1:2" ht="15">
      <c r="A2" s="114" t="s">
        <v>237</v>
      </c>
      <c r="B2" s="78">
        <v>6</v>
      </c>
    </row>
    <row r="3" spans="1:2" ht="15">
      <c r="A3" s="114" t="s">
        <v>223</v>
      </c>
      <c r="B3" s="78">
        <v>4</v>
      </c>
    </row>
    <row r="4" spans="1:2" ht="15">
      <c r="A4" s="114" t="s">
        <v>220</v>
      </c>
      <c r="B4" s="78">
        <v>4</v>
      </c>
    </row>
    <row r="5" spans="1:2" ht="15">
      <c r="A5" s="114" t="s">
        <v>222</v>
      </c>
      <c r="B5" s="78">
        <v>2</v>
      </c>
    </row>
    <row r="6" spans="1:2" ht="15">
      <c r="A6" s="114" t="s">
        <v>224</v>
      </c>
      <c r="B6" s="78">
        <v>0</v>
      </c>
    </row>
    <row r="7" spans="1:2" ht="15">
      <c r="A7" s="114" t="s">
        <v>228</v>
      </c>
      <c r="B7" s="78">
        <v>0</v>
      </c>
    </row>
    <row r="8" spans="1:2" ht="15">
      <c r="A8" s="114" t="s">
        <v>227</v>
      </c>
      <c r="B8" s="78">
        <v>0</v>
      </c>
    </row>
    <row r="9" spans="1:2" ht="15">
      <c r="A9" s="114" t="s">
        <v>225</v>
      </c>
      <c r="B9" s="78">
        <v>0</v>
      </c>
    </row>
    <row r="10" spans="1:2" ht="15">
      <c r="A10" s="114" t="s">
        <v>226</v>
      </c>
      <c r="B10" s="78">
        <v>0</v>
      </c>
    </row>
    <row r="11" spans="1:2" ht="15">
      <c r="A11" s="114"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2589</v>
      </c>
      <c r="B25" t="s">
        <v>2588</v>
      </c>
    </row>
    <row r="26" spans="1:2" ht="15">
      <c r="A26" s="125" t="s">
        <v>2591</v>
      </c>
      <c r="B26" s="3"/>
    </row>
    <row r="27" spans="1:2" ht="15">
      <c r="A27" s="126" t="s">
        <v>2592</v>
      </c>
      <c r="B27" s="3"/>
    </row>
    <row r="28" spans="1:2" ht="15">
      <c r="A28" s="127" t="s">
        <v>2593</v>
      </c>
      <c r="B28" s="3"/>
    </row>
    <row r="29" spans="1:2" ht="15">
      <c r="A29" s="128" t="s">
        <v>2594</v>
      </c>
      <c r="B29" s="3">
        <v>1</v>
      </c>
    </row>
    <row r="30" spans="1:2" ht="15">
      <c r="A30" s="128" t="s">
        <v>2595</v>
      </c>
      <c r="B30" s="3">
        <v>1</v>
      </c>
    </row>
    <row r="31" spans="1:2" ht="15">
      <c r="A31" s="128" t="s">
        <v>2596</v>
      </c>
      <c r="B31" s="3">
        <v>1</v>
      </c>
    </row>
    <row r="32" spans="1:2" ht="15">
      <c r="A32" s="128" t="s">
        <v>2597</v>
      </c>
      <c r="B32" s="3">
        <v>1</v>
      </c>
    </row>
    <row r="33" spans="1:2" ht="15">
      <c r="A33" s="128" t="s">
        <v>2598</v>
      </c>
      <c r="B33" s="3">
        <v>3</v>
      </c>
    </row>
    <row r="34" spans="1:2" ht="15">
      <c r="A34" s="127" t="s">
        <v>2599</v>
      </c>
      <c r="B34" s="3"/>
    </row>
    <row r="35" spans="1:2" ht="15">
      <c r="A35" s="128" t="s">
        <v>2600</v>
      </c>
      <c r="B35" s="3">
        <v>1</v>
      </c>
    </row>
    <row r="36" spans="1:2" ht="15">
      <c r="A36" s="128" t="s">
        <v>2601</v>
      </c>
      <c r="B36" s="3">
        <v>2</v>
      </c>
    </row>
    <row r="37" spans="1:2" ht="15">
      <c r="A37" s="128" t="s">
        <v>2602</v>
      </c>
      <c r="B37" s="3">
        <v>2</v>
      </c>
    </row>
    <row r="38" spans="1:2" ht="15">
      <c r="A38" s="128" t="s">
        <v>2597</v>
      </c>
      <c r="B38" s="3">
        <v>3</v>
      </c>
    </row>
    <row r="39" spans="1:2" ht="15">
      <c r="A39" s="128" t="s">
        <v>2603</v>
      </c>
      <c r="B39" s="3">
        <v>1</v>
      </c>
    </row>
    <row r="40" spans="1:2" ht="15">
      <c r="A40" s="127" t="s">
        <v>2604</v>
      </c>
      <c r="B40" s="3"/>
    </row>
    <row r="41" spans="1:2" ht="15">
      <c r="A41" s="128" t="s">
        <v>2605</v>
      </c>
      <c r="B41" s="3">
        <v>2</v>
      </c>
    </row>
    <row r="42" spans="1:2" ht="15">
      <c r="A42" s="128" t="s">
        <v>2600</v>
      </c>
      <c r="B42" s="3">
        <v>2</v>
      </c>
    </row>
    <row r="43" spans="1:2" ht="15">
      <c r="A43" s="128" t="s">
        <v>2596</v>
      </c>
      <c r="B43" s="3">
        <v>1</v>
      </c>
    </row>
    <row r="44" spans="1:2" ht="15">
      <c r="A44" s="128" t="s">
        <v>2601</v>
      </c>
      <c r="B44" s="3">
        <v>2</v>
      </c>
    </row>
    <row r="45" spans="1:2" ht="15">
      <c r="A45" s="128" t="s">
        <v>2602</v>
      </c>
      <c r="B45" s="3">
        <v>1</v>
      </c>
    </row>
    <row r="46" spans="1:2" ht="15">
      <c r="A46" s="128" t="s">
        <v>2597</v>
      </c>
      <c r="B46" s="3">
        <v>1</v>
      </c>
    </row>
    <row r="47" spans="1:2" ht="15">
      <c r="A47" s="128" t="s">
        <v>2598</v>
      </c>
      <c r="B47" s="3">
        <v>6</v>
      </c>
    </row>
    <row r="48" spans="1:2" ht="15">
      <c r="A48" s="128" t="s">
        <v>2606</v>
      </c>
      <c r="B48" s="3">
        <v>5</v>
      </c>
    </row>
    <row r="49" spans="1:2" ht="15">
      <c r="A49" s="127" t="s">
        <v>2607</v>
      </c>
      <c r="B49" s="3"/>
    </row>
    <row r="50" spans="1:2" ht="15">
      <c r="A50" s="128" t="s">
        <v>2608</v>
      </c>
      <c r="B50" s="3">
        <v>6</v>
      </c>
    </row>
    <row r="51" spans="1:2" ht="15">
      <c r="A51" s="128" t="s">
        <v>2595</v>
      </c>
      <c r="B51" s="3">
        <v>2</v>
      </c>
    </row>
    <row r="52" spans="1:2" ht="15">
      <c r="A52" s="128" t="s">
        <v>2609</v>
      </c>
      <c r="B52" s="3">
        <v>1</v>
      </c>
    </row>
    <row r="53" spans="1:2" ht="15">
      <c r="A53" s="128" t="s">
        <v>2601</v>
      </c>
      <c r="B53" s="3">
        <v>3</v>
      </c>
    </row>
    <row r="54" spans="1:2" ht="15">
      <c r="A54" s="128" t="s">
        <v>2602</v>
      </c>
      <c r="B54" s="3">
        <v>12</v>
      </c>
    </row>
    <row r="55" spans="1:2" ht="15">
      <c r="A55" s="128" t="s">
        <v>2597</v>
      </c>
      <c r="B55" s="3">
        <v>2</v>
      </c>
    </row>
    <row r="56" spans="1:2" ht="15">
      <c r="A56" s="128" t="s">
        <v>2606</v>
      </c>
      <c r="B56" s="3">
        <v>8</v>
      </c>
    </row>
    <row r="57" spans="1:2" ht="15">
      <c r="A57" s="128" t="s">
        <v>2610</v>
      </c>
      <c r="B57" s="3">
        <v>3</v>
      </c>
    </row>
    <row r="58" spans="1:2" ht="15">
      <c r="A58" s="127" t="s">
        <v>2611</v>
      </c>
      <c r="B58" s="3"/>
    </row>
    <row r="59" spans="1:2" ht="15">
      <c r="A59" s="128" t="s">
        <v>2608</v>
      </c>
      <c r="B59" s="3">
        <v>1</v>
      </c>
    </row>
    <row r="60" spans="1:2" ht="15">
      <c r="A60" s="128" t="s">
        <v>2596</v>
      </c>
      <c r="B60" s="3">
        <v>5</v>
      </c>
    </row>
    <row r="61" spans="1:2" ht="15">
      <c r="A61" s="128" t="s">
        <v>2601</v>
      </c>
      <c r="B61" s="3">
        <v>1</v>
      </c>
    </row>
    <row r="62" spans="1:2" ht="15">
      <c r="A62" s="128" t="s">
        <v>2598</v>
      </c>
      <c r="B62" s="3">
        <v>2</v>
      </c>
    </row>
    <row r="63" spans="1:2" ht="15">
      <c r="A63" s="128" t="s">
        <v>2612</v>
      </c>
      <c r="B63" s="3">
        <v>2</v>
      </c>
    </row>
    <row r="64" spans="1:2" ht="15">
      <c r="A64" s="128" t="s">
        <v>2610</v>
      </c>
      <c r="B64" s="3">
        <v>1</v>
      </c>
    </row>
    <row r="65" spans="1:2" ht="15">
      <c r="A65" s="128" t="s">
        <v>2613</v>
      </c>
      <c r="B65" s="3">
        <v>3</v>
      </c>
    </row>
    <row r="66" spans="1:2" ht="15">
      <c r="A66" s="127" t="s">
        <v>2614</v>
      </c>
      <c r="B66" s="3"/>
    </row>
    <row r="67" spans="1:2" ht="15">
      <c r="A67" s="128" t="s">
        <v>2601</v>
      </c>
      <c r="B67" s="3">
        <v>10</v>
      </c>
    </row>
    <row r="68" spans="1:2" ht="15">
      <c r="A68" s="128" t="s">
        <v>2602</v>
      </c>
      <c r="B68" s="3">
        <v>3</v>
      </c>
    </row>
    <row r="69" spans="1:2" ht="15">
      <c r="A69" s="128" t="s">
        <v>2597</v>
      </c>
      <c r="B69" s="3">
        <v>8</v>
      </c>
    </row>
    <row r="70" spans="1:2" ht="15">
      <c r="A70" s="128" t="s">
        <v>2598</v>
      </c>
      <c r="B70" s="3">
        <v>1</v>
      </c>
    </row>
    <row r="71" spans="1:2" ht="15">
      <c r="A71" s="128" t="s">
        <v>2615</v>
      </c>
      <c r="B71" s="3">
        <v>4</v>
      </c>
    </row>
    <row r="72" spans="1:2" ht="15">
      <c r="A72" s="128" t="s">
        <v>2610</v>
      </c>
      <c r="B72" s="3">
        <v>1</v>
      </c>
    </row>
    <row r="73" spans="1:2" ht="15">
      <c r="A73" s="128" t="s">
        <v>2613</v>
      </c>
      <c r="B73" s="3">
        <v>4</v>
      </c>
    </row>
    <row r="74" spans="1:2" ht="15">
      <c r="A74" s="127" t="s">
        <v>2616</v>
      </c>
      <c r="B74" s="3"/>
    </row>
    <row r="75" spans="1:2" ht="15">
      <c r="A75" s="128" t="s">
        <v>2617</v>
      </c>
      <c r="B75" s="3">
        <v>5</v>
      </c>
    </row>
    <row r="76" spans="1:2" ht="15">
      <c r="A76" s="128" t="s">
        <v>2618</v>
      </c>
      <c r="B76" s="3">
        <v>1</v>
      </c>
    </row>
    <row r="77" spans="1:2" ht="15">
      <c r="A77" s="128" t="s">
        <v>2605</v>
      </c>
      <c r="B77" s="3">
        <v>1</v>
      </c>
    </row>
    <row r="78" spans="1:2" ht="15">
      <c r="A78" s="128" t="s">
        <v>2609</v>
      </c>
      <c r="B78" s="3">
        <v>1</v>
      </c>
    </row>
    <row r="79" spans="1:2" ht="15">
      <c r="A79" s="128" t="s">
        <v>2601</v>
      </c>
      <c r="B79" s="3">
        <v>3</v>
      </c>
    </row>
    <row r="80" spans="1:2" ht="15">
      <c r="A80" s="128" t="s">
        <v>2602</v>
      </c>
      <c r="B80" s="3">
        <v>5</v>
      </c>
    </row>
    <row r="81" spans="1:2" ht="15">
      <c r="A81" s="127" t="s">
        <v>2619</v>
      </c>
      <c r="B81" s="3"/>
    </row>
    <row r="82" spans="1:2" ht="15">
      <c r="A82" s="128" t="s">
        <v>2605</v>
      </c>
      <c r="B82" s="3">
        <v>1</v>
      </c>
    </row>
    <row r="83" spans="1:2" ht="15">
      <c r="A83" s="128" t="s">
        <v>2597</v>
      </c>
      <c r="B83" s="3">
        <v>3</v>
      </c>
    </row>
    <row r="84" spans="1:2" ht="15">
      <c r="A84" s="128" t="s">
        <v>2598</v>
      </c>
      <c r="B84" s="3">
        <v>6</v>
      </c>
    </row>
    <row r="85" spans="1:2" ht="15">
      <c r="A85" s="128" t="s">
        <v>2612</v>
      </c>
      <c r="B85" s="3">
        <v>1</v>
      </c>
    </row>
    <row r="86" spans="1:2" ht="15">
      <c r="A86" s="128" t="s">
        <v>2615</v>
      </c>
      <c r="B86" s="3">
        <v>1</v>
      </c>
    </row>
    <row r="87" spans="1:2" ht="15">
      <c r="A87" s="127" t="s">
        <v>2620</v>
      </c>
      <c r="B87" s="3"/>
    </row>
    <row r="88" spans="1:2" ht="15">
      <c r="A88" s="128" t="s">
        <v>2601</v>
      </c>
      <c r="B88" s="3">
        <v>10</v>
      </c>
    </row>
    <row r="89" spans="1:2" ht="15">
      <c r="A89" s="128" t="s">
        <v>2602</v>
      </c>
      <c r="B89" s="3">
        <v>7</v>
      </c>
    </row>
    <row r="90" spans="1:2" ht="15">
      <c r="A90" s="128" t="s">
        <v>2598</v>
      </c>
      <c r="B90" s="3">
        <v>4</v>
      </c>
    </row>
    <row r="91" spans="1:2" ht="15">
      <c r="A91" s="128" t="s">
        <v>2603</v>
      </c>
      <c r="B91" s="3">
        <v>4</v>
      </c>
    </row>
    <row r="92" spans="1:2" ht="15">
      <c r="A92" s="128" t="s">
        <v>2612</v>
      </c>
      <c r="B92" s="3">
        <v>9</v>
      </c>
    </row>
    <row r="93" spans="1:2" ht="15">
      <c r="A93" s="128" t="s">
        <v>2621</v>
      </c>
      <c r="B93" s="3">
        <v>10</v>
      </c>
    </row>
    <row r="94" spans="1:2" ht="15">
      <c r="A94" s="127" t="s">
        <v>2622</v>
      </c>
      <c r="B94" s="3"/>
    </row>
    <row r="95" spans="1:2" ht="15">
      <c r="A95" s="128" t="s">
        <v>2623</v>
      </c>
      <c r="B95" s="3">
        <v>1</v>
      </c>
    </row>
    <row r="96" spans="1:2" ht="15">
      <c r="A96" s="128" t="s">
        <v>2601</v>
      </c>
      <c r="B96" s="3">
        <v>15</v>
      </c>
    </row>
    <row r="97" spans="1:2" ht="15">
      <c r="A97" s="128" t="s">
        <v>2602</v>
      </c>
      <c r="B97" s="3">
        <v>2</v>
      </c>
    </row>
    <row r="98" spans="1:2" ht="15">
      <c r="A98" s="128" t="s">
        <v>2597</v>
      </c>
      <c r="B98" s="3">
        <v>3</v>
      </c>
    </row>
    <row r="99" spans="1:2" ht="15">
      <c r="A99" s="128" t="s">
        <v>2598</v>
      </c>
      <c r="B99" s="3">
        <v>9</v>
      </c>
    </row>
    <row r="100" spans="1:2" ht="15">
      <c r="A100" s="128" t="s">
        <v>2606</v>
      </c>
      <c r="B100" s="3">
        <v>9</v>
      </c>
    </row>
    <row r="101" spans="1:2" ht="15">
      <c r="A101" s="128" t="s">
        <v>2615</v>
      </c>
      <c r="B101" s="3">
        <v>1</v>
      </c>
    </row>
    <row r="102" spans="1:2" ht="15">
      <c r="A102" s="128" t="s">
        <v>2613</v>
      </c>
      <c r="B102" s="3">
        <v>2</v>
      </c>
    </row>
    <row r="103" spans="1:2" ht="15">
      <c r="A103" s="127" t="s">
        <v>2624</v>
      </c>
      <c r="B103" s="3"/>
    </row>
    <row r="104" spans="1:2" ht="15">
      <c r="A104" s="128" t="s">
        <v>2625</v>
      </c>
      <c r="B104" s="3">
        <v>4</v>
      </c>
    </row>
    <row r="105" spans="1:2" ht="15">
      <c r="A105" s="128" t="s">
        <v>2626</v>
      </c>
      <c r="B105" s="3">
        <v>1</v>
      </c>
    </row>
    <row r="106" spans="1:2" ht="15">
      <c r="A106" s="128" t="s">
        <v>2609</v>
      </c>
      <c r="B106" s="3">
        <v>1</v>
      </c>
    </row>
    <row r="107" spans="1:2" ht="15">
      <c r="A107" s="128" t="s">
        <v>2600</v>
      </c>
      <c r="B107" s="3">
        <v>1</v>
      </c>
    </row>
    <row r="108" spans="1:2" ht="15">
      <c r="A108" s="128" t="s">
        <v>2596</v>
      </c>
      <c r="B108" s="3">
        <v>4</v>
      </c>
    </row>
    <row r="109" spans="1:2" ht="15">
      <c r="A109" s="128" t="s">
        <v>2601</v>
      </c>
      <c r="B109" s="3">
        <v>1</v>
      </c>
    </row>
    <row r="110" spans="1:2" ht="15">
      <c r="A110" s="128" t="s">
        <v>2602</v>
      </c>
      <c r="B110" s="3">
        <v>6</v>
      </c>
    </row>
    <row r="111" spans="1:2" ht="15">
      <c r="A111" s="128" t="s">
        <v>2598</v>
      </c>
      <c r="B111" s="3">
        <v>1</v>
      </c>
    </row>
    <row r="112" spans="1:2" ht="15">
      <c r="A112" s="128" t="s">
        <v>2606</v>
      </c>
      <c r="B112" s="3">
        <v>4</v>
      </c>
    </row>
    <row r="113" spans="1:2" ht="15">
      <c r="A113" s="128" t="s">
        <v>2621</v>
      </c>
      <c r="B113" s="3">
        <v>1</v>
      </c>
    </row>
    <row r="114" spans="1:2" ht="15">
      <c r="A114" s="127" t="s">
        <v>2627</v>
      </c>
      <c r="B114" s="3"/>
    </row>
    <row r="115" spans="1:2" ht="15">
      <c r="A115" s="128" t="s">
        <v>2617</v>
      </c>
      <c r="B115" s="3">
        <v>6</v>
      </c>
    </row>
    <row r="116" spans="1:2" ht="15">
      <c r="A116" s="128" t="s">
        <v>2609</v>
      </c>
      <c r="B116" s="3">
        <v>1</v>
      </c>
    </row>
    <row r="117" spans="1:2" ht="15">
      <c r="A117" s="128" t="s">
        <v>2596</v>
      </c>
      <c r="B117" s="3">
        <v>4</v>
      </c>
    </row>
    <row r="118" spans="1:2" ht="15">
      <c r="A118" s="128" t="s">
        <v>2602</v>
      </c>
      <c r="B118" s="3">
        <v>11</v>
      </c>
    </row>
    <row r="119" spans="1:2" ht="15">
      <c r="A119" s="128" t="s">
        <v>2598</v>
      </c>
      <c r="B119" s="3">
        <v>3</v>
      </c>
    </row>
    <row r="120" spans="1:2" ht="15">
      <c r="A120" s="128" t="s">
        <v>2603</v>
      </c>
      <c r="B120" s="3">
        <v>1</v>
      </c>
    </row>
    <row r="121" spans="1:2" ht="15">
      <c r="A121" s="128" t="s">
        <v>2606</v>
      </c>
      <c r="B121" s="3">
        <v>6</v>
      </c>
    </row>
    <row r="122" spans="1:2" ht="15">
      <c r="A122" s="128" t="s">
        <v>2612</v>
      </c>
      <c r="B122" s="3">
        <v>1</v>
      </c>
    </row>
    <row r="123" spans="1:2" ht="15">
      <c r="A123" s="128" t="s">
        <v>2610</v>
      </c>
      <c r="B123" s="3">
        <v>1</v>
      </c>
    </row>
    <row r="124" spans="1:2" ht="15">
      <c r="A124" s="128" t="s">
        <v>2621</v>
      </c>
      <c r="B124" s="3">
        <v>1</v>
      </c>
    </row>
    <row r="125" spans="1:2" ht="15">
      <c r="A125" s="127" t="s">
        <v>2628</v>
      </c>
      <c r="B125" s="3"/>
    </row>
    <row r="126" spans="1:2" ht="15">
      <c r="A126" s="128" t="s">
        <v>2594</v>
      </c>
      <c r="B126" s="3">
        <v>6</v>
      </c>
    </row>
    <row r="127" spans="1:2" ht="15">
      <c r="A127" s="128" t="s">
        <v>2601</v>
      </c>
      <c r="B127" s="3">
        <v>8</v>
      </c>
    </row>
    <row r="128" spans="1:2" ht="15">
      <c r="A128" s="128" t="s">
        <v>2602</v>
      </c>
      <c r="B128" s="3">
        <v>8</v>
      </c>
    </row>
    <row r="129" spans="1:2" ht="15">
      <c r="A129" s="128" t="s">
        <v>2603</v>
      </c>
      <c r="B129" s="3">
        <v>2</v>
      </c>
    </row>
    <row r="130" spans="1:2" ht="15">
      <c r="A130" s="128" t="s">
        <v>2606</v>
      </c>
      <c r="B130" s="3">
        <v>2</v>
      </c>
    </row>
    <row r="131" spans="1:2" ht="15">
      <c r="A131" s="128" t="s">
        <v>2612</v>
      </c>
      <c r="B131" s="3">
        <v>1</v>
      </c>
    </row>
    <row r="132" spans="1:2" ht="15">
      <c r="A132" s="128" t="s">
        <v>2615</v>
      </c>
      <c r="B132" s="3">
        <v>9</v>
      </c>
    </row>
    <row r="133" spans="1:2" ht="15">
      <c r="A133" s="128" t="s">
        <v>2610</v>
      </c>
      <c r="B133" s="3">
        <v>2</v>
      </c>
    </row>
    <row r="134" spans="1:2" ht="15">
      <c r="A134" s="127" t="s">
        <v>2629</v>
      </c>
      <c r="B134" s="3"/>
    </row>
    <row r="135" spans="1:2" ht="15">
      <c r="A135" s="128" t="s">
        <v>2605</v>
      </c>
      <c r="B135" s="3">
        <v>2</v>
      </c>
    </row>
    <row r="136" spans="1:2" ht="15">
      <c r="A136" s="128" t="s">
        <v>2623</v>
      </c>
      <c r="B136" s="3">
        <v>1</v>
      </c>
    </row>
    <row r="137" spans="1:2" ht="15">
      <c r="A137" s="128" t="s">
        <v>2596</v>
      </c>
      <c r="B137" s="3">
        <v>1</v>
      </c>
    </row>
    <row r="138" spans="1:2" ht="15">
      <c r="A138" s="128" t="s">
        <v>2603</v>
      </c>
      <c r="B138" s="3">
        <v>1</v>
      </c>
    </row>
    <row r="139" spans="1:2" ht="15">
      <c r="A139" s="128" t="s">
        <v>2606</v>
      </c>
      <c r="B139" s="3">
        <v>10</v>
      </c>
    </row>
    <row r="140" spans="1:2" ht="15">
      <c r="A140" s="125" t="s">
        <v>2590</v>
      </c>
      <c r="B140" s="3">
        <v>345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1684</v>
      </c>
      <c r="AE2" s="13" t="s">
        <v>1685</v>
      </c>
      <c r="AF2" s="13" t="s">
        <v>1686</v>
      </c>
      <c r="AG2" s="13" t="s">
        <v>1687</v>
      </c>
      <c r="AH2" s="13" t="s">
        <v>1688</v>
      </c>
      <c r="AI2" s="13" t="s">
        <v>1689</v>
      </c>
      <c r="AJ2" s="13" t="s">
        <v>1690</v>
      </c>
      <c r="AK2" s="13" t="s">
        <v>1691</v>
      </c>
      <c r="AL2" s="13" t="s">
        <v>1692</v>
      </c>
      <c r="AM2" s="13" t="s">
        <v>1693</v>
      </c>
      <c r="AN2" s="13" t="s">
        <v>1694</v>
      </c>
      <c r="AO2" s="13" t="s">
        <v>1695</v>
      </c>
      <c r="AP2" s="13" t="s">
        <v>1696</v>
      </c>
      <c r="AQ2" s="13" t="s">
        <v>1697</v>
      </c>
      <c r="AR2" s="13" t="s">
        <v>1698</v>
      </c>
      <c r="AS2" s="13" t="s">
        <v>192</v>
      </c>
      <c r="AT2" s="13" t="s">
        <v>1699</v>
      </c>
      <c r="AU2" s="13" t="s">
        <v>1700</v>
      </c>
      <c r="AV2" s="13" t="s">
        <v>1701</v>
      </c>
      <c r="AW2" s="13" t="s">
        <v>1702</v>
      </c>
      <c r="AX2" s="13" t="s">
        <v>1703</v>
      </c>
      <c r="AY2" s="13" t="s">
        <v>1704</v>
      </c>
      <c r="AZ2" s="13" t="s">
        <v>1966</v>
      </c>
      <c r="BA2" s="115" t="s">
        <v>2185</v>
      </c>
      <c r="BB2" s="115" t="s">
        <v>2191</v>
      </c>
      <c r="BC2" s="115" t="s">
        <v>2192</v>
      </c>
      <c r="BD2" s="115" t="s">
        <v>2193</v>
      </c>
      <c r="BE2" s="115" t="s">
        <v>2194</v>
      </c>
      <c r="BF2" s="115" t="s">
        <v>2202</v>
      </c>
      <c r="BG2" s="115" t="s">
        <v>2208</v>
      </c>
      <c r="BH2" s="115" t="s">
        <v>2232</v>
      </c>
      <c r="BI2" s="115" t="s">
        <v>2238</v>
      </c>
      <c r="BJ2" s="115" t="s">
        <v>2261</v>
      </c>
      <c r="BK2" s="115" t="s">
        <v>2556</v>
      </c>
      <c r="BL2" s="115" t="s">
        <v>2557</v>
      </c>
      <c r="BM2" s="115" t="s">
        <v>2558</v>
      </c>
      <c r="BN2" s="115" t="s">
        <v>2559</v>
      </c>
      <c r="BO2" s="115" t="s">
        <v>2560</v>
      </c>
      <c r="BP2" s="115" t="s">
        <v>2561</v>
      </c>
      <c r="BQ2" s="115" t="s">
        <v>2562</v>
      </c>
      <c r="BR2" s="115" t="s">
        <v>2563</v>
      </c>
      <c r="BS2" s="115" t="s">
        <v>2565</v>
      </c>
      <c r="BT2" s="3"/>
      <c r="BU2" s="3"/>
    </row>
    <row r="3" spans="1:73" ht="15" customHeight="1">
      <c r="A3" s="64" t="s">
        <v>212</v>
      </c>
      <c r="B3" s="65"/>
      <c r="C3" s="65" t="s">
        <v>64</v>
      </c>
      <c r="D3" s="66">
        <v>176.6757871330458</v>
      </c>
      <c r="E3" s="68"/>
      <c r="F3" s="100" t="s">
        <v>1838</v>
      </c>
      <c r="G3" s="65"/>
      <c r="H3" s="69" t="s">
        <v>212</v>
      </c>
      <c r="I3" s="70"/>
      <c r="J3" s="70"/>
      <c r="K3" s="69" t="s">
        <v>1885</v>
      </c>
      <c r="L3" s="73">
        <v>1</v>
      </c>
      <c r="M3" s="74">
        <v>2550.102294921875</v>
      </c>
      <c r="N3" s="74">
        <v>3140.8623046875</v>
      </c>
      <c r="O3" s="75"/>
      <c r="P3" s="76"/>
      <c r="Q3" s="76"/>
      <c r="R3" s="48"/>
      <c r="S3" s="48">
        <v>1</v>
      </c>
      <c r="T3" s="48">
        <v>1</v>
      </c>
      <c r="U3" s="49">
        <v>0</v>
      </c>
      <c r="V3" s="49">
        <v>0</v>
      </c>
      <c r="W3" s="49">
        <v>0</v>
      </c>
      <c r="X3" s="49">
        <v>0.999982</v>
      </c>
      <c r="Y3" s="49">
        <v>0</v>
      </c>
      <c r="Z3" s="49" t="s">
        <v>1969</v>
      </c>
      <c r="AA3" s="71">
        <v>3</v>
      </c>
      <c r="AB3" s="71"/>
      <c r="AC3" s="72"/>
      <c r="AD3" s="78" t="s">
        <v>1705</v>
      </c>
      <c r="AE3" s="78">
        <v>4535</v>
      </c>
      <c r="AF3" s="78">
        <v>2232</v>
      </c>
      <c r="AG3" s="78">
        <v>1418</v>
      </c>
      <c r="AH3" s="78">
        <v>391</v>
      </c>
      <c r="AI3" s="78"/>
      <c r="AJ3" s="78" t="s">
        <v>1734</v>
      </c>
      <c r="AK3" s="78" t="s">
        <v>1762</v>
      </c>
      <c r="AL3" s="82" t="s">
        <v>1784</v>
      </c>
      <c r="AM3" s="78"/>
      <c r="AN3" s="80">
        <v>42592.231828703705</v>
      </c>
      <c r="AO3" s="82" t="s">
        <v>1809</v>
      </c>
      <c r="AP3" s="78" t="b">
        <v>0</v>
      </c>
      <c r="AQ3" s="78" t="b">
        <v>0</v>
      </c>
      <c r="AR3" s="78" t="b">
        <v>0</v>
      </c>
      <c r="AS3" s="78"/>
      <c r="AT3" s="78">
        <v>51</v>
      </c>
      <c r="AU3" s="82" t="s">
        <v>1832</v>
      </c>
      <c r="AV3" s="78" t="b">
        <v>0</v>
      </c>
      <c r="AW3" s="78" t="s">
        <v>1854</v>
      </c>
      <c r="AX3" s="82" t="s">
        <v>1855</v>
      </c>
      <c r="AY3" s="78" t="s">
        <v>66</v>
      </c>
      <c r="AZ3" s="78" t="str">
        <f>REPLACE(INDEX(GroupVertices[Group],MATCH(Vertices[[#This Row],[Vertex]],GroupVertices[Vertex],0)),1,1,"")</f>
        <v>1</v>
      </c>
      <c r="BA3" s="48" t="s">
        <v>584</v>
      </c>
      <c r="BB3" s="48" t="s">
        <v>584</v>
      </c>
      <c r="BC3" s="48" t="s">
        <v>889</v>
      </c>
      <c r="BD3" s="48" t="s">
        <v>889</v>
      </c>
      <c r="BE3" s="48" t="s">
        <v>903</v>
      </c>
      <c r="BF3" s="48" t="s">
        <v>903</v>
      </c>
      <c r="BG3" s="116" t="s">
        <v>2209</v>
      </c>
      <c r="BH3" s="116" t="s">
        <v>2209</v>
      </c>
      <c r="BI3" s="116" t="s">
        <v>2239</v>
      </c>
      <c r="BJ3" s="116" t="s">
        <v>2239</v>
      </c>
      <c r="BK3" s="116">
        <v>0</v>
      </c>
      <c r="BL3" s="120">
        <v>0</v>
      </c>
      <c r="BM3" s="116">
        <v>0</v>
      </c>
      <c r="BN3" s="120">
        <v>0</v>
      </c>
      <c r="BO3" s="116">
        <v>0</v>
      </c>
      <c r="BP3" s="120">
        <v>0</v>
      </c>
      <c r="BQ3" s="116">
        <v>28</v>
      </c>
      <c r="BR3" s="120">
        <v>100</v>
      </c>
      <c r="BS3" s="116">
        <v>28</v>
      </c>
      <c r="BT3" s="3"/>
      <c r="BU3" s="3"/>
    </row>
    <row r="4" spans="1:76" ht="15">
      <c r="A4" s="64" t="s">
        <v>213</v>
      </c>
      <c r="B4" s="65"/>
      <c r="C4" s="65" t="s">
        <v>64</v>
      </c>
      <c r="D4" s="66">
        <v>162.99776850837006</v>
      </c>
      <c r="E4" s="68"/>
      <c r="F4" s="100" t="s">
        <v>1839</v>
      </c>
      <c r="G4" s="65"/>
      <c r="H4" s="69" t="s">
        <v>213</v>
      </c>
      <c r="I4" s="70"/>
      <c r="J4" s="70"/>
      <c r="K4" s="69" t="s">
        <v>1886</v>
      </c>
      <c r="L4" s="73">
        <v>1</v>
      </c>
      <c r="M4" s="74">
        <v>979.9756469726562</v>
      </c>
      <c r="N4" s="74">
        <v>3140.8623046875</v>
      </c>
      <c r="O4" s="75"/>
      <c r="P4" s="76"/>
      <c r="Q4" s="76"/>
      <c r="R4" s="86"/>
      <c r="S4" s="48">
        <v>1</v>
      </c>
      <c r="T4" s="48">
        <v>1</v>
      </c>
      <c r="U4" s="49">
        <v>0</v>
      </c>
      <c r="V4" s="49">
        <v>0</v>
      </c>
      <c r="W4" s="49">
        <v>0</v>
      </c>
      <c r="X4" s="49">
        <v>0.999982</v>
      </c>
      <c r="Y4" s="49">
        <v>0</v>
      </c>
      <c r="Z4" s="49" t="s">
        <v>1969</v>
      </c>
      <c r="AA4" s="71">
        <v>4</v>
      </c>
      <c r="AB4" s="71"/>
      <c r="AC4" s="72"/>
      <c r="AD4" s="78" t="s">
        <v>1706</v>
      </c>
      <c r="AE4" s="78">
        <v>935</v>
      </c>
      <c r="AF4" s="78">
        <v>162</v>
      </c>
      <c r="AG4" s="78">
        <v>760</v>
      </c>
      <c r="AH4" s="78">
        <v>457</v>
      </c>
      <c r="AI4" s="78"/>
      <c r="AJ4" s="78" t="s">
        <v>1735</v>
      </c>
      <c r="AK4" s="78" t="s">
        <v>1763</v>
      </c>
      <c r="AL4" s="82" t="s">
        <v>1785</v>
      </c>
      <c r="AM4" s="78"/>
      <c r="AN4" s="80">
        <v>41628.29641203704</v>
      </c>
      <c r="AO4" s="82" t="s">
        <v>1810</v>
      </c>
      <c r="AP4" s="78" t="b">
        <v>1</v>
      </c>
      <c r="AQ4" s="78" t="b">
        <v>0</v>
      </c>
      <c r="AR4" s="78" t="b">
        <v>0</v>
      </c>
      <c r="AS4" s="78"/>
      <c r="AT4" s="78">
        <v>7</v>
      </c>
      <c r="AU4" s="82" t="s">
        <v>1832</v>
      </c>
      <c r="AV4" s="78" t="b">
        <v>0</v>
      </c>
      <c r="AW4" s="78" t="s">
        <v>1854</v>
      </c>
      <c r="AX4" s="82" t="s">
        <v>1856</v>
      </c>
      <c r="AY4" s="78" t="s">
        <v>66</v>
      </c>
      <c r="AZ4" s="78" t="str">
        <f>REPLACE(INDEX(GroupVertices[Group],MATCH(Vertices[[#This Row],[Vertex]],GroupVertices[Vertex],0)),1,1,"")</f>
        <v>1</v>
      </c>
      <c r="BA4" s="48"/>
      <c r="BB4" s="48"/>
      <c r="BC4" s="48"/>
      <c r="BD4" s="48"/>
      <c r="BE4" s="48" t="s">
        <v>2195</v>
      </c>
      <c r="BF4" s="48" t="s">
        <v>2195</v>
      </c>
      <c r="BG4" s="116" t="s">
        <v>2210</v>
      </c>
      <c r="BH4" s="116" t="s">
        <v>2210</v>
      </c>
      <c r="BI4" s="116" t="s">
        <v>2240</v>
      </c>
      <c r="BJ4" s="116" t="s">
        <v>2240</v>
      </c>
      <c r="BK4" s="116">
        <v>2</v>
      </c>
      <c r="BL4" s="120">
        <v>9.523809523809524</v>
      </c>
      <c r="BM4" s="116">
        <v>0</v>
      </c>
      <c r="BN4" s="120">
        <v>0</v>
      </c>
      <c r="BO4" s="116">
        <v>0</v>
      </c>
      <c r="BP4" s="120">
        <v>0</v>
      </c>
      <c r="BQ4" s="116">
        <v>19</v>
      </c>
      <c r="BR4" s="120">
        <v>90.47619047619048</v>
      </c>
      <c r="BS4" s="116">
        <v>21</v>
      </c>
      <c r="BT4" s="2"/>
      <c r="BU4" s="3"/>
      <c r="BV4" s="3"/>
      <c r="BW4" s="3"/>
      <c r="BX4" s="3"/>
    </row>
    <row r="5" spans="1:76" ht="15">
      <c r="A5" s="64" t="s">
        <v>214</v>
      </c>
      <c r="B5" s="65"/>
      <c r="C5" s="65" t="s">
        <v>64</v>
      </c>
      <c r="D5" s="66">
        <v>198.5011472863327</v>
      </c>
      <c r="E5" s="68"/>
      <c r="F5" s="100" t="s">
        <v>955</v>
      </c>
      <c r="G5" s="65"/>
      <c r="H5" s="69" t="s">
        <v>214</v>
      </c>
      <c r="I5" s="70"/>
      <c r="J5" s="70"/>
      <c r="K5" s="69" t="s">
        <v>1887</v>
      </c>
      <c r="L5" s="73">
        <v>1</v>
      </c>
      <c r="M5" s="74">
        <v>7799.740234375</v>
      </c>
      <c r="N5" s="74">
        <v>1391.037353515625</v>
      </c>
      <c r="O5" s="75"/>
      <c r="P5" s="76"/>
      <c r="Q5" s="76"/>
      <c r="R5" s="86"/>
      <c r="S5" s="48">
        <v>0</v>
      </c>
      <c r="T5" s="48">
        <v>1</v>
      </c>
      <c r="U5" s="49">
        <v>0</v>
      </c>
      <c r="V5" s="49">
        <v>1</v>
      </c>
      <c r="W5" s="49">
        <v>0</v>
      </c>
      <c r="X5" s="49">
        <v>0.999982</v>
      </c>
      <c r="Y5" s="49">
        <v>0</v>
      </c>
      <c r="Z5" s="49">
        <v>0</v>
      </c>
      <c r="AA5" s="71">
        <v>5</v>
      </c>
      <c r="AB5" s="71"/>
      <c r="AC5" s="72"/>
      <c r="AD5" s="78" t="s">
        <v>1707</v>
      </c>
      <c r="AE5" s="78">
        <v>4412</v>
      </c>
      <c r="AF5" s="78">
        <v>5535</v>
      </c>
      <c r="AG5" s="78">
        <v>19731</v>
      </c>
      <c r="AH5" s="78">
        <v>4708</v>
      </c>
      <c r="AI5" s="78"/>
      <c r="AJ5" s="78" t="s">
        <v>1736</v>
      </c>
      <c r="AK5" s="78" t="s">
        <v>1764</v>
      </c>
      <c r="AL5" s="82" t="s">
        <v>1786</v>
      </c>
      <c r="AM5" s="78"/>
      <c r="AN5" s="80">
        <v>40919.029131944444</v>
      </c>
      <c r="AO5" s="82" t="s">
        <v>1811</v>
      </c>
      <c r="AP5" s="78" t="b">
        <v>0</v>
      </c>
      <c r="AQ5" s="78" t="b">
        <v>0</v>
      </c>
      <c r="AR5" s="78" t="b">
        <v>1</v>
      </c>
      <c r="AS5" s="78"/>
      <c r="AT5" s="78">
        <v>258</v>
      </c>
      <c r="AU5" s="82" t="s">
        <v>1833</v>
      </c>
      <c r="AV5" s="78" t="b">
        <v>0</v>
      </c>
      <c r="AW5" s="78" t="s">
        <v>1854</v>
      </c>
      <c r="AX5" s="82" t="s">
        <v>1857</v>
      </c>
      <c r="AY5" s="78" t="s">
        <v>66</v>
      </c>
      <c r="AZ5" s="78" t="str">
        <f>REPLACE(INDEX(GroupVertices[Group],MATCH(Vertices[[#This Row],[Vertex]],GroupVertices[Vertex],0)),1,1,"")</f>
        <v>6</v>
      </c>
      <c r="BA5" s="48" t="s">
        <v>585</v>
      </c>
      <c r="BB5" s="48" t="s">
        <v>585</v>
      </c>
      <c r="BC5" s="48" t="s">
        <v>890</v>
      </c>
      <c r="BD5" s="48" t="s">
        <v>890</v>
      </c>
      <c r="BE5" s="48" t="s">
        <v>905</v>
      </c>
      <c r="BF5" s="48" t="s">
        <v>905</v>
      </c>
      <c r="BG5" s="116" t="s">
        <v>2211</v>
      </c>
      <c r="BH5" s="116" t="s">
        <v>2211</v>
      </c>
      <c r="BI5" s="116" t="s">
        <v>2241</v>
      </c>
      <c r="BJ5" s="116" t="s">
        <v>2241</v>
      </c>
      <c r="BK5" s="116">
        <v>1</v>
      </c>
      <c r="BL5" s="120">
        <v>6.25</v>
      </c>
      <c r="BM5" s="116">
        <v>0</v>
      </c>
      <c r="BN5" s="120">
        <v>0</v>
      </c>
      <c r="BO5" s="116">
        <v>0</v>
      </c>
      <c r="BP5" s="120">
        <v>0</v>
      </c>
      <c r="BQ5" s="116">
        <v>15</v>
      </c>
      <c r="BR5" s="120">
        <v>93.75</v>
      </c>
      <c r="BS5" s="116">
        <v>16</v>
      </c>
      <c r="BT5" s="2"/>
      <c r="BU5" s="3"/>
      <c r="BV5" s="3"/>
      <c r="BW5" s="3"/>
      <c r="BX5" s="3"/>
    </row>
    <row r="6" spans="1:76" ht="15">
      <c r="A6" s="64" t="s">
        <v>238</v>
      </c>
      <c r="B6" s="65"/>
      <c r="C6" s="65" t="s">
        <v>64</v>
      </c>
      <c r="D6" s="66">
        <v>1000</v>
      </c>
      <c r="E6" s="68"/>
      <c r="F6" s="100" t="s">
        <v>1840</v>
      </c>
      <c r="G6" s="65"/>
      <c r="H6" s="69" t="s">
        <v>238</v>
      </c>
      <c r="I6" s="70"/>
      <c r="J6" s="70"/>
      <c r="K6" s="69" t="s">
        <v>1888</v>
      </c>
      <c r="L6" s="73">
        <v>1</v>
      </c>
      <c r="M6" s="74">
        <v>7799.740234375</v>
      </c>
      <c r="N6" s="74">
        <v>3467.30029296875</v>
      </c>
      <c r="O6" s="75"/>
      <c r="P6" s="76"/>
      <c r="Q6" s="76"/>
      <c r="R6" s="86"/>
      <c r="S6" s="48">
        <v>1</v>
      </c>
      <c r="T6" s="48">
        <v>0</v>
      </c>
      <c r="U6" s="49">
        <v>0</v>
      </c>
      <c r="V6" s="49">
        <v>1</v>
      </c>
      <c r="W6" s="49">
        <v>0</v>
      </c>
      <c r="X6" s="49">
        <v>0.999982</v>
      </c>
      <c r="Y6" s="49">
        <v>0</v>
      </c>
      <c r="Z6" s="49">
        <v>0</v>
      </c>
      <c r="AA6" s="71">
        <v>6</v>
      </c>
      <c r="AB6" s="71"/>
      <c r="AC6" s="72"/>
      <c r="AD6" s="78" t="s">
        <v>1708</v>
      </c>
      <c r="AE6" s="78">
        <v>1108</v>
      </c>
      <c r="AF6" s="78">
        <v>1489970</v>
      </c>
      <c r="AG6" s="78">
        <v>17166</v>
      </c>
      <c r="AH6" s="78">
        <v>4630</v>
      </c>
      <c r="AI6" s="78"/>
      <c r="AJ6" s="78" t="s">
        <v>1737</v>
      </c>
      <c r="AK6" s="78" t="s">
        <v>1765</v>
      </c>
      <c r="AL6" s="82" t="s">
        <v>1787</v>
      </c>
      <c r="AM6" s="78"/>
      <c r="AN6" s="80">
        <v>39482.76528935185</v>
      </c>
      <c r="AO6" s="82" t="s">
        <v>1812</v>
      </c>
      <c r="AP6" s="78" t="b">
        <v>0</v>
      </c>
      <c r="AQ6" s="78" t="b">
        <v>0</v>
      </c>
      <c r="AR6" s="78" t="b">
        <v>1</v>
      </c>
      <c r="AS6" s="78"/>
      <c r="AT6" s="78">
        <v>18064</v>
      </c>
      <c r="AU6" s="82" t="s">
        <v>1832</v>
      </c>
      <c r="AV6" s="78" t="b">
        <v>1</v>
      </c>
      <c r="AW6" s="78" t="s">
        <v>1854</v>
      </c>
      <c r="AX6" s="82" t="s">
        <v>1858</v>
      </c>
      <c r="AY6" s="78" t="s">
        <v>65</v>
      </c>
      <c r="AZ6" s="78" t="str">
        <f>REPLACE(INDEX(GroupVertices[Group],MATCH(Vertices[[#This Row],[Vertex]],GroupVertices[Vertex],0)),1,1,"")</f>
        <v>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215</v>
      </c>
      <c r="B7" s="65"/>
      <c r="C7" s="65" t="s">
        <v>64</v>
      </c>
      <c r="D7" s="66">
        <v>165.42280852540193</v>
      </c>
      <c r="E7" s="68"/>
      <c r="F7" s="100" t="s">
        <v>956</v>
      </c>
      <c r="G7" s="65"/>
      <c r="H7" s="69" t="s">
        <v>215</v>
      </c>
      <c r="I7" s="70"/>
      <c r="J7" s="70"/>
      <c r="K7" s="69" t="s">
        <v>1889</v>
      </c>
      <c r="L7" s="73">
        <v>1</v>
      </c>
      <c r="M7" s="74">
        <v>4120.22900390625</v>
      </c>
      <c r="N7" s="74">
        <v>4999.5</v>
      </c>
      <c r="O7" s="75"/>
      <c r="P7" s="76"/>
      <c r="Q7" s="76"/>
      <c r="R7" s="86"/>
      <c r="S7" s="48">
        <v>1</v>
      </c>
      <c r="T7" s="48">
        <v>1</v>
      </c>
      <c r="U7" s="49">
        <v>0</v>
      </c>
      <c r="V7" s="49">
        <v>0</v>
      </c>
      <c r="W7" s="49">
        <v>0</v>
      </c>
      <c r="X7" s="49">
        <v>0.999982</v>
      </c>
      <c r="Y7" s="49">
        <v>0</v>
      </c>
      <c r="Z7" s="49" t="s">
        <v>1969</v>
      </c>
      <c r="AA7" s="71">
        <v>7</v>
      </c>
      <c r="AB7" s="71"/>
      <c r="AC7" s="72"/>
      <c r="AD7" s="78" t="s">
        <v>1709</v>
      </c>
      <c r="AE7" s="78">
        <v>0</v>
      </c>
      <c r="AF7" s="78">
        <v>529</v>
      </c>
      <c r="AG7" s="78">
        <v>63741</v>
      </c>
      <c r="AH7" s="78">
        <v>1478</v>
      </c>
      <c r="AI7" s="78"/>
      <c r="AJ7" s="78" t="s">
        <v>1738</v>
      </c>
      <c r="AK7" s="78" t="s">
        <v>1766</v>
      </c>
      <c r="AL7" s="82" t="s">
        <v>1788</v>
      </c>
      <c r="AM7" s="78"/>
      <c r="AN7" s="80">
        <v>41275.972349537034</v>
      </c>
      <c r="AO7" s="82" t="s">
        <v>1813</v>
      </c>
      <c r="AP7" s="78" t="b">
        <v>0</v>
      </c>
      <c r="AQ7" s="78" t="b">
        <v>0</v>
      </c>
      <c r="AR7" s="78" t="b">
        <v>0</v>
      </c>
      <c r="AS7" s="78"/>
      <c r="AT7" s="78">
        <v>287</v>
      </c>
      <c r="AU7" s="82" t="s">
        <v>1832</v>
      </c>
      <c r="AV7" s="78" t="b">
        <v>0</v>
      </c>
      <c r="AW7" s="78" t="s">
        <v>1854</v>
      </c>
      <c r="AX7" s="82" t="s">
        <v>1859</v>
      </c>
      <c r="AY7" s="78" t="s">
        <v>66</v>
      </c>
      <c r="AZ7" s="78" t="str">
        <f>REPLACE(INDEX(GroupVertices[Group],MATCH(Vertices[[#This Row],[Vertex]],GroupVertices[Vertex],0)),1,1,"")</f>
        <v>1</v>
      </c>
      <c r="BA7" s="48" t="s">
        <v>586</v>
      </c>
      <c r="BB7" s="48" t="s">
        <v>586</v>
      </c>
      <c r="BC7" s="48" t="s">
        <v>891</v>
      </c>
      <c r="BD7" s="48" t="s">
        <v>891</v>
      </c>
      <c r="BE7" s="48" t="s">
        <v>2196</v>
      </c>
      <c r="BF7" s="48" t="s">
        <v>2196</v>
      </c>
      <c r="BG7" s="116" t="s">
        <v>2212</v>
      </c>
      <c r="BH7" s="116" t="s">
        <v>2212</v>
      </c>
      <c r="BI7" s="116" t="s">
        <v>2242</v>
      </c>
      <c r="BJ7" s="116" t="s">
        <v>2242</v>
      </c>
      <c r="BK7" s="116">
        <v>1</v>
      </c>
      <c r="BL7" s="120">
        <v>2.7027027027027026</v>
      </c>
      <c r="BM7" s="116">
        <v>0</v>
      </c>
      <c r="BN7" s="120">
        <v>0</v>
      </c>
      <c r="BO7" s="116">
        <v>0</v>
      </c>
      <c r="BP7" s="120">
        <v>0</v>
      </c>
      <c r="BQ7" s="116">
        <v>36</v>
      </c>
      <c r="BR7" s="120">
        <v>97.29729729729729</v>
      </c>
      <c r="BS7" s="116">
        <v>37</v>
      </c>
      <c r="BT7" s="2"/>
      <c r="BU7" s="3"/>
      <c r="BV7" s="3"/>
      <c r="BW7" s="3"/>
      <c r="BX7" s="3"/>
    </row>
    <row r="8" spans="1:76" ht="15">
      <c r="A8" s="64" t="s">
        <v>216</v>
      </c>
      <c r="B8" s="65"/>
      <c r="C8" s="65" t="s">
        <v>64</v>
      </c>
      <c r="D8" s="66">
        <v>168.19145094266722</v>
      </c>
      <c r="E8" s="68"/>
      <c r="F8" s="100" t="s">
        <v>1841</v>
      </c>
      <c r="G8" s="65"/>
      <c r="H8" s="69" t="s">
        <v>216</v>
      </c>
      <c r="I8" s="70"/>
      <c r="J8" s="70"/>
      <c r="K8" s="69" t="s">
        <v>1890</v>
      </c>
      <c r="L8" s="73">
        <v>1</v>
      </c>
      <c r="M8" s="74">
        <v>4120.22900390625</v>
      </c>
      <c r="N8" s="74">
        <v>3140.8623046875</v>
      </c>
      <c r="O8" s="75"/>
      <c r="P8" s="76"/>
      <c r="Q8" s="76"/>
      <c r="R8" s="86"/>
      <c r="S8" s="48">
        <v>1</v>
      </c>
      <c r="T8" s="48">
        <v>1</v>
      </c>
      <c r="U8" s="49">
        <v>0</v>
      </c>
      <c r="V8" s="49">
        <v>0</v>
      </c>
      <c r="W8" s="49">
        <v>0</v>
      </c>
      <c r="X8" s="49">
        <v>0.999982</v>
      </c>
      <c r="Y8" s="49">
        <v>0</v>
      </c>
      <c r="Z8" s="49" t="s">
        <v>1969</v>
      </c>
      <c r="AA8" s="71">
        <v>8</v>
      </c>
      <c r="AB8" s="71"/>
      <c r="AC8" s="72"/>
      <c r="AD8" s="78" t="s">
        <v>1710</v>
      </c>
      <c r="AE8" s="78">
        <v>1104</v>
      </c>
      <c r="AF8" s="78">
        <v>948</v>
      </c>
      <c r="AG8" s="78">
        <v>18523</v>
      </c>
      <c r="AH8" s="78">
        <v>21</v>
      </c>
      <c r="AI8" s="78"/>
      <c r="AJ8" s="78" t="s">
        <v>1739</v>
      </c>
      <c r="AK8" s="78" t="s">
        <v>1767</v>
      </c>
      <c r="AL8" s="82" t="s">
        <v>1789</v>
      </c>
      <c r="AM8" s="78"/>
      <c r="AN8" s="80">
        <v>40999.717986111114</v>
      </c>
      <c r="AO8" s="78"/>
      <c r="AP8" s="78" t="b">
        <v>0</v>
      </c>
      <c r="AQ8" s="78" t="b">
        <v>0</v>
      </c>
      <c r="AR8" s="78" t="b">
        <v>0</v>
      </c>
      <c r="AS8" s="78"/>
      <c r="AT8" s="78">
        <v>142</v>
      </c>
      <c r="AU8" s="82" t="s">
        <v>1832</v>
      </c>
      <c r="AV8" s="78" t="b">
        <v>0</v>
      </c>
      <c r="AW8" s="78" t="s">
        <v>1854</v>
      </c>
      <c r="AX8" s="82" t="s">
        <v>1860</v>
      </c>
      <c r="AY8" s="78" t="s">
        <v>66</v>
      </c>
      <c r="AZ8" s="78" t="str">
        <f>REPLACE(INDEX(GroupVertices[Group],MATCH(Vertices[[#This Row],[Vertex]],GroupVertices[Vertex],0)),1,1,"")</f>
        <v>1</v>
      </c>
      <c r="BA8" s="48" t="s">
        <v>587</v>
      </c>
      <c r="BB8" s="48" t="s">
        <v>587</v>
      </c>
      <c r="BC8" s="48" t="s">
        <v>892</v>
      </c>
      <c r="BD8" s="48" t="s">
        <v>892</v>
      </c>
      <c r="BE8" s="48" t="s">
        <v>907</v>
      </c>
      <c r="BF8" s="48" t="s">
        <v>907</v>
      </c>
      <c r="BG8" s="116" t="s">
        <v>2213</v>
      </c>
      <c r="BH8" s="116" t="s">
        <v>2213</v>
      </c>
      <c r="BI8" s="116" t="s">
        <v>2243</v>
      </c>
      <c r="BJ8" s="116" t="s">
        <v>2243</v>
      </c>
      <c r="BK8" s="116">
        <v>1</v>
      </c>
      <c r="BL8" s="120">
        <v>7.142857142857143</v>
      </c>
      <c r="BM8" s="116">
        <v>0</v>
      </c>
      <c r="BN8" s="120">
        <v>0</v>
      </c>
      <c r="BO8" s="116">
        <v>0</v>
      </c>
      <c r="BP8" s="120">
        <v>0</v>
      </c>
      <c r="BQ8" s="116">
        <v>13</v>
      </c>
      <c r="BR8" s="120">
        <v>92.85714285714286</v>
      </c>
      <c r="BS8" s="116">
        <v>14</v>
      </c>
      <c r="BT8" s="2"/>
      <c r="BU8" s="3"/>
      <c r="BV8" s="3"/>
      <c r="BW8" s="3"/>
      <c r="BX8" s="3"/>
    </row>
    <row r="9" spans="1:76" ht="15">
      <c r="A9" s="64" t="s">
        <v>217</v>
      </c>
      <c r="B9" s="65"/>
      <c r="C9" s="65" t="s">
        <v>64</v>
      </c>
      <c r="D9" s="66">
        <v>223.3198129647298</v>
      </c>
      <c r="E9" s="68"/>
      <c r="F9" s="100" t="s">
        <v>1842</v>
      </c>
      <c r="G9" s="65"/>
      <c r="H9" s="69" t="s">
        <v>217</v>
      </c>
      <c r="I9" s="70"/>
      <c r="J9" s="70"/>
      <c r="K9" s="69" t="s">
        <v>1891</v>
      </c>
      <c r="L9" s="73">
        <v>1</v>
      </c>
      <c r="M9" s="74">
        <v>4120.22900390625</v>
      </c>
      <c r="N9" s="74">
        <v>1282.2247314453125</v>
      </c>
      <c r="O9" s="75"/>
      <c r="P9" s="76"/>
      <c r="Q9" s="76"/>
      <c r="R9" s="86"/>
      <c r="S9" s="48">
        <v>1</v>
      </c>
      <c r="T9" s="48">
        <v>1</v>
      </c>
      <c r="U9" s="49">
        <v>0</v>
      </c>
      <c r="V9" s="49">
        <v>0</v>
      </c>
      <c r="W9" s="49">
        <v>0</v>
      </c>
      <c r="X9" s="49">
        <v>0.999982</v>
      </c>
      <c r="Y9" s="49">
        <v>0</v>
      </c>
      <c r="Z9" s="49" t="s">
        <v>1969</v>
      </c>
      <c r="AA9" s="71">
        <v>9</v>
      </c>
      <c r="AB9" s="71"/>
      <c r="AC9" s="72"/>
      <c r="AD9" s="78" t="s">
        <v>1711</v>
      </c>
      <c r="AE9" s="78">
        <v>1452</v>
      </c>
      <c r="AF9" s="78">
        <v>9291</v>
      </c>
      <c r="AG9" s="78">
        <v>39711</v>
      </c>
      <c r="AH9" s="78">
        <v>286</v>
      </c>
      <c r="AI9" s="78"/>
      <c r="AJ9" s="78" t="s">
        <v>1740</v>
      </c>
      <c r="AK9" s="78" t="s">
        <v>1768</v>
      </c>
      <c r="AL9" s="82" t="s">
        <v>1790</v>
      </c>
      <c r="AM9" s="78"/>
      <c r="AN9" s="80">
        <v>40932.415810185186</v>
      </c>
      <c r="AO9" s="82" t="s">
        <v>1814</v>
      </c>
      <c r="AP9" s="78" t="b">
        <v>0</v>
      </c>
      <c r="AQ9" s="78" t="b">
        <v>0</v>
      </c>
      <c r="AR9" s="78" t="b">
        <v>0</v>
      </c>
      <c r="AS9" s="78"/>
      <c r="AT9" s="78">
        <v>292</v>
      </c>
      <c r="AU9" s="82" t="s">
        <v>1832</v>
      </c>
      <c r="AV9" s="78" t="b">
        <v>0</v>
      </c>
      <c r="AW9" s="78" t="s">
        <v>1854</v>
      </c>
      <c r="AX9" s="82" t="s">
        <v>1861</v>
      </c>
      <c r="AY9" s="78" t="s">
        <v>66</v>
      </c>
      <c r="AZ9" s="78" t="str">
        <f>REPLACE(INDEX(GroupVertices[Group],MATCH(Vertices[[#This Row],[Vertex]],GroupVertices[Vertex],0)),1,1,"")</f>
        <v>1</v>
      </c>
      <c r="BA9" s="48" t="s">
        <v>587</v>
      </c>
      <c r="BB9" s="48" t="s">
        <v>587</v>
      </c>
      <c r="BC9" s="48" t="s">
        <v>892</v>
      </c>
      <c r="BD9" s="48" t="s">
        <v>892</v>
      </c>
      <c r="BE9" s="48" t="s">
        <v>907</v>
      </c>
      <c r="BF9" s="48" t="s">
        <v>907</v>
      </c>
      <c r="BG9" s="116" t="s">
        <v>2213</v>
      </c>
      <c r="BH9" s="116" t="s">
        <v>2213</v>
      </c>
      <c r="BI9" s="116" t="s">
        <v>2243</v>
      </c>
      <c r="BJ9" s="116" t="s">
        <v>2243</v>
      </c>
      <c r="BK9" s="116">
        <v>1</v>
      </c>
      <c r="BL9" s="120">
        <v>7.142857142857143</v>
      </c>
      <c r="BM9" s="116">
        <v>0</v>
      </c>
      <c r="BN9" s="120">
        <v>0</v>
      </c>
      <c r="BO9" s="116">
        <v>0</v>
      </c>
      <c r="BP9" s="120">
        <v>0</v>
      </c>
      <c r="BQ9" s="116">
        <v>13</v>
      </c>
      <c r="BR9" s="120">
        <v>92.85714285714286</v>
      </c>
      <c r="BS9" s="116">
        <v>14</v>
      </c>
      <c r="BT9" s="2"/>
      <c r="BU9" s="3"/>
      <c r="BV9" s="3"/>
      <c r="BW9" s="3"/>
      <c r="BX9" s="3"/>
    </row>
    <row r="10" spans="1:76" ht="15">
      <c r="A10" s="64" t="s">
        <v>218</v>
      </c>
      <c r="B10" s="65"/>
      <c r="C10" s="65" t="s">
        <v>64</v>
      </c>
      <c r="D10" s="66">
        <v>163.7906971242933</v>
      </c>
      <c r="E10" s="68"/>
      <c r="F10" s="100" t="s">
        <v>957</v>
      </c>
      <c r="G10" s="65"/>
      <c r="H10" s="69" t="s">
        <v>218</v>
      </c>
      <c r="I10" s="70"/>
      <c r="J10" s="70"/>
      <c r="K10" s="69" t="s">
        <v>1892</v>
      </c>
      <c r="L10" s="73">
        <v>1</v>
      </c>
      <c r="M10" s="74">
        <v>8327.19140625</v>
      </c>
      <c r="N10" s="74">
        <v>7308.98876953125</v>
      </c>
      <c r="O10" s="75"/>
      <c r="P10" s="76"/>
      <c r="Q10" s="76"/>
      <c r="R10" s="86"/>
      <c r="S10" s="48">
        <v>0</v>
      </c>
      <c r="T10" s="48">
        <v>1</v>
      </c>
      <c r="U10" s="49">
        <v>0</v>
      </c>
      <c r="V10" s="49">
        <v>0.2</v>
      </c>
      <c r="W10" s="49">
        <v>0.18858</v>
      </c>
      <c r="X10" s="49">
        <v>0.610677</v>
      </c>
      <c r="Y10" s="49">
        <v>0</v>
      </c>
      <c r="Z10" s="49">
        <v>0</v>
      </c>
      <c r="AA10" s="71">
        <v>10</v>
      </c>
      <c r="AB10" s="71"/>
      <c r="AC10" s="72"/>
      <c r="AD10" s="78" t="s">
        <v>1712</v>
      </c>
      <c r="AE10" s="78">
        <v>455</v>
      </c>
      <c r="AF10" s="78">
        <v>282</v>
      </c>
      <c r="AG10" s="78">
        <v>12038</v>
      </c>
      <c r="AH10" s="78">
        <v>42610</v>
      </c>
      <c r="AI10" s="78"/>
      <c r="AJ10" s="78" t="s">
        <v>1741</v>
      </c>
      <c r="AK10" s="78"/>
      <c r="AL10" s="78"/>
      <c r="AM10" s="78"/>
      <c r="AN10" s="80">
        <v>41099.85021990741</v>
      </c>
      <c r="AO10" s="82" t="s">
        <v>1815</v>
      </c>
      <c r="AP10" s="78" t="b">
        <v>1</v>
      </c>
      <c r="AQ10" s="78" t="b">
        <v>0</v>
      </c>
      <c r="AR10" s="78" t="b">
        <v>0</v>
      </c>
      <c r="AS10" s="78"/>
      <c r="AT10" s="78">
        <v>3</v>
      </c>
      <c r="AU10" s="82" t="s">
        <v>1832</v>
      </c>
      <c r="AV10" s="78" t="b">
        <v>0</v>
      </c>
      <c r="AW10" s="78" t="s">
        <v>1854</v>
      </c>
      <c r="AX10" s="82" t="s">
        <v>1862</v>
      </c>
      <c r="AY10" s="78" t="s">
        <v>66</v>
      </c>
      <c r="AZ10" s="78" t="str">
        <f>REPLACE(INDEX(GroupVertices[Group],MATCH(Vertices[[#This Row],[Vertex]],GroupVertices[Vertex],0)),1,1,"")</f>
        <v>2</v>
      </c>
      <c r="BA10" s="48" t="s">
        <v>588</v>
      </c>
      <c r="BB10" s="48" t="s">
        <v>588</v>
      </c>
      <c r="BC10" s="48" t="s">
        <v>893</v>
      </c>
      <c r="BD10" s="48" t="s">
        <v>893</v>
      </c>
      <c r="BE10" s="48" t="s">
        <v>908</v>
      </c>
      <c r="BF10" s="48" t="s">
        <v>908</v>
      </c>
      <c r="BG10" s="116" t="s">
        <v>2214</v>
      </c>
      <c r="BH10" s="116" t="s">
        <v>2214</v>
      </c>
      <c r="BI10" s="116" t="s">
        <v>2244</v>
      </c>
      <c r="BJ10" s="116" t="s">
        <v>2244</v>
      </c>
      <c r="BK10" s="116">
        <v>0</v>
      </c>
      <c r="BL10" s="120">
        <v>0</v>
      </c>
      <c r="BM10" s="116">
        <v>0</v>
      </c>
      <c r="BN10" s="120">
        <v>0</v>
      </c>
      <c r="BO10" s="116">
        <v>0</v>
      </c>
      <c r="BP10" s="120">
        <v>0</v>
      </c>
      <c r="BQ10" s="116">
        <v>15</v>
      </c>
      <c r="BR10" s="120">
        <v>100</v>
      </c>
      <c r="BS10" s="116">
        <v>15</v>
      </c>
      <c r="BT10" s="2"/>
      <c r="BU10" s="3"/>
      <c r="BV10" s="3"/>
      <c r="BW10" s="3"/>
      <c r="BX10" s="3"/>
    </row>
    <row r="11" spans="1:76" ht="15">
      <c r="A11" s="64" t="s">
        <v>237</v>
      </c>
      <c r="B11" s="65"/>
      <c r="C11" s="65" t="s">
        <v>64</v>
      </c>
      <c r="D11" s="66">
        <v>163.26868578547717</v>
      </c>
      <c r="E11" s="68"/>
      <c r="F11" s="100" t="s">
        <v>968</v>
      </c>
      <c r="G11" s="65"/>
      <c r="H11" s="69" t="s">
        <v>237</v>
      </c>
      <c r="I11" s="70"/>
      <c r="J11" s="70"/>
      <c r="K11" s="69" t="s">
        <v>1893</v>
      </c>
      <c r="L11" s="73">
        <v>9999</v>
      </c>
      <c r="M11" s="74">
        <v>8877.228515625</v>
      </c>
      <c r="N11" s="74">
        <v>4858.337890625</v>
      </c>
      <c r="O11" s="75"/>
      <c r="P11" s="76"/>
      <c r="Q11" s="76"/>
      <c r="R11" s="86"/>
      <c r="S11" s="48">
        <v>4</v>
      </c>
      <c r="T11" s="48">
        <v>1</v>
      </c>
      <c r="U11" s="49">
        <v>6</v>
      </c>
      <c r="V11" s="49">
        <v>0.333333</v>
      </c>
      <c r="W11" s="49">
        <v>0.434258</v>
      </c>
      <c r="X11" s="49">
        <v>2.167898</v>
      </c>
      <c r="Y11" s="49">
        <v>0</v>
      </c>
      <c r="Z11" s="49">
        <v>0</v>
      </c>
      <c r="AA11" s="71">
        <v>11</v>
      </c>
      <c r="AB11" s="71"/>
      <c r="AC11" s="72"/>
      <c r="AD11" s="78" t="s">
        <v>1713</v>
      </c>
      <c r="AE11" s="78">
        <v>530</v>
      </c>
      <c r="AF11" s="78">
        <v>203</v>
      </c>
      <c r="AG11" s="78">
        <v>28071</v>
      </c>
      <c r="AH11" s="78">
        <v>0</v>
      </c>
      <c r="AI11" s="78"/>
      <c r="AJ11" s="78" t="s">
        <v>1742</v>
      </c>
      <c r="AK11" s="78"/>
      <c r="AL11" s="82" t="s">
        <v>1791</v>
      </c>
      <c r="AM11" s="78"/>
      <c r="AN11" s="80">
        <v>42359.21576388889</v>
      </c>
      <c r="AO11" s="78"/>
      <c r="AP11" s="78" t="b">
        <v>1</v>
      </c>
      <c r="AQ11" s="78" t="b">
        <v>0</v>
      </c>
      <c r="AR11" s="78" t="b">
        <v>0</v>
      </c>
      <c r="AS11" s="78"/>
      <c r="AT11" s="78">
        <v>102</v>
      </c>
      <c r="AU11" s="78"/>
      <c r="AV11" s="78" t="b">
        <v>0</v>
      </c>
      <c r="AW11" s="78" t="s">
        <v>1854</v>
      </c>
      <c r="AX11" s="82" t="s">
        <v>1863</v>
      </c>
      <c r="AY11" s="78" t="s">
        <v>66</v>
      </c>
      <c r="AZ11" s="78" t="str">
        <f>REPLACE(INDEX(GroupVertices[Group],MATCH(Vertices[[#This Row],[Vertex]],GroupVertices[Vertex],0)),1,1,"")</f>
        <v>2</v>
      </c>
      <c r="BA11" s="48" t="s">
        <v>2186</v>
      </c>
      <c r="BB11" s="48" t="s">
        <v>2186</v>
      </c>
      <c r="BC11" s="48" t="s">
        <v>893</v>
      </c>
      <c r="BD11" s="48" t="s">
        <v>893</v>
      </c>
      <c r="BE11" s="48" t="s">
        <v>919</v>
      </c>
      <c r="BF11" s="48" t="s">
        <v>919</v>
      </c>
      <c r="BG11" s="116" t="s">
        <v>2215</v>
      </c>
      <c r="BH11" s="116" t="s">
        <v>2233</v>
      </c>
      <c r="BI11" s="116" t="s">
        <v>2149</v>
      </c>
      <c r="BJ11" s="116" t="s">
        <v>2262</v>
      </c>
      <c r="BK11" s="116">
        <v>40</v>
      </c>
      <c r="BL11" s="120">
        <v>1.0598834128245893</v>
      </c>
      <c r="BM11" s="116">
        <v>43</v>
      </c>
      <c r="BN11" s="120">
        <v>1.1393746687864335</v>
      </c>
      <c r="BO11" s="116">
        <v>0</v>
      </c>
      <c r="BP11" s="120">
        <v>0</v>
      </c>
      <c r="BQ11" s="116">
        <v>3691</v>
      </c>
      <c r="BR11" s="120">
        <v>97.80074191838898</v>
      </c>
      <c r="BS11" s="116">
        <v>3774</v>
      </c>
      <c r="BT11" s="2"/>
      <c r="BU11" s="3"/>
      <c r="BV11" s="3"/>
      <c r="BW11" s="3"/>
      <c r="BX11" s="3"/>
    </row>
    <row r="12" spans="1:76" ht="15">
      <c r="A12" s="64" t="s">
        <v>219</v>
      </c>
      <c r="B12" s="65"/>
      <c r="C12" s="65" t="s">
        <v>64</v>
      </c>
      <c r="D12" s="66">
        <v>162.3436024002334</v>
      </c>
      <c r="E12" s="68"/>
      <c r="F12" s="100" t="s">
        <v>1843</v>
      </c>
      <c r="G12" s="65"/>
      <c r="H12" s="69" t="s">
        <v>219</v>
      </c>
      <c r="I12" s="70"/>
      <c r="J12" s="70"/>
      <c r="K12" s="69" t="s">
        <v>1894</v>
      </c>
      <c r="L12" s="73">
        <v>1</v>
      </c>
      <c r="M12" s="74">
        <v>2550.102294921875</v>
      </c>
      <c r="N12" s="74">
        <v>1282.2247314453125</v>
      </c>
      <c r="O12" s="75"/>
      <c r="P12" s="76"/>
      <c r="Q12" s="76"/>
      <c r="R12" s="86"/>
      <c r="S12" s="48">
        <v>1</v>
      </c>
      <c r="T12" s="48">
        <v>1</v>
      </c>
      <c r="U12" s="49">
        <v>0</v>
      </c>
      <c r="V12" s="49">
        <v>0</v>
      </c>
      <c r="W12" s="49">
        <v>0</v>
      </c>
      <c r="X12" s="49">
        <v>0.999982</v>
      </c>
      <c r="Y12" s="49">
        <v>0</v>
      </c>
      <c r="Z12" s="49" t="s">
        <v>1969</v>
      </c>
      <c r="AA12" s="71">
        <v>12</v>
      </c>
      <c r="AB12" s="71"/>
      <c r="AC12" s="72"/>
      <c r="AD12" s="78" t="s">
        <v>1714</v>
      </c>
      <c r="AE12" s="78">
        <v>182</v>
      </c>
      <c r="AF12" s="78">
        <v>63</v>
      </c>
      <c r="AG12" s="78">
        <v>15</v>
      </c>
      <c r="AH12" s="78">
        <v>0</v>
      </c>
      <c r="AI12" s="78"/>
      <c r="AJ12" s="78" t="s">
        <v>1743</v>
      </c>
      <c r="AK12" s="78"/>
      <c r="AL12" s="82" t="s">
        <v>1792</v>
      </c>
      <c r="AM12" s="78"/>
      <c r="AN12" s="80">
        <v>43080.743472222224</v>
      </c>
      <c r="AO12" s="78"/>
      <c r="AP12" s="78" t="b">
        <v>1</v>
      </c>
      <c r="AQ12" s="78" t="b">
        <v>0</v>
      </c>
      <c r="AR12" s="78" t="b">
        <v>0</v>
      </c>
      <c r="AS12" s="78"/>
      <c r="AT12" s="78">
        <v>0</v>
      </c>
      <c r="AU12" s="78"/>
      <c r="AV12" s="78" t="b">
        <v>0</v>
      </c>
      <c r="AW12" s="78" t="s">
        <v>1854</v>
      </c>
      <c r="AX12" s="82" t="s">
        <v>1864</v>
      </c>
      <c r="AY12" s="78" t="s">
        <v>66</v>
      </c>
      <c r="AZ12" s="78" t="str">
        <f>REPLACE(INDEX(GroupVertices[Group],MATCH(Vertices[[#This Row],[Vertex]],GroupVertices[Vertex],0)),1,1,"")</f>
        <v>1</v>
      </c>
      <c r="BA12" s="48"/>
      <c r="BB12" s="48"/>
      <c r="BC12" s="48"/>
      <c r="BD12" s="48"/>
      <c r="BE12" s="48" t="s">
        <v>2197</v>
      </c>
      <c r="BF12" s="48" t="s">
        <v>2203</v>
      </c>
      <c r="BG12" s="116" t="s">
        <v>2216</v>
      </c>
      <c r="BH12" s="116" t="s">
        <v>2234</v>
      </c>
      <c r="BI12" s="116" t="s">
        <v>2245</v>
      </c>
      <c r="BJ12" s="116" t="s">
        <v>2263</v>
      </c>
      <c r="BK12" s="116">
        <v>0</v>
      </c>
      <c r="BL12" s="120">
        <v>0</v>
      </c>
      <c r="BM12" s="116">
        <v>0</v>
      </c>
      <c r="BN12" s="120">
        <v>0</v>
      </c>
      <c r="BO12" s="116">
        <v>0</v>
      </c>
      <c r="BP12" s="120">
        <v>0</v>
      </c>
      <c r="BQ12" s="116">
        <v>53</v>
      </c>
      <c r="BR12" s="120">
        <v>100</v>
      </c>
      <c r="BS12" s="116">
        <v>53</v>
      </c>
      <c r="BT12" s="2"/>
      <c r="BU12" s="3"/>
      <c r="BV12" s="3"/>
      <c r="BW12" s="3"/>
      <c r="BX12" s="3"/>
    </row>
    <row r="13" spans="1:76" ht="15">
      <c r="A13" s="64" t="s">
        <v>220</v>
      </c>
      <c r="B13" s="65"/>
      <c r="C13" s="65" t="s">
        <v>64</v>
      </c>
      <c r="D13" s="66">
        <v>193.9352000063081</v>
      </c>
      <c r="E13" s="68"/>
      <c r="F13" s="100" t="s">
        <v>958</v>
      </c>
      <c r="G13" s="65"/>
      <c r="H13" s="69" t="s">
        <v>220</v>
      </c>
      <c r="I13" s="70"/>
      <c r="J13" s="70"/>
      <c r="K13" s="69" t="s">
        <v>1895</v>
      </c>
      <c r="L13" s="73">
        <v>6666.333333333333</v>
      </c>
      <c r="M13" s="74">
        <v>6259.548828125</v>
      </c>
      <c r="N13" s="74">
        <v>8242.4248046875</v>
      </c>
      <c r="O13" s="75"/>
      <c r="P13" s="76"/>
      <c r="Q13" s="76"/>
      <c r="R13" s="86"/>
      <c r="S13" s="48">
        <v>1</v>
      </c>
      <c r="T13" s="48">
        <v>2</v>
      </c>
      <c r="U13" s="49">
        <v>4</v>
      </c>
      <c r="V13" s="49">
        <v>0.25</v>
      </c>
      <c r="W13" s="49">
        <v>0</v>
      </c>
      <c r="X13" s="49">
        <v>1.298222</v>
      </c>
      <c r="Y13" s="49">
        <v>0</v>
      </c>
      <c r="Z13" s="49">
        <v>0.5</v>
      </c>
      <c r="AA13" s="71">
        <v>13</v>
      </c>
      <c r="AB13" s="71"/>
      <c r="AC13" s="72"/>
      <c r="AD13" s="78" t="s">
        <v>1715</v>
      </c>
      <c r="AE13" s="78">
        <v>2426</v>
      </c>
      <c r="AF13" s="78">
        <v>4844</v>
      </c>
      <c r="AG13" s="78">
        <v>30050</v>
      </c>
      <c r="AH13" s="78">
        <v>14013</v>
      </c>
      <c r="AI13" s="78"/>
      <c r="AJ13" s="78" t="s">
        <v>1744</v>
      </c>
      <c r="AK13" s="78" t="s">
        <v>1769</v>
      </c>
      <c r="AL13" s="82" t="s">
        <v>1793</v>
      </c>
      <c r="AM13" s="78"/>
      <c r="AN13" s="80">
        <v>40516.30737268519</v>
      </c>
      <c r="AO13" s="82" t="s">
        <v>1816</v>
      </c>
      <c r="AP13" s="78" t="b">
        <v>0</v>
      </c>
      <c r="AQ13" s="78" t="b">
        <v>0</v>
      </c>
      <c r="AR13" s="78" t="b">
        <v>0</v>
      </c>
      <c r="AS13" s="78"/>
      <c r="AT13" s="78">
        <v>150</v>
      </c>
      <c r="AU13" s="82" t="s">
        <v>1834</v>
      </c>
      <c r="AV13" s="78" t="b">
        <v>0</v>
      </c>
      <c r="AW13" s="78" t="s">
        <v>1854</v>
      </c>
      <c r="AX13" s="82" t="s">
        <v>1865</v>
      </c>
      <c r="AY13" s="78" t="s">
        <v>66</v>
      </c>
      <c r="AZ13" s="78" t="str">
        <f>REPLACE(INDEX(GroupVertices[Group],MATCH(Vertices[[#This Row],[Vertex]],GroupVertices[Vertex],0)),1,1,"")</f>
        <v>3</v>
      </c>
      <c r="BA13" s="48" t="s">
        <v>589</v>
      </c>
      <c r="BB13" s="48" t="s">
        <v>589</v>
      </c>
      <c r="BC13" s="48" t="s">
        <v>894</v>
      </c>
      <c r="BD13" s="48" t="s">
        <v>894</v>
      </c>
      <c r="BE13" s="48" t="s">
        <v>911</v>
      </c>
      <c r="BF13" s="48" t="s">
        <v>911</v>
      </c>
      <c r="BG13" s="116" t="s">
        <v>2217</v>
      </c>
      <c r="BH13" s="116" t="s">
        <v>2217</v>
      </c>
      <c r="BI13" s="116" t="s">
        <v>2246</v>
      </c>
      <c r="BJ13" s="116" t="s">
        <v>2246</v>
      </c>
      <c r="BK13" s="116">
        <v>0</v>
      </c>
      <c r="BL13" s="120">
        <v>0</v>
      </c>
      <c r="BM13" s="116">
        <v>0</v>
      </c>
      <c r="BN13" s="120">
        <v>0</v>
      </c>
      <c r="BO13" s="116">
        <v>0</v>
      </c>
      <c r="BP13" s="120">
        <v>0</v>
      </c>
      <c r="BQ13" s="116">
        <v>22</v>
      </c>
      <c r="BR13" s="120">
        <v>100</v>
      </c>
      <c r="BS13" s="116">
        <v>22</v>
      </c>
      <c r="BT13" s="2"/>
      <c r="BU13" s="3"/>
      <c r="BV13" s="3"/>
      <c r="BW13" s="3"/>
      <c r="BX13" s="3"/>
    </row>
    <row r="14" spans="1:76" ht="15">
      <c r="A14" s="64" t="s">
        <v>239</v>
      </c>
      <c r="B14" s="65"/>
      <c r="C14" s="65" t="s">
        <v>64</v>
      </c>
      <c r="D14" s="66">
        <v>1000</v>
      </c>
      <c r="E14" s="68"/>
      <c r="F14" s="100" t="s">
        <v>1844</v>
      </c>
      <c r="G14" s="65"/>
      <c r="H14" s="69" t="s">
        <v>239</v>
      </c>
      <c r="I14" s="70"/>
      <c r="J14" s="70"/>
      <c r="K14" s="69" t="s">
        <v>1896</v>
      </c>
      <c r="L14" s="73">
        <v>1</v>
      </c>
      <c r="M14" s="74">
        <v>5100.20458984375</v>
      </c>
      <c r="N14" s="74">
        <v>9218.490234375</v>
      </c>
      <c r="O14" s="75"/>
      <c r="P14" s="76"/>
      <c r="Q14" s="76"/>
      <c r="R14" s="86"/>
      <c r="S14" s="48">
        <v>1</v>
      </c>
      <c r="T14" s="48">
        <v>0</v>
      </c>
      <c r="U14" s="49">
        <v>0</v>
      </c>
      <c r="V14" s="49">
        <v>0.166667</v>
      </c>
      <c r="W14" s="49">
        <v>0</v>
      </c>
      <c r="X14" s="49">
        <v>0.701742</v>
      </c>
      <c r="Y14" s="49">
        <v>0</v>
      </c>
      <c r="Z14" s="49">
        <v>0</v>
      </c>
      <c r="AA14" s="71">
        <v>14</v>
      </c>
      <c r="AB14" s="71"/>
      <c r="AC14" s="72"/>
      <c r="AD14" s="78" t="s">
        <v>1716</v>
      </c>
      <c r="AE14" s="78">
        <v>6308</v>
      </c>
      <c r="AF14" s="78">
        <v>126832</v>
      </c>
      <c r="AG14" s="78">
        <v>38915</v>
      </c>
      <c r="AH14" s="78">
        <v>58494</v>
      </c>
      <c r="AI14" s="78"/>
      <c r="AJ14" s="78" t="s">
        <v>1745</v>
      </c>
      <c r="AK14" s="78" t="s">
        <v>1770</v>
      </c>
      <c r="AL14" s="82" t="s">
        <v>1794</v>
      </c>
      <c r="AM14" s="78"/>
      <c r="AN14" s="80">
        <v>39534.798738425925</v>
      </c>
      <c r="AO14" s="82" t="s">
        <v>1817</v>
      </c>
      <c r="AP14" s="78" t="b">
        <v>0</v>
      </c>
      <c r="AQ14" s="78" t="b">
        <v>0</v>
      </c>
      <c r="AR14" s="78" t="b">
        <v>1</v>
      </c>
      <c r="AS14" s="78"/>
      <c r="AT14" s="78">
        <v>1204</v>
      </c>
      <c r="AU14" s="82" t="s">
        <v>1835</v>
      </c>
      <c r="AV14" s="78" t="b">
        <v>1</v>
      </c>
      <c r="AW14" s="78" t="s">
        <v>1854</v>
      </c>
      <c r="AX14" s="82" t="s">
        <v>1866</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221</v>
      </c>
      <c r="B15" s="65"/>
      <c r="C15" s="65" t="s">
        <v>64</v>
      </c>
      <c r="D15" s="66">
        <v>163.89642093974973</v>
      </c>
      <c r="E15" s="68"/>
      <c r="F15" s="100" t="s">
        <v>959</v>
      </c>
      <c r="G15" s="65"/>
      <c r="H15" s="69" t="s">
        <v>221</v>
      </c>
      <c r="I15" s="70"/>
      <c r="J15" s="70"/>
      <c r="K15" s="69" t="s">
        <v>1897</v>
      </c>
      <c r="L15" s="73">
        <v>1</v>
      </c>
      <c r="M15" s="74">
        <v>979.9756469726562</v>
      </c>
      <c r="N15" s="74">
        <v>1282.2247314453125</v>
      </c>
      <c r="O15" s="75"/>
      <c r="P15" s="76"/>
      <c r="Q15" s="76"/>
      <c r="R15" s="86"/>
      <c r="S15" s="48">
        <v>1</v>
      </c>
      <c r="T15" s="48">
        <v>1</v>
      </c>
      <c r="U15" s="49">
        <v>0</v>
      </c>
      <c r="V15" s="49">
        <v>0</v>
      </c>
      <c r="W15" s="49">
        <v>0</v>
      </c>
      <c r="X15" s="49">
        <v>0.999982</v>
      </c>
      <c r="Y15" s="49">
        <v>0</v>
      </c>
      <c r="Z15" s="49" t="s">
        <v>1969</v>
      </c>
      <c r="AA15" s="71">
        <v>15</v>
      </c>
      <c r="AB15" s="71"/>
      <c r="AC15" s="72"/>
      <c r="AD15" s="78" t="s">
        <v>1717</v>
      </c>
      <c r="AE15" s="78">
        <v>128</v>
      </c>
      <c r="AF15" s="78">
        <v>298</v>
      </c>
      <c r="AG15" s="78">
        <v>349</v>
      </c>
      <c r="AH15" s="78">
        <v>157</v>
      </c>
      <c r="AI15" s="78"/>
      <c r="AJ15" s="78" t="s">
        <v>1746</v>
      </c>
      <c r="AK15" s="78" t="s">
        <v>1771</v>
      </c>
      <c r="AL15" s="82" t="s">
        <v>1795</v>
      </c>
      <c r="AM15" s="78"/>
      <c r="AN15" s="80">
        <v>43329.52340277778</v>
      </c>
      <c r="AO15" s="82" t="s">
        <v>1818</v>
      </c>
      <c r="AP15" s="78" t="b">
        <v>0</v>
      </c>
      <c r="AQ15" s="78" t="b">
        <v>0</v>
      </c>
      <c r="AR15" s="78" t="b">
        <v>0</v>
      </c>
      <c r="AS15" s="78"/>
      <c r="AT15" s="78">
        <v>0</v>
      </c>
      <c r="AU15" s="82" t="s">
        <v>1832</v>
      </c>
      <c r="AV15" s="78" t="b">
        <v>0</v>
      </c>
      <c r="AW15" s="78" t="s">
        <v>1854</v>
      </c>
      <c r="AX15" s="82" t="s">
        <v>1867</v>
      </c>
      <c r="AY15" s="78" t="s">
        <v>66</v>
      </c>
      <c r="AZ15" s="78" t="str">
        <f>REPLACE(INDEX(GroupVertices[Group],MATCH(Vertices[[#This Row],[Vertex]],GroupVertices[Vertex],0)),1,1,"")</f>
        <v>1</v>
      </c>
      <c r="BA15" s="48" t="s">
        <v>590</v>
      </c>
      <c r="BB15" s="48" t="s">
        <v>590</v>
      </c>
      <c r="BC15" s="48" t="s">
        <v>895</v>
      </c>
      <c r="BD15" s="48" t="s">
        <v>895</v>
      </c>
      <c r="BE15" s="48" t="s">
        <v>912</v>
      </c>
      <c r="BF15" s="48" t="s">
        <v>912</v>
      </c>
      <c r="BG15" s="116" t="s">
        <v>2218</v>
      </c>
      <c r="BH15" s="116" t="s">
        <v>2218</v>
      </c>
      <c r="BI15" s="116" t="s">
        <v>2247</v>
      </c>
      <c r="BJ15" s="116" t="s">
        <v>2247</v>
      </c>
      <c r="BK15" s="116">
        <v>1</v>
      </c>
      <c r="BL15" s="120">
        <v>6.25</v>
      </c>
      <c r="BM15" s="116">
        <v>0</v>
      </c>
      <c r="BN15" s="120">
        <v>0</v>
      </c>
      <c r="BO15" s="116">
        <v>0</v>
      </c>
      <c r="BP15" s="120">
        <v>0</v>
      </c>
      <c r="BQ15" s="116">
        <v>15</v>
      </c>
      <c r="BR15" s="120">
        <v>93.75</v>
      </c>
      <c r="BS15" s="116">
        <v>16</v>
      </c>
      <c r="BT15" s="2"/>
      <c r="BU15" s="3"/>
      <c r="BV15" s="3"/>
      <c r="BW15" s="3"/>
      <c r="BX15" s="3"/>
    </row>
    <row r="16" spans="1:76" ht="15">
      <c r="A16" s="64" t="s">
        <v>222</v>
      </c>
      <c r="B16" s="65"/>
      <c r="C16" s="65" t="s">
        <v>64</v>
      </c>
      <c r="D16" s="66">
        <v>162.9118679083117</v>
      </c>
      <c r="E16" s="68"/>
      <c r="F16" s="100" t="s">
        <v>1845</v>
      </c>
      <c r="G16" s="65"/>
      <c r="H16" s="69" t="s">
        <v>222</v>
      </c>
      <c r="I16" s="70"/>
      <c r="J16" s="70"/>
      <c r="K16" s="69" t="s">
        <v>1898</v>
      </c>
      <c r="L16" s="73">
        <v>3333.6666666666665</v>
      </c>
      <c r="M16" s="74">
        <v>5576.11572265625</v>
      </c>
      <c r="N16" s="74">
        <v>1391.037353515625</v>
      </c>
      <c r="O16" s="75"/>
      <c r="P16" s="76"/>
      <c r="Q16" s="76"/>
      <c r="R16" s="86"/>
      <c r="S16" s="48">
        <v>1</v>
      </c>
      <c r="T16" s="48">
        <v>1</v>
      </c>
      <c r="U16" s="49">
        <v>2</v>
      </c>
      <c r="V16" s="49">
        <v>0.5</v>
      </c>
      <c r="W16" s="49">
        <v>0</v>
      </c>
      <c r="X16" s="49">
        <v>1.459432</v>
      </c>
      <c r="Y16" s="49">
        <v>0</v>
      </c>
      <c r="Z16" s="49">
        <v>0</v>
      </c>
      <c r="AA16" s="71">
        <v>16</v>
      </c>
      <c r="AB16" s="71"/>
      <c r="AC16" s="72"/>
      <c r="AD16" s="78" t="s">
        <v>1718</v>
      </c>
      <c r="AE16" s="78">
        <v>326</v>
      </c>
      <c r="AF16" s="78">
        <v>149</v>
      </c>
      <c r="AG16" s="78">
        <v>1566</v>
      </c>
      <c r="AH16" s="78">
        <v>575</v>
      </c>
      <c r="AI16" s="78"/>
      <c r="AJ16" s="78" t="s">
        <v>1747</v>
      </c>
      <c r="AK16" s="78" t="s">
        <v>1772</v>
      </c>
      <c r="AL16" s="82" t="s">
        <v>1796</v>
      </c>
      <c r="AM16" s="78"/>
      <c r="AN16" s="80">
        <v>43007.37736111111</v>
      </c>
      <c r="AO16" s="82" t="s">
        <v>1819</v>
      </c>
      <c r="AP16" s="78" t="b">
        <v>0</v>
      </c>
      <c r="AQ16" s="78" t="b">
        <v>0</v>
      </c>
      <c r="AR16" s="78" t="b">
        <v>0</v>
      </c>
      <c r="AS16" s="78"/>
      <c r="AT16" s="78">
        <v>6</v>
      </c>
      <c r="AU16" s="82" t="s">
        <v>1832</v>
      </c>
      <c r="AV16" s="78" t="b">
        <v>0</v>
      </c>
      <c r="AW16" s="78" t="s">
        <v>1854</v>
      </c>
      <c r="AX16" s="82" t="s">
        <v>1868</v>
      </c>
      <c r="AY16" s="78" t="s">
        <v>66</v>
      </c>
      <c r="AZ16" s="78" t="str">
        <f>REPLACE(INDEX(GroupVertices[Group],MATCH(Vertices[[#This Row],[Vertex]],GroupVertices[Vertex],0)),1,1,"")</f>
        <v>4</v>
      </c>
      <c r="BA16" s="48" t="s">
        <v>591</v>
      </c>
      <c r="BB16" s="48" t="s">
        <v>591</v>
      </c>
      <c r="BC16" s="48" t="s">
        <v>896</v>
      </c>
      <c r="BD16" s="48" t="s">
        <v>896</v>
      </c>
      <c r="BE16" s="48" t="s">
        <v>913</v>
      </c>
      <c r="BF16" s="48" t="s">
        <v>913</v>
      </c>
      <c r="BG16" s="116" t="s">
        <v>2219</v>
      </c>
      <c r="BH16" s="116" t="s">
        <v>2219</v>
      </c>
      <c r="BI16" s="116" t="s">
        <v>2248</v>
      </c>
      <c r="BJ16" s="116" t="s">
        <v>2248</v>
      </c>
      <c r="BK16" s="116">
        <v>0</v>
      </c>
      <c r="BL16" s="120">
        <v>0</v>
      </c>
      <c r="BM16" s="116">
        <v>0</v>
      </c>
      <c r="BN16" s="120">
        <v>0</v>
      </c>
      <c r="BO16" s="116">
        <v>0</v>
      </c>
      <c r="BP16" s="120">
        <v>0</v>
      </c>
      <c r="BQ16" s="116">
        <v>33</v>
      </c>
      <c r="BR16" s="120">
        <v>100</v>
      </c>
      <c r="BS16" s="116">
        <v>33</v>
      </c>
      <c r="BT16" s="2"/>
      <c r="BU16" s="3"/>
      <c r="BV16" s="3"/>
      <c r="BW16" s="3"/>
      <c r="BX16" s="3"/>
    </row>
    <row r="17" spans="1:76" ht="15">
      <c r="A17" s="64" t="s">
        <v>240</v>
      </c>
      <c r="B17" s="65"/>
      <c r="C17" s="65" t="s">
        <v>64</v>
      </c>
      <c r="D17" s="66">
        <v>259.0016006812752</v>
      </c>
      <c r="E17" s="68"/>
      <c r="F17" s="100" t="s">
        <v>1846</v>
      </c>
      <c r="G17" s="65"/>
      <c r="H17" s="69" t="s">
        <v>240</v>
      </c>
      <c r="I17" s="70"/>
      <c r="J17" s="70"/>
      <c r="K17" s="69" t="s">
        <v>1899</v>
      </c>
      <c r="L17" s="73">
        <v>1</v>
      </c>
      <c r="M17" s="74">
        <v>5576.11572265625</v>
      </c>
      <c r="N17" s="74">
        <v>3467.30029296875</v>
      </c>
      <c r="O17" s="75"/>
      <c r="P17" s="76"/>
      <c r="Q17" s="76"/>
      <c r="R17" s="86"/>
      <c r="S17" s="48">
        <v>1</v>
      </c>
      <c r="T17" s="48">
        <v>0</v>
      </c>
      <c r="U17" s="49">
        <v>0</v>
      </c>
      <c r="V17" s="49">
        <v>0.333333</v>
      </c>
      <c r="W17" s="49">
        <v>0</v>
      </c>
      <c r="X17" s="49">
        <v>0.770257</v>
      </c>
      <c r="Y17" s="49">
        <v>0</v>
      </c>
      <c r="Z17" s="49">
        <v>0</v>
      </c>
      <c r="AA17" s="71">
        <v>17</v>
      </c>
      <c r="AB17" s="71"/>
      <c r="AC17" s="72"/>
      <c r="AD17" s="78" t="s">
        <v>1719</v>
      </c>
      <c r="AE17" s="78">
        <v>3878</v>
      </c>
      <c r="AF17" s="78">
        <v>14691</v>
      </c>
      <c r="AG17" s="78">
        <v>29642</v>
      </c>
      <c r="AH17" s="78">
        <v>27717</v>
      </c>
      <c r="AI17" s="78"/>
      <c r="AJ17" s="78" t="s">
        <v>1748</v>
      </c>
      <c r="AK17" s="78" t="s">
        <v>1773</v>
      </c>
      <c r="AL17" s="82" t="s">
        <v>1797</v>
      </c>
      <c r="AM17" s="78"/>
      <c r="AN17" s="80">
        <v>42131.387141203704</v>
      </c>
      <c r="AO17" s="82" t="s">
        <v>1820</v>
      </c>
      <c r="AP17" s="78" t="b">
        <v>0</v>
      </c>
      <c r="AQ17" s="78" t="b">
        <v>0</v>
      </c>
      <c r="AR17" s="78" t="b">
        <v>1</v>
      </c>
      <c r="AS17" s="78"/>
      <c r="AT17" s="78">
        <v>1266</v>
      </c>
      <c r="AU17" s="82" t="s">
        <v>1832</v>
      </c>
      <c r="AV17" s="78" t="b">
        <v>0</v>
      </c>
      <c r="AW17" s="78" t="s">
        <v>1854</v>
      </c>
      <c r="AX17" s="82" t="s">
        <v>1869</v>
      </c>
      <c r="AY17" s="78" t="s">
        <v>65</v>
      </c>
      <c r="AZ17" s="78" t="str">
        <f>REPLACE(INDEX(GroupVertices[Group],MATCH(Vertices[[#This Row],[Vertex]],GroupVertices[Vertex],0)),1,1,"")</f>
        <v>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223</v>
      </c>
      <c r="B18" s="65"/>
      <c r="C18" s="65" t="s">
        <v>64</v>
      </c>
      <c r="D18" s="66">
        <v>162.50879586188407</v>
      </c>
      <c r="E18" s="68"/>
      <c r="F18" s="100" t="s">
        <v>960</v>
      </c>
      <c r="G18" s="65"/>
      <c r="H18" s="69" t="s">
        <v>223</v>
      </c>
      <c r="I18" s="70"/>
      <c r="J18" s="70"/>
      <c r="K18" s="69" t="s">
        <v>1900</v>
      </c>
      <c r="L18" s="73">
        <v>6666.333333333333</v>
      </c>
      <c r="M18" s="74">
        <v>7354.68994140625</v>
      </c>
      <c r="N18" s="74">
        <v>4858.337890625</v>
      </c>
      <c r="O18" s="75"/>
      <c r="P18" s="76"/>
      <c r="Q18" s="76"/>
      <c r="R18" s="86"/>
      <c r="S18" s="48">
        <v>1</v>
      </c>
      <c r="T18" s="48">
        <v>2</v>
      </c>
      <c r="U18" s="49">
        <v>4</v>
      </c>
      <c r="V18" s="49">
        <v>0.25</v>
      </c>
      <c r="W18" s="49">
        <v>0</v>
      </c>
      <c r="X18" s="49">
        <v>1.298222</v>
      </c>
      <c r="Y18" s="49">
        <v>0</v>
      </c>
      <c r="Z18" s="49">
        <v>0.5</v>
      </c>
      <c r="AA18" s="71">
        <v>18</v>
      </c>
      <c r="AB18" s="71"/>
      <c r="AC18" s="72"/>
      <c r="AD18" s="78" t="s">
        <v>1720</v>
      </c>
      <c r="AE18" s="78">
        <v>46</v>
      </c>
      <c r="AF18" s="78">
        <v>88</v>
      </c>
      <c r="AG18" s="78">
        <v>115</v>
      </c>
      <c r="AH18" s="78">
        <v>130</v>
      </c>
      <c r="AI18" s="78"/>
      <c r="AJ18" s="78" t="s">
        <v>1749</v>
      </c>
      <c r="AK18" s="78"/>
      <c r="AL18" s="78"/>
      <c r="AM18" s="78"/>
      <c r="AN18" s="80">
        <v>43627.56649305556</v>
      </c>
      <c r="AO18" s="82" t="s">
        <v>1821</v>
      </c>
      <c r="AP18" s="78" t="b">
        <v>1</v>
      </c>
      <c r="AQ18" s="78" t="b">
        <v>0</v>
      </c>
      <c r="AR18" s="78" t="b">
        <v>0</v>
      </c>
      <c r="AS18" s="78"/>
      <c r="AT18" s="78">
        <v>2</v>
      </c>
      <c r="AU18" s="78"/>
      <c r="AV18" s="78" t="b">
        <v>0</v>
      </c>
      <c r="AW18" s="78" t="s">
        <v>1854</v>
      </c>
      <c r="AX18" s="82" t="s">
        <v>1870</v>
      </c>
      <c r="AY18" s="78" t="s">
        <v>66</v>
      </c>
      <c r="AZ18" s="78" t="str">
        <f>REPLACE(INDEX(GroupVertices[Group],MATCH(Vertices[[#This Row],[Vertex]],GroupVertices[Vertex],0)),1,1,"")</f>
        <v>3</v>
      </c>
      <c r="BA18" s="48"/>
      <c r="BB18" s="48"/>
      <c r="BC18" s="48"/>
      <c r="BD18" s="48"/>
      <c r="BE18" s="48" t="s">
        <v>914</v>
      </c>
      <c r="BF18" s="48" t="s">
        <v>914</v>
      </c>
      <c r="BG18" s="116" t="s">
        <v>2220</v>
      </c>
      <c r="BH18" s="116" t="s">
        <v>2220</v>
      </c>
      <c r="BI18" s="116" t="s">
        <v>2249</v>
      </c>
      <c r="BJ18" s="116" t="s">
        <v>2249</v>
      </c>
      <c r="BK18" s="116">
        <v>0</v>
      </c>
      <c r="BL18" s="120">
        <v>0</v>
      </c>
      <c r="BM18" s="116">
        <v>0</v>
      </c>
      <c r="BN18" s="120">
        <v>0</v>
      </c>
      <c r="BO18" s="116">
        <v>0</v>
      </c>
      <c r="BP18" s="120">
        <v>0</v>
      </c>
      <c r="BQ18" s="116">
        <v>20</v>
      </c>
      <c r="BR18" s="120">
        <v>100</v>
      </c>
      <c r="BS18" s="116">
        <v>20</v>
      </c>
      <c r="BT18" s="2"/>
      <c r="BU18" s="3"/>
      <c r="BV18" s="3"/>
      <c r="BW18" s="3"/>
      <c r="BX18" s="3"/>
    </row>
    <row r="19" spans="1:76" ht="15">
      <c r="A19" s="64" t="s">
        <v>241</v>
      </c>
      <c r="B19" s="65"/>
      <c r="C19" s="65" t="s">
        <v>64</v>
      </c>
      <c r="D19" s="66">
        <v>163.62550366264261</v>
      </c>
      <c r="E19" s="68"/>
      <c r="F19" s="100" t="s">
        <v>1847</v>
      </c>
      <c r="G19" s="65"/>
      <c r="H19" s="69" t="s">
        <v>241</v>
      </c>
      <c r="I19" s="70"/>
      <c r="J19" s="70"/>
      <c r="K19" s="69" t="s">
        <v>1901</v>
      </c>
      <c r="L19" s="73">
        <v>1</v>
      </c>
      <c r="M19" s="74">
        <v>7107.62939453125</v>
      </c>
      <c r="N19" s="74">
        <v>5509.431640625</v>
      </c>
      <c r="O19" s="75"/>
      <c r="P19" s="76"/>
      <c r="Q19" s="76"/>
      <c r="R19" s="86"/>
      <c r="S19" s="48">
        <v>1</v>
      </c>
      <c r="T19" s="48">
        <v>0</v>
      </c>
      <c r="U19" s="49">
        <v>0</v>
      </c>
      <c r="V19" s="49">
        <v>0.166667</v>
      </c>
      <c r="W19" s="49">
        <v>0</v>
      </c>
      <c r="X19" s="49">
        <v>0.701742</v>
      </c>
      <c r="Y19" s="49">
        <v>0</v>
      </c>
      <c r="Z19" s="49">
        <v>0</v>
      </c>
      <c r="AA19" s="71">
        <v>19</v>
      </c>
      <c r="AB19" s="71"/>
      <c r="AC19" s="72"/>
      <c r="AD19" s="78" t="s">
        <v>1721</v>
      </c>
      <c r="AE19" s="78">
        <v>121</v>
      </c>
      <c r="AF19" s="78">
        <v>257</v>
      </c>
      <c r="AG19" s="78">
        <v>259</v>
      </c>
      <c r="AH19" s="78">
        <v>0</v>
      </c>
      <c r="AI19" s="78">
        <v>-28800</v>
      </c>
      <c r="AJ19" s="78" t="s">
        <v>1750</v>
      </c>
      <c r="AK19" s="78" t="s">
        <v>1774</v>
      </c>
      <c r="AL19" s="82" t="s">
        <v>1798</v>
      </c>
      <c r="AM19" s="78" t="s">
        <v>1808</v>
      </c>
      <c r="AN19" s="80">
        <v>39398.056666666664</v>
      </c>
      <c r="AO19" s="78"/>
      <c r="AP19" s="78" t="b">
        <v>1</v>
      </c>
      <c r="AQ19" s="78" t="b">
        <v>0</v>
      </c>
      <c r="AR19" s="78" t="b">
        <v>1</v>
      </c>
      <c r="AS19" s="78" t="s">
        <v>1660</v>
      </c>
      <c r="AT19" s="78">
        <v>4</v>
      </c>
      <c r="AU19" s="82" t="s">
        <v>1832</v>
      </c>
      <c r="AV19" s="78" t="b">
        <v>0</v>
      </c>
      <c r="AW19" s="78" t="s">
        <v>1854</v>
      </c>
      <c r="AX19" s="82" t="s">
        <v>1871</v>
      </c>
      <c r="AY19" s="78" t="s">
        <v>65</v>
      </c>
      <c r="AZ19" s="78" t="str">
        <f>REPLACE(INDEX(GroupVertices[Group],MATCH(Vertices[[#This Row],[Vertex]],GroupVertices[Vertex],0)),1,1,"")</f>
        <v>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224</v>
      </c>
      <c r="B20" s="65"/>
      <c r="C20" s="65" t="s">
        <v>64</v>
      </c>
      <c r="D20" s="66">
        <v>165.88535021802383</v>
      </c>
      <c r="E20" s="68"/>
      <c r="F20" s="100" t="s">
        <v>961</v>
      </c>
      <c r="G20" s="65"/>
      <c r="H20" s="69" t="s">
        <v>224</v>
      </c>
      <c r="I20" s="70"/>
      <c r="J20" s="70"/>
      <c r="K20" s="69" t="s">
        <v>1902</v>
      </c>
      <c r="L20" s="73">
        <v>1</v>
      </c>
      <c r="M20" s="74">
        <v>6527.93701171875</v>
      </c>
      <c r="N20" s="74">
        <v>3467.30029296875</v>
      </c>
      <c r="O20" s="75"/>
      <c r="P20" s="76"/>
      <c r="Q20" s="76"/>
      <c r="R20" s="86"/>
      <c r="S20" s="48">
        <v>0</v>
      </c>
      <c r="T20" s="48">
        <v>1</v>
      </c>
      <c r="U20" s="49">
        <v>0</v>
      </c>
      <c r="V20" s="49">
        <v>0.333333</v>
      </c>
      <c r="W20" s="49">
        <v>0</v>
      </c>
      <c r="X20" s="49">
        <v>0.770257</v>
      </c>
      <c r="Y20" s="49">
        <v>0</v>
      </c>
      <c r="Z20" s="49">
        <v>0</v>
      </c>
      <c r="AA20" s="71">
        <v>20</v>
      </c>
      <c r="AB20" s="71"/>
      <c r="AC20" s="72"/>
      <c r="AD20" s="78" t="s">
        <v>1722</v>
      </c>
      <c r="AE20" s="78">
        <v>511</v>
      </c>
      <c r="AF20" s="78">
        <v>599</v>
      </c>
      <c r="AG20" s="78">
        <v>6323</v>
      </c>
      <c r="AH20" s="78">
        <v>2476</v>
      </c>
      <c r="AI20" s="78"/>
      <c r="AJ20" s="78" t="s">
        <v>1751</v>
      </c>
      <c r="AK20" s="78" t="s">
        <v>1775</v>
      </c>
      <c r="AL20" s="82" t="s">
        <v>1799</v>
      </c>
      <c r="AM20" s="78"/>
      <c r="AN20" s="80">
        <v>41934.37221064815</v>
      </c>
      <c r="AO20" s="82" t="s">
        <v>1822</v>
      </c>
      <c r="AP20" s="78" t="b">
        <v>0</v>
      </c>
      <c r="AQ20" s="78" t="b">
        <v>0</v>
      </c>
      <c r="AR20" s="78" t="b">
        <v>0</v>
      </c>
      <c r="AS20" s="78"/>
      <c r="AT20" s="78">
        <v>27</v>
      </c>
      <c r="AU20" s="82" t="s">
        <v>1832</v>
      </c>
      <c r="AV20" s="78" t="b">
        <v>0</v>
      </c>
      <c r="AW20" s="78" t="s">
        <v>1854</v>
      </c>
      <c r="AX20" s="82" t="s">
        <v>1872</v>
      </c>
      <c r="AY20" s="78" t="s">
        <v>66</v>
      </c>
      <c r="AZ20" s="78" t="str">
        <f>REPLACE(INDEX(GroupVertices[Group],MATCH(Vertices[[#This Row],[Vertex]],GroupVertices[Vertex],0)),1,1,"")</f>
        <v>4</v>
      </c>
      <c r="BA20" s="48"/>
      <c r="BB20" s="48"/>
      <c r="BC20" s="48"/>
      <c r="BD20" s="48"/>
      <c r="BE20" s="48"/>
      <c r="BF20" s="48"/>
      <c r="BG20" s="116" t="s">
        <v>2221</v>
      </c>
      <c r="BH20" s="116" t="s">
        <v>2221</v>
      </c>
      <c r="BI20" s="116" t="s">
        <v>2250</v>
      </c>
      <c r="BJ20" s="116" t="s">
        <v>2250</v>
      </c>
      <c r="BK20" s="116">
        <v>0</v>
      </c>
      <c r="BL20" s="120">
        <v>0</v>
      </c>
      <c r="BM20" s="116">
        <v>0</v>
      </c>
      <c r="BN20" s="120">
        <v>0</v>
      </c>
      <c r="BO20" s="116">
        <v>0</v>
      </c>
      <c r="BP20" s="120">
        <v>0</v>
      </c>
      <c r="BQ20" s="116">
        <v>23</v>
      </c>
      <c r="BR20" s="120">
        <v>100</v>
      </c>
      <c r="BS20" s="116">
        <v>23</v>
      </c>
      <c r="BT20" s="2"/>
      <c r="BU20" s="3"/>
      <c r="BV20" s="3"/>
      <c r="BW20" s="3"/>
      <c r="BX20" s="3"/>
    </row>
    <row r="21" spans="1:76" ht="15">
      <c r="A21" s="64" t="s">
        <v>225</v>
      </c>
      <c r="B21" s="65"/>
      <c r="C21" s="65" t="s">
        <v>64</v>
      </c>
      <c r="D21" s="66">
        <v>183.66677443010227</v>
      </c>
      <c r="E21" s="68"/>
      <c r="F21" s="100" t="s">
        <v>962</v>
      </c>
      <c r="G21" s="65"/>
      <c r="H21" s="69" t="s">
        <v>225</v>
      </c>
      <c r="I21" s="70"/>
      <c r="J21" s="70"/>
      <c r="K21" s="69" t="s">
        <v>1903</v>
      </c>
      <c r="L21" s="73">
        <v>1</v>
      </c>
      <c r="M21" s="74">
        <v>7549.6025390625</v>
      </c>
      <c r="N21" s="74">
        <v>8945.7119140625</v>
      </c>
      <c r="O21" s="75"/>
      <c r="P21" s="76"/>
      <c r="Q21" s="76"/>
      <c r="R21" s="86"/>
      <c r="S21" s="48">
        <v>0</v>
      </c>
      <c r="T21" s="48">
        <v>1</v>
      </c>
      <c r="U21" s="49">
        <v>0</v>
      </c>
      <c r="V21" s="49">
        <v>0.2</v>
      </c>
      <c r="W21" s="49">
        <v>0.18858</v>
      </c>
      <c r="X21" s="49">
        <v>0.610677</v>
      </c>
      <c r="Y21" s="49">
        <v>0</v>
      </c>
      <c r="Z21" s="49">
        <v>0</v>
      </c>
      <c r="AA21" s="71">
        <v>21</v>
      </c>
      <c r="AB21" s="71"/>
      <c r="AC21" s="72"/>
      <c r="AD21" s="78" t="s">
        <v>1723</v>
      </c>
      <c r="AE21" s="78">
        <v>1</v>
      </c>
      <c r="AF21" s="78">
        <v>3290</v>
      </c>
      <c r="AG21" s="78">
        <v>228637</v>
      </c>
      <c r="AH21" s="78">
        <v>2</v>
      </c>
      <c r="AI21" s="78"/>
      <c r="AJ21" s="78" t="s">
        <v>1752</v>
      </c>
      <c r="AK21" s="78" t="s">
        <v>1776</v>
      </c>
      <c r="AL21" s="82" t="s">
        <v>1800</v>
      </c>
      <c r="AM21" s="78"/>
      <c r="AN21" s="80">
        <v>42506.30944444444</v>
      </c>
      <c r="AO21" s="78"/>
      <c r="AP21" s="78" t="b">
        <v>1</v>
      </c>
      <c r="AQ21" s="78" t="b">
        <v>1</v>
      </c>
      <c r="AR21" s="78" t="b">
        <v>0</v>
      </c>
      <c r="AS21" s="78"/>
      <c r="AT21" s="78">
        <v>1618</v>
      </c>
      <c r="AU21" s="78"/>
      <c r="AV21" s="78" t="b">
        <v>0</v>
      </c>
      <c r="AW21" s="78" t="s">
        <v>1854</v>
      </c>
      <c r="AX21" s="82" t="s">
        <v>1873</v>
      </c>
      <c r="AY21" s="78" t="s">
        <v>66</v>
      </c>
      <c r="AZ21" s="78" t="str">
        <f>REPLACE(INDEX(GroupVertices[Group],MATCH(Vertices[[#This Row],[Vertex]],GroupVertices[Vertex],0)),1,1,"")</f>
        <v>2</v>
      </c>
      <c r="BA21" s="48" t="s">
        <v>2187</v>
      </c>
      <c r="BB21" s="48" t="s">
        <v>2187</v>
      </c>
      <c r="BC21" s="48" t="s">
        <v>893</v>
      </c>
      <c r="BD21" s="48" t="s">
        <v>893</v>
      </c>
      <c r="BE21" s="48" t="s">
        <v>919</v>
      </c>
      <c r="BF21" s="48" t="s">
        <v>2204</v>
      </c>
      <c r="BG21" s="116" t="s">
        <v>2222</v>
      </c>
      <c r="BH21" s="116" t="s">
        <v>2235</v>
      </c>
      <c r="BI21" s="116" t="s">
        <v>2251</v>
      </c>
      <c r="BJ21" s="116" t="s">
        <v>2264</v>
      </c>
      <c r="BK21" s="116">
        <v>3</v>
      </c>
      <c r="BL21" s="120">
        <v>1.345291479820628</v>
      </c>
      <c r="BM21" s="116">
        <v>5</v>
      </c>
      <c r="BN21" s="120">
        <v>2.242152466367713</v>
      </c>
      <c r="BO21" s="116">
        <v>0</v>
      </c>
      <c r="BP21" s="120">
        <v>0</v>
      </c>
      <c r="BQ21" s="116">
        <v>215</v>
      </c>
      <c r="BR21" s="120">
        <v>96.41255605381166</v>
      </c>
      <c r="BS21" s="116">
        <v>223</v>
      </c>
      <c r="BT21" s="2"/>
      <c r="BU21" s="3"/>
      <c r="BV21" s="3"/>
      <c r="BW21" s="3"/>
      <c r="BX21" s="3"/>
    </row>
    <row r="22" spans="1:76" ht="15">
      <c r="A22" s="64" t="s">
        <v>226</v>
      </c>
      <c r="B22" s="65"/>
      <c r="C22" s="65" t="s">
        <v>64</v>
      </c>
      <c r="D22" s="66">
        <v>162.76649766205912</v>
      </c>
      <c r="E22" s="68"/>
      <c r="F22" s="100" t="s">
        <v>963</v>
      </c>
      <c r="G22" s="65"/>
      <c r="H22" s="69" t="s">
        <v>226</v>
      </c>
      <c r="I22" s="70"/>
      <c r="J22" s="70"/>
      <c r="K22" s="69" t="s">
        <v>1904</v>
      </c>
      <c r="L22" s="73">
        <v>1</v>
      </c>
      <c r="M22" s="74">
        <v>2550.102294921875</v>
      </c>
      <c r="N22" s="74">
        <v>4999.5</v>
      </c>
      <c r="O22" s="75"/>
      <c r="P22" s="76"/>
      <c r="Q22" s="76"/>
      <c r="R22" s="86"/>
      <c r="S22" s="48">
        <v>1</v>
      </c>
      <c r="T22" s="48">
        <v>1</v>
      </c>
      <c r="U22" s="49">
        <v>0</v>
      </c>
      <c r="V22" s="49">
        <v>0</v>
      </c>
      <c r="W22" s="49">
        <v>0</v>
      </c>
      <c r="X22" s="49">
        <v>0.999982</v>
      </c>
      <c r="Y22" s="49">
        <v>0</v>
      </c>
      <c r="Z22" s="49" t="s">
        <v>1969</v>
      </c>
      <c r="AA22" s="71">
        <v>22</v>
      </c>
      <c r="AB22" s="71"/>
      <c r="AC22" s="72"/>
      <c r="AD22" s="78" t="s">
        <v>1724</v>
      </c>
      <c r="AE22" s="78">
        <v>171</v>
      </c>
      <c r="AF22" s="78">
        <v>127</v>
      </c>
      <c r="AG22" s="78">
        <v>284</v>
      </c>
      <c r="AH22" s="78">
        <v>219</v>
      </c>
      <c r="AI22" s="78"/>
      <c r="AJ22" s="78" t="s">
        <v>1753</v>
      </c>
      <c r="AK22" s="78" t="s">
        <v>1777</v>
      </c>
      <c r="AL22" s="82" t="s">
        <v>1801</v>
      </c>
      <c r="AM22" s="78"/>
      <c r="AN22" s="80">
        <v>43211.761875</v>
      </c>
      <c r="AO22" s="82" t="s">
        <v>1823</v>
      </c>
      <c r="AP22" s="78" t="b">
        <v>0</v>
      </c>
      <c r="AQ22" s="78" t="b">
        <v>0</v>
      </c>
      <c r="AR22" s="78" t="b">
        <v>0</v>
      </c>
      <c r="AS22" s="78"/>
      <c r="AT22" s="78">
        <v>0</v>
      </c>
      <c r="AU22" s="82" t="s">
        <v>1832</v>
      </c>
      <c r="AV22" s="78" t="b">
        <v>0</v>
      </c>
      <c r="AW22" s="78" t="s">
        <v>1854</v>
      </c>
      <c r="AX22" s="82" t="s">
        <v>1874</v>
      </c>
      <c r="AY22" s="78" t="s">
        <v>66</v>
      </c>
      <c r="AZ22" s="78" t="str">
        <f>REPLACE(INDEX(GroupVertices[Group],MATCH(Vertices[[#This Row],[Vertex]],GroupVertices[Vertex],0)),1,1,"")</f>
        <v>1</v>
      </c>
      <c r="BA22" s="48" t="s">
        <v>605</v>
      </c>
      <c r="BB22" s="48" t="s">
        <v>605</v>
      </c>
      <c r="BC22" s="48" t="s">
        <v>897</v>
      </c>
      <c r="BD22" s="48" t="s">
        <v>897</v>
      </c>
      <c r="BE22" s="48" t="s">
        <v>920</v>
      </c>
      <c r="BF22" s="48" t="s">
        <v>920</v>
      </c>
      <c r="BG22" s="116" t="s">
        <v>2223</v>
      </c>
      <c r="BH22" s="116" t="s">
        <v>2223</v>
      </c>
      <c r="BI22" s="116" t="s">
        <v>2252</v>
      </c>
      <c r="BJ22" s="116" t="s">
        <v>2252</v>
      </c>
      <c r="BK22" s="116">
        <v>3</v>
      </c>
      <c r="BL22" s="120">
        <v>7.894736842105263</v>
      </c>
      <c r="BM22" s="116">
        <v>0</v>
      </c>
      <c r="BN22" s="120">
        <v>0</v>
      </c>
      <c r="BO22" s="116">
        <v>0</v>
      </c>
      <c r="BP22" s="120">
        <v>0</v>
      </c>
      <c r="BQ22" s="116">
        <v>35</v>
      </c>
      <c r="BR22" s="120">
        <v>92.10526315789474</v>
      </c>
      <c r="BS22" s="116">
        <v>38</v>
      </c>
      <c r="BT22" s="2"/>
      <c r="BU22" s="3"/>
      <c r="BV22" s="3"/>
      <c r="BW22" s="3"/>
      <c r="BX22" s="3"/>
    </row>
    <row r="23" spans="1:76" ht="15">
      <c r="A23" s="64" t="s">
        <v>227</v>
      </c>
      <c r="B23" s="65"/>
      <c r="C23" s="65" t="s">
        <v>64</v>
      </c>
      <c r="D23" s="66">
        <v>162</v>
      </c>
      <c r="E23" s="68"/>
      <c r="F23" s="100" t="s">
        <v>1848</v>
      </c>
      <c r="G23" s="65"/>
      <c r="H23" s="69" t="s">
        <v>227</v>
      </c>
      <c r="I23" s="70"/>
      <c r="J23" s="70"/>
      <c r="K23" s="69" t="s">
        <v>1905</v>
      </c>
      <c r="L23" s="73">
        <v>1</v>
      </c>
      <c r="M23" s="74">
        <v>4120.22900390625</v>
      </c>
      <c r="N23" s="74">
        <v>8716.775390625</v>
      </c>
      <c r="O23" s="75"/>
      <c r="P23" s="76"/>
      <c r="Q23" s="76"/>
      <c r="R23" s="86"/>
      <c r="S23" s="48">
        <v>1</v>
      </c>
      <c r="T23" s="48">
        <v>1</v>
      </c>
      <c r="U23" s="49">
        <v>0</v>
      </c>
      <c r="V23" s="49">
        <v>0</v>
      </c>
      <c r="W23" s="49">
        <v>0</v>
      </c>
      <c r="X23" s="49">
        <v>0.999982</v>
      </c>
      <c r="Y23" s="49">
        <v>0</v>
      </c>
      <c r="Z23" s="49" t="s">
        <v>1969</v>
      </c>
      <c r="AA23" s="71">
        <v>23</v>
      </c>
      <c r="AB23" s="71"/>
      <c r="AC23" s="72"/>
      <c r="AD23" s="78" t="s">
        <v>1725</v>
      </c>
      <c r="AE23" s="78">
        <v>126</v>
      </c>
      <c r="AF23" s="78">
        <v>11</v>
      </c>
      <c r="AG23" s="78">
        <v>30</v>
      </c>
      <c r="AH23" s="78">
        <v>0</v>
      </c>
      <c r="AI23" s="78"/>
      <c r="AJ23" s="78"/>
      <c r="AK23" s="78"/>
      <c r="AL23" s="78"/>
      <c r="AM23" s="78"/>
      <c r="AN23" s="80">
        <v>43494.237280092595</v>
      </c>
      <c r="AO23" s="82" t="s">
        <v>1824</v>
      </c>
      <c r="AP23" s="78" t="b">
        <v>1</v>
      </c>
      <c r="AQ23" s="78" t="b">
        <v>0</v>
      </c>
      <c r="AR23" s="78" t="b">
        <v>0</v>
      </c>
      <c r="AS23" s="78"/>
      <c r="AT23" s="78">
        <v>0</v>
      </c>
      <c r="AU23" s="78"/>
      <c r="AV23" s="78" t="b">
        <v>0</v>
      </c>
      <c r="AW23" s="78" t="s">
        <v>1854</v>
      </c>
      <c r="AX23" s="82" t="s">
        <v>1875</v>
      </c>
      <c r="AY23" s="78" t="s">
        <v>66</v>
      </c>
      <c r="AZ23" s="78" t="str">
        <f>REPLACE(INDEX(GroupVertices[Group],MATCH(Vertices[[#This Row],[Vertex]],GroupVertices[Vertex],0)),1,1,"")</f>
        <v>1</v>
      </c>
      <c r="BA23" s="48" t="s">
        <v>606</v>
      </c>
      <c r="BB23" s="48" t="s">
        <v>606</v>
      </c>
      <c r="BC23" s="48" t="s">
        <v>890</v>
      </c>
      <c r="BD23" s="48" t="s">
        <v>890</v>
      </c>
      <c r="BE23" s="48" t="s">
        <v>921</v>
      </c>
      <c r="BF23" s="48" t="s">
        <v>921</v>
      </c>
      <c r="BG23" s="116" t="s">
        <v>2224</v>
      </c>
      <c r="BH23" s="116" t="s">
        <v>2224</v>
      </c>
      <c r="BI23" s="116" t="s">
        <v>2253</v>
      </c>
      <c r="BJ23" s="116" t="s">
        <v>2253</v>
      </c>
      <c r="BK23" s="116">
        <v>1</v>
      </c>
      <c r="BL23" s="120">
        <v>3.225806451612903</v>
      </c>
      <c r="BM23" s="116">
        <v>0</v>
      </c>
      <c r="BN23" s="120">
        <v>0</v>
      </c>
      <c r="BO23" s="116">
        <v>0</v>
      </c>
      <c r="BP23" s="120">
        <v>0</v>
      </c>
      <c r="BQ23" s="116">
        <v>30</v>
      </c>
      <c r="BR23" s="120">
        <v>96.7741935483871</v>
      </c>
      <c r="BS23" s="116">
        <v>31</v>
      </c>
      <c r="BT23" s="2"/>
      <c r="BU23" s="3"/>
      <c r="BV23" s="3"/>
      <c r="BW23" s="3"/>
      <c r="BX23" s="3"/>
    </row>
    <row r="24" spans="1:76" ht="15">
      <c r="A24" s="64" t="s">
        <v>228</v>
      </c>
      <c r="B24" s="65"/>
      <c r="C24" s="65" t="s">
        <v>64</v>
      </c>
      <c r="D24" s="66">
        <v>241.24660742306085</v>
      </c>
      <c r="E24" s="68"/>
      <c r="F24" s="100" t="s">
        <v>1849</v>
      </c>
      <c r="G24" s="65"/>
      <c r="H24" s="69" t="s">
        <v>228</v>
      </c>
      <c r="I24" s="70"/>
      <c r="J24" s="70"/>
      <c r="K24" s="69" t="s">
        <v>1906</v>
      </c>
      <c r="L24" s="73">
        <v>1</v>
      </c>
      <c r="M24" s="74">
        <v>2550.102294921875</v>
      </c>
      <c r="N24" s="74">
        <v>8716.775390625</v>
      </c>
      <c r="O24" s="75"/>
      <c r="P24" s="76"/>
      <c r="Q24" s="76"/>
      <c r="R24" s="86"/>
      <c r="S24" s="48">
        <v>1</v>
      </c>
      <c r="T24" s="48">
        <v>1</v>
      </c>
      <c r="U24" s="49">
        <v>0</v>
      </c>
      <c r="V24" s="49">
        <v>0</v>
      </c>
      <c r="W24" s="49">
        <v>0</v>
      </c>
      <c r="X24" s="49">
        <v>0.999982</v>
      </c>
      <c r="Y24" s="49">
        <v>0</v>
      </c>
      <c r="Z24" s="49" t="s">
        <v>1969</v>
      </c>
      <c r="AA24" s="71">
        <v>24</v>
      </c>
      <c r="AB24" s="71"/>
      <c r="AC24" s="72"/>
      <c r="AD24" s="78" t="s">
        <v>1726</v>
      </c>
      <c r="AE24" s="78">
        <v>3475</v>
      </c>
      <c r="AF24" s="78">
        <v>12004</v>
      </c>
      <c r="AG24" s="78">
        <v>19920</v>
      </c>
      <c r="AH24" s="78">
        <v>495</v>
      </c>
      <c r="AI24" s="78"/>
      <c r="AJ24" s="78" t="s">
        <v>1754</v>
      </c>
      <c r="AK24" s="78" t="s">
        <v>1778</v>
      </c>
      <c r="AL24" s="82" t="s">
        <v>1802</v>
      </c>
      <c r="AM24" s="78"/>
      <c r="AN24" s="80">
        <v>39532.93300925926</v>
      </c>
      <c r="AO24" s="82" t="s">
        <v>1825</v>
      </c>
      <c r="AP24" s="78" t="b">
        <v>0</v>
      </c>
      <c r="AQ24" s="78" t="b">
        <v>0</v>
      </c>
      <c r="AR24" s="78" t="b">
        <v>1</v>
      </c>
      <c r="AS24" s="78"/>
      <c r="AT24" s="78">
        <v>802</v>
      </c>
      <c r="AU24" s="82" t="s">
        <v>1836</v>
      </c>
      <c r="AV24" s="78" t="b">
        <v>0</v>
      </c>
      <c r="AW24" s="78" t="s">
        <v>1854</v>
      </c>
      <c r="AX24" s="82" t="s">
        <v>1876</v>
      </c>
      <c r="AY24" s="78" t="s">
        <v>66</v>
      </c>
      <c r="AZ24" s="78" t="str">
        <f>REPLACE(INDEX(GroupVertices[Group],MATCH(Vertices[[#This Row],[Vertex]],GroupVertices[Vertex],0)),1,1,"")</f>
        <v>1</v>
      </c>
      <c r="BA24" s="48" t="s">
        <v>607</v>
      </c>
      <c r="BB24" s="48" t="s">
        <v>607</v>
      </c>
      <c r="BC24" s="48" t="s">
        <v>898</v>
      </c>
      <c r="BD24" s="48" t="s">
        <v>898</v>
      </c>
      <c r="BE24" s="48" t="s">
        <v>2198</v>
      </c>
      <c r="BF24" s="48" t="s">
        <v>2198</v>
      </c>
      <c r="BG24" s="116" t="s">
        <v>2225</v>
      </c>
      <c r="BH24" s="116" t="s">
        <v>2225</v>
      </c>
      <c r="BI24" s="116" t="s">
        <v>2254</v>
      </c>
      <c r="BJ24" s="116" t="s">
        <v>2254</v>
      </c>
      <c r="BK24" s="116">
        <v>2</v>
      </c>
      <c r="BL24" s="120">
        <v>6.451612903225806</v>
      </c>
      <c r="BM24" s="116">
        <v>0</v>
      </c>
      <c r="BN24" s="120">
        <v>0</v>
      </c>
      <c r="BO24" s="116">
        <v>0</v>
      </c>
      <c r="BP24" s="120">
        <v>0</v>
      </c>
      <c r="BQ24" s="116">
        <v>29</v>
      </c>
      <c r="BR24" s="120">
        <v>93.54838709677419</v>
      </c>
      <c r="BS24" s="116">
        <v>31</v>
      </c>
      <c r="BT24" s="2"/>
      <c r="BU24" s="3"/>
      <c r="BV24" s="3"/>
      <c r="BW24" s="3"/>
      <c r="BX24" s="3"/>
    </row>
    <row r="25" spans="1:76" ht="15">
      <c r="A25" s="64" t="s">
        <v>229</v>
      </c>
      <c r="B25" s="65"/>
      <c r="C25" s="65" t="s">
        <v>64</v>
      </c>
      <c r="D25" s="66">
        <v>162.77310540052514</v>
      </c>
      <c r="E25" s="68"/>
      <c r="F25" s="100" t="s">
        <v>1850</v>
      </c>
      <c r="G25" s="65"/>
      <c r="H25" s="69" t="s">
        <v>229</v>
      </c>
      <c r="I25" s="70"/>
      <c r="J25" s="70"/>
      <c r="K25" s="69" t="s">
        <v>1907</v>
      </c>
      <c r="L25" s="73">
        <v>1</v>
      </c>
      <c r="M25" s="74">
        <v>979.9756469726562</v>
      </c>
      <c r="N25" s="74">
        <v>8716.775390625</v>
      </c>
      <c r="O25" s="75"/>
      <c r="P25" s="76"/>
      <c r="Q25" s="76"/>
      <c r="R25" s="86"/>
      <c r="S25" s="48">
        <v>1</v>
      </c>
      <c r="T25" s="48">
        <v>1</v>
      </c>
      <c r="U25" s="49">
        <v>0</v>
      </c>
      <c r="V25" s="49">
        <v>0</v>
      </c>
      <c r="W25" s="49">
        <v>0</v>
      </c>
      <c r="X25" s="49">
        <v>0.999982</v>
      </c>
      <c r="Y25" s="49">
        <v>0</v>
      </c>
      <c r="Z25" s="49" t="s">
        <v>1969</v>
      </c>
      <c r="AA25" s="71">
        <v>25</v>
      </c>
      <c r="AB25" s="71"/>
      <c r="AC25" s="72"/>
      <c r="AD25" s="78" t="s">
        <v>1727</v>
      </c>
      <c r="AE25" s="78">
        <v>110</v>
      </c>
      <c r="AF25" s="78">
        <v>128</v>
      </c>
      <c r="AG25" s="78">
        <v>644</v>
      </c>
      <c r="AH25" s="78">
        <v>356</v>
      </c>
      <c r="AI25" s="78"/>
      <c r="AJ25" s="78"/>
      <c r="AK25" s="78"/>
      <c r="AL25" s="78"/>
      <c r="AM25" s="78"/>
      <c r="AN25" s="80">
        <v>42412.63790509259</v>
      </c>
      <c r="AO25" s="78"/>
      <c r="AP25" s="78" t="b">
        <v>1</v>
      </c>
      <c r="AQ25" s="78" t="b">
        <v>0</v>
      </c>
      <c r="AR25" s="78" t="b">
        <v>0</v>
      </c>
      <c r="AS25" s="78"/>
      <c r="AT25" s="78">
        <v>4</v>
      </c>
      <c r="AU25" s="78"/>
      <c r="AV25" s="78" t="b">
        <v>0</v>
      </c>
      <c r="AW25" s="78" t="s">
        <v>1854</v>
      </c>
      <c r="AX25" s="82" t="s">
        <v>1877</v>
      </c>
      <c r="AY25" s="78" t="s">
        <v>66</v>
      </c>
      <c r="AZ25" s="78" t="str">
        <f>REPLACE(INDEX(GroupVertices[Group],MATCH(Vertices[[#This Row],[Vertex]],GroupVertices[Vertex],0)),1,1,"")</f>
        <v>1</v>
      </c>
      <c r="BA25" s="48" t="s">
        <v>607</v>
      </c>
      <c r="BB25" s="48" t="s">
        <v>607</v>
      </c>
      <c r="BC25" s="48" t="s">
        <v>898</v>
      </c>
      <c r="BD25" s="48" t="s">
        <v>898</v>
      </c>
      <c r="BE25" s="48" t="s">
        <v>2199</v>
      </c>
      <c r="BF25" s="48" t="s">
        <v>2199</v>
      </c>
      <c r="BG25" s="116" t="s">
        <v>2226</v>
      </c>
      <c r="BH25" s="116" t="s">
        <v>2226</v>
      </c>
      <c r="BI25" s="116" t="s">
        <v>2255</v>
      </c>
      <c r="BJ25" s="116" t="s">
        <v>2255</v>
      </c>
      <c r="BK25" s="116">
        <v>1</v>
      </c>
      <c r="BL25" s="120">
        <v>3.3333333333333335</v>
      </c>
      <c r="BM25" s="116">
        <v>0</v>
      </c>
      <c r="BN25" s="120">
        <v>0</v>
      </c>
      <c r="BO25" s="116">
        <v>0</v>
      </c>
      <c r="BP25" s="120">
        <v>0</v>
      </c>
      <c r="BQ25" s="116">
        <v>29</v>
      </c>
      <c r="BR25" s="120">
        <v>96.66666666666667</v>
      </c>
      <c r="BS25" s="116">
        <v>30</v>
      </c>
      <c r="BT25" s="2"/>
      <c r="BU25" s="3"/>
      <c r="BV25" s="3"/>
      <c r="BW25" s="3"/>
      <c r="BX25" s="3"/>
    </row>
    <row r="26" spans="1:76" ht="15">
      <c r="A26" s="64" t="s">
        <v>230</v>
      </c>
      <c r="B26" s="65"/>
      <c r="C26" s="65" t="s">
        <v>64</v>
      </c>
      <c r="D26" s="66">
        <v>170.18698795940736</v>
      </c>
      <c r="E26" s="68"/>
      <c r="F26" s="100" t="s">
        <v>1851</v>
      </c>
      <c r="G26" s="65"/>
      <c r="H26" s="69" t="s">
        <v>230</v>
      </c>
      <c r="I26" s="70"/>
      <c r="J26" s="70"/>
      <c r="K26" s="69" t="s">
        <v>1908</v>
      </c>
      <c r="L26" s="73">
        <v>1</v>
      </c>
      <c r="M26" s="74">
        <v>979.9756469726562</v>
      </c>
      <c r="N26" s="74">
        <v>6858.1376953125</v>
      </c>
      <c r="O26" s="75"/>
      <c r="P26" s="76"/>
      <c r="Q26" s="76"/>
      <c r="R26" s="86"/>
      <c r="S26" s="48">
        <v>1</v>
      </c>
      <c r="T26" s="48">
        <v>1</v>
      </c>
      <c r="U26" s="49">
        <v>0</v>
      </c>
      <c r="V26" s="49">
        <v>0</v>
      </c>
      <c r="W26" s="49">
        <v>0</v>
      </c>
      <c r="X26" s="49">
        <v>0.999982</v>
      </c>
      <c r="Y26" s="49">
        <v>0</v>
      </c>
      <c r="Z26" s="49" t="s">
        <v>1969</v>
      </c>
      <c r="AA26" s="71">
        <v>26</v>
      </c>
      <c r="AB26" s="71"/>
      <c r="AC26" s="72"/>
      <c r="AD26" s="78" t="s">
        <v>1728</v>
      </c>
      <c r="AE26" s="78">
        <v>2004</v>
      </c>
      <c r="AF26" s="78">
        <v>1250</v>
      </c>
      <c r="AG26" s="78">
        <v>2630</v>
      </c>
      <c r="AH26" s="78">
        <v>583</v>
      </c>
      <c r="AI26" s="78"/>
      <c r="AJ26" s="78" t="s">
        <v>1755</v>
      </c>
      <c r="AK26" s="78" t="s">
        <v>1779</v>
      </c>
      <c r="AL26" s="82" t="s">
        <v>1803</v>
      </c>
      <c r="AM26" s="78"/>
      <c r="AN26" s="80">
        <v>40045.90967592593</v>
      </c>
      <c r="AO26" s="82" t="s">
        <v>1826</v>
      </c>
      <c r="AP26" s="78" t="b">
        <v>0</v>
      </c>
      <c r="AQ26" s="78" t="b">
        <v>0</v>
      </c>
      <c r="AR26" s="78" t="b">
        <v>0</v>
      </c>
      <c r="AS26" s="78"/>
      <c r="AT26" s="78">
        <v>68</v>
      </c>
      <c r="AU26" s="82" t="s">
        <v>1832</v>
      </c>
      <c r="AV26" s="78" t="b">
        <v>0</v>
      </c>
      <c r="AW26" s="78" t="s">
        <v>1854</v>
      </c>
      <c r="AX26" s="82" t="s">
        <v>1878</v>
      </c>
      <c r="AY26" s="78" t="s">
        <v>66</v>
      </c>
      <c r="AZ26" s="78" t="str">
        <f>REPLACE(INDEX(GroupVertices[Group],MATCH(Vertices[[#This Row],[Vertex]],GroupVertices[Vertex],0)),1,1,"")</f>
        <v>1</v>
      </c>
      <c r="BA26" s="48" t="s">
        <v>607</v>
      </c>
      <c r="BB26" s="48" t="s">
        <v>607</v>
      </c>
      <c r="BC26" s="48" t="s">
        <v>898</v>
      </c>
      <c r="BD26" s="48" t="s">
        <v>898</v>
      </c>
      <c r="BE26" s="48" t="s">
        <v>2199</v>
      </c>
      <c r="BF26" s="48" t="s">
        <v>2199</v>
      </c>
      <c r="BG26" s="116" t="s">
        <v>2226</v>
      </c>
      <c r="BH26" s="116" t="s">
        <v>2226</v>
      </c>
      <c r="BI26" s="116" t="s">
        <v>2255</v>
      </c>
      <c r="BJ26" s="116" t="s">
        <v>2255</v>
      </c>
      <c r="BK26" s="116">
        <v>1</v>
      </c>
      <c r="BL26" s="120">
        <v>3.3333333333333335</v>
      </c>
      <c r="BM26" s="116">
        <v>0</v>
      </c>
      <c r="BN26" s="120">
        <v>0</v>
      </c>
      <c r="BO26" s="116">
        <v>0</v>
      </c>
      <c r="BP26" s="120">
        <v>0</v>
      </c>
      <c r="BQ26" s="116">
        <v>29</v>
      </c>
      <c r="BR26" s="120">
        <v>96.66666666666667</v>
      </c>
      <c r="BS26" s="116">
        <v>30</v>
      </c>
      <c r="BT26" s="2"/>
      <c r="BU26" s="3"/>
      <c r="BV26" s="3"/>
      <c r="BW26" s="3"/>
      <c r="BX26" s="3"/>
    </row>
    <row r="27" spans="1:76" ht="15">
      <c r="A27" s="64" t="s">
        <v>231</v>
      </c>
      <c r="B27" s="65"/>
      <c r="C27" s="65" t="s">
        <v>64</v>
      </c>
      <c r="D27" s="66">
        <v>176.07448293263735</v>
      </c>
      <c r="E27" s="68"/>
      <c r="F27" s="100" t="s">
        <v>964</v>
      </c>
      <c r="G27" s="65"/>
      <c r="H27" s="69" t="s">
        <v>231</v>
      </c>
      <c r="I27" s="70"/>
      <c r="J27" s="70"/>
      <c r="K27" s="69" t="s">
        <v>1909</v>
      </c>
      <c r="L27" s="73">
        <v>1</v>
      </c>
      <c r="M27" s="74">
        <v>9762.181640625</v>
      </c>
      <c r="N27" s="74">
        <v>9570.2197265625</v>
      </c>
      <c r="O27" s="75"/>
      <c r="P27" s="76"/>
      <c r="Q27" s="76"/>
      <c r="R27" s="86"/>
      <c r="S27" s="48">
        <v>0</v>
      </c>
      <c r="T27" s="48">
        <v>1</v>
      </c>
      <c r="U27" s="49">
        <v>0</v>
      </c>
      <c r="V27" s="49">
        <v>0.2</v>
      </c>
      <c r="W27" s="49">
        <v>0.18858</v>
      </c>
      <c r="X27" s="49">
        <v>0.610677</v>
      </c>
      <c r="Y27" s="49">
        <v>0</v>
      </c>
      <c r="Z27" s="49">
        <v>0</v>
      </c>
      <c r="AA27" s="71">
        <v>27</v>
      </c>
      <c r="AB27" s="71"/>
      <c r="AC27" s="72"/>
      <c r="AD27" s="78" t="s">
        <v>1729</v>
      </c>
      <c r="AE27" s="78">
        <v>2413</v>
      </c>
      <c r="AF27" s="78">
        <v>2141</v>
      </c>
      <c r="AG27" s="78">
        <v>39213</v>
      </c>
      <c r="AH27" s="78">
        <v>41</v>
      </c>
      <c r="AI27" s="78"/>
      <c r="AJ27" s="78" t="s">
        <v>1756</v>
      </c>
      <c r="AK27" s="78" t="s">
        <v>1780</v>
      </c>
      <c r="AL27" s="82" t="s">
        <v>1804</v>
      </c>
      <c r="AM27" s="78"/>
      <c r="AN27" s="80">
        <v>41761.88722222222</v>
      </c>
      <c r="AO27" s="82" t="s">
        <v>1827</v>
      </c>
      <c r="AP27" s="78" t="b">
        <v>0</v>
      </c>
      <c r="AQ27" s="78" t="b">
        <v>0</v>
      </c>
      <c r="AR27" s="78" t="b">
        <v>0</v>
      </c>
      <c r="AS27" s="78"/>
      <c r="AT27" s="78">
        <v>18</v>
      </c>
      <c r="AU27" s="82" t="s">
        <v>1832</v>
      </c>
      <c r="AV27" s="78" t="b">
        <v>0</v>
      </c>
      <c r="AW27" s="78" t="s">
        <v>1854</v>
      </c>
      <c r="AX27" s="82" t="s">
        <v>1879</v>
      </c>
      <c r="AY27" s="78" t="s">
        <v>66</v>
      </c>
      <c r="AZ27" s="78" t="str">
        <f>REPLACE(INDEX(GroupVertices[Group],MATCH(Vertices[[#This Row],[Vertex]],GroupVertices[Vertex],0)),1,1,"")</f>
        <v>2</v>
      </c>
      <c r="BA27" s="48" t="s">
        <v>2188</v>
      </c>
      <c r="BB27" s="48" t="s">
        <v>2188</v>
      </c>
      <c r="BC27" s="48" t="s">
        <v>893</v>
      </c>
      <c r="BD27" s="48" t="s">
        <v>893</v>
      </c>
      <c r="BE27" s="48" t="s">
        <v>919</v>
      </c>
      <c r="BF27" s="48" t="s">
        <v>2205</v>
      </c>
      <c r="BG27" s="116" t="s">
        <v>2227</v>
      </c>
      <c r="BH27" s="116" t="s">
        <v>2236</v>
      </c>
      <c r="BI27" s="116" t="s">
        <v>2256</v>
      </c>
      <c r="BJ27" s="116" t="s">
        <v>2265</v>
      </c>
      <c r="BK27" s="116">
        <v>1</v>
      </c>
      <c r="BL27" s="120">
        <v>0.5494505494505495</v>
      </c>
      <c r="BM27" s="116">
        <v>1</v>
      </c>
      <c r="BN27" s="120">
        <v>0.5494505494505495</v>
      </c>
      <c r="BO27" s="116">
        <v>0</v>
      </c>
      <c r="BP27" s="120">
        <v>0</v>
      </c>
      <c r="BQ27" s="116">
        <v>180</v>
      </c>
      <c r="BR27" s="120">
        <v>98.9010989010989</v>
      </c>
      <c r="BS27" s="116">
        <v>182</v>
      </c>
      <c r="BT27" s="2"/>
      <c r="BU27" s="3"/>
      <c r="BV27" s="3"/>
      <c r="BW27" s="3"/>
      <c r="BX27" s="3"/>
    </row>
    <row r="28" spans="1:76" ht="15">
      <c r="A28" s="64" t="s">
        <v>232</v>
      </c>
      <c r="B28" s="65"/>
      <c r="C28" s="65" t="s">
        <v>64</v>
      </c>
      <c r="D28" s="66">
        <v>162.9581220775739</v>
      </c>
      <c r="E28" s="68"/>
      <c r="F28" s="100" t="s">
        <v>965</v>
      </c>
      <c r="G28" s="65"/>
      <c r="H28" s="69" t="s">
        <v>232</v>
      </c>
      <c r="I28" s="70"/>
      <c r="J28" s="70"/>
      <c r="K28" s="69" t="s">
        <v>1910</v>
      </c>
      <c r="L28" s="73">
        <v>1</v>
      </c>
      <c r="M28" s="74">
        <v>979.9756469726562</v>
      </c>
      <c r="N28" s="74">
        <v>4999.5</v>
      </c>
      <c r="O28" s="75"/>
      <c r="P28" s="76"/>
      <c r="Q28" s="76"/>
      <c r="R28" s="86"/>
      <c r="S28" s="48">
        <v>1</v>
      </c>
      <c r="T28" s="48">
        <v>1</v>
      </c>
      <c r="U28" s="49">
        <v>0</v>
      </c>
      <c r="V28" s="49">
        <v>0</v>
      </c>
      <c r="W28" s="49">
        <v>0</v>
      </c>
      <c r="X28" s="49">
        <v>0.999982</v>
      </c>
      <c r="Y28" s="49">
        <v>0</v>
      </c>
      <c r="Z28" s="49" t="s">
        <v>1969</v>
      </c>
      <c r="AA28" s="71">
        <v>28</v>
      </c>
      <c r="AB28" s="71"/>
      <c r="AC28" s="72"/>
      <c r="AD28" s="78" t="s">
        <v>1730</v>
      </c>
      <c r="AE28" s="78">
        <v>69</v>
      </c>
      <c r="AF28" s="78">
        <v>156</v>
      </c>
      <c r="AG28" s="78">
        <v>23435</v>
      </c>
      <c r="AH28" s="78">
        <v>2</v>
      </c>
      <c r="AI28" s="78"/>
      <c r="AJ28" s="78" t="s">
        <v>1757</v>
      </c>
      <c r="AK28" s="78" t="s">
        <v>1769</v>
      </c>
      <c r="AL28" s="82" t="s">
        <v>1805</v>
      </c>
      <c r="AM28" s="78"/>
      <c r="AN28" s="80">
        <v>40243.016539351855</v>
      </c>
      <c r="AO28" s="82" t="s">
        <v>1828</v>
      </c>
      <c r="AP28" s="78" t="b">
        <v>0</v>
      </c>
      <c r="AQ28" s="78" t="b">
        <v>0</v>
      </c>
      <c r="AR28" s="78" t="b">
        <v>0</v>
      </c>
      <c r="AS28" s="78"/>
      <c r="AT28" s="78">
        <v>5</v>
      </c>
      <c r="AU28" s="82" t="s">
        <v>1832</v>
      </c>
      <c r="AV28" s="78" t="b">
        <v>0</v>
      </c>
      <c r="AW28" s="78" t="s">
        <v>1854</v>
      </c>
      <c r="AX28" s="82" t="s">
        <v>1880</v>
      </c>
      <c r="AY28" s="78" t="s">
        <v>66</v>
      </c>
      <c r="AZ28" s="78" t="str">
        <f>REPLACE(INDEX(GroupVertices[Group],MATCH(Vertices[[#This Row],[Vertex]],GroupVertices[Vertex],0)),1,1,"")</f>
        <v>1</v>
      </c>
      <c r="BA28" s="48" t="s">
        <v>2189</v>
      </c>
      <c r="BB28" s="48" t="s">
        <v>2189</v>
      </c>
      <c r="BC28" s="48" t="s">
        <v>899</v>
      </c>
      <c r="BD28" s="48" t="s">
        <v>899</v>
      </c>
      <c r="BE28" s="48" t="s">
        <v>2200</v>
      </c>
      <c r="BF28" s="48" t="s">
        <v>2206</v>
      </c>
      <c r="BG28" s="116" t="s">
        <v>2228</v>
      </c>
      <c r="BH28" s="116" t="s">
        <v>2228</v>
      </c>
      <c r="BI28" s="116" t="s">
        <v>2257</v>
      </c>
      <c r="BJ28" s="116" t="s">
        <v>2257</v>
      </c>
      <c r="BK28" s="116">
        <v>8</v>
      </c>
      <c r="BL28" s="120">
        <v>13.333333333333334</v>
      </c>
      <c r="BM28" s="116">
        <v>1</v>
      </c>
      <c r="BN28" s="120">
        <v>1.6666666666666667</v>
      </c>
      <c r="BO28" s="116">
        <v>0</v>
      </c>
      <c r="BP28" s="120">
        <v>0</v>
      </c>
      <c r="BQ28" s="116">
        <v>51</v>
      </c>
      <c r="BR28" s="120">
        <v>85</v>
      </c>
      <c r="BS28" s="116">
        <v>60</v>
      </c>
      <c r="BT28" s="2"/>
      <c r="BU28" s="3"/>
      <c r="BV28" s="3"/>
      <c r="BW28" s="3"/>
      <c r="BX28" s="3"/>
    </row>
    <row r="29" spans="1:76" ht="15">
      <c r="A29" s="64" t="s">
        <v>233</v>
      </c>
      <c r="B29" s="65"/>
      <c r="C29" s="65" t="s">
        <v>64</v>
      </c>
      <c r="D29" s="66">
        <v>162.58148098501036</v>
      </c>
      <c r="E29" s="68"/>
      <c r="F29" s="100" t="s">
        <v>966</v>
      </c>
      <c r="G29" s="65"/>
      <c r="H29" s="69" t="s">
        <v>233</v>
      </c>
      <c r="I29" s="70"/>
      <c r="J29" s="70"/>
      <c r="K29" s="69" t="s">
        <v>1911</v>
      </c>
      <c r="L29" s="73">
        <v>1</v>
      </c>
      <c r="M29" s="74">
        <v>4120.22900390625</v>
      </c>
      <c r="N29" s="74">
        <v>6858.1376953125</v>
      </c>
      <c r="O29" s="75"/>
      <c r="P29" s="76"/>
      <c r="Q29" s="76"/>
      <c r="R29" s="86"/>
      <c r="S29" s="48">
        <v>1</v>
      </c>
      <c r="T29" s="48">
        <v>1</v>
      </c>
      <c r="U29" s="49">
        <v>0</v>
      </c>
      <c r="V29" s="49">
        <v>0</v>
      </c>
      <c r="W29" s="49">
        <v>0</v>
      </c>
      <c r="X29" s="49">
        <v>0.999982</v>
      </c>
      <c r="Y29" s="49">
        <v>0</v>
      </c>
      <c r="Z29" s="49" t="s">
        <v>1969</v>
      </c>
      <c r="AA29" s="71">
        <v>29</v>
      </c>
      <c r="AB29" s="71"/>
      <c r="AC29" s="72"/>
      <c r="AD29" s="78" t="s">
        <v>1731</v>
      </c>
      <c r="AE29" s="78">
        <v>397</v>
      </c>
      <c r="AF29" s="78">
        <v>99</v>
      </c>
      <c r="AG29" s="78">
        <v>27</v>
      </c>
      <c r="AH29" s="78">
        <v>1059</v>
      </c>
      <c r="AI29" s="78"/>
      <c r="AJ29" s="78" t="s">
        <v>1758</v>
      </c>
      <c r="AK29" s="78"/>
      <c r="AL29" s="78"/>
      <c r="AM29" s="78"/>
      <c r="AN29" s="80">
        <v>43702.279016203705</v>
      </c>
      <c r="AO29" s="82" t="s">
        <v>1829</v>
      </c>
      <c r="AP29" s="78" t="b">
        <v>1</v>
      </c>
      <c r="AQ29" s="78" t="b">
        <v>0</v>
      </c>
      <c r="AR29" s="78" t="b">
        <v>0</v>
      </c>
      <c r="AS29" s="78"/>
      <c r="AT29" s="78">
        <v>0</v>
      </c>
      <c r="AU29" s="78"/>
      <c r="AV29" s="78" t="b">
        <v>0</v>
      </c>
      <c r="AW29" s="78" t="s">
        <v>1854</v>
      </c>
      <c r="AX29" s="82" t="s">
        <v>1881</v>
      </c>
      <c r="AY29" s="78" t="s">
        <v>66</v>
      </c>
      <c r="AZ29" s="78" t="str">
        <f>REPLACE(INDEX(GroupVertices[Group],MATCH(Vertices[[#This Row],[Vertex]],GroupVertices[Vertex],0)),1,1,"")</f>
        <v>1</v>
      </c>
      <c r="BA29" s="48"/>
      <c r="BB29" s="48"/>
      <c r="BC29" s="48"/>
      <c r="BD29" s="48"/>
      <c r="BE29" s="48" t="s">
        <v>932</v>
      </c>
      <c r="BF29" s="48" t="s">
        <v>932</v>
      </c>
      <c r="BG29" s="116" t="s">
        <v>2229</v>
      </c>
      <c r="BH29" s="116" t="s">
        <v>2229</v>
      </c>
      <c r="BI29" s="116" t="s">
        <v>2258</v>
      </c>
      <c r="BJ29" s="116" t="s">
        <v>2258</v>
      </c>
      <c r="BK29" s="116">
        <v>0</v>
      </c>
      <c r="BL29" s="120">
        <v>0</v>
      </c>
      <c r="BM29" s="116">
        <v>0</v>
      </c>
      <c r="BN29" s="120">
        <v>0</v>
      </c>
      <c r="BO29" s="116">
        <v>0</v>
      </c>
      <c r="BP29" s="120">
        <v>0</v>
      </c>
      <c r="BQ29" s="116">
        <v>12</v>
      </c>
      <c r="BR29" s="120">
        <v>100</v>
      </c>
      <c r="BS29" s="116">
        <v>12</v>
      </c>
      <c r="BT29" s="2"/>
      <c r="BU29" s="3"/>
      <c r="BV29" s="3"/>
      <c r="BW29" s="3"/>
      <c r="BX29" s="3"/>
    </row>
    <row r="30" spans="1:76" ht="15">
      <c r="A30" s="64" t="s">
        <v>234</v>
      </c>
      <c r="B30" s="65"/>
      <c r="C30" s="65" t="s">
        <v>64</v>
      </c>
      <c r="D30" s="66">
        <v>166.8831187263939</v>
      </c>
      <c r="E30" s="68"/>
      <c r="F30" s="100" t="s">
        <v>1852</v>
      </c>
      <c r="G30" s="65"/>
      <c r="H30" s="69" t="s">
        <v>234</v>
      </c>
      <c r="I30" s="70"/>
      <c r="J30" s="70"/>
      <c r="K30" s="69" t="s">
        <v>1912</v>
      </c>
      <c r="L30" s="73">
        <v>1</v>
      </c>
      <c r="M30" s="74">
        <v>9199.859375</v>
      </c>
      <c r="N30" s="74">
        <v>3467.30029296875</v>
      </c>
      <c r="O30" s="75"/>
      <c r="P30" s="76"/>
      <c r="Q30" s="76"/>
      <c r="R30" s="86"/>
      <c r="S30" s="48">
        <v>2</v>
      </c>
      <c r="T30" s="48">
        <v>1</v>
      </c>
      <c r="U30" s="49">
        <v>0</v>
      </c>
      <c r="V30" s="49">
        <v>1</v>
      </c>
      <c r="W30" s="49">
        <v>0</v>
      </c>
      <c r="X30" s="49">
        <v>1.298222</v>
      </c>
      <c r="Y30" s="49">
        <v>0</v>
      </c>
      <c r="Z30" s="49">
        <v>0</v>
      </c>
      <c r="AA30" s="71">
        <v>30</v>
      </c>
      <c r="AB30" s="71"/>
      <c r="AC30" s="72"/>
      <c r="AD30" s="78" t="s">
        <v>1732</v>
      </c>
      <c r="AE30" s="78">
        <v>306</v>
      </c>
      <c r="AF30" s="78">
        <v>750</v>
      </c>
      <c r="AG30" s="78">
        <v>14090</v>
      </c>
      <c r="AH30" s="78">
        <v>16</v>
      </c>
      <c r="AI30" s="78"/>
      <c r="AJ30" s="78" t="s">
        <v>1759</v>
      </c>
      <c r="AK30" s="78" t="s">
        <v>1781</v>
      </c>
      <c r="AL30" s="82" t="s">
        <v>1806</v>
      </c>
      <c r="AM30" s="78"/>
      <c r="AN30" s="80">
        <v>41127.72230324074</v>
      </c>
      <c r="AO30" s="82" t="s">
        <v>1830</v>
      </c>
      <c r="AP30" s="78" t="b">
        <v>0</v>
      </c>
      <c r="AQ30" s="78" t="b">
        <v>0</v>
      </c>
      <c r="AR30" s="78" t="b">
        <v>1</v>
      </c>
      <c r="AS30" s="78"/>
      <c r="AT30" s="78">
        <v>135</v>
      </c>
      <c r="AU30" s="82" t="s">
        <v>1832</v>
      </c>
      <c r="AV30" s="78" t="b">
        <v>0</v>
      </c>
      <c r="AW30" s="78" t="s">
        <v>1854</v>
      </c>
      <c r="AX30" s="82" t="s">
        <v>1882</v>
      </c>
      <c r="AY30" s="78" t="s">
        <v>66</v>
      </c>
      <c r="AZ30" s="78" t="str">
        <f>REPLACE(INDEX(GroupVertices[Group],MATCH(Vertices[[#This Row],[Vertex]],GroupVertices[Vertex],0)),1,1,"")</f>
        <v>5</v>
      </c>
      <c r="BA30" s="48" t="s">
        <v>2190</v>
      </c>
      <c r="BB30" s="48" t="s">
        <v>2190</v>
      </c>
      <c r="BC30" s="48" t="s">
        <v>1997</v>
      </c>
      <c r="BD30" s="48" t="s">
        <v>1997</v>
      </c>
      <c r="BE30" s="48" t="s">
        <v>2201</v>
      </c>
      <c r="BF30" s="48" t="s">
        <v>2207</v>
      </c>
      <c r="BG30" s="116" t="s">
        <v>2230</v>
      </c>
      <c r="BH30" s="116" t="s">
        <v>2237</v>
      </c>
      <c r="BI30" s="116" t="s">
        <v>2259</v>
      </c>
      <c r="BJ30" s="116" t="s">
        <v>2266</v>
      </c>
      <c r="BK30" s="116">
        <v>3</v>
      </c>
      <c r="BL30" s="120">
        <v>2.857142857142857</v>
      </c>
      <c r="BM30" s="116">
        <v>7</v>
      </c>
      <c r="BN30" s="120">
        <v>6.666666666666667</v>
      </c>
      <c r="BO30" s="116">
        <v>0</v>
      </c>
      <c r="BP30" s="120">
        <v>0</v>
      </c>
      <c r="BQ30" s="116">
        <v>95</v>
      </c>
      <c r="BR30" s="120">
        <v>90.47619047619048</v>
      </c>
      <c r="BS30" s="116">
        <v>105</v>
      </c>
      <c r="BT30" s="2"/>
      <c r="BU30" s="3"/>
      <c r="BV30" s="3"/>
      <c r="BW30" s="3"/>
      <c r="BX30" s="3"/>
    </row>
    <row r="31" spans="1:76" ht="15">
      <c r="A31" s="64" t="s">
        <v>235</v>
      </c>
      <c r="B31" s="65"/>
      <c r="C31" s="65" t="s">
        <v>64</v>
      </c>
      <c r="D31" s="66">
        <v>162.14537024625258</v>
      </c>
      <c r="E31" s="68"/>
      <c r="F31" s="100" t="s">
        <v>967</v>
      </c>
      <c r="G31" s="65"/>
      <c r="H31" s="69" t="s">
        <v>235</v>
      </c>
      <c r="I31" s="70"/>
      <c r="J31" s="70"/>
      <c r="K31" s="69" t="s">
        <v>1913</v>
      </c>
      <c r="L31" s="73">
        <v>1</v>
      </c>
      <c r="M31" s="74">
        <v>9199.859375</v>
      </c>
      <c r="N31" s="74">
        <v>1391.037353515625</v>
      </c>
      <c r="O31" s="75"/>
      <c r="P31" s="76"/>
      <c r="Q31" s="76"/>
      <c r="R31" s="86"/>
      <c r="S31" s="48">
        <v>0</v>
      </c>
      <c r="T31" s="48">
        <v>1</v>
      </c>
      <c r="U31" s="49">
        <v>0</v>
      </c>
      <c r="V31" s="49">
        <v>1</v>
      </c>
      <c r="W31" s="49">
        <v>0</v>
      </c>
      <c r="X31" s="49">
        <v>0.701742</v>
      </c>
      <c r="Y31" s="49">
        <v>0</v>
      </c>
      <c r="Z31" s="49">
        <v>0</v>
      </c>
      <c r="AA31" s="71">
        <v>31</v>
      </c>
      <c r="AB31" s="71"/>
      <c r="AC31" s="72"/>
      <c r="AD31" s="78" t="s">
        <v>1682</v>
      </c>
      <c r="AE31" s="78">
        <v>8</v>
      </c>
      <c r="AF31" s="78">
        <v>33</v>
      </c>
      <c r="AG31" s="78">
        <v>956</v>
      </c>
      <c r="AH31" s="78">
        <v>6</v>
      </c>
      <c r="AI31" s="78"/>
      <c r="AJ31" s="78" t="s">
        <v>1760</v>
      </c>
      <c r="AK31" s="78" t="s">
        <v>1782</v>
      </c>
      <c r="AL31" s="78"/>
      <c r="AM31" s="78"/>
      <c r="AN31" s="80">
        <v>43685.60733796296</v>
      </c>
      <c r="AO31" s="78"/>
      <c r="AP31" s="78" t="b">
        <v>1</v>
      </c>
      <c r="AQ31" s="78" t="b">
        <v>0</v>
      </c>
      <c r="AR31" s="78" t="b">
        <v>0</v>
      </c>
      <c r="AS31" s="78"/>
      <c r="AT31" s="78">
        <v>0</v>
      </c>
      <c r="AU31" s="78"/>
      <c r="AV31" s="78" t="b">
        <v>0</v>
      </c>
      <c r="AW31" s="78" t="s">
        <v>1854</v>
      </c>
      <c r="AX31" s="82" t="s">
        <v>1883</v>
      </c>
      <c r="AY31" s="78" t="s">
        <v>66</v>
      </c>
      <c r="AZ31" s="78" t="str">
        <f>REPLACE(INDEX(GroupVertices[Group],MATCH(Vertices[[#This Row],[Vertex]],GroupVertices[Vertex],0)),1,1,"")</f>
        <v>5</v>
      </c>
      <c r="BA31" s="48" t="s">
        <v>631</v>
      </c>
      <c r="BB31" s="48" t="s">
        <v>631</v>
      </c>
      <c r="BC31" s="48" t="s">
        <v>902</v>
      </c>
      <c r="BD31" s="48" t="s">
        <v>902</v>
      </c>
      <c r="BE31" s="48" t="s">
        <v>914</v>
      </c>
      <c r="BF31" s="48" t="s">
        <v>914</v>
      </c>
      <c r="BG31" s="116" t="s">
        <v>2231</v>
      </c>
      <c r="BH31" s="116" t="s">
        <v>2231</v>
      </c>
      <c r="BI31" s="116" t="s">
        <v>2260</v>
      </c>
      <c r="BJ31" s="116" t="s">
        <v>2260</v>
      </c>
      <c r="BK31" s="116">
        <v>0</v>
      </c>
      <c r="BL31" s="120">
        <v>0</v>
      </c>
      <c r="BM31" s="116">
        <v>1</v>
      </c>
      <c r="BN31" s="120">
        <v>6.666666666666667</v>
      </c>
      <c r="BO31" s="116">
        <v>0</v>
      </c>
      <c r="BP31" s="120">
        <v>0</v>
      </c>
      <c r="BQ31" s="116">
        <v>14</v>
      </c>
      <c r="BR31" s="120">
        <v>93.33333333333333</v>
      </c>
      <c r="BS31" s="116">
        <v>15</v>
      </c>
      <c r="BT31" s="2"/>
      <c r="BU31" s="3"/>
      <c r="BV31" s="3"/>
      <c r="BW31" s="3"/>
      <c r="BX31" s="3"/>
    </row>
    <row r="32" spans="1:76" ht="15">
      <c r="A32" s="87" t="s">
        <v>236</v>
      </c>
      <c r="B32" s="88"/>
      <c r="C32" s="88" t="s">
        <v>64</v>
      </c>
      <c r="D32" s="89">
        <v>187.71731810977678</v>
      </c>
      <c r="E32" s="90"/>
      <c r="F32" s="101" t="s">
        <v>1853</v>
      </c>
      <c r="G32" s="88"/>
      <c r="H32" s="91" t="s">
        <v>236</v>
      </c>
      <c r="I32" s="92"/>
      <c r="J32" s="92"/>
      <c r="K32" s="91" t="s">
        <v>1914</v>
      </c>
      <c r="L32" s="93">
        <v>1</v>
      </c>
      <c r="M32" s="94">
        <v>2550.102294921875</v>
      </c>
      <c r="N32" s="94">
        <v>6858.1376953125</v>
      </c>
      <c r="O32" s="95"/>
      <c r="P32" s="96"/>
      <c r="Q32" s="96"/>
      <c r="R32" s="97"/>
      <c r="S32" s="48">
        <v>1</v>
      </c>
      <c r="T32" s="48">
        <v>1</v>
      </c>
      <c r="U32" s="49">
        <v>0</v>
      </c>
      <c r="V32" s="49">
        <v>0</v>
      </c>
      <c r="W32" s="49">
        <v>0</v>
      </c>
      <c r="X32" s="49">
        <v>0.999982</v>
      </c>
      <c r="Y32" s="49">
        <v>0</v>
      </c>
      <c r="Z32" s="49" t="s">
        <v>1969</v>
      </c>
      <c r="AA32" s="98">
        <v>32</v>
      </c>
      <c r="AB32" s="98"/>
      <c r="AC32" s="99"/>
      <c r="AD32" s="78" t="s">
        <v>1733</v>
      </c>
      <c r="AE32" s="78">
        <v>2838</v>
      </c>
      <c r="AF32" s="78">
        <v>3903</v>
      </c>
      <c r="AG32" s="78">
        <v>35409</v>
      </c>
      <c r="AH32" s="78">
        <v>28</v>
      </c>
      <c r="AI32" s="78"/>
      <c r="AJ32" s="78" t="s">
        <v>1761</v>
      </c>
      <c r="AK32" s="78" t="s">
        <v>1783</v>
      </c>
      <c r="AL32" s="82" t="s">
        <v>1807</v>
      </c>
      <c r="AM32" s="78"/>
      <c r="AN32" s="80">
        <v>40526.906122685185</v>
      </c>
      <c r="AO32" s="82" t="s">
        <v>1831</v>
      </c>
      <c r="AP32" s="78" t="b">
        <v>0</v>
      </c>
      <c r="AQ32" s="78" t="b">
        <v>0</v>
      </c>
      <c r="AR32" s="78" t="b">
        <v>0</v>
      </c>
      <c r="AS32" s="78"/>
      <c r="AT32" s="78">
        <v>178</v>
      </c>
      <c r="AU32" s="82" t="s">
        <v>1837</v>
      </c>
      <c r="AV32" s="78" t="b">
        <v>0</v>
      </c>
      <c r="AW32" s="78" t="s">
        <v>1854</v>
      </c>
      <c r="AX32" s="82" t="s">
        <v>1884</v>
      </c>
      <c r="AY32" s="78" t="s">
        <v>66</v>
      </c>
      <c r="AZ32" s="78" t="str">
        <f>REPLACE(INDEX(GroupVertices[Group],MATCH(Vertices[[#This Row],[Vertex]],GroupVertices[Vertex],0)),1,1,"")</f>
        <v>1</v>
      </c>
      <c r="BA32" s="48" t="s">
        <v>587</v>
      </c>
      <c r="BB32" s="48" t="s">
        <v>587</v>
      </c>
      <c r="BC32" s="48" t="s">
        <v>892</v>
      </c>
      <c r="BD32" s="48" t="s">
        <v>892</v>
      </c>
      <c r="BE32" s="48" t="s">
        <v>907</v>
      </c>
      <c r="BF32" s="48" t="s">
        <v>907</v>
      </c>
      <c r="BG32" s="116" t="s">
        <v>2213</v>
      </c>
      <c r="BH32" s="116" t="s">
        <v>2213</v>
      </c>
      <c r="BI32" s="116" t="s">
        <v>2243</v>
      </c>
      <c r="BJ32" s="116" t="s">
        <v>2243</v>
      </c>
      <c r="BK32" s="116">
        <v>1</v>
      </c>
      <c r="BL32" s="120">
        <v>7.142857142857143</v>
      </c>
      <c r="BM32" s="116">
        <v>0</v>
      </c>
      <c r="BN32" s="120">
        <v>0</v>
      </c>
      <c r="BO32" s="116">
        <v>0</v>
      </c>
      <c r="BP32" s="120">
        <v>0</v>
      </c>
      <c r="BQ32" s="116">
        <v>13</v>
      </c>
      <c r="BR32" s="120">
        <v>92.85714285714286</v>
      </c>
      <c r="BS32" s="116">
        <v>14</v>
      </c>
      <c r="BT32" s="2"/>
      <c r="BU32" s="3"/>
      <c r="BV32" s="3"/>
      <c r="BW32" s="3"/>
      <c r="BX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hyperlinks>
    <hyperlink ref="AL3" r:id="rId1" display="http://www.peoplehum.com/"/>
    <hyperlink ref="AL4" r:id="rId2" display="http://t.co/gPyzRe9tFk"/>
    <hyperlink ref="AL5" r:id="rId3" display="https://t.co/MB3QE7zYOP"/>
    <hyperlink ref="AL6" r:id="rId4" display="https://t.co/Q7y26iUpso"/>
    <hyperlink ref="AL7" r:id="rId5" display="http://www.idpz.net/g_envie_de_nutella/Radio.jpg"/>
    <hyperlink ref="AL8" r:id="rId6" display="http://www.studycourse.org/"/>
    <hyperlink ref="AL9" r:id="rId7" display="http://www.theior.org.uk/"/>
    <hyperlink ref="AL11" r:id="rId8" display="http://jobzel.com/"/>
    <hyperlink ref="AL12" r:id="rId9" display="https://t.co/RnwOAO5ROS"/>
    <hyperlink ref="AL13" r:id="rId10" display="https://t.co/ZRffzZqDc8"/>
    <hyperlink ref="AL14" r:id="rId11" display="https://t.co/Ih56L4xKBf"/>
    <hyperlink ref="AL15" r:id="rId12" display="https://ravel.works/"/>
    <hyperlink ref="AL16" r:id="rId13" display="http://www.oct8ne.com/fr"/>
    <hyperlink ref="AL17" r:id="rId14" display="http://www.ecommerce-nation.fr/"/>
    <hyperlink ref="AL19" r:id="rId15" display="http://t.co/PnJKntVklD"/>
    <hyperlink ref="AL20" r:id="rId16" display="https://www.b2bcloudcommerce.com/"/>
    <hyperlink ref="AL21" r:id="rId17" display="https://t.co/ldQ6k6QPIo"/>
    <hyperlink ref="AL22" r:id="rId18" display="https://t.co/LXQtEqftxz"/>
    <hyperlink ref="AL24" r:id="rId19" display="https://www.facebook.com/WilliamArrudaReach"/>
    <hyperlink ref="AL26" r:id="rId20" display="http://oracoaching.com/"/>
    <hyperlink ref="AL27" r:id="rId21" display="http://www.torivo.com/"/>
    <hyperlink ref="AL28" r:id="rId22" display="https://t.co/BiDNEspXxL"/>
    <hyperlink ref="AL30" r:id="rId23" display="http://www.broxburndrive.com/"/>
    <hyperlink ref="AL32" r:id="rId24" display="http://t.co/jywr3HkRfw"/>
    <hyperlink ref="AO3" r:id="rId25" display="https://pbs.twimg.com/profile_banners/763246961088540672/1525942106"/>
    <hyperlink ref="AO4" r:id="rId26" display="https://pbs.twimg.com/profile_banners/2254616682/1561461715"/>
    <hyperlink ref="AO5" r:id="rId27" display="https://pbs.twimg.com/profile_banners/460671247/1527101473"/>
    <hyperlink ref="AO6" r:id="rId28" display="https://pbs.twimg.com/profile_banners/13058772/1555943905"/>
    <hyperlink ref="AO7" r:id="rId29" display="https://pbs.twimg.com/profile_banners/1053714242/1564707066"/>
    <hyperlink ref="AO9" r:id="rId30" display="https://pbs.twimg.com/profile_banners/472808469/1403518343"/>
    <hyperlink ref="AO10" r:id="rId31" display="https://pbs.twimg.com/profile_banners/631395472/1526688257"/>
    <hyperlink ref="AO13" r:id="rId32" display="https://pbs.twimg.com/profile_banners/222723087/1469203266"/>
    <hyperlink ref="AO14" r:id="rId33" display="https://pbs.twimg.com/profile_banners/14237828/1567194790"/>
    <hyperlink ref="AO15" r:id="rId34" display="https://pbs.twimg.com/profile_banners/1030432481386942464/1534511933"/>
    <hyperlink ref="AO16" r:id="rId35" display="https://pbs.twimg.com/profile_banners/913690662717083649/1529510277"/>
    <hyperlink ref="AO17" r:id="rId36" display="https://pbs.twimg.com/profile_banners/3240131247/1532449992"/>
    <hyperlink ref="AO18" r:id="rId37" display="https://pbs.twimg.com/profile_banners/1138439679852892160/1561013166"/>
    <hyperlink ref="AO20" r:id="rId38" display="https://pbs.twimg.com/profile_banners/2840997501/1560936596"/>
    <hyperlink ref="AO22" r:id="rId39" display="https://pbs.twimg.com/profile_banners/987757129389019136/1537366930"/>
    <hyperlink ref="AO23" r:id="rId40" display="https://pbs.twimg.com/profile_banners/1090122790152298496/1548927215"/>
    <hyperlink ref="AO24" r:id="rId41" display="https://pbs.twimg.com/profile_banners/14220270/1412633597"/>
    <hyperlink ref="AO26" r:id="rId42" display="https://pbs.twimg.com/profile_banners/67435195/1402329913"/>
    <hyperlink ref="AO27" r:id="rId43" display="https://pbs.twimg.com/profile_banners/2524077089/1399217335"/>
    <hyperlink ref="AO28" r:id="rId44" display="https://pbs.twimg.com/profile_banners/120280465/1557072709"/>
    <hyperlink ref="AO29" r:id="rId45" display="https://pbs.twimg.com/profile_banners/1165514542371213313/1566903923"/>
    <hyperlink ref="AO30" r:id="rId46" display="https://pbs.twimg.com/profile_banners/741048697/1407745956"/>
    <hyperlink ref="AO32" r:id="rId47" display="https://pbs.twimg.com/profile_banners/226710536/1352118379"/>
    <hyperlink ref="AU3" r:id="rId48" display="http://abs.twimg.com/images/themes/theme1/bg.png"/>
    <hyperlink ref="AU4" r:id="rId49" display="http://abs.twimg.com/images/themes/theme1/bg.png"/>
    <hyperlink ref="AU5" r:id="rId50" display="http://abs.twimg.com/images/themes/theme15/bg.png"/>
    <hyperlink ref="AU6" r:id="rId51" display="http://abs.twimg.com/images/themes/theme1/bg.png"/>
    <hyperlink ref="AU7" r:id="rId52" display="http://abs.twimg.com/images/themes/theme1/bg.png"/>
    <hyperlink ref="AU8" r:id="rId53" display="http://abs.twimg.com/images/themes/theme1/bg.png"/>
    <hyperlink ref="AU9" r:id="rId54" display="http://abs.twimg.com/images/themes/theme1/bg.png"/>
    <hyperlink ref="AU10" r:id="rId55" display="http://abs.twimg.com/images/themes/theme1/bg.png"/>
    <hyperlink ref="AU13" r:id="rId56" display="http://abs.twimg.com/images/themes/theme5/bg.gif"/>
    <hyperlink ref="AU14" r:id="rId57" display="http://abs.twimg.com/images/themes/theme10/bg.gif"/>
    <hyperlink ref="AU15" r:id="rId58" display="http://abs.twimg.com/images/themes/theme1/bg.png"/>
    <hyperlink ref="AU16" r:id="rId59" display="http://abs.twimg.com/images/themes/theme1/bg.png"/>
    <hyperlink ref="AU17" r:id="rId60" display="http://abs.twimg.com/images/themes/theme1/bg.png"/>
    <hyperlink ref="AU19" r:id="rId61" display="http://abs.twimg.com/images/themes/theme1/bg.png"/>
    <hyperlink ref="AU20" r:id="rId62" display="http://abs.twimg.com/images/themes/theme1/bg.png"/>
    <hyperlink ref="AU22" r:id="rId63" display="http://abs.twimg.com/images/themes/theme1/bg.png"/>
    <hyperlink ref="AU24" r:id="rId64" display="http://abs.twimg.com/images/themes/theme12/bg.gif"/>
    <hyperlink ref="AU26" r:id="rId65" display="http://abs.twimg.com/images/themes/theme1/bg.png"/>
    <hyperlink ref="AU27" r:id="rId66" display="http://abs.twimg.com/images/themes/theme1/bg.png"/>
    <hyperlink ref="AU28" r:id="rId67" display="http://abs.twimg.com/images/themes/theme1/bg.png"/>
    <hyperlink ref="AU30" r:id="rId68" display="http://abs.twimg.com/images/themes/theme1/bg.png"/>
    <hyperlink ref="AU32" r:id="rId69" display="http://abs.twimg.com/images/themes/theme14/bg.gif"/>
    <hyperlink ref="F3" r:id="rId70" display="http://pbs.twimg.com/profile_images/994499480916516864/lXG1DdPI_normal.jpg"/>
    <hyperlink ref="F4" r:id="rId71" display="http://pbs.twimg.com/profile_images/1096322379498741760/dYRVeGto_normal.png"/>
    <hyperlink ref="F5" r:id="rId72" display="http://pbs.twimg.com/profile_images/899669279997644800/wgsgFWbu_normal.jpg"/>
    <hyperlink ref="F6" r:id="rId73" display="http://pbs.twimg.com/profile_images/1082424539492073477/exU8rYn8_normal.jpg"/>
    <hyperlink ref="F7" r:id="rId74" display="http://pbs.twimg.com/profile_images/1148065401273798656/Nm8oYpA__normal.png"/>
    <hyperlink ref="F8" r:id="rId75" display="http://pbs.twimg.com/profile_images/2003933832/IORtwitter_normal.jpg"/>
    <hyperlink ref="F9" r:id="rId76" display="http://pbs.twimg.com/profile_images/861878720243671040/jImiAv5W_normal.jpg"/>
    <hyperlink ref="F10" r:id="rId77" display="http://pbs.twimg.com/profile_images/710961330392580096/NlfnnDZf_normal.jpg"/>
    <hyperlink ref="F11" r:id="rId78" display="http://pbs.twimg.com/profile_images/678811341226770432/LS-bwLsN_normal.png"/>
    <hyperlink ref="F12" r:id="rId79" display="http://pbs.twimg.com/profile_images/940284711619854336/Zn6xKVqk_normal.jpg"/>
    <hyperlink ref="F13" r:id="rId80" display="http://pbs.twimg.com/profile_images/816195135478333440/DcFOZCnu_normal.jpg"/>
    <hyperlink ref="F14" r:id="rId81" display="http://pbs.twimg.com/profile_images/1167522096613941254/sj2cxpPs_normal.jpg"/>
    <hyperlink ref="F15" r:id="rId82" display="http://pbs.twimg.com/profile_images/1030445446089596928/dAckmVhn_normal.jpg"/>
    <hyperlink ref="F16" r:id="rId83" display="http://pbs.twimg.com/profile_images/913691189592944640/eaDgon9U_normal.jpg"/>
    <hyperlink ref="F17" r:id="rId84" display="http://pbs.twimg.com/profile_images/959386160819732480/DlMsouod_normal.jpg"/>
    <hyperlink ref="F18" r:id="rId85" display="http://pbs.twimg.com/profile_images/1138440054660112385/c5qua_GO_normal.jpg"/>
    <hyperlink ref="F19" r:id="rId86" display="http://pbs.twimg.com/profile_images/36317342/Marlenes_Professional_Photos_001_-_Twitter_normal.jpg"/>
    <hyperlink ref="F20" r:id="rId87" display="http://pbs.twimg.com/profile_images/524847178938712065/v_Q_BX3N_normal.jpeg"/>
    <hyperlink ref="F21" r:id="rId88" display="http://abs.twimg.com/sticky/default_profile_images/default_profile_normal.png"/>
    <hyperlink ref="F22" r:id="rId89" display="http://pbs.twimg.com/profile_images/987768230918873088/Nnm0OzKG_normal.jpg"/>
    <hyperlink ref="F23" r:id="rId90" display="http://pbs.twimg.com/profile_images/1166667716255571968/yfuZh2-Z_normal.jpg"/>
    <hyperlink ref="F24" r:id="rId91" display="http://pbs.twimg.com/profile_images/891297664016494594/gB7kJdAK_normal.jpg"/>
    <hyperlink ref="F25" r:id="rId92" display="http://pbs.twimg.com/profile_images/725698993741770756/v6HCvg30_normal.jpg"/>
    <hyperlink ref="F26" r:id="rId93" display="http://pbs.twimg.com/profile_images/648587246841524225/A0o-7MmI_normal.jpg"/>
    <hyperlink ref="F27" r:id="rId94" display="http://pbs.twimg.com/profile_images/462977067852627969/DqUKL5ru_normal.png"/>
    <hyperlink ref="F28" r:id="rId95" display="http://pbs.twimg.com/profile_images/1125070148761784320/WcE2wsg9_normal.png"/>
    <hyperlink ref="F29" r:id="rId96" display="http://pbs.twimg.com/profile_images/1165864599041839104/StCK7pOi_normal.jpg"/>
    <hyperlink ref="F30" r:id="rId97" display="http://pbs.twimg.com/profile_images/1171709125836890114/zxnh9f7W_normal.jpg"/>
    <hyperlink ref="F31" r:id="rId98" display="http://pbs.twimg.com/profile_images/1159482067031416832/oIQ9Msdt_normal.jpg"/>
    <hyperlink ref="F32" r:id="rId99" display="http://pbs.twimg.com/profile_images/861878065680580609/IUWEhs0Q_normal.jpg"/>
    <hyperlink ref="AX3" r:id="rId100" display="https://twitter.com/peoplehum"/>
    <hyperlink ref="AX4" r:id="rId101" display="https://twitter.com/wccinofficial"/>
    <hyperlink ref="AX5" r:id="rId102" display="https://twitter.com/joeyvpricehr"/>
    <hyperlink ref="AX6" r:id="rId103" display="https://twitter.com/linkedin"/>
    <hyperlink ref="AX7" r:id="rId104" display="https://twitter.com/aor___ar3oo0odx"/>
    <hyperlink ref="AX8" r:id="rId105" display="https://twitter.com/iorusa"/>
    <hyperlink ref="AX9" r:id="rId106" display="https://twitter.com/recruitment"/>
    <hyperlink ref="AX10" r:id="rId107" display="https://twitter.com/darlenecampbe12"/>
    <hyperlink ref="AX11" r:id="rId108" display="https://twitter.com/jobzel_intern"/>
    <hyperlink ref="AX12" r:id="rId109" display="https://twitter.com/roomcoapp"/>
    <hyperlink ref="AX13" r:id="rId110" display="https://twitter.com/federationgams"/>
    <hyperlink ref="AX14" r:id="rId111" display="https://twitter.com/marleneschiappa"/>
    <hyperlink ref="AX15" r:id="rId112" display="https://twitter.com/ravelworks"/>
    <hyperlink ref="AX16" r:id="rId113" display="https://twitter.com/oct8nefr"/>
    <hyperlink ref="AX17" r:id="rId114" display="https://twitter.com/ecom_nationfr"/>
    <hyperlink ref="AX18" r:id="rId115" display="https://twitter.com/pproteger"/>
    <hyperlink ref="AX19" r:id="rId116" display="https://twitter.com/marlenes"/>
    <hyperlink ref="AX20" r:id="rId117" display="https://twitter.com/solidpepper"/>
    <hyperlink ref="AX21" r:id="rId118" display="https://twitter.com/ifindinternship"/>
    <hyperlink ref="AX22" r:id="rId119" display="https://twitter.com/techowlpa"/>
    <hyperlink ref="AX23" r:id="rId120" display="https://twitter.com/14connections"/>
    <hyperlink ref="AX24" r:id="rId121" display="https://twitter.com/williamarruda"/>
    <hyperlink ref="AX25" r:id="rId122" display="https://twitter.com/careerblastme"/>
    <hyperlink ref="AX26" r:id="rId123" display="https://twitter.com/coachora"/>
    <hyperlink ref="AX27" r:id="rId124" display="https://twitter.com/torivojobs"/>
    <hyperlink ref="AX28" r:id="rId125" display="https://twitter.com/geezlove"/>
    <hyperlink ref="AX29" r:id="rId126" display="https://twitter.com/xx_me_tsgirls"/>
    <hyperlink ref="AX30" r:id="rId127" display="https://twitter.com/broxburndrive"/>
    <hyperlink ref="AX31" r:id="rId128" display="https://twitter.com/hr_trends_bot"/>
    <hyperlink ref="AX32" r:id="rId129" display="https://twitter.com/ior_joinus"/>
  </hyperlinks>
  <printOptions/>
  <pageMargins left="0.7" right="0.7" top="0.75" bottom="0.75" header="0.3" footer="0.3"/>
  <pageSetup horizontalDpi="600" verticalDpi="600" orientation="portrait" r:id="rId133"/>
  <legacyDrawing r:id="rId131"/>
  <tableParts>
    <tablePart r:id="rId1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1984</v>
      </c>
      <c r="Z2" s="13" t="s">
        <v>1995</v>
      </c>
      <c r="AA2" s="13" t="s">
        <v>2028</v>
      </c>
      <c r="AB2" s="13" t="s">
        <v>2085</v>
      </c>
      <c r="AC2" s="13" t="s">
        <v>2147</v>
      </c>
      <c r="AD2" s="13" t="s">
        <v>2167</v>
      </c>
      <c r="AE2" s="13" t="s">
        <v>2168</v>
      </c>
      <c r="AF2" s="13" t="s">
        <v>2178</v>
      </c>
      <c r="AG2" s="119" t="s">
        <v>2556</v>
      </c>
      <c r="AH2" s="119" t="s">
        <v>2557</v>
      </c>
      <c r="AI2" s="119" t="s">
        <v>2558</v>
      </c>
      <c r="AJ2" s="119" t="s">
        <v>2559</v>
      </c>
      <c r="AK2" s="119" t="s">
        <v>2560</v>
      </c>
      <c r="AL2" s="119" t="s">
        <v>2561</v>
      </c>
      <c r="AM2" s="119" t="s">
        <v>2562</v>
      </c>
      <c r="AN2" s="119" t="s">
        <v>2563</v>
      </c>
      <c r="AO2" s="119" t="s">
        <v>2566</v>
      </c>
    </row>
    <row r="3" spans="1:41" ht="15">
      <c r="A3" s="87" t="s">
        <v>1954</v>
      </c>
      <c r="B3" s="65" t="s">
        <v>1960</v>
      </c>
      <c r="C3" s="65" t="s">
        <v>56</v>
      </c>
      <c r="D3" s="103"/>
      <c r="E3" s="102"/>
      <c r="F3" s="104" t="s">
        <v>2631</v>
      </c>
      <c r="G3" s="105"/>
      <c r="H3" s="105"/>
      <c r="I3" s="106">
        <v>3</v>
      </c>
      <c r="J3" s="107"/>
      <c r="K3" s="48">
        <v>15</v>
      </c>
      <c r="L3" s="48">
        <v>13</v>
      </c>
      <c r="M3" s="48">
        <v>10</v>
      </c>
      <c r="N3" s="48">
        <v>23</v>
      </c>
      <c r="O3" s="48">
        <v>23</v>
      </c>
      <c r="P3" s="49" t="s">
        <v>1969</v>
      </c>
      <c r="Q3" s="49" t="s">
        <v>1969</v>
      </c>
      <c r="R3" s="48">
        <v>15</v>
      </c>
      <c r="S3" s="48">
        <v>15</v>
      </c>
      <c r="T3" s="48">
        <v>1</v>
      </c>
      <c r="U3" s="48">
        <v>8</v>
      </c>
      <c r="V3" s="48">
        <v>0</v>
      </c>
      <c r="W3" s="49">
        <v>0</v>
      </c>
      <c r="X3" s="49">
        <v>0</v>
      </c>
      <c r="Y3" s="78" t="s">
        <v>1985</v>
      </c>
      <c r="Z3" s="78" t="s">
        <v>1996</v>
      </c>
      <c r="AA3" s="78" t="s">
        <v>2029</v>
      </c>
      <c r="AB3" s="84" t="s">
        <v>2086</v>
      </c>
      <c r="AC3" s="84" t="s">
        <v>2148</v>
      </c>
      <c r="AD3" s="84"/>
      <c r="AE3" s="84"/>
      <c r="AF3" s="84" t="s">
        <v>2179</v>
      </c>
      <c r="AG3" s="116">
        <v>23</v>
      </c>
      <c r="AH3" s="120">
        <v>5.361305361305361</v>
      </c>
      <c r="AI3" s="116">
        <v>1</v>
      </c>
      <c r="AJ3" s="120">
        <v>0.2331002331002331</v>
      </c>
      <c r="AK3" s="116">
        <v>0</v>
      </c>
      <c r="AL3" s="120">
        <v>0</v>
      </c>
      <c r="AM3" s="116">
        <v>405</v>
      </c>
      <c r="AN3" s="120">
        <v>94.4055944055944</v>
      </c>
      <c r="AO3" s="116">
        <v>429</v>
      </c>
    </row>
    <row r="4" spans="1:41" ht="15">
      <c r="A4" s="87" t="s">
        <v>1955</v>
      </c>
      <c r="B4" s="65" t="s">
        <v>1961</v>
      </c>
      <c r="C4" s="65" t="s">
        <v>56</v>
      </c>
      <c r="D4" s="109"/>
      <c r="E4" s="108"/>
      <c r="F4" s="110" t="s">
        <v>2632</v>
      </c>
      <c r="G4" s="111"/>
      <c r="H4" s="111"/>
      <c r="I4" s="112">
        <v>4</v>
      </c>
      <c r="J4" s="113"/>
      <c r="K4" s="48">
        <v>4</v>
      </c>
      <c r="L4" s="48">
        <v>1</v>
      </c>
      <c r="M4" s="48">
        <v>310</v>
      </c>
      <c r="N4" s="48">
        <v>311</v>
      </c>
      <c r="O4" s="48">
        <v>282</v>
      </c>
      <c r="P4" s="49">
        <v>0</v>
      </c>
      <c r="Q4" s="49">
        <v>0</v>
      </c>
      <c r="R4" s="48">
        <v>1</v>
      </c>
      <c r="S4" s="48">
        <v>0</v>
      </c>
      <c r="T4" s="48">
        <v>4</v>
      </c>
      <c r="U4" s="48">
        <v>311</v>
      </c>
      <c r="V4" s="48">
        <v>2</v>
      </c>
      <c r="W4" s="49">
        <v>1.125</v>
      </c>
      <c r="X4" s="49">
        <v>0.25</v>
      </c>
      <c r="Y4" s="78" t="s">
        <v>1986</v>
      </c>
      <c r="Z4" s="78" t="s">
        <v>893</v>
      </c>
      <c r="AA4" s="78" t="s">
        <v>919</v>
      </c>
      <c r="AB4" s="84" t="s">
        <v>2087</v>
      </c>
      <c r="AC4" s="84" t="s">
        <v>2149</v>
      </c>
      <c r="AD4" s="84"/>
      <c r="AE4" s="84" t="s">
        <v>237</v>
      </c>
      <c r="AF4" s="84" t="s">
        <v>2180</v>
      </c>
      <c r="AG4" s="116">
        <v>44</v>
      </c>
      <c r="AH4" s="120">
        <v>1.0491177873152122</v>
      </c>
      <c r="AI4" s="116">
        <v>49</v>
      </c>
      <c r="AJ4" s="120">
        <v>1.168335717691941</v>
      </c>
      <c r="AK4" s="116">
        <v>0</v>
      </c>
      <c r="AL4" s="120">
        <v>0</v>
      </c>
      <c r="AM4" s="116">
        <v>4101</v>
      </c>
      <c r="AN4" s="120">
        <v>97.78254649499284</v>
      </c>
      <c r="AO4" s="116">
        <v>4194</v>
      </c>
    </row>
    <row r="5" spans="1:41" ht="15">
      <c r="A5" s="87" t="s">
        <v>1956</v>
      </c>
      <c r="B5" s="65" t="s">
        <v>1962</v>
      </c>
      <c r="C5" s="65" t="s">
        <v>56</v>
      </c>
      <c r="D5" s="109"/>
      <c r="E5" s="108"/>
      <c r="F5" s="110" t="s">
        <v>2633</v>
      </c>
      <c r="G5" s="111"/>
      <c r="H5" s="111"/>
      <c r="I5" s="112">
        <v>5</v>
      </c>
      <c r="J5" s="113"/>
      <c r="K5" s="48">
        <v>4</v>
      </c>
      <c r="L5" s="48">
        <v>4</v>
      </c>
      <c r="M5" s="48">
        <v>0</v>
      </c>
      <c r="N5" s="48">
        <v>4</v>
      </c>
      <c r="O5" s="48">
        <v>0</v>
      </c>
      <c r="P5" s="49">
        <v>0.3333333333333333</v>
      </c>
      <c r="Q5" s="49">
        <v>0.5</v>
      </c>
      <c r="R5" s="48">
        <v>1</v>
      </c>
      <c r="S5" s="48">
        <v>0</v>
      </c>
      <c r="T5" s="48">
        <v>4</v>
      </c>
      <c r="U5" s="48">
        <v>4</v>
      </c>
      <c r="V5" s="48">
        <v>3</v>
      </c>
      <c r="W5" s="49">
        <v>1.25</v>
      </c>
      <c r="X5" s="49">
        <v>0.3333333333333333</v>
      </c>
      <c r="Y5" s="78" t="s">
        <v>589</v>
      </c>
      <c r="Z5" s="78" t="s">
        <v>894</v>
      </c>
      <c r="AA5" s="78" t="s">
        <v>911</v>
      </c>
      <c r="AB5" s="84" t="s">
        <v>2088</v>
      </c>
      <c r="AC5" s="84" t="s">
        <v>2150</v>
      </c>
      <c r="AD5" s="84"/>
      <c r="AE5" s="84" t="s">
        <v>2169</v>
      </c>
      <c r="AF5" s="84" t="s">
        <v>2181</v>
      </c>
      <c r="AG5" s="116">
        <v>0</v>
      </c>
      <c r="AH5" s="120">
        <v>0</v>
      </c>
      <c r="AI5" s="116">
        <v>0</v>
      </c>
      <c r="AJ5" s="120">
        <v>0</v>
      </c>
      <c r="AK5" s="116">
        <v>0</v>
      </c>
      <c r="AL5" s="120">
        <v>0</v>
      </c>
      <c r="AM5" s="116">
        <v>42</v>
      </c>
      <c r="AN5" s="120">
        <v>100</v>
      </c>
      <c r="AO5" s="116">
        <v>42</v>
      </c>
    </row>
    <row r="6" spans="1:41" ht="15">
      <c r="A6" s="87" t="s">
        <v>1957</v>
      </c>
      <c r="B6" s="65" t="s">
        <v>1963</v>
      </c>
      <c r="C6" s="65" t="s">
        <v>56</v>
      </c>
      <c r="D6" s="109"/>
      <c r="E6" s="108"/>
      <c r="F6" s="110" t="s">
        <v>2634</v>
      </c>
      <c r="G6" s="111"/>
      <c r="H6" s="111"/>
      <c r="I6" s="112">
        <v>6</v>
      </c>
      <c r="J6" s="113"/>
      <c r="K6" s="48">
        <v>3</v>
      </c>
      <c r="L6" s="48">
        <v>2</v>
      </c>
      <c r="M6" s="48">
        <v>0</v>
      </c>
      <c r="N6" s="48">
        <v>2</v>
      </c>
      <c r="O6" s="48">
        <v>0</v>
      </c>
      <c r="P6" s="49">
        <v>0</v>
      </c>
      <c r="Q6" s="49">
        <v>0</v>
      </c>
      <c r="R6" s="48">
        <v>1</v>
      </c>
      <c r="S6" s="48">
        <v>0</v>
      </c>
      <c r="T6" s="48">
        <v>3</v>
      </c>
      <c r="U6" s="48">
        <v>2</v>
      </c>
      <c r="V6" s="48">
        <v>2</v>
      </c>
      <c r="W6" s="49">
        <v>0.888889</v>
      </c>
      <c r="X6" s="49">
        <v>0.3333333333333333</v>
      </c>
      <c r="Y6" s="78" t="s">
        <v>591</v>
      </c>
      <c r="Z6" s="78" t="s">
        <v>896</v>
      </c>
      <c r="AA6" s="78" t="s">
        <v>913</v>
      </c>
      <c r="AB6" s="84" t="s">
        <v>2089</v>
      </c>
      <c r="AC6" s="84" t="s">
        <v>2151</v>
      </c>
      <c r="AD6" s="84"/>
      <c r="AE6" s="84" t="s">
        <v>2170</v>
      </c>
      <c r="AF6" s="84" t="s">
        <v>2182</v>
      </c>
      <c r="AG6" s="116">
        <v>0</v>
      </c>
      <c r="AH6" s="120">
        <v>0</v>
      </c>
      <c r="AI6" s="116">
        <v>0</v>
      </c>
      <c r="AJ6" s="120">
        <v>0</v>
      </c>
      <c r="AK6" s="116">
        <v>0</v>
      </c>
      <c r="AL6" s="120">
        <v>0</v>
      </c>
      <c r="AM6" s="116">
        <v>56</v>
      </c>
      <c r="AN6" s="120">
        <v>100</v>
      </c>
      <c r="AO6" s="116">
        <v>56</v>
      </c>
    </row>
    <row r="7" spans="1:41" ht="15">
      <c r="A7" s="87" t="s">
        <v>1958</v>
      </c>
      <c r="B7" s="65" t="s">
        <v>1964</v>
      </c>
      <c r="C7" s="65" t="s">
        <v>56</v>
      </c>
      <c r="D7" s="109"/>
      <c r="E7" s="108"/>
      <c r="F7" s="110" t="s">
        <v>2635</v>
      </c>
      <c r="G7" s="111"/>
      <c r="H7" s="111"/>
      <c r="I7" s="112">
        <v>7</v>
      </c>
      <c r="J7" s="113"/>
      <c r="K7" s="48">
        <v>2</v>
      </c>
      <c r="L7" s="48">
        <v>1</v>
      </c>
      <c r="M7" s="48">
        <v>5</v>
      </c>
      <c r="N7" s="48">
        <v>6</v>
      </c>
      <c r="O7" s="48">
        <v>5</v>
      </c>
      <c r="P7" s="49">
        <v>0</v>
      </c>
      <c r="Q7" s="49">
        <v>0</v>
      </c>
      <c r="R7" s="48">
        <v>1</v>
      </c>
      <c r="S7" s="48">
        <v>0</v>
      </c>
      <c r="T7" s="48">
        <v>2</v>
      </c>
      <c r="U7" s="48">
        <v>6</v>
      </c>
      <c r="V7" s="48">
        <v>1</v>
      </c>
      <c r="W7" s="49">
        <v>0.5</v>
      </c>
      <c r="X7" s="49">
        <v>0.5</v>
      </c>
      <c r="Y7" s="78" t="s">
        <v>1987</v>
      </c>
      <c r="Z7" s="78" t="s">
        <v>1997</v>
      </c>
      <c r="AA7" s="78" t="s">
        <v>2030</v>
      </c>
      <c r="AB7" s="84" t="s">
        <v>2090</v>
      </c>
      <c r="AC7" s="84" t="s">
        <v>2152</v>
      </c>
      <c r="AD7" s="84"/>
      <c r="AE7" s="84" t="s">
        <v>234</v>
      </c>
      <c r="AF7" s="84" t="s">
        <v>2183</v>
      </c>
      <c r="AG7" s="116">
        <v>3</v>
      </c>
      <c r="AH7" s="120">
        <v>2.5</v>
      </c>
      <c r="AI7" s="116">
        <v>8</v>
      </c>
      <c r="AJ7" s="120">
        <v>6.666666666666667</v>
      </c>
      <c r="AK7" s="116">
        <v>0</v>
      </c>
      <c r="AL7" s="120">
        <v>0</v>
      </c>
      <c r="AM7" s="116">
        <v>109</v>
      </c>
      <c r="AN7" s="120">
        <v>90.83333333333333</v>
      </c>
      <c r="AO7" s="116">
        <v>120</v>
      </c>
    </row>
    <row r="8" spans="1:41" ht="15">
      <c r="A8" s="87" t="s">
        <v>1959</v>
      </c>
      <c r="B8" s="65" t="s">
        <v>1965</v>
      </c>
      <c r="C8" s="65" t="s">
        <v>56</v>
      </c>
      <c r="D8" s="109"/>
      <c r="E8" s="108"/>
      <c r="F8" s="110" t="s">
        <v>1959</v>
      </c>
      <c r="G8" s="111"/>
      <c r="H8" s="111"/>
      <c r="I8" s="112">
        <v>8</v>
      </c>
      <c r="J8" s="113"/>
      <c r="K8" s="48">
        <v>2</v>
      </c>
      <c r="L8" s="48">
        <v>1</v>
      </c>
      <c r="M8" s="48">
        <v>0</v>
      </c>
      <c r="N8" s="48">
        <v>1</v>
      </c>
      <c r="O8" s="48">
        <v>0</v>
      </c>
      <c r="P8" s="49">
        <v>0</v>
      </c>
      <c r="Q8" s="49">
        <v>0</v>
      </c>
      <c r="R8" s="48">
        <v>1</v>
      </c>
      <c r="S8" s="48">
        <v>0</v>
      </c>
      <c r="T8" s="48">
        <v>2</v>
      </c>
      <c r="U8" s="48">
        <v>1</v>
      </c>
      <c r="V8" s="48">
        <v>1</v>
      </c>
      <c r="W8" s="49">
        <v>0.5</v>
      </c>
      <c r="X8" s="49">
        <v>0.5</v>
      </c>
      <c r="Y8" s="78" t="s">
        <v>585</v>
      </c>
      <c r="Z8" s="78" t="s">
        <v>890</v>
      </c>
      <c r="AA8" s="78" t="s">
        <v>905</v>
      </c>
      <c r="AB8" s="84" t="s">
        <v>1659</v>
      </c>
      <c r="AC8" s="84" t="s">
        <v>1659</v>
      </c>
      <c r="AD8" s="84"/>
      <c r="AE8" s="84" t="s">
        <v>238</v>
      </c>
      <c r="AF8" s="84" t="s">
        <v>2184</v>
      </c>
      <c r="AG8" s="116">
        <v>1</v>
      </c>
      <c r="AH8" s="120">
        <v>6.25</v>
      </c>
      <c r="AI8" s="116">
        <v>0</v>
      </c>
      <c r="AJ8" s="120">
        <v>0</v>
      </c>
      <c r="AK8" s="116">
        <v>0</v>
      </c>
      <c r="AL8" s="120">
        <v>0</v>
      </c>
      <c r="AM8" s="116">
        <v>15</v>
      </c>
      <c r="AN8" s="120">
        <v>93.75</v>
      </c>
      <c r="AO8" s="116">
        <v>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1954</v>
      </c>
      <c r="B2" s="84" t="s">
        <v>212</v>
      </c>
      <c r="C2" s="78">
        <f>VLOOKUP(GroupVertices[[#This Row],[Vertex]],Vertices[],MATCH("ID",Vertices[[#Headers],[Vertex]:[Vertex Content Word Count]],0),FALSE)</f>
        <v>3</v>
      </c>
    </row>
    <row r="3" spans="1:3" ht="15">
      <c r="A3" s="78" t="s">
        <v>1954</v>
      </c>
      <c r="B3" s="84" t="s">
        <v>213</v>
      </c>
      <c r="C3" s="78">
        <f>VLOOKUP(GroupVertices[[#This Row],[Vertex]],Vertices[],MATCH("ID",Vertices[[#Headers],[Vertex]:[Vertex Content Word Count]],0),FALSE)</f>
        <v>4</v>
      </c>
    </row>
    <row r="4" spans="1:3" ht="15">
      <c r="A4" s="78" t="s">
        <v>1954</v>
      </c>
      <c r="B4" s="84" t="s">
        <v>215</v>
      </c>
      <c r="C4" s="78">
        <f>VLOOKUP(GroupVertices[[#This Row],[Vertex]],Vertices[],MATCH("ID",Vertices[[#Headers],[Vertex]:[Vertex Content Word Count]],0),FALSE)</f>
        <v>7</v>
      </c>
    </row>
    <row r="5" spans="1:3" ht="15">
      <c r="A5" s="78" t="s">
        <v>1954</v>
      </c>
      <c r="B5" s="84" t="s">
        <v>216</v>
      </c>
      <c r="C5" s="78">
        <f>VLOOKUP(GroupVertices[[#This Row],[Vertex]],Vertices[],MATCH("ID",Vertices[[#Headers],[Vertex]:[Vertex Content Word Count]],0),FALSE)</f>
        <v>8</v>
      </c>
    </row>
    <row r="6" spans="1:3" ht="15">
      <c r="A6" s="78" t="s">
        <v>1954</v>
      </c>
      <c r="B6" s="84" t="s">
        <v>217</v>
      </c>
      <c r="C6" s="78">
        <f>VLOOKUP(GroupVertices[[#This Row],[Vertex]],Vertices[],MATCH("ID",Vertices[[#Headers],[Vertex]:[Vertex Content Word Count]],0),FALSE)</f>
        <v>9</v>
      </c>
    </row>
    <row r="7" spans="1:3" ht="15">
      <c r="A7" s="78" t="s">
        <v>1954</v>
      </c>
      <c r="B7" s="84" t="s">
        <v>219</v>
      </c>
      <c r="C7" s="78">
        <f>VLOOKUP(GroupVertices[[#This Row],[Vertex]],Vertices[],MATCH("ID",Vertices[[#Headers],[Vertex]:[Vertex Content Word Count]],0),FALSE)</f>
        <v>12</v>
      </c>
    </row>
    <row r="8" spans="1:3" ht="15">
      <c r="A8" s="78" t="s">
        <v>1954</v>
      </c>
      <c r="B8" s="84" t="s">
        <v>221</v>
      </c>
      <c r="C8" s="78">
        <f>VLOOKUP(GroupVertices[[#This Row],[Vertex]],Vertices[],MATCH("ID",Vertices[[#Headers],[Vertex]:[Vertex Content Word Count]],0),FALSE)</f>
        <v>15</v>
      </c>
    </row>
    <row r="9" spans="1:3" ht="15">
      <c r="A9" s="78" t="s">
        <v>1954</v>
      </c>
      <c r="B9" s="84" t="s">
        <v>226</v>
      </c>
      <c r="C9" s="78">
        <f>VLOOKUP(GroupVertices[[#This Row],[Vertex]],Vertices[],MATCH("ID",Vertices[[#Headers],[Vertex]:[Vertex Content Word Count]],0),FALSE)</f>
        <v>22</v>
      </c>
    </row>
    <row r="10" spans="1:3" ht="15">
      <c r="A10" s="78" t="s">
        <v>1954</v>
      </c>
      <c r="B10" s="84" t="s">
        <v>227</v>
      </c>
      <c r="C10" s="78">
        <f>VLOOKUP(GroupVertices[[#This Row],[Vertex]],Vertices[],MATCH("ID",Vertices[[#Headers],[Vertex]:[Vertex Content Word Count]],0),FALSE)</f>
        <v>23</v>
      </c>
    </row>
    <row r="11" spans="1:3" ht="15">
      <c r="A11" s="78" t="s">
        <v>1954</v>
      </c>
      <c r="B11" s="84" t="s">
        <v>228</v>
      </c>
      <c r="C11" s="78">
        <f>VLOOKUP(GroupVertices[[#This Row],[Vertex]],Vertices[],MATCH("ID",Vertices[[#Headers],[Vertex]:[Vertex Content Word Count]],0),FALSE)</f>
        <v>24</v>
      </c>
    </row>
    <row r="12" spans="1:3" ht="15">
      <c r="A12" s="78" t="s">
        <v>1954</v>
      </c>
      <c r="B12" s="84" t="s">
        <v>229</v>
      </c>
      <c r="C12" s="78">
        <f>VLOOKUP(GroupVertices[[#This Row],[Vertex]],Vertices[],MATCH("ID",Vertices[[#Headers],[Vertex]:[Vertex Content Word Count]],0),FALSE)</f>
        <v>25</v>
      </c>
    </row>
    <row r="13" spans="1:3" ht="15">
      <c r="A13" s="78" t="s">
        <v>1954</v>
      </c>
      <c r="B13" s="84" t="s">
        <v>230</v>
      </c>
      <c r="C13" s="78">
        <f>VLOOKUP(GroupVertices[[#This Row],[Vertex]],Vertices[],MATCH("ID",Vertices[[#Headers],[Vertex]:[Vertex Content Word Count]],0),FALSE)</f>
        <v>26</v>
      </c>
    </row>
    <row r="14" spans="1:3" ht="15">
      <c r="A14" s="78" t="s">
        <v>1954</v>
      </c>
      <c r="B14" s="84" t="s">
        <v>232</v>
      </c>
      <c r="C14" s="78">
        <f>VLOOKUP(GroupVertices[[#This Row],[Vertex]],Vertices[],MATCH("ID",Vertices[[#Headers],[Vertex]:[Vertex Content Word Count]],0),FALSE)</f>
        <v>28</v>
      </c>
    </row>
    <row r="15" spans="1:3" ht="15">
      <c r="A15" s="78" t="s">
        <v>1954</v>
      </c>
      <c r="B15" s="84" t="s">
        <v>233</v>
      </c>
      <c r="C15" s="78">
        <f>VLOOKUP(GroupVertices[[#This Row],[Vertex]],Vertices[],MATCH("ID",Vertices[[#Headers],[Vertex]:[Vertex Content Word Count]],0),FALSE)</f>
        <v>29</v>
      </c>
    </row>
    <row r="16" spans="1:3" ht="15">
      <c r="A16" s="78" t="s">
        <v>1954</v>
      </c>
      <c r="B16" s="84" t="s">
        <v>236</v>
      </c>
      <c r="C16" s="78">
        <f>VLOOKUP(GroupVertices[[#This Row],[Vertex]],Vertices[],MATCH("ID",Vertices[[#Headers],[Vertex]:[Vertex Content Word Count]],0),FALSE)</f>
        <v>32</v>
      </c>
    </row>
    <row r="17" spans="1:3" ht="15">
      <c r="A17" s="78" t="s">
        <v>1955</v>
      </c>
      <c r="B17" s="84" t="s">
        <v>231</v>
      </c>
      <c r="C17" s="78">
        <f>VLOOKUP(GroupVertices[[#This Row],[Vertex]],Vertices[],MATCH("ID",Vertices[[#Headers],[Vertex]:[Vertex Content Word Count]],0),FALSE)</f>
        <v>27</v>
      </c>
    </row>
    <row r="18" spans="1:3" ht="15">
      <c r="A18" s="78" t="s">
        <v>1955</v>
      </c>
      <c r="B18" s="84" t="s">
        <v>237</v>
      </c>
      <c r="C18" s="78">
        <f>VLOOKUP(GroupVertices[[#This Row],[Vertex]],Vertices[],MATCH("ID",Vertices[[#Headers],[Vertex]:[Vertex Content Word Count]],0),FALSE)</f>
        <v>11</v>
      </c>
    </row>
    <row r="19" spans="1:3" ht="15">
      <c r="A19" s="78" t="s">
        <v>1955</v>
      </c>
      <c r="B19" s="84" t="s">
        <v>225</v>
      </c>
      <c r="C19" s="78">
        <f>VLOOKUP(GroupVertices[[#This Row],[Vertex]],Vertices[],MATCH("ID",Vertices[[#Headers],[Vertex]:[Vertex Content Word Count]],0),FALSE)</f>
        <v>21</v>
      </c>
    </row>
    <row r="20" spans="1:3" ht="15">
      <c r="A20" s="78" t="s">
        <v>1955</v>
      </c>
      <c r="B20" s="84" t="s">
        <v>218</v>
      </c>
      <c r="C20" s="78">
        <f>VLOOKUP(GroupVertices[[#This Row],[Vertex]],Vertices[],MATCH("ID",Vertices[[#Headers],[Vertex]:[Vertex Content Word Count]],0),FALSE)</f>
        <v>10</v>
      </c>
    </row>
    <row r="21" spans="1:3" ht="15">
      <c r="A21" s="78" t="s">
        <v>1956</v>
      </c>
      <c r="B21" s="84" t="s">
        <v>223</v>
      </c>
      <c r="C21" s="78">
        <f>VLOOKUP(GroupVertices[[#This Row],[Vertex]],Vertices[],MATCH("ID",Vertices[[#Headers],[Vertex]:[Vertex Content Word Count]],0),FALSE)</f>
        <v>18</v>
      </c>
    </row>
    <row r="22" spans="1:3" ht="15">
      <c r="A22" s="78" t="s">
        <v>1956</v>
      </c>
      <c r="B22" s="84" t="s">
        <v>241</v>
      </c>
      <c r="C22" s="78">
        <f>VLOOKUP(GroupVertices[[#This Row],[Vertex]],Vertices[],MATCH("ID",Vertices[[#Headers],[Vertex]:[Vertex Content Word Count]],0),FALSE)</f>
        <v>19</v>
      </c>
    </row>
    <row r="23" spans="1:3" ht="15">
      <c r="A23" s="78" t="s">
        <v>1956</v>
      </c>
      <c r="B23" s="84" t="s">
        <v>220</v>
      </c>
      <c r="C23" s="78">
        <f>VLOOKUP(GroupVertices[[#This Row],[Vertex]],Vertices[],MATCH("ID",Vertices[[#Headers],[Vertex]:[Vertex Content Word Count]],0),FALSE)</f>
        <v>13</v>
      </c>
    </row>
    <row r="24" spans="1:3" ht="15">
      <c r="A24" s="78" t="s">
        <v>1956</v>
      </c>
      <c r="B24" s="84" t="s">
        <v>239</v>
      </c>
      <c r="C24" s="78">
        <f>VLOOKUP(GroupVertices[[#This Row],[Vertex]],Vertices[],MATCH("ID",Vertices[[#Headers],[Vertex]:[Vertex Content Word Count]],0),FALSE)</f>
        <v>14</v>
      </c>
    </row>
    <row r="25" spans="1:3" ht="15">
      <c r="A25" s="78" t="s">
        <v>1957</v>
      </c>
      <c r="B25" s="84" t="s">
        <v>224</v>
      </c>
      <c r="C25" s="78">
        <f>VLOOKUP(GroupVertices[[#This Row],[Vertex]],Vertices[],MATCH("ID",Vertices[[#Headers],[Vertex]:[Vertex Content Word Count]],0),FALSE)</f>
        <v>20</v>
      </c>
    </row>
    <row r="26" spans="1:3" ht="15">
      <c r="A26" s="78" t="s">
        <v>1957</v>
      </c>
      <c r="B26" s="84" t="s">
        <v>222</v>
      </c>
      <c r="C26" s="78">
        <f>VLOOKUP(GroupVertices[[#This Row],[Vertex]],Vertices[],MATCH("ID",Vertices[[#Headers],[Vertex]:[Vertex Content Word Count]],0),FALSE)</f>
        <v>16</v>
      </c>
    </row>
    <row r="27" spans="1:3" ht="15">
      <c r="A27" s="78" t="s">
        <v>1957</v>
      </c>
      <c r="B27" s="84" t="s">
        <v>240</v>
      </c>
      <c r="C27" s="78">
        <f>VLOOKUP(GroupVertices[[#This Row],[Vertex]],Vertices[],MATCH("ID",Vertices[[#Headers],[Vertex]:[Vertex Content Word Count]],0),FALSE)</f>
        <v>17</v>
      </c>
    </row>
    <row r="28" spans="1:3" ht="15">
      <c r="A28" s="78" t="s">
        <v>1958</v>
      </c>
      <c r="B28" s="84" t="s">
        <v>235</v>
      </c>
      <c r="C28" s="78">
        <f>VLOOKUP(GroupVertices[[#This Row],[Vertex]],Vertices[],MATCH("ID",Vertices[[#Headers],[Vertex]:[Vertex Content Word Count]],0),FALSE)</f>
        <v>31</v>
      </c>
    </row>
    <row r="29" spans="1:3" ht="15">
      <c r="A29" s="78" t="s">
        <v>1958</v>
      </c>
      <c r="B29" s="84" t="s">
        <v>234</v>
      </c>
      <c r="C29" s="78">
        <f>VLOOKUP(GroupVertices[[#This Row],[Vertex]],Vertices[],MATCH("ID",Vertices[[#Headers],[Vertex]:[Vertex Content Word Count]],0),FALSE)</f>
        <v>30</v>
      </c>
    </row>
    <row r="30" spans="1:3" ht="15">
      <c r="A30" s="78" t="s">
        <v>1959</v>
      </c>
      <c r="B30" s="84" t="s">
        <v>214</v>
      </c>
      <c r="C30" s="78">
        <f>VLOOKUP(GroupVertices[[#This Row],[Vertex]],Vertices[],MATCH("ID",Vertices[[#Headers],[Vertex]:[Vertex Content Word Count]],0),FALSE)</f>
        <v>5</v>
      </c>
    </row>
    <row r="31" spans="1:3" ht="15">
      <c r="A31" s="78" t="s">
        <v>1959</v>
      </c>
      <c r="B31" s="84" t="s">
        <v>238</v>
      </c>
      <c r="C31"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2570</v>
      </c>
      <c r="B2" s="34" t="s">
        <v>1915</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4</v>
      </c>
      <c r="J2" s="37">
        <f>MIN(Vertices[Betweenness Centrality])</f>
        <v>0</v>
      </c>
      <c r="K2" s="38">
        <f>COUNTIF(Vertices[Betweenness Centrality],"&gt;= "&amp;J2)-COUNTIF(Vertices[Betweenness Centrality],"&gt;="&amp;J3)</f>
        <v>26</v>
      </c>
      <c r="L2" s="37">
        <f>MIN(Vertices[Closeness Centrality])</f>
        <v>0</v>
      </c>
      <c r="M2" s="38">
        <f>COUNTIF(Vertices[Closeness Centrality],"&gt;= "&amp;L2)-COUNTIF(Vertices[Closeness Centrality],"&gt;="&amp;L3)</f>
        <v>15</v>
      </c>
      <c r="N2" s="37">
        <f>MIN(Vertices[Eigenvector Centrality])</f>
        <v>0</v>
      </c>
      <c r="O2" s="38">
        <f>COUNTIF(Vertices[Eigenvector Centrality],"&gt;= "&amp;N2)-COUNTIF(Vertices[Eigenvector Centrality],"&gt;="&amp;N3)</f>
        <v>26</v>
      </c>
      <c r="P2" s="37">
        <f>MIN(Vertices[PageRank])</f>
        <v>0.610677</v>
      </c>
      <c r="Q2" s="38">
        <f>COUNTIF(Vertices[PageRank],"&gt;= "&amp;P2)-COUNTIF(Vertices[PageRank],"&gt;="&amp;P3)</f>
        <v>3</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0.07272727272727272</v>
      </c>
      <c r="G3" s="40">
        <f>COUNTIF(Vertices[In-Degree],"&gt;= "&amp;F3)-COUNTIF(Vertices[In-Degree],"&gt;="&amp;F4)</f>
        <v>0</v>
      </c>
      <c r="H3" s="39">
        <f aca="true" t="shared" si="3" ref="H3:H26">H2+($H$57-$H$2)/BinDivisor</f>
        <v>0.03636363636363636</v>
      </c>
      <c r="I3" s="40">
        <f>COUNTIF(Vertices[Out-Degree],"&gt;= "&amp;H3)-COUNTIF(Vertices[Out-Degree],"&gt;="&amp;H4)</f>
        <v>0</v>
      </c>
      <c r="J3" s="39">
        <f aca="true" t="shared" si="4" ref="J3:J26">J2+($J$57-$J$2)/BinDivisor</f>
        <v>0.10909090909090909</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0.0078956</v>
      </c>
      <c r="O3" s="40">
        <f>COUNTIF(Vertices[Eigenvector Centrality],"&gt;= "&amp;N3)-COUNTIF(Vertices[Eigenvector Centrality],"&gt;="&amp;N4)</f>
        <v>0</v>
      </c>
      <c r="P3" s="39">
        <f aca="true" t="shared" si="7" ref="P3:P26">P2+($P$57-$P$2)/BinDivisor</f>
        <v>0.6389901090909091</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30</v>
      </c>
      <c r="D4" s="32">
        <f t="shared" si="1"/>
        <v>0</v>
      </c>
      <c r="E4" s="3">
        <f>COUNTIF(Vertices[Degree],"&gt;= "&amp;D4)-COUNTIF(Vertices[Degree],"&gt;="&amp;D5)</f>
        <v>0</v>
      </c>
      <c r="F4" s="37">
        <f t="shared" si="2"/>
        <v>0.14545454545454545</v>
      </c>
      <c r="G4" s="38">
        <f>COUNTIF(Vertices[In-Degree],"&gt;= "&amp;F4)-COUNTIF(Vertices[In-Degree],"&gt;="&amp;F5)</f>
        <v>0</v>
      </c>
      <c r="H4" s="37">
        <f t="shared" si="3"/>
        <v>0.07272727272727272</v>
      </c>
      <c r="I4" s="38">
        <f>COUNTIF(Vertices[Out-Degree],"&gt;= "&amp;H4)-COUNTIF(Vertices[Out-Degree],"&gt;="&amp;H5)</f>
        <v>0</v>
      </c>
      <c r="J4" s="37">
        <f t="shared" si="4"/>
        <v>0.21818181818181817</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0.0157912</v>
      </c>
      <c r="O4" s="38">
        <f>COUNTIF(Vertices[Eigenvector Centrality],"&gt;= "&amp;N4)-COUNTIF(Vertices[Eigenvector Centrality],"&gt;="&amp;N5)</f>
        <v>0</v>
      </c>
      <c r="P4" s="37">
        <f t="shared" si="7"/>
        <v>0.6673032181818183</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0.21818181818181817</v>
      </c>
      <c r="G5" s="40">
        <f>COUNTIF(Vertices[In-Degree],"&gt;= "&amp;F5)-COUNTIF(Vertices[In-Degree],"&gt;="&amp;F6)</f>
        <v>0</v>
      </c>
      <c r="H5" s="39">
        <f t="shared" si="3"/>
        <v>0.10909090909090909</v>
      </c>
      <c r="I5" s="40">
        <f>COUNTIF(Vertices[Out-Degree],"&gt;= "&amp;H5)-COUNTIF(Vertices[Out-Degree],"&gt;="&amp;H6)</f>
        <v>0</v>
      </c>
      <c r="J5" s="39">
        <f t="shared" si="4"/>
        <v>0.32727272727272727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0.023686799999999997</v>
      </c>
      <c r="O5" s="40">
        <f>COUNTIF(Vertices[Eigenvector Centrality],"&gt;= "&amp;N5)-COUNTIF(Vertices[Eigenvector Centrality],"&gt;="&amp;N6)</f>
        <v>0</v>
      </c>
      <c r="P5" s="39">
        <f t="shared" si="7"/>
        <v>0.6956163272727274</v>
      </c>
      <c r="Q5" s="40">
        <f>COUNTIF(Vertices[PageRank],"&gt;= "&amp;P5)-COUNTIF(Vertices[PageRank],"&gt;="&amp;P6)</f>
        <v>3</v>
      </c>
      <c r="R5" s="39">
        <f t="shared" si="8"/>
        <v>0</v>
      </c>
      <c r="S5" s="44">
        <f>COUNTIF(Vertices[Clustering Coefficient],"&gt;= "&amp;R5)-COUNTIF(Vertices[Clustering Coefficient],"&gt;="&amp;R6)</f>
        <v>0</v>
      </c>
      <c r="T5" s="39" t="e">
        <f ca="1" t="shared" si="9"/>
        <v>#REF!</v>
      </c>
      <c r="U5" s="40" t="e">
        <f ca="1" t="shared" si="0"/>
        <v>#REF!</v>
      </c>
    </row>
    <row r="6" spans="1:21" ht="15">
      <c r="A6" s="34" t="s">
        <v>148</v>
      </c>
      <c r="B6" s="34">
        <v>22</v>
      </c>
      <c r="D6" s="32">
        <f t="shared" si="1"/>
        <v>0</v>
      </c>
      <c r="E6" s="3">
        <f>COUNTIF(Vertices[Degree],"&gt;= "&amp;D6)-COUNTIF(Vertices[Degree],"&gt;="&amp;D7)</f>
        <v>0</v>
      </c>
      <c r="F6" s="37">
        <f t="shared" si="2"/>
        <v>0.2909090909090909</v>
      </c>
      <c r="G6" s="38">
        <f>COUNTIF(Vertices[In-Degree],"&gt;= "&amp;F6)-COUNTIF(Vertices[In-Degree],"&gt;="&amp;F7)</f>
        <v>0</v>
      </c>
      <c r="H6" s="37">
        <f t="shared" si="3"/>
        <v>0.14545454545454545</v>
      </c>
      <c r="I6" s="38">
        <f>COUNTIF(Vertices[Out-Degree],"&gt;= "&amp;H6)-COUNTIF(Vertices[Out-Degree],"&gt;="&amp;H7)</f>
        <v>0</v>
      </c>
      <c r="J6" s="37">
        <f t="shared" si="4"/>
        <v>0.43636363636363634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0.0315824</v>
      </c>
      <c r="O6" s="38">
        <f>COUNTIF(Vertices[Eigenvector Centrality],"&gt;= "&amp;N6)-COUNTIF(Vertices[Eigenvector Centrality],"&gt;="&amp;N7)</f>
        <v>0</v>
      </c>
      <c r="P6" s="37">
        <f t="shared" si="7"/>
        <v>0.7239294363636365</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325</v>
      </c>
      <c r="D7" s="32">
        <f t="shared" si="1"/>
        <v>0</v>
      </c>
      <c r="E7" s="3">
        <f>COUNTIF(Vertices[Degree],"&gt;= "&amp;D7)-COUNTIF(Vertices[Degree],"&gt;="&amp;D8)</f>
        <v>0</v>
      </c>
      <c r="F7" s="39">
        <f t="shared" si="2"/>
        <v>0.36363636363636365</v>
      </c>
      <c r="G7" s="40">
        <f>COUNTIF(Vertices[In-Degree],"&gt;= "&amp;F7)-COUNTIF(Vertices[In-Degree],"&gt;="&amp;F8)</f>
        <v>0</v>
      </c>
      <c r="H7" s="39">
        <f t="shared" si="3"/>
        <v>0.18181818181818182</v>
      </c>
      <c r="I7" s="40">
        <f>COUNTIF(Vertices[Out-Degree],"&gt;= "&amp;H7)-COUNTIF(Vertices[Out-Degree],"&gt;="&amp;H8)</f>
        <v>0</v>
      </c>
      <c r="J7" s="39">
        <f t="shared" si="4"/>
        <v>0.5454545454545454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0.039478</v>
      </c>
      <c r="O7" s="40">
        <f>COUNTIF(Vertices[Eigenvector Centrality],"&gt;= "&amp;N7)-COUNTIF(Vertices[Eigenvector Centrality],"&gt;="&amp;N8)</f>
        <v>0</v>
      </c>
      <c r="P7" s="39">
        <f t="shared" si="7"/>
        <v>0.7522425454545456</v>
      </c>
      <c r="Q7" s="40">
        <f>COUNTIF(Vertices[PageRank],"&gt;= "&amp;P7)-COUNTIF(Vertices[PageRank],"&gt;="&amp;P8)</f>
        <v>2</v>
      </c>
      <c r="R7" s="39">
        <f t="shared" si="8"/>
        <v>0</v>
      </c>
      <c r="S7" s="44">
        <f>COUNTIF(Vertices[Clustering Coefficient],"&gt;= "&amp;R7)-COUNTIF(Vertices[Clustering Coefficient],"&gt;="&amp;R8)</f>
        <v>0</v>
      </c>
      <c r="T7" s="39" t="e">
        <f ca="1" t="shared" si="9"/>
        <v>#REF!</v>
      </c>
      <c r="U7" s="40" t="e">
        <f ca="1" t="shared" si="0"/>
        <v>#REF!</v>
      </c>
    </row>
    <row r="8" spans="1:21" ht="15">
      <c r="A8" s="34" t="s">
        <v>150</v>
      </c>
      <c r="B8" s="34">
        <v>347</v>
      </c>
      <c r="D8" s="32">
        <f t="shared" si="1"/>
        <v>0</v>
      </c>
      <c r="E8" s="3">
        <f>COUNTIF(Vertices[Degree],"&gt;= "&amp;D8)-COUNTIF(Vertices[Degree],"&gt;="&amp;D9)</f>
        <v>0</v>
      </c>
      <c r="F8" s="37">
        <f t="shared" si="2"/>
        <v>0.4363636363636364</v>
      </c>
      <c r="G8" s="38">
        <f>COUNTIF(Vertices[In-Degree],"&gt;= "&amp;F8)-COUNTIF(Vertices[In-Degree],"&gt;="&amp;F9)</f>
        <v>0</v>
      </c>
      <c r="H8" s="37">
        <f t="shared" si="3"/>
        <v>0.2181818181818182</v>
      </c>
      <c r="I8" s="38">
        <f>COUNTIF(Vertices[Out-Degree],"&gt;= "&amp;H8)-COUNTIF(Vertices[Out-Degree],"&gt;="&amp;H9)</f>
        <v>0</v>
      </c>
      <c r="J8" s="37">
        <f t="shared" si="4"/>
        <v>0.6545454545454545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0.0473736</v>
      </c>
      <c r="O8" s="38">
        <f>COUNTIF(Vertices[Eigenvector Centrality],"&gt;= "&amp;N8)-COUNTIF(Vertices[Eigenvector Centrality],"&gt;="&amp;N9)</f>
        <v>0</v>
      </c>
      <c r="P8" s="37">
        <f t="shared" si="7"/>
        <v>0.7805556545454547</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0.5090909090909091</v>
      </c>
      <c r="G9" s="40">
        <f>COUNTIF(Vertices[In-Degree],"&gt;= "&amp;F9)-COUNTIF(Vertices[In-Degree],"&gt;="&amp;F10)</f>
        <v>0</v>
      </c>
      <c r="H9" s="39">
        <f t="shared" si="3"/>
        <v>0.2545454545454546</v>
      </c>
      <c r="I9" s="40">
        <f>COUNTIF(Vertices[Out-Degree],"&gt;= "&amp;H9)-COUNTIF(Vertices[Out-Degree],"&gt;="&amp;H10)</f>
        <v>0</v>
      </c>
      <c r="J9" s="39">
        <f t="shared" si="4"/>
        <v>0.7636363636363637</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0.055269200000000004</v>
      </c>
      <c r="O9" s="40">
        <f>COUNTIF(Vertices[Eigenvector Centrality],"&gt;= "&amp;N9)-COUNTIF(Vertices[Eigenvector Centrality],"&gt;="&amp;N10)</f>
        <v>0</v>
      </c>
      <c r="P9" s="39">
        <f t="shared" si="7"/>
        <v>0.8088687636363638</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2571</v>
      </c>
      <c r="B10" s="34">
        <v>2</v>
      </c>
      <c r="D10" s="32">
        <f t="shared" si="1"/>
        <v>0</v>
      </c>
      <c r="E10" s="3">
        <f>COUNTIF(Vertices[Degree],"&gt;= "&amp;D10)-COUNTIF(Vertices[Degree],"&gt;="&amp;D11)</f>
        <v>0</v>
      </c>
      <c r="F10" s="37">
        <f t="shared" si="2"/>
        <v>0.5818181818181819</v>
      </c>
      <c r="G10" s="38">
        <f>COUNTIF(Vertices[In-Degree],"&gt;= "&amp;F10)-COUNTIF(Vertices[In-Degree],"&gt;="&amp;F11)</f>
        <v>0</v>
      </c>
      <c r="H10" s="37">
        <f t="shared" si="3"/>
        <v>0.29090909090909095</v>
      </c>
      <c r="I10" s="38">
        <f>COUNTIF(Vertices[Out-Degree],"&gt;= "&amp;H10)-COUNTIF(Vertices[Out-Degree],"&gt;="&amp;H11)</f>
        <v>0</v>
      </c>
      <c r="J10" s="37">
        <f t="shared" si="4"/>
        <v>0.8727272727272728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0.06316480000000001</v>
      </c>
      <c r="O10" s="38">
        <f>COUNTIF(Vertices[Eigenvector Centrality],"&gt;= "&amp;N10)-COUNTIF(Vertices[Eigenvector Centrality],"&gt;="&amp;N11)</f>
        <v>0</v>
      </c>
      <c r="P10" s="37">
        <f t="shared" si="7"/>
        <v>0.837181872727273</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0.6545454545454547</v>
      </c>
      <c r="G11" s="40">
        <f>COUNTIF(Vertices[In-Degree],"&gt;= "&amp;F11)-COUNTIF(Vertices[In-Degree],"&gt;="&amp;F12)</f>
        <v>0</v>
      </c>
      <c r="H11" s="39">
        <f t="shared" si="3"/>
        <v>0.3272727272727273</v>
      </c>
      <c r="I11" s="40">
        <f>COUNTIF(Vertices[Out-Degree],"&gt;= "&amp;H11)-COUNTIF(Vertices[Out-Degree],"&gt;="&amp;H12)</f>
        <v>0</v>
      </c>
      <c r="J11" s="39">
        <f t="shared" si="4"/>
        <v>0.9818181818181819</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0.07106040000000001</v>
      </c>
      <c r="O11" s="40">
        <f>COUNTIF(Vertices[Eigenvector Centrality],"&gt;= "&amp;N11)-COUNTIF(Vertices[Eigenvector Centrality],"&gt;="&amp;N12)</f>
        <v>0</v>
      </c>
      <c r="P11" s="39">
        <f t="shared" si="7"/>
        <v>0.8654949818181821</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176</v>
      </c>
      <c r="B12" s="34">
        <v>310</v>
      </c>
      <c r="D12" s="32">
        <f t="shared" si="1"/>
        <v>0</v>
      </c>
      <c r="E12" s="3">
        <f>COUNTIF(Vertices[Degree],"&gt;= "&amp;D12)-COUNTIF(Vertices[Degree],"&gt;="&amp;D13)</f>
        <v>0</v>
      </c>
      <c r="F12" s="37">
        <f t="shared" si="2"/>
        <v>0.7272727272727274</v>
      </c>
      <c r="G12" s="38">
        <f>COUNTIF(Vertices[In-Degree],"&gt;= "&amp;F12)-COUNTIF(Vertices[In-Degree],"&gt;="&amp;F13)</f>
        <v>0</v>
      </c>
      <c r="H12" s="37">
        <f t="shared" si="3"/>
        <v>0.3636363636363637</v>
      </c>
      <c r="I12" s="38">
        <f>COUNTIF(Vertices[Out-Degree],"&gt;= "&amp;H12)-COUNTIF(Vertices[Out-Degree],"&gt;="&amp;H13)</f>
        <v>0</v>
      </c>
      <c r="J12" s="37">
        <f t="shared" si="4"/>
        <v>1.090909090909091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0.07895600000000001</v>
      </c>
      <c r="O12" s="38">
        <f>COUNTIF(Vertices[Eigenvector Centrality],"&gt;= "&amp;N12)-COUNTIF(Vertices[Eigenvector Centrality],"&gt;="&amp;N13)</f>
        <v>0</v>
      </c>
      <c r="P12" s="37">
        <f t="shared" si="7"/>
        <v>0.8938080909090912</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242</v>
      </c>
      <c r="B13" s="34">
        <v>37</v>
      </c>
      <c r="D13" s="32">
        <f t="shared" si="1"/>
        <v>0</v>
      </c>
      <c r="E13" s="3">
        <f>COUNTIF(Vertices[Degree],"&gt;= "&amp;D13)-COUNTIF(Vertices[Degree],"&gt;="&amp;D14)</f>
        <v>0</v>
      </c>
      <c r="F13" s="39">
        <f t="shared" si="2"/>
        <v>0.8000000000000002</v>
      </c>
      <c r="G13" s="40">
        <f>COUNTIF(Vertices[In-Degree],"&gt;= "&amp;F13)-COUNTIF(Vertices[In-Degree],"&gt;="&amp;F14)</f>
        <v>0</v>
      </c>
      <c r="H13" s="39">
        <f t="shared" si="3"/>
        <v>0.4000000000000001</v>
      </c>
      <c r="I13" s="40">
        <f>COUNTIF(Vertices[Out-Degree],"&gt;= "&amp;H13)-COUNTIF(Vertices[Out-Degree],"&gt;="&amp;H14)</f>
        <v>0</v>
      </c>
      <c r="J13" s="39">
        <f t="shared" si="4"/>
        <v>1.2000000000000002</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0.08685160000000001</v>
      </c>
      <c r="O13" s="40">
        <f>COUNTIF(Vertices[Eigenvector Centrality],"&gt;= "&amp;N13)-COUNTIF(Vertices[Eigenvector Centrality],"&gt;="&amp;N14)</f>
        <v>0</v>
      </c>
      <c r="P13" s="39">
        <f t="shared" si="7"/>
        <v>0.9221212000000003</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0.8727272727272729</v>
      </c>
      <c r="G14" s="38">
        <f>COUNTIF(Vertices[In-Degree],"&gt;= "&amp;F14)-COUNTIF(Vertices[In-Degree],"&gt;="&amp;F15)</f>
        <v>0</v>
      </c>
      <c r="H14" s="37">
        <f t="shared" si="3"/>
        <v>0.43636363636363645</v>
      </c>
      <c r="I14" s="38">
        <f>COUNTIF(Vertices[Out-Degree],"&gt;= "&amp;H14)-COUNTIF(Vertices[Out-Degree],"&gt;="&amp;H15)</f>
        <v>0</v>
      </c>
      <c r="J14" s="37">
        <f t="shared" si="4"/>
        <v>1.3090909090909093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0.09474720000000002</v>
      </c>
      <c r="O14" s="38">
        <f>COUNTIF(Vertices[Eigenvector Centrality],"&gt;= "&amp;N14)-COUNTIF(Vertices[Eigenvector Centrality],"&gt;="&amp;N15)</f>
        <v>0</v>
      </c>
      <c r="P14" s="37">
        <f t="shared" si="7"/>
        <v>0.9504343090909094</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151</v>
      </c>
      <c r="B15" s="34">
        <v>310</v>
      </c>
      <c r="D15" s="32">
        <f t="shared" si="1"/>
        <v>0</v>
      </c>
      <c r="E15" s="3">
        <f>COUNTIF(Vertices[Degree],"&gt;= "&amp;D15)-COUNTIF(Vertices[Degree],"&gt;="&amp;D16)</f>
        <v>0</v>
      </c>
      <c r="F15" s="39">
        <f t="shared" si="2"/>
        <v>0.9454545454545457</v>
      </c>
      <c r="G15" s="40">
        <f>COUNTIF(Vertices[In-Degree],"&gt;= "&amp;F15)-COUNTIF(Vertices[In-Degree],"&gt;="&amp;F16)</f>
        <v>22</v>
      </c>
      <c r="H15" s="39">
        <f t="shared" si="3"/>
        <v>0.47272727272727283</v>
      </c>
      <c r="I15" s="40">
        <f>COUNTIF(Vertices[Out-Degree],"&gt;= "&amp;H15)-COUNTIF(Vertices[Out-Degree],"&gt;="&amp;H16)</f>
        <v>0</v>
      </c>
      <c r="J15" s="39">
        <f t="shared" si="4"/>
        <v>1.4181818181818184</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0.10264280000000002</v>
      </c>
      <c r="O15" s="40">
        <f>COUNTIF(Vertices[Eigenvector Centrality],"&gt;= "&amp;N15)-COUNTIF(Vertices[Eigenvector Centrality],"&gt;="&amp;N16)</f>
        <v>0</v>
      </c>
      <c r="P15" s="39">
        <f t="shared" si="7"/>
        <v>0.9787474181818185</v>
      </c>
      <c r="Q15" s="40">
        <f>COUNTIF(Vertices[PageRank],"&gt;= "&amp;P15)-COUNTIF(Vertices[PageRank],"&gt;="&amp;P16)</f>
        <v>17</v>
      </c>
      <c r="R15" s="39">
        <f t="shared" si="8"/>
        <v>0</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1.0181818181818183</v>
      </c>
      <c r="G16" s="38">
        <f>COUNTIF(Vertices[In-Degree],"&gt;= "&amp;F16)-COUNTIF(Vertices[In-Degree],"&gt;="&amp;F17)</f>
        <v>0</v>
      </c>
      <c r="H16" s="37">
        <f t="shared" si="3"/>
        <v>0.5090909090909091</v>
      </c>
      <c r="I16" s="38">
        <f>COUNTIF(Vertices[Out-Degree],"&gt;= "&amp;H16)-COUNTIF(Vertices[Out-Degree],"&gt;="&amp;H17)</f>
        <v>0</v>
      </c>
      <c r="J16" s="37">
        <f t="shared" si="4"/>
        <v>1.5272727272727276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0.11053840000000002</v>
      </c>
      <c r="O16" s="38">
        <f>COUNTIF(Vertices[Eigenvector Centrality],"&gt;= "&amp;N16)-COUNTIF(Vertices[Eigenvector Centrality],"&gt;="&amp;N17)</f>
        <v>0</v>
      </c>
      <c r="P16" s="37">
        <f t="shared" si="7"/>
        <v>1.0070605272727275</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170</v>
      </c>
      <c r="B17" s="34">
        <v>0.1</v>
      </c>
      <c r="D17" s="32">
        <f t="shared" si="1"/>
        <v>0</v>
      </c>
      <c r="E17" s="3">
        <f>COUNTIF(Vertices[Degree],"&gt;= "&amp;D17)-COUNTIF(Vertices[Degree],"&gt;="&amp;D18)</f>
        <v>0</v>
      </c>
      <c r="F17" s="39">
        <f t="shared" si="2"/>
        <v>1.090909090909091</v>
      </c>
      <c r="G17" s="40">
        <f>COUNTIF(Vertices[In-Degree],"&gt;= "&amp;F17)-COUNTIF(Vertices[In-Degree],"&gt;="&amp;F18)</f>
        <v>0</v>
      </c>
      <c r="H17" s="39">
        <f t="shared" si="3"/>
        <v>0.5454545454545455</v>
      </c>
      <c r="I17" s="40">
        <f>COUNTIF(Vertices[Out-Degree],"&gt;= "&amp;H17)-COUNTIF(Vertices[Out-Degree],"&gt;="&amp;H18)</f>
        <v>0</v>
      </c>
      <c r="J17" s="39">
        <f t="shared" si="4"/>
        <v>1.6363636363636367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0.11843400000000003</v>
      </c>
      <c r="O17" s="40">
        <f>COUNTIF(Vertices[Eigenvector Centrality],"&gt;= "&amp;N17)-COUNTIF(Vertices[Eigenvector Centrality],"&gt;="&amp;N18)</f>
        <v>0</v>
      </c>
      <c r="P17" s="39">
        <f t="shared" si="7"/>
        <v>1.0353736363636366</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171</v>
      </c>
      <c r="B18" s="34">
        <v>0.18181818181818182</v>
      </c>
      <c r="D18" s="32">
        <f t="shared" si="1"/>
        <v>0</v>
      </c>
      <c r="E18" s="3">
        <f>COUNTIF(Vertices[Degree],"&gt;= "&amp;D18)-COUNTIF(Vertices[Degree],"&gt;="&amp;D19)</f>
        <v>0</v>
      </c>
      <c r="F18" s="37">
        <f t="shared" si="2"/>
        <v>1.1636363636363638</v>
      </c>
      <c r="G18" s="38">
        <f>COUNTIF(Vertices[In-Degree],"&gt;= "&amp;F18)-COUNTIF(Vertices[In-Degree],"&gt;="&amp;F19)</f>
        <v>0</v>
      </c>
      <c r="H18" s="37">
        <f t="shared" si="3"/>
        <v>0.5818181818181819</v>
      </c>
      <c r="I18" s="38">
        <f>COUNTIF(Vertices[Out-Degree],"&gt;= "&amp;H18)-COUNTIF(Vertices[Out-Degree],"&gt;="&amp;H19)</f>
        <v>0</v>
      </c>
      <c r="J18" s="37">
        <f t="shared" si="4"/>
        <v>1.7454545454545458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0.12632960000000001</v>
      </c>
      <c r="O18" s="38">
        <f>COUNTIF(Vertices[Eigenvector Centrality],"&gt;= "&amp;N18)-COUNTIF(Vertices[Eigenvector Centrality],"&gt;="&amp;N19)</f>
        <v>0</v>
      </c>
      <c r="P18" s="37">
        <f t="shared" si="7"/>
        <v>1.0636867454545456</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23"/>
      <c r="B19" s="123"/>
      <c r="D19" s="32">
        <f t="shared" si="1"/>
        <v>0</v>
      </c>
      <c r="E19" s="3">
        <f>COUNTIF(Vertices[Degree],"&gt;= "&amp;D19)-COUNTIF(Vertices[Degree],"&gt;="&amp;D20)</f>
        <v>0</v>
      </c>
      <c r="F19" s="39">
        <f t="shared" si="2"/>
        <v>1.2363636363636366</v>
      </c>
      <c r="G19" s="40">
        <f>COUNTIF(Vertices[In-Degree],"&gt;= "&amp;F19)-COUNTIF(Vertices[In-Degree],"&gt;="&amp;F20)</f>
        <v>0</v>
      </c>
      <c r="H19" s="39">
        <f t="shared" si="3"/>
        <v>0.6181818181818183</v>
      </c>
      <c r="I19" s="40">
        <f>COUNTIF(Vertices[Out-Degree],"&gt;= "&amp;H19)-COUNTIF(Vertices[Out-Degree],"&gt;="&amp;H20)</f>
        <v>0</v>
      </c>
      <c r="J19" s="39">
        <f t="shared" si="4"/>
        <v>1.854545454545455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0.13422520000000002</v>
      </c>
      <c r="O19" s="40">
        <f>COUNTIF(Vertices[Eigenvector Centrality],"&gt;= "&amp;N19)-COUNTIF(Vertices[Eigenvector Centrality],"&gt;="&amp;N20)</f>
        <v>0</v>
      </c>
      <c r="P19" s="39">
        <f t="shared" si="7"/>
        <v>1.0919998545454546</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152</v>
      </c>
      <c r="B20" s="34">
        <v>20</v>
      </c>
      <c r="D20" s="32">
        <f t="shared" si="1"/>
        <v>0</v>
      </c>
      <c r="E20" s="3">
        <f>COUNTIF(Vertices[Degree],"&gt;= "&amp;D20)-COUNTIF(Vertices[Degree],"&gt;="&amp;D21)</f>
        <v>0</v>
      </c>
      <c r="F20" s="37">
        <f t="shared" si="2"/>
        <v>1.3090909090909093</v>
      </c>
      <c r="G20" s="38">
        <f>COUNTIF(Vertices[In-Degree],"&gt;= "&amp;F20)-COUNTIF(Vertices[In-Degree],"&gt;="&amp;F21)</f>
        <v>0</v>
      </c>
      <c r="H20" s="37">
        <f t="shared" si="3"/>
        <v>0.6545454545454547</v>
      </c>
      <c r="I20" s="38">
        <f>COUNTIF(Vertices[Out-Degree],"&gt;= "&amp;H20)-COUNTIF(Vertices[Out-Degree],"&gt;="&amp;H21)</f>
        <v>0</v>
      </c>
      <c r="J20" s="37">
        <f t="shared" si="4"/>
        <v>1.963636363636364</v>
      </c>
      <c r="K20" s="38">
        <f>COUNTIF(Vertices[Betweenness Centrality],"&gt;= "&amp;J20)-COUNTIF(Vertices[Betweenness Centrality],"&gt;="&amp;J21)</f>
        <v>1</v>
      </c>
      <c r="L20" s="37">
        <f t="shared" si="5"/>
        <v>0.3272727272727273</v>
      </c>
      <c r="M20" s="38">
        <f>COUNTIF(Vertices[Closeness Centrality],"&gt;= "&amp;L20)-COUNTIF(Vertices[Closeness Centrality],"&gt;="&amp;L21)</f>
        <v>3</v>
      </c>
      <c r="N20" s="37">
        <f t="shared" si="6"/>
        <v>0.14212080000000002</v>
      </c>
      <c r="O20" s="38">
        <f>COUNTIF(Vertices[Eigenvector Centrality],"&gt;= "&amp;N20)-COUNTIF(Vertices[Eigenvector Centrality],"&gt;="&amp;N21)</f>
        <v>0</v>
      </c>
      <c r="P20" s="37">
        <f t="shared" si="7"/>
        <v>1.1203129636363636</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153</v>
      </c>
      <c r="B21" s="34">
        <v>15</v>
      </c>
      <c r="D21" s="32">
        <f t="shared" si="1"/>
        <v>0</v>
      </c>
      <c r="E21" s="3">
        <f>COUNTIF(Vertices[Degree],"&gt;= "&amp;D21)-COUNTIF(Vertices[Degree],"&gt;="&amp;D22)</f>
        <v>0</v>
      </c>
      <c r="F21" s="39">
        <f t="shared" si="2"/>
        <v>1.381818181818182</v>
      </c>
      <c r="G21" s="40">
        <f>COUNTIF(Vertices[In-Degree],"&gt;= "&amp;F21)-COUNTIF(Vertices[In-Degree],"&gt;="&amp;F22)</f>
        <v>0</v>
      </c>
      <c r="H21" s="39">
        <f t="shared" si="3"/>
        <v>0.690909090909091</v>
      </c>
      <c r="I21" s="40">
        <f>COUNTIF(Vertices[Out-Degree],"&gt;= "&amp;H21)-COUNTIF(Vertices[Out-Degree],"&gt;="&amp;H22)</f>
        <v>0</v>
      </c>
      <c r="J21" s="39">
        <f t="shared" si="4"/>
        <v>2.072727272727273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0.15001640000000002</v>
      </c>
      <c r="O21" s="40">
        <f>COUNTIF(Vertices[Eigenvector Centrality],"&gt;= "&amp;N21)-COUNTIF(Vertices[Eigenvector Centrality],"&gt;="&amp;N22)</f>
        <v>0</v>
      </c>
      <c r="P21" s="39">
        <f t="shared" si="7"/>
        <v>1.1486260727272726</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t="s">
        <v>154</v>
      </c>
      <c r="B22" s="34">
        <v>4</v>
      </c>
      <c r="D22" s="32">
        <f t="shared" si="1"/>
        <v>0</v>
      </c>
      <c r="E22" s="3">
        <f>COUNTIF(Vertices[Degree],"&gt;= "&amp;D22)-COUNTIF(Vertices[Degree],"&gt;="&amp;D23)</f>
        <v>0</v>
      </c>
      <c r="F22" s="37">
        <f t="shared" si="2"/>
        <v>1.4545454545454548</v>
      </c>
      <c r="G22" s="38">
        <f>COUNTIF(Vertices[In-Degree],"&gt;= "&amp;F22)-COUNTIF(Vertices[In-Degree],"&gt;="&amp;F23)</f>
        <v>0</v>
      </c>
      <c r="H22" s="37">
        <f t="shared" si="3"/>
        <v>0.7272727272727274</v>
      </c>
      <c r="I22" s="38">
        <f>COUNTIF(Vertices[Out-Degree],"&gt;= "&amp;H22)-COUNTIF(Vertices[Out-Degree],"&gt;="&amp;H23)</f>
        <v>0</v>
      </c>
      <c r="J22" s="37">
        <f t="shared" si="4"/>
        <v>2.181818181818182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0.15791200000000002</v>
      </c>
      <c r="O22" s="38">
        <f>COUNTIF(Vertices[Eigenvector Centrality],"&gt;= "&amp;N22)-COUNTIF(Vertices[Eigenvector Centrality],"&gt;="&amp;N23)</f>
        <v>0</v>
      </c>
      <c r="P22" s="37">
        <f t="shared" si="7"/>
        <v>1.1769391818181816</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155</v>
      </c>
      <c r="B23" s="34">
        <v>311</v>
      </c>
      <c r="D23" s="32">
        <f t="shared" si="1"/>
        <v>0</v>
      </c>
      <c r="E23" s="3">
        <f>COUNTIF(Vertices[Degree],"&gt;= "&amp;D23)-COUNTIF(Vertices[Degree],"&gt;="&amp;D24)</f>
        <v>0</v>
      </c>
      <c r="F23" s="39">
        <f t="shared" si="2"/>
        <v>1.5272727272727276</v>
      </c>
      <c r="G23" s="40">
        <f>COUNTIF(Vertices[In-Degree],"&gt;= "&amp;F23)-COUNTIF(Vertices[In-Degree],"&gt;="&amp;F24)</f>
        <v>0</v>
      </c>
      <c r="H23" s="39">
        <f t="shared" si="3"/>
        <v>0.7636363636363638</v>
      </c>
      <c r="I23" s="40">
        <f>COUNTIF(Vertices[Out-Degree],"&gt;= "&amp;H23)-COUNTIF(Vertices[Out-Degree],"&gt;="&amp;H24)</f>
        <v>0</v>
      </c>
      <c r="J23" s="39">
        <f t="shared" si="4"/>
        <v>2.290909090909091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0.16580760000000003</v>
      </c>
      <c r="O23" s="40">
        <f>COUNTIF(Vertices[Eigenvector Centrality],"&gt;= "&amp;N23)-COUNTIF(Vertices[Eigenvector Centrality],"&gt;="&amp;N24)</f>
        <v>0</v>
      </c>
      <c r="P23" s="39">
        <f t="shared" si="7"/>
        <v>1.2052522909090906</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1.6000000000000003</v>
      </c>
      <c r="G24" s="38">
        <f>COUNTIF(Vertices[In-Degree],"&gt;= "&amp;F24)-COUNTIF(Vertices[In-Degree],"&gt;="&amp;F25)</f>
        <v>0</v>
      </c>
      <c r="H24" s="37">
        <f t="shared" si="3"/>
        <v>0.8000000000000002</v>
      </c>
      <c r="I24" s="38">
        <f>COUNTIF(Vertices[Out-Degree],"&gt;= "&amp;H24)-COUNTIF(Vertices[Out-Degree],"&gt;="&amp;H25)</f>
        <v>0</v>
      </c>
      <c r="J24" s="37">
        <f t="shared" si="4"/>
        <v>2.4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0.17370320000000003</v>
      </c>
      <c r="O24" s="38">
        <f>COUNTIF(Vertices[Eigenvector Centrality],"&gt;= "&amp;N24)-COUNTIF(Vertices[Eigenvector Centrality],"&gt;="&amp;N25)</f>
        <v>0</v>
      </c>
      <c r="P24" s="37">
        <f t="shared" si="7"/>
        <v>1.2335653999999996</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t="s">
        <v>156</v>
      </c>
      <c r="B25" s="34">
        <v>3</v>
      </c>
      <c r="D25" s="32">
        <f t="shared" si="1"/>
        <v>0</v>
      </c>
      <c r="E25" s="3">
        <f>COUNTIF(Vertices[Degree],"&gt;= "&amp;D25)-COUNTIF(Vertices[Degree],"&gt;="&amp;D26)</f>
        <v>0</v>
      </c>
      <c r="F25" s="39">
        <f t="shared" si="2"/>
        <v>1.672727272727273</v>
      </c>
      <c r="G25" s="40">
        <f>COUNTIF(Vertices[In-Degree],"&gt;= "&amp;F25)-COUNTIF(Vertices[In-Degree],"&gt;="&amp;F26)</f>
        <v>0</v>
      </c>
      <c r="H25" s="39">
        <f t="shared" si="3"/>
        <v>0.8363636363636365</v>
      </c>
      <c r="I25" s="40">
        <f>COUNTIF(Vertices[Out-Degree],"&gt;= "&amp;H25)-COUNTIF(Vertices[Out-Degree],"&gt;="&amp;H26)</f>
        <v>0</v>
      </c>
      <c r="J25" s="39">
        <f t="shared" si="4"/>
        <v>2.509090909090909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0.18159880000000003</v>
      </c>
      <c r="O25" s="40">
        <f>COUNTIF(Vertices[Eigenvector Centrality],"&gt;= "&amp;N25)-COUNTIF(Vertices[Eigenvector Centrality],"&gt;="&amp;N26)</f>
        <v>3</v>
      </c>
      <c r="P25" s="39">
        <f t="shared" si="7"/>
        <v>1.2618785090909086</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157</v>
      </c>
      <c r="B26" s="34">
        <v>0.78125</v>
      </c>
      <c r="D26" s="32">
        <f t="shared" si="1"/>
        <v>0</v>
      </c>
      <c r="E26" s="3">
        <f>COUNTIF(Vertices[Degree],"&gt;= "&amp;D26)-COUNTIF(Vertices[Degree],"&gt;="&amp;D28)</f>
        <v>0</v>
      </c>
      <c r="F26" s="37">
        <f t="shared" si="2"/>
        <v>1.7454545454545458</v>
      </c>
      <c r="G26" s="38">
        <f>COUNTIF(Vertices[In-Degree],"&gt;= "&amp;F26)-COUNTIF(Vertices[In-Degree],"&gt;="&amp;F28)</f>
        <v>0</v>
      </c>
      <c r="H26" s="37">
        <f t="shared" si="3"/>
        <v>0.8727272727272729</v>
      </c>
      <c r="I26" s="38">
        <f>COUNTIF(Vertices[Out-Degree],"&gt;= "&amp;H26)-COUNTIF(Vertices[Out-Degree],"&gt;="&amp;H28)</f>
        <v>0</v>
      </c>
      <c r="J26" s="37">
        <f t="shared" si="4"/>
        <v>2.6181818181818177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0.18949440000000004</v>
      </c>
      <c r="O26" s="38">
        <f>COUNTIF(Vertices[Eigenvector Centrality],"&gt;= "&amp;N26)-COUNTIF(Vertices[Eigenvector Centrality],"&gt;="&amp;N28)</f>
        <v>0</v>
      </c>
      <c r="P26" s="37">
        <f t="shared" si="7"/>
        <v>1.2901916181818176</v>
      </c>
      <c r="Q26" s="38">
        <f>COUNTIF(Vertices[PageRank],"&gt;= "&amp;P26)-COUNTIF(Vertices[PageRank],"&gt;="&amp;P28)</f>
        <v>3</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-2</v>
      </c>
      <c r="H27" s="61"/>
      <c r="I27" s="62">
        <f>COUNTIF(Vertices[Out-Degree],"&gt;= "&amp;H27)-COUNTIF(Vertices[Out-Degree],"&gt;="&amp;H28)</f>
        <v>-26</v>
      </c>
      <c r="J27" s="61"/>
      <c r="K27" s="62">
        <f>COUNTIF(Vertices[Betweenness Centrality],"&gt;= "&amp;J27)-COUNTIF(Vertices[Betweenness Centrality],"&gt;="&amp;J28)</f>
        <v>-3</v>
      </c>
      <c r="L27" s="61"/>
      <c r="M27" s="62">
        <f>COUNTIF(Vertices[Closeness Centrality],"&gt;= "&amp;L27)-COUNTIF(Vertices[Closeness Centrality],"&gt;="&amp;L28)</f>
        <v>-5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-30</v>
      </c>
      <c r="T27" s="61"/>
      <c r="U27" s="62">
        <f ca="1">COUNTIF(Vertices[Clustering Coefficient],"&gt;= "&amp;T27)-COUNTIF(Vertices[Clustering Coefficient],"&gt;="&amp;T28)</f>
        <v>0</v>
      </c>
    </row>
    <row r="28" spans="1:21" ht="15">
      <c r="A28" s="34" t="s">
        <v>158</v>
      </c>
      <c r="B28" s="34">
        <v>0.01264367816091954</v>
      </c>
      <c r="D28" s="32">
        <f>D26+($D$57-$D$2)/BinDivisor</f>
        <v>0</v>
      </c>
      <c r="E28" s="3">
        <f>COUNTIF(Vertices[Degree],"&gt;= "&amp;D28)-COUNTIF(Vertices[Degree],"&gt;="&amp;D40)</f>
        <v>0</v>
      </c>
      <c r="F28" s="39">
        <f>F26+($F$57-$F$2)/BinDivisor</f>
        <v>1.8181818181818186</v>
      </c>
      <c r="G28" s="40">
        <f>COUNTIF(Vertices[In-Degree],"&gt;= "&amp;F28)-COUNTIF(Vertices[In-Degree],"&gt;="&amp;F40)</f>
        <v>0</v>
      </c>
      <c r="H28" s="39">
        <f>H26+($H$57-$H$2)/BinDivisor</f>
        <v>0.9090909090909093</v>
      </c>
      <c r="I28" s="40">
        <f>COUNTIF(Vertices[Out-Degree],"&gt;= "&amp;H28)-COUNTIF(Vertices[Out-Degree],"&gt;="&amp;H40)</f>
        <v>0</v>
      </c>
      <c r="J28" s="39">
        <f>J26+($J$57-$J$2)/BinDivisor</f>
        <v>2.7272727272727266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0.19739000000000004</v>
      </c>
      <c r="O28" s="40">
        <f>COUNTIF(Vertices[Eigenvector Centrality],"&gt;= "&amp;N28)-COUNTIF(Vertices[Eigenvector Centrality],"&gt;="&amp;N40)</f>
        <v>0</v>
      </c>
      <c r="P28" s="39">
        <f>P26+($P$57-$P$2)/BinDivisor</f>
        <v>1.3185047272727266</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2572</v>
      </c>
      <c r="B29" s="34">
        <v>0.05261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2573</v>
      </c>
      <c r="B31" s="34" t="s">
        <v>2574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-26</v>
      </c>
      <c r="J38" s="61"/>
      <c r="K38" s="62">
        <f>COUNTIF(Vertices[Betweenness Centrality],"&gt;= "&amp;J38)-COUNTIF(Vertices[Betweenness Centrality],"&gt;="&amp;J40)</f>
        <v>-3</v>
      </c>
      <c r="L38" s="61"/>
      <c r="M38" s="62">
        <f>COUNTIF(Vertices[Closeness Centrality],"&gt;= "&amp;L38)-COUNTIF(Vertices[Closeness Centrality],"&gt;="&amp;L40)</f>
        <v>-5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-26</v>
      </c>
      <c r="J39" s="61"/>
      <c r="K39" s="62">
        <f>COUNTIF(Vertices[Betweenness Centrality],"&gt;= "&amp;J39)-COUNTIF(Vertices[Betweenness Centrality],"&gt;="&amp;J40)</f>
        <v>-3</v>
      </c>
      <c r="L39" s="61"/>
      <c r="M39" s="62">
        <f>COUNTIF(Vertices[Closeness Centrality],"&gt;= "&amp;L39)-COUNTIF(Vertices[Closeness Centrality],"&gt;="&amp;L40)</f>
        <v>-5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1.8909090909090913</v>
      </c>
      <c r="G40" s="38">
        <f>COUNTIF(Vertices[In-Degree],"&gt;= "&amp;F40)-COUNTIF(Vertices[In-Degree],"&gt;="&amp;F41)</f>
        <v>0</v>
      </c>
      <c r="H40" s="37">
        <f>H28+($H$57-$H$2)/BinDivisor</f>
        <v>0.9454545454545457</v>
      </c>
      <c r="I40" s="38">
        <f>COUNTIF(Vertices[Out-Degree],"&gt;= "&amp;H40)-COUNTIF(Vertices[Out-Degree],"&gt;="&amp;H41)</f>
        <v>0</v>
      </c>
      <c r="J40" s="37">
        <f>J28+($J$57-$J$2)/BinDivisor</f>
        <v>2.8363636363636355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0.20528560000000004</v>
      </c>
      <c r="O40" s="38">
        <f>COUNTIF(Vertices[Eigenvector Centrality],"&gt;= "&amp;N40)-COUNTIF(Vertices[Eigenvector Centrality],"&gt;="&amp;N41)</f>
        <v>0</v>
      </c>
      <c r="P40" s="37">
        <f>P28+($P$57-$P$2)/BinDivisor</f>
        <v>1.3468178363636356</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1.963636363636364</v>
      </c>
      <c r="G41" s="40">
        <f>COUNTIF(Vertices[In-Degree],"&gt;= "&amp;F41)-COUNTIF(Vertices[In-Degree],"&gt;="&amp;F42)</f>
        <v>1</v>
      </c>
      <c r="H41" s="39">
        <f aca="true" t="shared" si="12" ref="H41:H56">H40+($H$57-$H$2)/BinDivisor</f>
        <v>0.981818181818182</v>
      </c>
      <c r="I41" s="40">
        <f>COUNTIF(Vertices[Out-Degree],"&gt;= "&amp;H41)-COUNTIF(Vertices[Out-Degree],"&gt;="&amp;H42)</f>
        <v>24</v>
      </c>
      <c r="J41" s="39">
        <f aca="true" t="shared" si="13" ref="J41:J56">J40+($J$57-$J$2)/BinDivisor</f>
        <v>2.9454545454545444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0.21318120000000004</v>
      </c>
      <c r="O41" s="40">
        <f>COUNTIF(Vertices[Eigenvector Centrality],"&gt;= "&amp;N41)-COUNTIF(Vertices[Eigenvector Centrality],"&gt;="&amp;N42)</f>
        <v>0</v>
      </c>
      <c r="P41" s="39">
        <f aca="true" t="shared" si="16" ref="P41:P56">P40+($P$57-$P$2)/BinDivisor</f>
        <v>1.3751309454545446</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2.0363636363636366</v>
      </c>
      <c r="G42" s="38">
        <f>COUNTIF(Vertices[In-Degree],"&gt;= "&amp;F42)-COUNTIF(Vertices[In-Degree],"&gt;="&amp;F43)</f>
        <v>0</v>
      </c>
      <c r="H42" s="37">
        <f t="shared" si="12"/>
        <v>1.0181818181818183</v>
      </c>
      <c r="I42" s="38">
        <f>COUNTIF(Vertices[Out-Degree],"&gt;= "&amp;H42)-COUNTIF(Vertices[Out-Degree],"&gt;="&amp;H43)</f>
        <v>0</v>
      </c>
      <c r="J42" s="37">
        <f t="shared" si="13"/>
        <v>3.0545454545454533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0.22107680000000005</v>
      </c>
      <c r="O42" s="38">
        <f>COUNTIF(Vertices[Eigenvector Centrality],"&gt;= "&amp;N42)-COUNTIF(Vertices[Eigenvector Centrality],"&gt;="&amp;N43)</f>
        <v>0</v>
      </c>
      <c r="P42" s="37">
        <f t="shared" si="16"/>
        <v>1.4034440545454536</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2.1090909090909093</v>
      </c>
      <c r="G43" s="40">
        <f>COUNTIF(Vertices[In-Degree],"&gt;= "&amp;F43)-COUNTIF(Vertices[In-Degree],"&gt;="&amp;F44)</f>
        <v>0</v>
      </c>
      <c r="H43" s="39">
        <f t="shared" si="12"/>
        <v>1.0545454545454547</v>
      </c>
      <c r="I43" s="40">
        <f>COUNTIF(Vertices[Out-Degree],"&gt;= "&amp;H43)-COUNTIF(Vertices[Out-Degree],"&gt;="&amp;H44)</f>
        <v>0</v>
      </c>
      <c r="J43" s="39">
        <f t="shared" si="13"/>
        <v>3.1636363636363622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0.22897240000000005</v>
      </c>
      <c r="O43" s="40">
        <f>COUNTIF(Vertices[Eigenvector Centrality],"&gt;= "&amp;N43)-COUNTIF(Vertices[Eigenvector Centrality],"&gt;="&amp;N44)</f>
        <v>0</v>
      </c>
      <c r="P43" s="39">
        <f t="shared" si="16"/>
        <v>1.4317571636363626</v>
      </c>
      <c r="Q43" s="40">
        <f>COUNTIF(Vertices[PageRank],"&gt;= "&amp;P43)-COUNTIF(Vertices[PageRank],"&gt;="&amp;P44)</f>
        <v>1</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2.181818181818182</v>
      </c>
      <c r="G44" s="38">
        <f>COUNTIF(Vertices[In-Degree],"&gt;= "&amp;F44)-COUNTIF(Vertices[In-Degree],"&gt;="&amp;F45)</f>
        <v>0</v>
      </c>
      <c r="H44" s="37">
        <f t="shared" si="12"/>
        <v>1.090909090909091</v>
      </c>
      <c r="I44" s="38">
        <f>COUNTIF(Vertices[Out-Degree],"&gt;= "&amp;H44)-COUNTIF(Vertices[Out-Degree],"&gt;="&amp;H45)</f>
        <v>0</v>
      </c>
      <c r="J44" s="37">
        <f t="shared" si="13"/>
        <v>3.272727272727271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0.23686800000000005</v>
      </c>
      <c r="O44" s="38">
        <f>COUNTIF(Vertices[Eigenvector Centrality],"&gt;= "&amp;N44)-COUNTIF(Vertices[Eigenvector Centrality],"&gt;="&amp;N45)</f>
        <v>0</v>
      </c>
      <c r="P44" s="37">
        <f t="shared" si="16"/>
        <v>1.4600702727272716</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2.254545454545455</v>
      </c>
      <c r="G45" s="40">
        <f>COUNTIF(Vertices[In-Degree],"&gt;= "&amp;F45)-COUNTIF(Vertices[In-Degree],"&gt;="&amp;F46)</f>
        <v>0</v>
      </c>
      <c r="H45" s="39">
        <f t="shared" si="12"/>
        <v>1.1272727272727274</v>
      </c>
      <c r="I45" s="40">
        <f>COUNTIF(Vertices[Out-Degree],"&gt;= "&amp;H45)-COUNTIF(Vertices[Out-Degree],"&gt;="&amp;H46)</f>
        <v>0</v>
      </c>
      <c r="J45" s="39">
        <f t="shared" si="13"/>
        <v>3.38181818181818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0.24476360000000005</v>
      </c>
      <c r="O45" s="40">
        <f>COUNTIF(Vertices[Eigenvector Centrality],"&gt;= "&amp;N45)-COUNTIF(Vertices[Eigenvector Centrality],"&gt;="&amp;N46)</f>
        <v>0</v>
      </c>
      <c r="P45" s="39">
        <f t="shared" si="16"/>
        <v>1.4883833818181806</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2.3272727272727276</v>
      </c>
      <c r="G46" s="38">
        <f>COUNTIF(Vertices[In-Degree],"&gt;= "&amp;F46)-COUNTIF(Vertices[In-Degree],"&gt;="&amp;F47)</f>
        <v>0</v>
      </c>
      <c r="H46" s="37">
        <f t="shared" si="12"/>
        <v>1.1636363636363638</v>
      </c>
      <c r="I46" s="38">
        <f>COUNTIF(Vertices[Out-Degree],"&gt;= "&amp;H46)-COUNTIF(Vertices[Out-Degree],"&gt;="&amp;H47)</f>
        <v>0</v>
      </c>
      <c r="J46" s="37">
        <f t="shared" si="13"/>
        <v>3.490909090909089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0.25265920000000003</v>
      </c>
      <c r="O46" s="38">
        <f>COUNTIF(Vertices[Eigenvector Centrality],"&gt;= "&amp;N46)-COUNTIF(Vertices[Eigenvector Centrality],"&gt;="&amp;N47)</f>
        <v>0</v>
      </c>
      <c r="P46" s="37">
        <f t="shared" si="16"/>
        <v>1.5166964909090896</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2.4000000000000004</v>
      </c>
      <c r="G47" s="40">
        <f>COUNTIF(Vertices[In-Degree],"&gt;= "&amp;F47)-COUNTIF(Vertices[In-Degree],"&gt;="&amp;F48)</f>
        <v>0</v>
      </c>
      <c r="H47" s="39">
        <f t="shared" si="12"/>
        <v>1.2000000000000002</v>
      </c>
      <c r="I47" s="40">
        <f>COUNTIF(Vertices[Out-Degree],"&gt;= "&amp;H47)-COUNTIF(Vertices[Out-Degree],"&gt;="&amp;H48)</f>
        <v>0</v>
      </c>
      <c r="J47" s="39">
        <f t="shared" si="13"/>
        <v>3.599999999999998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0.26055480000000003</v>
      </c>
      <c r="O47" s="40">
        <f>COUNTIF(Vertices[Eigenvector Centrality],"&gt;= "&amp;N47)-COUNTIF(Vertices[Eigenvector Centrality],"&gt;="&amp;N48)</f>
        <v>0</v>
      </c>
      <c r="P47" s="39">
        <f t="shared" si="16"/>
        <v>1.5450095999999987</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2.472727272727273</v>
      </c>
      <c r="G48" s="38">
        <f>COUNTIF(Vertices[In-Degree],"&gt;= "&amp;F48)-COUNTIF(Vertices[In-Degree],"&gt;="&amp;F49)</f>
        <v>0</v>
      </c>
      <c r="H48" s="37">
        <f t="shared" si="12"/>
        <v>1.2363636363636366</v>
      </c>
      <c r="I48" s="38">
        <f>COUNTIF(Vertices[Out-Degree],"&gt;= "&amp;H48)-COUNTIF(Vertices[Out-Degree],"&gt;="&amp;H49)</f>
        <v>0</v>
      </c>
      <c r="J48" s="37">
        <f t="shared" si="13"/>
        <v>3.7090909090909068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0.26845040000000003</v>
      </c>
      <c r="O48" s="38">
        <f>COUNTIF(Vertices[Eigenvector Centrality],"&gt;= "&amp;N48)-COUNTIF(Vertices[Eigenvector Centrality],"&gt;="&amp;N49)</f>
        <v>0</v>
      </c>
      <c r="P48" s="37">
        <f t="shared" si="16"/>
        <v>1.5733227090909077</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2.545454545454546</v>
      </c>
      <c r="G49" s="40">
        <f>COUNTIF(Vertices[In-Degree],"&gt;= "&amp;F49)-COUNTIF(Vertices[In-Degree],"&gt;="&amp;F50)</f>
        <v>0</v>
      </c>
      <c r="H49" s="39">
        <f t="shared" si="12"/>
        <v>1.272727272727273</v>
      </c>
      <c r="I49" s="40">
        <f>COUNTIF(Vertices[Out-Degree],"&gt;= "&amp;H49)-COUNTIF(Vertices[Out-Degree],"&gt;="&amp;H50)</f>
        <v>0</v>
      </c>
      <c r="J49" s="39">
        <f t="shared" si="13"/>
        <v>3.8181818181818157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0.27634600000000004</v>
      </c>
      <c r="O49" s="40">
        <f>COUNTIF(Vertices[Eigenvector Centrality],"&gt;= "&amp;N49)-COUNTIF(Vertices[Eigenvector Centrality],"&gt;="&amp;N50)</f>
        <v>0</v>
      </c>
      <c r="P49" s="39">
        <f t="shared" si="16"/>
        <v>1.6016358181818167</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2.6181818181818186</v>
      </c>
      <c r="G50" s="38">
        <f>COUNTIF(Vertices[In-Degree],"&gt;= "&amp;F50)-COUNTIF(Vertices[In-Degree],"&gt;="&amp;F51)</f>
        <v>0</v>
      </c>
      <c r="H50" s="37">
        <f t="shared" si="12"/>
        <v>1.3090909090909093</v>
      </c>
      <c r="I50" s="38">
        <f>COUNTIF(Vertices[Out-Degree],"&gt;= "&amp;H50)-COUNTIF(Vertices[Out-Degree],"&gt;="&amp;H51)</f>
        <v>0</v>
      </c>
      <c r="J50" s="37">
        <f t="shared" si="13"/>
        <v>3.9272727272727246</v>
      </c>
      <c r="K50" s="38">
        <f>COUNTIF(Vertices[Betweenness Centrality],"&gt;= "&amp;J50)-COUNTIF(Vertices[Betweenness Centrality],"&gt;="&amp;J51)</f>
        <v>2</v>
      </c>
      <c r="L50" s="37">
        <f t="shared" si="14"/>
        <v>0.6545454545454547</v>
      </c>
      <c r="M50" s="38">
        <f>COUNTIF(Vertices[Closeness Centrality],"&gt;= "&amp;L50)-COUNTIF(Vertices[Closeness Centrality],"&gt;="&amp;L51)</f>
        <v>0</v>
      </c>
      <c r="N50" s="37">
        <f t="shared" si="15"/>
        <v>0.28424160000000004</v>
      </c>
      <c r="O50" s="38">
        <f>COUNTIF(Vertices[Eigenvector Centrality],"&gt;= "&amp;N50)-COUNTIF(Vertices[Eigenvector Centrality],"&gt;="&amp;N51)</f>
        <v>0</v>
      </c>
      <c r="P50" s="37">
        <f t="shared" si="16"/>
        <v>1.6299489272727257</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2.6909090909090914</v>
      </c>
      <c r="G51" s="40">
        <f>COUNTIF(Vertices[In-Degree],"&gt;= "&amp;F51)-COUNTIF(Vertices[In-Degree],"&gt;="&amp;F52)</f>
        <v>0</v>
      </c>
      <c r="H51" s="39">
        <f t="shared" si="12"/>
        <v>1.3454545454545457</v>
      </c>
      <c r="I51" s="40">
        <f>COUNTIF(Vertices[Out-Degree],"&gt;= "&amp;H51)-COUNTIF(Vertices[Out-Degree],"&gt;="&amp;H52)</f>
        <v>0</v>
      </c>
      <c r="J51" s="39">
        <f t="shared" si="13"/>
        <v>4.0363636363636335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0.29213720000000004</v>
      </c>
      <c r="O51" s="40">
        <f>COUNTIF(Vertices[Eigenvector Centrality],"&gt;= "&amp;N51)-COUNTIF(Vertices[Eigenvector Centrality],"&gt;="&amp;N52)</f>
        <v>0</v>
      </c>
      <c r="P51" s="39">
        <f t="shared" si="16"/>
        <v>1.6582620363636347</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2.763636363636364</v>
      </c>
      <c r="G52" s="38">
        <f>COUNTIF(Vertices[In-Degree],"&gt;= "&amp;F52)-COUNTIF(Vertices[In-Degree],"&gt;="&amp;F53)</f>
        <v>0</v>
      </c>
      <c r="H52" s="37">
        <f t="shared" si="12"/>
        <v>1.381818181818182</v>
      </c>
      <c r="I52" s="38">
        <f>COUNTIF(Vertices[Out-Degree],"&gt;= "&amp;H52)-COUNTIF(Vertices[Out-Degree],"&gt;="&amp;H53)</f>
        <v>0</v>
      </c>
      <c r="J52" s="37">
        <f t="shared" si="13"/>
        <v>4.145454545454543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0.30003280000000004</v>
      </c>
      <c r="O52" s="38">
        <f>COUNTIF(Vertices[Eigenvector Centrality],"&gt;= "&amp;N52)-COUNTIF(Vertices[Eigenvector Centrality],"&gt;="&amp;N53)</f>
        <v>0</v>
      </c>
      <c r="P52" s="37">
        <f t="shared" si="16"/>
        <v>1.6865751454545437</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2.836363636363637</v>
      </c>
      <c r="G53" s="40">
        <f>COUNTIF(Vertices[In-Degree],"&gt;= "&amp;F53)-COUNTIF(Vertices[In-Degree],"&gt;="&amp;F54)</f>
        <v>0</v>
      </c>
      <c r="H53" s="39">
        <f t="shared" si="12"/>
        <v>1.4181818181818184</v>
      </c>
      <c r="I53" s="40">
        <f>COUNTIF(Vertices[Out-Degree],"&gt;= "&amp;H53)-COUNTIF(Vertices[Out-Degree],"&gt;="&amp;H54)</f>
        <v>0</v>
      </c>
      <c r="J53" s="39">
        <f t="shared" si="13"/>
        <v>4.254545454545452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0.30792840000000005</v>
      </c>
      <c r="O53" s="40">
        <f>COUNTIF(Vertices[Eigenvector Centrality],"&gt;= "&amp;N53)-COUNTIF(Vertices[Eigenvector Centrality],"&gt;="&amp;N54)</f>
        <v>0</v>
      </c>
      <c r="P53" s="39">
        <f t="shared" si="16"/>
        <v>1.7148882545454527</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2.9090909090909096</v>
      </c>
      <c r="G54" s="38">
        <f>COUNTIF(Vertices[In-Degree],"&gt;= "&amp;F54)-COUNTIF(Vertices[In-Degree],"&gt;="&amp;F55)</f>
        <v>0</v>
      </c>
      <c r="H54" s="37">
        <f t="shared" si="12"/>
        <v>1.4545454545454548</v>
      </c>
      <c r="I54" s="38">
        <f>COUNTIF(Vertices[Out-Degree],"&gt;= "&amp;H54)-COUNTIF(Vertices[Out-Degree],"&gt;="&amp;H55)</f>
        <v>0</v>
      </c>
      <c r="J54" s="37">
        <f t="shared" si="13"/>
        <v>4.3636363636363615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0.31582400000000005</v>
      </c>
      <c r="O54" s="38">
        <f>COUNTIF(Vertices[Eigenvector Centrality],"&gt;= "&amp;N54)-COUNTIF(Vertices[Eigenvector Centrality],"&gt;="&amp;N55)</f>
        <v>0</v>
      </c>
      <c r="P54" s="37">
        <f t="shared" si="16"/>
        <v>1.7432013636363617</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2.9818181818181824</v>
      </c>
      <c r="G55" s="40">
        <f>COUNTIF(Vertices[In-Degree],"&gt;= "&amp;F55)-COUNTIF(Vertices[In-Degree],"&gt;="&amp;F56)</f>
        <v>0</v>
      </c>
      <c r="H55" s="39">
        <f t="shared" si="12"/>
        <v>1.4909090909090912</v>
      </c>
      <c r="I55" s="40">
        <f>COUNTIF(Vertices[Out-Degree],"&gt;= "&amp;H55)-COUNTIF(Vertices[Out-Degree],"&gt;="&amp;H56)</f>
        <v>0</v>
      </c>
      <c r="J55" s="39">
        <f t="shared" si="13"/>
        <v>4.472727272727271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0.32371960000000005</v>
      </c>
      <c r="O55" s="40">
        <f>COUNTIF(Vertices[Eigenvector Centrality],"&gt;= "&amp;N55)-COUNTIF(Vertices[Eigenvector Centrality],"&gt;="&amp;N56)</f>
        <v>0</v>
      </c>
      <c r="P55" s="39">
        <f t="shared" si="16"/>
        <v>1.7715144727272707</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3.054545454545455</v>
      </c>
      <c r="G56" s="38">
        <f>COUNTIF(Vertices[In-Degree],"&gt;= "&amp;F56)-COUNTIF(Vertices[In-Degree],"&gt;="&amp;F57)</f>
        <v>0</v>
      </c>
      <c r="H56" s="37">
        <f t="shared" si="12"/>
        <v>1.5272727272727276</v>
      </c>
      <c r="I56" s="38">
        <f>COUNTIF(Vertices[Out-Degree],"&gt;= "&amp;H56)-COUNTIF(Vertices[Out-Degree],"&gt;="&amp;H57)</f>
        <v>0</v>
      </c>
      <c r="J56" s="37">
        <f t="shared" si="13"/>
        <v>4.58181818181818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0.33161520000000005</v>
      </c>
      <c r="O56" s="38">
        <f>COUNTIF(Vertices[Eigenvector Centrality],"&gt;= "&amp;N56)-COUNTIF(Vertices[Eigenvector Centrality],"&gt;="&amp;N57)</f>
        <v>0</v>
      </c>
      <c r="P56" s="37">
        <f t="shared" si="16"/>
        <v>1.7998275818181797</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v>
      </c>
      <c r="G57" s="42">
        <f>COUNTIF(Vertices[In-Degree],"&gt;= "&amp;F57)-COUNTIF(Vertices[In-Degree],"&gt;="&amp;F58)</f>
        <v>1</v>
      </c>
      <c r="H57" s="41">
        <f>MAX(Vertices[Out-Degree])</f>
        <v>2</v>
      </c>
      <c r="I57" s="42">
        <f>COUNTIF(Vertices[Out-Degree],"&gt;= "&amp;H57)-COUNTIF(Vertices[Out-Degree],"&gt;="&amp;H58)</f>
        <v>2</v>
      </c>
      <c r="J57" s="41">
        <f>MAX(Vertices[Betweenness Centrality])</f>
        <v>6</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0.434258</v>
      </c>
      <c r="O57" s="42">
        <f>COUNTIF(Vertices[Eigenvector Centrality],"&gt;= "&amp;N57)-COUNTIF(Vertices[Eigenvector Centrality],"&gt;="&amp;N58)</f>
        <v>1</v>
      </c>
      <c r="P57" s="41">
        <f>MAX(Vertices[PageRank])</f>
        <v>2.167898</v>
      </c>
      <c r="Q57" s="42">
        <f>COUNTIF(Vertices[PageRank],"&gt;= "&amp;P57)-COUNTIF(Vertices[PageRank],"&gt;="&amp;P58)</f>
        <v>1</v>
      </c>
      <c r="R57" s="41">
        <f>MAX(Vertices[Clustering Coefficient])</f>
        <v>0</v>
      </c>
      <c r="S57" s="45">
        <f>COUNTIF(Vertices[Clustering Coefficient],"&gt;= "&amp;R57)-COUNTIF(Vertices[Clustering Coefficient],"&gt;="&amp;R58)</f>
        <v>30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v>
      </c>
    </row>
    <row r="71" spans="1:2" ht="15">
      <c r="A71" s="33" t="s">
        <v>90</v>
      </c>
      <c r="B71" s="47">
        <f>_xlfn.IFERROR(AVERAGE(Vertices[In-Degree]),NoMetricMessage)</f>
        <v>0.9333333333333333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v>
      </c>
    </row>
    <row r="85" spans="1:2" ht="15">
      <c r="A85" s="33" t="s">
        <v>96</v>
      </c>
      <c r="B85" s="47">
        <f>_xlfn.IFERROR(AVERAGE(Vertices[Out-Degree]),NoMetricMessage)</f>
        <v>0.9333333333333333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v>
      </c>
    </row>
    <row r="99" spans="1:2" ht="15">
      <c r="A99" s="33" t="s">
        <v>102</v>
      </c>
      <c r="B99" s="47">
        <f>_xlfn.IFERROR(AVERAGE(Vertices[Betweenness Centrality]),NoMetricMessage)</f>
        <v>0.5333333333333333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0.23111110000000004</v>
      </c>
    </row>
    <row r="114" spans="1:2" ht="15">
      <c r="A114" s="33" t="s">
        <v>109</v>
      </c>
      <c r="B114" s="47">
        <f>_xlfn.IFERROR(MEDIAN(Vertices[Closeness Centrality]),NoMetricMessage)</f>
        <v>0.0833335</v>
      </c>
    </row>
    <row r="125" spans="1:2" ht="15">
      <c r="A125" s="33" t="s">
        <v>112</v>
      </c>
      <c r="B125" s="47">
        <f>IF(COUNT(Vertices[Eigenvector Centrality])&gt;0,N2,NoMetricMessage)</f>
        <v>0</v>
      </c>
    </row>
    <row r="126" spans="1:2" ht="15">
      <c r="A126" s="33" t="s">
        <v>113</v>
      </c>
      <c r="B126" s="47">
        <f>IF(COUNT(Vertices[Eigenvector Centrality])&gt;0,N57,NoMetricMessage)</f>
        <v>0.434258</v>
      </c>
    </row>
    <row r="127" spans="1:2" ht="15">
      <c r="A127" s="33" t="s">
        <v>114</v>
      </c>
      <c r="B127" s="47">
        <f>_xlfn.IFERROR(AVERAGE(Vertices[Eigenvector Centrality]),NoMetricMessage)</f>
        <v>0.03333326666666667</v>
      </c>
    </row>
    <row r="128" spans="1:2" ht="15">
      <c r="A128" s="33" t="s">
        <v>115</v>
      </c>
      <c r="B128" s="47">
        <f>_xlfn.IFERROR(MEDIAN(Vertices[Eigenvector Centrality]),NoMetricMessage)</f>
        <v>0</v>
      </c>
    </row>
    <row r="139" spans="1:2" ht="15">
      <c r="A139" s="33" t="s">
        <v>140</v>
      </c>
      <c r="B139" s="47">
        <f>IF(COUNT(Vertices[PageRank])&gt;0,P2,NoMetricMessage)</f>
        <v>0.610677</v>
      </c>
    </row>
    <row r="140" spans="1:2" ht="15">
      <c r="A140" s="33" t="s">
        <v>141</v>
      </c>
      <c r="B140" s="47">
        <f>IF(COUNT(Vertices[PageRank])&gt;0,P57,NoMetricMessage)</f>
        <v>2.167898</v>
      </c>
    </row>
    <row r="141" spans="1:2" ht="15">
      <c r="A141" s="33" t="s">
        <v>142</v>
      </c>
      <c r="B141" s="47">
        <f>_xlfn.IFERROR(AVERAGE(Vertices[PageRank]),NoMetricMessage)</f>
        <v>0.999982033333333</v>
      </c>
    </row>
    <row r="142" spans="1:2" ht="15">
      <c r="A142" s="33" t="s">
        <v>143</v>
      </c>
      <c r="B142" s="47">
        <f>_xlfn.IFERROR(MEDIAN(Vertices[PageRank]),NoMetricMessage)</f>
        <v>0.999982</v>
      </c>
    </row>
    <row r="153" spans="1:2" ht="15">
      <c r="A153" s="33" t="s">
        <v>118</v>
      </c>
      <c r="B153" s="47">
        <f>IF(COUNT(Vertices[Clustering Coefficient])&gt;0,R2,NoMetricMessage)</f>
        <v>0</v>
      </c>
    </row>
    <row r="154" spans="1:2" ht="15">
      <c r="A154" s="33" t="s">
        <v>119</v>
      </c>
      <c r="B154" s="47">
        <f>IF(COUNT(Vertices[Clustering Coefficient])&gt;0,R57,NoMetricMessage)</f>
        <v>0</v>
      </c>
    </row>
    <row r="155" spans="1:2" ht="15">
      <c r="A155" s="33" t="s">
        <v>120</v>
      </c>
      <c r="B155" s="47">
        <f>_xlfn.IFERROR(AVERAGE(Vertices[Clustering Coefficient]),NoMetricMessage)</f>
        <v>0</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1917</v>
      </c>
      <c r="K7" s="13" t="s">
        <v>1918</v>
      </c>
    </row>
    <row r="8" spans="1:11" ht="409.5">
      <c r="A8"/>
      <c r="B8">
        <v>2</v>
      </c>
      <c r="C8">
        <v>2</v>
      </c>
      <c r="D8" t="s">
        <v>61</v>
      </c>
      <c r="E8" t="s">
        <v>61</v>
      </c>
      <c r="H8" t="s">
        <v>73</v>
      </c>
      <c r="J8" t="s">
        <v>1919</v>
      </c>
      <c r="K8" s="13" t="s">
        <v>1920</v>
      </c>
    </row>
    <row r="9" spans="1:11" ht="409.5">
      <c r="A9"/>
      <c r="B9">
        <v>3</v>
      </c>
      <c r="C9">
        <v>4</v>
      </c>
      <c r="D9" t="s">
        <v>62</v>
      </c>
      <c r="E9" t="s">
        <v>62</v>
      </c>
      <c r="H9" t="s">
        <v>74</v>
      </c>
      <c r="J9" t="s">
        <v>1921</v>
      </c>
      <c r="K9" s="13" t="s">
        <v>1922</v>
      </c>
    </row>
    <row r="10" spans="1:11" ht="409.5">
      <c r="A10"/>
      <c r="B10">
        <v>4</v>
      </c>
      <c r="D10" t="s">
        <v>63</v>
      </c>
      <c r="E10" t="s">
        <v>63</v>
      </c>
      <c r="H10" t="s">
        <v>75</v>
      </c>
      <c r="J10" t="s">
        <v>1923</v>
      </c>
      <c r="K10" s="13" t="s">
        <v>1924</v>
      </c>
    </row>
    <row r="11" spans="1:11" ht="15">
      <c r="A11"/>
      <c r="B11">
        <v>5</v>
      </c>
      <c r="D11" t="s">
        <v>46</v>
      </c>
      <c r="E11">
        <v>1</v>
      </c>
      <c r="H11" t="s">
        <v>76</v>
      </c>
      <c r="J11" t="s">
        <v>1925</v>
      </c>
      <c r="K11" t="s">
        <v>1926</v>
      </c>
    </row>
    <row r="12" spans="1:11" ht="15">
      <c r="A12"/>
      <c r="B12"/>
      <c r="D12" t="s">
        <v>64</v>
      </c>
      <c r="E12">
        <v>2</v>
      </c>
      <c r="H12">
        <v>0</v>
      </c>
      <c r="J12" t="s">
        <v>1927</v>
      </c>
      <c r="K12" t="s">
        <v>1928</v>
      </c>
    </row>
    <row r="13" spans="1:11" ht="15">
      <c r="A13"/>
      <c r="B13"/>
      <c r="D13">
        <v>1</v>
      </c>
      <c r="E13">
        <v>3</v>
      </c>
      <c r="H13">
        <v>1</v>
      </c>
      <c r="J13" t="s">
        <v>1929</v>
      </c>
      <c r="K13" t="s">
        <v>1930</v>
      </c>
    </row>
    <row r="14" spans="4:11" ht="15">
      <c r="D14">
        <v>2</v>
      </c>
      <c r="E14">
        <v>4</v>
      </c>
      <c r="H14">
        <v>2</v>
      </c>
      <c r="J14" t="s">
        <v>1931</v>
      </c>
      <c r="K14" t="s">
        <v>1932</v>
      </c>
    </row>
    <row r="15" spans="4:11" ht="15">
      <c r="D15">
        <v>3</v>
      </c>
      <c r="E15">
        <v>5</v>
      </c>
      <c r="H15">
        <v>3</v>
      </c>
      <c r="J15" t="s">
        <v>1933</v>
      </c>
      <c r="K15" t="s">
        <v>1934</v>
      </c>
    </row>
    <row r="16" spans="4:11" ht="15">
      <c r="D16">
        <v>4</v>
      </c>
      <c r="E16">
        <v>6</v>
      </c>
      <c r="H16">
        <v>4</v>
      </c>
      <c r="J16" t="s">
        <v>1935</v>
      </c>
      <c r="K16" t="s">
        <v>1936</v>
      </c>
    </row>
    <row r="17" spans="4:11" ht="15">
      <c r="D17">
        <v>5</v>
      </c>
      <c r="E17">
        <v>7</v>
      </c>
      <c r="H17">
        <v>5</v>
      </c>
      <c r="J17" t="s">
        <v>1937</v>
      </c>
      <c r="K17" t="s">
        <v>1938</v>
      </c>
    </row>
    <row r="18" spans="4:11" ht="15">
      <c r="D18">
        <v>6</v>
      </c>
      <c r="E18">
        <v>8</v>
      </c>
      <c r="H18">
        <v>6</v>
      </c>
      <c r="J18" t="s">
        <v>1939</v>
      </c>
      <c r="K18" t="s">
        <v>1940</v>
      </c>
    </row>
    <row r="19" spans="4:11" ht="15">
      <c r="D19">
        <v>7</v>
      </c>
      <c r="E19">
        <v>9</v>
      </c>
      <c r="H19">
        <v>7</v>
      </c>
      <c r="J19" t="s">
        <v>1941</v>
      </c>
      <c r="K19" t="s">
        <v>1942</v>
      </c>
    </row>
    <row r="20" spans="4:11" ht="15">
      <c r="D20">
        <v>8</v>
      </c>
      <c r="H20">
        <v>8</v>
      </c>
      <c r="J20" t="s">
        <v>1943</v>
      </c>
      <c r="K20" t="s">
        <v>1944</v>
      </c>
    </row>
    <row r="21" spans="4:11" ht="409.5">
      <c r="D21">
        <v>9</v>
      </c>
      <c r="H21">
        <v>9</v>
      </c>
      <c r="J21" t="s">
        <v>1945</v>
      </c>
      <c r="K21" s="13" t="s">
        <v>1946</v>
      </c>
    </row>
    <row r="22" spans="4:11" ht="409.5">
      <c r="D22">
        <v>10</v>
      </c>
      <c r="J22" t="s">
        <v>1947</v>
      </c>
      <c r="K22" s="13" t="s">
        <v>1948</v>
      </c>
    </row>
    <row r="23" spans="4:11" ht="409.5">
      <c r="D23">
        <v>11</v>
      </c>
      <c r="J23" t="s">
        <v>1949</v>
      </c>
      <c r="K23" s="13" t="s">
        <v>1950</v>
      </c>
    </row>
    <row r="24" spans="10:11" ht="409.5">
      <c r="J24" t="s">
        <v>1951</v>
      </c>
      <c r="K24" s="13" t="s">
        <v>2638</v>
      </c>
    </row>
    <row r="25" spans="10:11" ht="15">
      <c r="J25" t="s">
        <v>1952</v>
      </c>
      <c r="K25" t="b">
        <v>0</v>
      </c>
    </row>
    <row r="26" spans="10:11" ht="15">
      <c r="J26" t="s">
        <v>2636</v>
      </c>
      <c r="K26" t="s">
        <v>2637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1970</v>
      </c>
      <c r="B1" s="13" t="s">
        <v>1971</v>
      </c>
      <c r="C1" s="13" t="s">
        <v>1972</v>
      </c>
      <c r="D1" s="13" t="s">
        <v>1974</v>
      </c>
      <c r="E1" s="13" t="s">
        <v>1973</v>
      </c>
      <c r="F1" s="13" t="s">
        <v>1976</v>
      </c>
      <c r="G1" s="13" t="s">
        <v>1975</v>
      </c>
      <c r="H1" s="13" t="s">
        <v>1978</v>
      </c>
      <c r="I1" s="13" t="s">
        <v>1977</v>
      </c>
      <c r="J1" s="13" t="s">
        <v>1980</v>
      </c>
      <c r="K1" s="13" t="s">
        <v>1979</v>
      </c>
      <c r="L1" s="13" t="s">
        <v>1982</v>
      </c>
      <c r="M1" s="13" t="s">
        <v>1981</v>
      </c>
      <c r="N1" s="13" t="s">
        <v>1983</v>
      </c>
    </row>
    <row r="2" spans="1:14" ht="15">
      <c r="A2" s="82" t="s">
        <v>601</v>
      </c>
      <c r="B2" s="78">
        <v>4</v>
      </c>
      <c r="C2" s="82" t="s">
        <v>587</v>
      </c>
      <c r="D2" s="78">
        <v>3</v>
      </c>
      <c r="E2" s="82" t="s">
        <v>601</v>
      </c>
      <c r="F2" s="78">
        <v>4</v>
      </c>
      <c r="G2" s="82" t="s">
        <v>589</v>
      </c>
      <c r="H2" s="78">
        <v>1</v>
      </c>
      <c r="I2" s="82" t="s">
        <v>591</v>
      </c>
      <c r="J2" s="78">
        <v>1</v>
      </c>
      <c r="K2" s="82" t="s">
        <v>631</v>
      </c>
      <c r="L2" s="78">
        <v>2</v>
      </c>
      <c r="M2" s="82" t="s">
        <v>585</v>
      </c>
      <c r="N2" s="78">
        <v>1</v>
      </c>
    </row>
    <row r="3" spans="1:14" ht="15">
      <c r="A3" s="82" t="s">
        <v>587</v>
      </c>
      <c r="B3" s="78">
        <v>3</v>
      </c>
      <c r="C3" s="82" t="s">
        <v>607</v>
      </c>
      <c r="D3" s="78">
        <v>3</v>
      </c>
      <c r="E3" s="82" t="s">
        <v>604</v>
      </c>
      <c r="F3" s="78">
        <v>3</v>
      </c>
      <c r="G3" s="78"/>
      <c r="H3" s="78"/>
      <c r="I3" s="78"/>
      <c r="J3" s="78"/>
      <c r="K3" s="82" t="s">
        <v>627</v>
      </c>
      <c r="L3" s="78">
        <v>1</v>
      </c>
      <c r="M3" s="78"/>
      <c r="N3" s="78"/>
    </row>
    <row r="4" spans="1:14" ht="15">
      <c r="A4" s="82" t="s">
        <v>604</v>
      </c>
      <c r="B4" s="78">
        <v>3</v>
      </c>
      <c r="C4" s="82" t="s">
        <v>584</v>
      </c>
      <c r="D4" s="78">
        <v>1</v>
      </c>
      <c r="E4" s="82" t="s">
        <v>588</v>
      </c>
      <c r="F4" s="78">
        <v>3</v>
      </c>
      <c r="G4" s="78"/>
      <c r="H4" s="78"/>
      <c r="I4" s="78"/>
      <c r="J4" s="78"/>
      <c r="K4" s="82" t="s">
        <v>628</v>
      </c>
      <c r="L4" s="78">
        <v>1</v>
      </c>
      <c r="M4" s="78"/>
      <c r="N4" s="78"/>
    </row>
    <row r="5" spans="1:14" ht="15">
      <c r="A5" s="82" t="s">
        <v>607</v>
      </c>
      <c r="B5" s="78">
        <v>3</v>
      </c>
      <c r="C5" s="82" t="s">
        <v>586</v>
      </c>
      <c r="D5" s="78">
        <v>1</v>
      </c>
      <c r="E5" s="82" t="s">
        <v>618</v>
      </c>
      <c r="F5" s="78">
        <v>2</v>
      </c>
      <c r="G5" s="78"/>
      <c r="H5" s="78"/>
      <c r="I5" s="78"/>
      <c r="J5" s="78"/>
      <c r="K5" s="82" t="s">
        <v>629</v>
      </c>
      <c r="L5" s="78">
        <v>1</v>
      </c>
      <c r="M5" s="78"/>
      <c r="N5" s="78"/>
    </row>
    <row r="6" spans="1:14" ht="15">
      <c r="A6" s="82" t="s">
        <v>588</v>
      </c>
      <c r="B6" s="78">
        <v>3</v>
      </c>
      <c r="C6" s="82" t="s">
        <v>590</v>
      </c>
      <c r="D6" s="78">
        <v>1</v>
      </c>
      <c r="E6" s="82" t="s">
        <v>608</v>
      </c>
      <c r="F6" s="78">
        <v>2</v>
      </c>
      <c r="G6" s="78"/>
      <c r="H6" s="78"/>
      <c r="I6" s="78"/>
      <c r="J6" s="78"/>
      <c r="K6" s="82" t="s">
        <v>630</v>
      </c>
      <c r="L6" s="78">
        <v>1</v>
      </c>
      <c r="M6" s="78"/>
      <c r="N6" s="78"/>
    </row>
    <row r="7" spans="1:14" ht="15">
      <c r="A7" s="82" t="s">
        <v>631</v>
      </c>
      <c r="B7" s="78">
        <v>2</v>
      </c>
      <c r="C7" s="82" t="s">
        <v>605</v>
      </c>
      <c r="D7" s="78">
        <v>1</v>
      </c>
      <c r="E7" s="82" t="s">
        <v>609</v>
      </c>
      <c r="F7" s="78">
        <v>2</v>
      </c>
      <c r="G7" s="78"/>
      <c r="H7" s="78"/>
      <c r="I7" s="78"/>
      <c r="J7" s="78"/>
      <c r="K7" s="78"/>
      <c r="L7" s="78"/>
      <c r="M7" s="78"/>
      <c r="N7" s="78"/>
    </row>
    <row r="8" spans="1:14" ht="15">
      <c r="A8" s="82" t="s">
        <v>618</v>
      </c>
      <c r="B8" s="78">
        <v>2</v>
      </c>
      <c r="C8" s="82" t="s">
        <v>606</v>
      </c>
      <c r="D8" s="78">
        <v>1</v>
      </c>
      <c r="E8" s="82" t="s">
        <v>610</v>
      </c>
      <c r="F8" s="78">
        <v>2</v>
      </c>
      <c r="G8" s="78"/>
      <c r="H8" s="78"/>
      <c r="I8" s="78"/>
      <c r="J8" s="78"/>
      <c r="K8" s="78"/>
      <c r="L8" s="78"/>
      <c r="M8" s="78"/>
      <c r="N8" s="78"/>
    </row>
    <row r="9" spans="1:14" ht="15">
      <c r="A9" s="82" t="s">
        <v>617</v>
      </c>
      <c r="B9" s="78">
        <v>2</v>
      </c>
      <c r="C9" s="82" t="s">
        <v>626</v>
      </c>
      <c r="D9" s="78">
        <v>1</v>
      </c>
      <c r="E9" s="82" t="s">
        <v>611</v>
      </c>
      <c r="F9" s="78">
        <v>2</v>
      </c>
      <c r="G9" s="78"/>
      <c r="H9" s="78"/>
      <c r="I9" s="78"/>
      <c r="J9" s="78"/>
      <c r="K9" s="78"/>
      <c r="L9" s="78"/>
      <c r="M9" s="78"/>
      <c r="N9" s="78"/>
    </row>
    <row r="10" spans="1:14" ht="15">
      <c r="A10" s="82" t="s">
        <v>616</v>
      </c>
      <c r="B10" s="78">
        <v>2</v>
      </c>
      <c r="C10" s="82" t="s">
        <v>619</v>
      </c>
      <c r="D10" s="78">
        <v>1</v>
      </c>
      <c r="E10" s="82" t="s">
        <v>612</v>
      </c>
      <c r="F10" s="78">
        <v>2</v>
      </c>
      <c r="G10" s="78"/>
      <c r="H10" s="78"/>
      <c r="I10" s="78"/>
      <c r="J10" s="78"/>
      <c r="K10" s="78"/>
      <c r="L10" s="78"/>
      <c r="M10" s="78"/>
      <c r="N10" s="78"/>
    </row>
    <row r="11" spans="1:14" ht="15">
      <c r="A11" s="82" t="s">
        <v>615</v>
      </c>
      <c r="B11" s="78">
        <v>2</v>
      </c>
      <c r="C11" s="82" t="s">
        <v>620</v>
      </c>
      <c r="D11" s="78">
        <v>1</v>
      </c>
      <c r="E11" s="82" t="s">
        <v>613</v>
      </c>
      <c r="F11" s="78">
        <v>2</v>
      </c>
      <c r="G11" s="78"/>
      <c r="H11" s="78"/>
      <c r="I11" s="78"/>
      <c r="J11" s="78"/>
      <c r="K11" s="78"/>
      <c r="L11" s="78"/>
      <c r="M11" s="78"/>
      <c r="N11" s="78"/>
    </row>
    <row r="14" spans="1:14" ht="15" customHeight="1">
      <c r="A14" s="13" t="s">
        <v>1988</v>
      </c>
      <c r="B14" s="13" t="s">
        <v>1971</v>
      </c>
      <c r="C14" s="13" t="s">
        <v>1989</v>
      </c>
      <c r="D14" s="13" t="s">
        <v>1974</v>
      </c>
      <c r="E14" s="13" t="s">
        <v>1990</v>
      </c>
      <c r="F14" s="13" t="s">
        <v>1976</v>
      </c>
      <c r="G14" s="13" t="s">
        <v>1991</v>
      </c>
      <c r="H14" s="13" t="s">
        <v>1978</v>
      </c>
      <c r="I14" s="13" t="s">
        <v>1992</v>
      </c>
      <c r="J14" s="13" t="s">
        <v>1980</v>
      </c>
      <c r="K14" s="13" t="s">
        <v>1993</v>
      </c>
      <c r="L14" s="13" t="s">
        <v>1982</v>
      </c>
      <c r="M14" s="13" t="s">
        <v>1994</v>
      </c>
      <c r="N14" s="13" t="s">
        <v>1983</v>
      </c>
    </row>
    <row r="15" spans="1:14" ht="15">
      <c r="A15" s="78" t="s">
        <v>893</v>
      </c>
      <c r="B15" s="78">
        <v>311</v>
      </c>
      <c r="C15" s="78" t="s">
        <v>899</v>
      </c>
      <c r="D15" s="78">
        <v>8</v>
      </c>
      <c r="E15" s="78" t="s">
        <v>893</v>
      </c>
      <c r="F15" s="78">
        <v>311</v>
      </c>
      <c r="G15" s="78" t="s">
        <v>894</v>
      </c>
      <c r="H15" s="78">
        <v>1</v>
      </c>
      <c r="I15" s="78" t="s">
        <v>896</v>
      </c>
      <c r="J15" s="78">
        <v>1</v>
      </c>
      <c r="K15" s="78" t="s">
        <v>902</v>
      </c>
      <c r="L15" s="78">
        <v>3</v>
      </c>
      <c r="M15" s="78" t="s">
        <v>890</v>
      </c>
      <c r="N15" s="78">
        <v>1</v>
      </c>
    </row>
    <row r="16" spans="1:14" ht="15">
      <c r="A16" s="78" t="s">
        <v>899</v>
      </c>
      <c r="B16" s="78">
        <v>8</v>
      </c>
      <c r="C16" s="78" t="s">
        <v>892</v>
      </c>
      <c r="D16" s="78">
        <v>3</v>
      </c>
      <c r="E16" s="78"/>
      <c r="F16" s="78"/>
      <c r="G16" s="78"/>
      <c r="H16" s="78"/>
      <c r="I16" s="78"/>
      <c r="J16" s="78"/>
      <c r="K16" s="78" t="s">
        <v>901</v>
      </c>
      <c r="L16" s="78">
        <v>2</v>
      </c>
      <c r="M16" s="78"/>
      <c r="N16" s="78"/>
    </row>
    <row r="17" spans="1:14" ht="15">
      <c r="A17" s="78" t="s">
        <v>892</v>
      </c>
      <c r="B17" s="78">
        <v>3</v>
      </c>
      <c r="C17" s="78" t="s">
        <v>898</v>
      </c>
      <c r="D17" s="78">
        <v>3</v>
      </c>
      <c r="E17" s="78"/>
      <c r="F17" s="78"/>
      <c r="G17" s="78"/>
      <c r="H17" s="78"/>
      <c r="I17" s="78"/>
      <c r="J17" s="78"/>
      <c r="K17" s="78" t="s">
        <v>900</v>
      </c>
      <c r="L17" s="78">
        <v>1</v>
      </c>
      <c r="M17" s="78"/>
      <c r="N17" s="78"/>
    </row>
    <row r="18" spans="1:14" ht="15">
      <c r="A18" s="78" t="s">
        <v>902</v>
      </c>
      <c r="B18" s="78">
        <v>3</v>
      </c>
      <c r="C18" s="78" t="s">
        <v>889</v>
      </c>
      <c r="D18" s="78">
        <v>1</v>
      </c>
      <c r="E18" s="78"/>
      <c r="F18" s="78"/>
      <c r="G18" s="78"/>
      <c r="H18" s="78"/>
      <c r="I18" s="78"/>
      <c r="J18" s="78"/>
      <c r="K18" s="78"/>
      <c r="L18" s="78"/>
      <c r="M18" s="78"/>
      <c r="N18" s="78"/>
    </row>
    <row r="19" spans="1:14" ht="15">
      <c r="A19" s="78" t="s">
        <v>898</v>
      </c>
      <c r="B19" s="78">
        <v>3</v>
      </c>
      <c r="C19" s="78" t="s">
        <v>891</v>
      </c>
      <c r="D19" s="78">
        <v>1</v>
      </c>
      <c r="E19" s="78"/>
      <c r="F19" s="78"/>
      <c r="G19" s="78"/>
      <c r="H19" s="78"/>
      <c r="I19" s="78"/>
      <c r="J19" s="78"/>
      <c r="K19" s="78"/>
      <c r="L19" s="78"/>
      <c r="M19" s="78"/>
      <c r="N19" s="78"/>
    </row>
    <row r="20" spans="1:14" ht="15">
      <c r="A20" s="78" t="s">
        <v>901</v>
      </c>
      <c r="B20" s="78">
        <v>2</v>
      </c>
      <c r="C20" s="78" t="s">
        <v>895</v>
      </c>
      <c r="D20" s="78">
        <v>1</v>
      </c>
      <c r="E20" s="78"/>
      <c r="F20" s="78"/>
      <c r="G20" s="78"/>
      <c r="H20" s="78"/>
      <c r="I20" s="78"/>
      <c r="J20" s="78"/>
      <c r="K20" s="78"/>
      <c r="L20" s="78"/>
      <c r="M20" s="78"/>
      <c r="N20" s="78"/>
    </row>
    <row r="21" spans="1:14" ht="15">
      <c r="A21" s="78" t="s">
        <v>890</v>
      </c>
      <c r="B21" s="78">
        <v>2</v>
      </c>
      <c r="C21" s="78" t="s">
        <v>897</v>
      </c>
      <c r="D21" s="78">
        <v>1</v>
      </c>
      <c r="E21" s="78"/>
      <c r="F21" s="78"/>
      <c r="G21" s="78"/>
      <c r="H21" s="78"/>
      <c r="I21" s="78"/>
      <c r="J21" s="78"/>
      <c r="K21" s="78"/>
      <c r="L21" s="78"/>
      <c r="M21" s="78"/>
      <c r="N21" s="78"/>
    </row>
    <row r="22" spans="1:14" ht="15">
      <c r="A22" s="78" t="s">
        <v>900</v>
      </c>
      <c r="B22" s="78">
        <v>1</v>
      </c>
      <c r="C22" s="78" t="s">
        <v>890</v>
      </c>
      <c r="D22" s="78">
        <v>1</v>
      </c>
      <c r="E22" s="78"/>
      <c r="F22" s="78"/>
      <c r="G22" s="78"/>
      <c r="H22" s="78"/>
      <c r="I22" s="78"/>
      <c r="J22" s="78"/>
      <c r="K22" s="78"/>
      <c r="L22" s="78"/>
      <c r="M22" s="78"/>
      <c r="N22" s="78"/>
    </row>
    <row r="23" spans="1:14" ht="15">
      <c r="A23" s="78" t="s">
        <v>897</v>
      </c>
      <c r="B23" s="78">
        <v>1</v>
      </c>
      <c r="C23" s="78"/>
      <c r="D23" s="78"/>
      <c r="E23" s="78"/>
      <c r="F23" s="78"/>
      <c r="G23" s="78"/>
      <c r="H23" s="78"/>
      <c r="I23" s="78"/>
      <c r="J23" s="78"/>
      <c r="K23" s="78"/>
      <c r="L23" s="78"/>
      <c r="M23" s="78"/>
      <c r="N23" s="78"/>
    </row>
    <row r="24" spans="1:14" ht="15">
      <c r="A24" s="78" t="s">
        <v>894</v>
      </c>
      <c r="B24" s="78">
        <v>1</v>
      </c>
      <c r="C24" s="78"/>
      <c r="D24" s="78"/>
      <c r="E24" s="78"/>
      <c r="F24" s="78"/>
      <c r="G24" s="78"/>
      <c r="H24" s="78"/>
      <c r="I24" s="78"/>
      <c r="J24" s="78"/>
      <c r="K24" s="78"/>
      <c r="L24" s="78"/>
      <c r="M24" s="78"/>
      <c r="N24" s="78"/>
    </row>
    <row r="27" spans="1:14" ht="15" customHeight="1">
      <c r="A27" s="13" t="s">
        <v>1998</v>
      </c>
      <c r="B27" s="13" t="s">
        <v>1971</v>
      </c>
      <c r="C27" s="13" t="s">
        <v>2007</v>
      </c>
      <c r="D27" s="13" t="s">
        <v>1974</v>
      </c>
      <c r="E27" s="13" t="s">
        <v>2011</v>
      </c>
      <c r="F27" s="13" t="s">
        <v>1976</v>
      </c>
      <c r="G27" s="13" t="s">
        <v>2012</v>
      </c>
      <c r="H27" s="13" t="s">
        <v>1978</v>
      </c>
      <c r="I27" s="13" t="s">
        <v>2014</v>
      </c>
      <c r="J27" s="13" t="s">
        <v>1980</v>
      </c>
      <c r="K27" s="13" t="s">
        <v>2018</v>
      </c>
      <c r="L27" s="13" t="s">
        <v>1982</v>
      </c>
      <c r="M27" s="13" t="s">
        <v>2025</v>
      </c>
      <c r="N27" s="13" t="s">
        <v>1983</v>
      </c>
    </row>
    <row r="28" spans="1:14" ht="15">
      <c r="A28" s="78" t="s">
        <v>914</v>
      </c>
      <c r="B28" s="78">
        <v>330</v>
      </c>
      <c r="C28" s="78" t="s">
        <v>914</v>
      </c>
      <c r="D28" s="78">
        <v>24</v>
      </c>
      <c r="E28" s="78" t="s">
        <v>2002</v>
      </c>
      <c r="F28" s="78">
        <v>311</v>
      </c>
      <c r="G28" s="78" t="s">
        <v>914</v>
      </c>
      <c r="H28" s="78">
        <v>2</v>
      </c>
      <c r="I28" s="78" t="s">
        <v>2015</v>
      </c>
      <c r="J28" s="78">
        <v>1</v>
      </c>
      <c r="K28" s="78" t="s">
        <v>914</v>
      </c>
      <c r="L28" s="78">
        <v>6</v>
      </c>
      <c r="M28" s="78" t="s">
        <v>2026</v>
      </c>
      <c r="N28" s="78">
        <v>1</v>
      </c>
    </row>
    <row r="29" spans="1:14" ht="15">
      <c r="A29" s="78" t="s">
        <v>1999</v>
      </c>
      <c r="B29" s="78">
        <v>315</v>
      </c>
      <c r="C29" s="78" t="s">
        <v>217</v>
      </c>
      <c r="D29" s="78">
        <v>9</v>
      </c>
      <c r="E29" s="78" t="s">
        <v>2003</v>
      </c>
      <c r="F29" s="78">
        <v>311</v>
      </c>
      <c r="G29" s="78" t="s">
        <v>2013</v>
      </c>
      <c r="H29" s="78">
        <v>1</v>
      </c>
      <c r="I29" s="78" t="s">
        <v>2016</v>
      </c>
      <c r="J29" s="78">
        <v>1</v>
      </c>
      <c r="K29" s="78" t="s">
        <v>1999</v>
      </c>
      <c r="L29" s="78">
        <v>3</v>
      </c>
      <c r="M29" s="78" t="s">
        <v>914</v>
      </c>
      <c r="N29" s="78">
        <v>1</v>
      </c>
    </row>
    <row r="30" spans="1:14" ht="15">
      <c r="A30" s="78" t="s">
        <v>2000</v>
      </c>
      <c r="B30" s="78">
        <v>313</v>
      </c>
      <c r="C30" s="78" t="s">
        <v>1999</v>
      </c>
      <c r="D30" s="78">
        <v>7</v>
      </c>
      <c r="E30" s="78" t="s">
        <v>2000</v>
      </c>
      <c r="F30" s="78">
        <v>310</v>
      </c>
      <c r="G30" s="78"/>
      <c r="H30" s="78"/>
      <c r="I30" s="78" t="s">
        <v>914</v>
      </c>
      <c r="J30" s="78">
        <v>1</v>
      </c>
      <c r="K30" s="78" t="s">
        <v>2019</v>
      </c>
      <c r="L30" s="78">
        <v>2</v>
      </c>
      <c r="M30" s="78" t="s">
        <v>2027</v>
      </c>
      <c r="N30" s="78">
        <v>1</v>
      </c>
    </row>
    <row r="31" spans="1:14" ht="15">
      <c r="A31" s="78" t="s">
        <v>2001</v>
      </c>
      <c r="B31" s="78">
        <v>313</v>
      </c>
      <c r="C31" s="78" t="s">
        <v>2001</v>
      </c>
      <c r="D31" s="78">
        <v>6</v>
      </c>
      <c r="E31" s="78" t="s">
        <v>2001</v>
      </c>
      <c r="F31" s="78">
        <v>307</v>
      </c>
      <c r="G31" s="78"/>
      <c r="H31" s="78"/>
      <c r="I31" s="78" t="s">
        <v>2017</v>
      </c>
      <c r="J31" s="78">
        <v>1</v>
      </c>
      <c r="K31" s="78" t="s">
        <v>2020</v>
      </c>
      <c r="L31" s="78">
        <v>2</v>
      </c>
      <c r="M31" s="78"/>
      <c r="N31" s="78"/>
    </row>
    <row r="32" spans="1:14" ht="15">
      <c r="A32" s="78" t="s">
        <v>2002</v>
      </c>
      <c r="B32" s="78">
        <v>311</v>
      </c>
      <c r="C32" s="78" t="s">
        <v>2005</v>
      </c>
      <c r="D32" s="78">
        <v>5</v>
      </c>
      <c r="E32" s="78" t="s">
        <v>1999</v>
      </c>
      <c r="F32" s="78">
        <v>305</v>
      </c>
      <c r="G32" s="78"/>
      <c r="H32" s="78"/>
      <c r="I32" s="78"/>
      <c r="J32" s="78"/>
      <c r="K32" s="78" t="s">
        <v>2021</v>
      </c>
      <c r="L32" s="78">
        <v>1</v>
      </c>
      <c r="M32" s="78"/>
      <c r="N32" s="78"/>
    </row>
    <row r="33" spans="1:14" ht="15">
      <c r="A33" s="78" t="s">
        <v>2003</v>
      </c>
      <c r="B33" s="78">
        <v>311</v>
      </c>
      <c r="C33" s="78" t="s">
        <v>2008</v>
      </c>
      <c r="D33" s="78">
        <v>5</v>
      </c>
      <c r="E33" s="78" t="s">
        <v>914</v>
      </c>
      <c r="F33" s="78">
        <v>296</v>
      </c>
      <c r="G33" s="78"/>
      <c r="H33" s="78"/>
      <c r="I33" s="78"/>
      <c r="J33" s="78"/>
      <c r="K33" s="78" t="s">
        <v>2010</v>
      </c>
      <c r="L33" s="78">
        <v>1</v>
      </c>
      <c r="M33" s="78"/>
      <c r="N33" s="78"/>
    </row>
    <row r="34" spans="1:14" ht="15">
      <c r="A34" s="78" t="s">
        <v>2004</v>
      </c>
      <c r="B34" s="78">
        <v>287</v>
      </c>
      <c r="C34" s="78" t="s">
        <v>2006</v>
      </c>
      <c r="D34" s="78">
        <v>5</v>
      </c>
      <c r="E34" s="78" t="s">
        <v>2004</v>
      </c>
      <c r="F34" s="78">
        <v>287</v>
      </c>
      <c r="G34" s="78"/>
      <c r="H34" s="78"/>
      <c r="I34" s="78"/>
      <c r="J34" s="78"/>
      <c r="K34" s="78" t="s">
        <v>2022</v>
      </c>
      <c r="L34" s="78">
        <v>1</v>
      </c>
      <c r="M34" s="78"/>
      <c r="N34" s="78"/>
    </row>
    <row r="35" spans="1:14" ht="15">
      <c r="A35" s="78" t="s">
        <v>217</v>
      </c>
      <c r="B35" s="78">
        <v>9</v>
      </c>
      <c r="C35" s="78" t="s">
        <v>2009</v>
      </c>
      <c r="D35" s="78">
        <v>3</v>
      </c>
      <c r="E35" s="78"/>
      <c r="F35" s="78"/>
      <c r="G35" s="78"/>
      <c r="H35" s="78"/>
      <c r="I35" s="78"/>
      <c r="J35" s="78"/>
      <c r="K35" s="78" t="s">
        <v>2023</v>
      </c>
      <c r="L35" s="78">
        <v>1</v>
      </c>
      <c r="M35" s="78"/>
      <c r="N35" s="78"/>
    </row>
    <row r="36" spans="1:14" ht="15">
      <c r="A36" s="78" t="s">
        <v>2005</v>
      </c>
      <c r="B36" s="78">
        <v>5</v>
      </c>
      <c r="C36" s="78" t="s">
        <v>2010</v>
      </c>
      <c r="D36" s="78">
        <v>3</v>
      </c>
      <c r="E36" s="78"/>
      <c r="F36" s="78"/>
      <c r="G36" s="78"/>
      <c r="H36" s="78"/>
      <c r="I36" s="78"/>
      <c r="J36" s="78"/>
      <c r="K36" s="78" t="s">
        <v>2024</v>
      </c>
      <c r="L36" s="78">
        <v>1</v>
      </c>
      <c r="M36" s="78"/>
      <c r="N36" s="78"/>
    </row>
    <row r="37" spans="1:14" ht="15">
      <c r="A37" s="78" t="s">
        <v>2006</v>
      </c>
      <c r="B37" s="78">
        <v>5</v>
      </c>
      <c r="C37" s="78" t="s">
        <v>2000</v>
      </c>
      <c r="D37" s="78">
        <v>3</v>
      </c>
      <c r="E37" s="78"/>
      <c r="F37" s="78"/>
      <c r="G37" s="78"/>
      <c r="H37" s="78"/>
      <c r="I37" s="78"/>
      <c r="J37" s="78"/>
      <c r="K37" s="78"/>
      <c r="L37" s="78"/>
      <c r="M37" s="78"/>
      <c r="N37" s="78"/>
    </row>
    <row r="40" spans="1:14" ht="15" customHeight="1">
      <c r="A40" s="13" t="s">
        <v>2031</v>
      </c>
      <c r="B40" s="13" t="s">
        <v>1971</v>
      </c>
      <c r="C40" s="13" t="s">
        <v>2042</v>
      </c>
      <c r="D40" s="13" t="s">
        <v>1974</v>
      </c>
      <c r="E40" s="13" t="s">
        <v>2049</v>
      </c>
      <c r="F40" s="13" t="s">
        <v>1976</v>
      </c>
      <c r="G40" s="13" t="s">
        <v>2054</v>
      </c>
      <c r="H40" s="13" t="s">
        <v>1978</v>
      </c>
      <c r="I40" s="13" t="s">
        <v>2065</v>
      </c>
      <c r="J40" s="13" t="s">
        <v>1980</v>
      </c>
      <c r="K40" s="13" t="s">
        <v>2076</v>
      </c>
      <c r="L40" s="13" t="s">
        <v>1982</v>
      </c>
      <c r="M40" s="78" t="s">
        <v>2084</v>
      </c>
      <c r="N40" s="78" t="s">
        <v>1983</v>
      </c>
    </row>
    <row r="41" spans="1:14" ht="15">
      <c r="A41" s="84" t="s">
        <v>2032</v>
      </c>
      <c r="B41" s="84">
        <v>71</v>
      </c>
      <c r="C41" s="84" t="s">
        <v>2037</v>
      </c>
      <c r="D41" s="84">
        <v>24</v>
      </c>
      <c r="E41" s="84" t="s">
        <v>2041</v>
      </c>
      <c r="F41" s="84">
        <v>311</v>
      </c>
      <c r="G41" s="84" t="s">
        <v>2055</v>
      </c>
      <c r="H41" s="84">
        <v>4</v>
      </c>
      <c r="I41" s="84" t="s">
        <v>2066</v>
      </c>
      <c r="J41" s="84">
        <v>4</v>
      </c>
      <c r="K41" s="84" t="s">
        <v>2037</v>
      </c>
      <c r="L41" s="84">
        <v>6</v>
      </c>
      <c r="M41" s="84"/>
      <c r="N41" s="84"/>
    </row>
    <row r="42" spans="1:14" ht="15">
      <c r="A42" s="84" t="s">
        <v>2033</v>
      </c>
      <c r="B42" s="84">
        <v>58</v>
      </c>
      <c r="C42" s="84" t="s">
        <v>2043</v>
      </c>
      <c r="D42" s="84">
        <v>9</v>
      </c>
      <c r="E42" s="84" t="s">
        <v>2050</v>
      </c>
      <c r="F42" s="84">
        <v>311</v>
      </c>
      <c r="G42" s="84" t="s">
        <v>2056</v>
      </c>
      <c r="H42" s="84">
        <v>2</v>
      </c>
      <c r="I42" s="84" t="s">
        <v>2067</v>
      </c>
      <c r="J42" s="84">
        <v>3</v>
      </c>
      <c r="K42" s="84" t="s">
        <v>2077</v>
      </c>
      <c r="L42" s="84">
        <v>4</v>
      </c>
      <c r="M42" s="84"/>
      <c r="N42" s="84"/>
    </row>
    <row r="43" spans="1:14" ht="15">
      <c r="A43" s="84" t="s">
        <v>2034</v>
      </c>
      <c r="B43" s="84">
        <v>0</v>
      </c>
      <c r="C43" s="84" t="s">
        <v>2038</v>
      </c>
      <c r="D43" s="84">
        <v>7</v>
      </c>
      <c r="E43" s="84" t="s">
        <v>2039</v>
      </c>
      <c r="F43" s="84">
        <v>310</v>
      </c>
      <c r="G43" s="84" t="s">
        <v>2057</v>
      </c>
      <c r="H43" s="84">
        <v>2</v>
      </c>
      <c r="I43" s="84" t="s">
        <v>2068</v>
      </c>
      <c r="J43" s="84">
        <v>2</v>
      </c>
      <c r="K43" s="84" t="s">
        <v>2078</v>
      </c>
      <c r="L43" s="84">
        <v>3</v>
      </c>
      <c r="M43" s="84"/>
      <c r="N43" s="84"/>
    </row>
    <row r="44" spans="1:14" ht="15">
      <c r="A44" s="84" t="s">
        <v>2035</v>
      </c>
      <c r="B44" s="84">
        <v>4728</v>
      </c>
      <c r="C44" s="84" t="s">
        <v>2040</v>
      </c>
      <c r="D44" s="84">
        <v>6</v>
      </c>
      <c r="E44" s="84" t="s">
        <v>2040</v>
      </c>
      <c r="F44" s="84">
        <v>307</v>
      </c>
      <c r="G44" s="84" t="s">
        <v>2058</v>
      </c>
      <c r="H44" s="84">
        <v>2</v>
      </c>
      <c r="I44" s="84" t="s">
        <v>2069</v>
      </c>
      <c r="J44" s="84">
        <v>2</v>
      </c>
      <c r="K44" s="84" t="s">
        <v>2079</v>
      </c>
      <c r="L44" s="84">
        <v>3</v>
      </c>
      <c r="M44" s="84"/>
      <c r="N44" s="84"/>
    </row>
    <row r="45" spans="1:14" ht="15">
      <c r="A45" s="84" t="s">
        <v>2036</v>
      </c>
      <c r="B45" s="84">
        <v>4857</v>
      </c>
      <c r="C45" s="84" t="s">
        <v>2044</v>
      </c>
      <c r="D45" s="84">
        <v>5</v>
      </c>
      <c r="E45" s="84" t="s">
        <v>2038</v>
      </c>
      <c r="F45" s="84">
        <v>305</v>
      </c>
      <c r="G45" s="84" t="s">
        <v>2059</v>
      </c>
      <c r="H45" s="84">
        <v>2</v>
      </c>
      <c r="I45" s="84" t="s">
        <v>2070</v>
      </c>
      <c r="J45" s="84">
        <v>2</v>
      </c>
      <c r="K45" s="84" t="s">
        <v>2038</v>
      </c>
      <c r="L45" s="84">
        <v>3</v>
      </c>
      <c r="M45" s="84"/>
      <c r="N45" s="84"/>
    </row>
    <row r="46" spans="1:14" ht="15">
      <c r="A46" s="84" t="s">
        <v>2037</v>
      </c>
      <c r="B46" s="84">
        <v>330</v>
      </c>
      <c r="C46" s="84" t="s">
        <v>2045</v>
      </c>
      <c r="D46" s="84">
        <v>5</v>
      </c>
      <c r="E46" s="84" t="s">
        <v>2037</v>
      </c>
      <c r="F46" s="84">
        <v>296</v>
      </c>
      <c r="G46" s="84" t="s">
        <v>2060</v>
      </c>
      <c r="H46" s="84">
        <v>2</v>
      </c>
      <c r="I46" s="84" t="s">
        <v>2071</v>
      </c>
      <c r="J46" s="84">
        <v>2</v>
      </c>
      <c r="K46" s="84" t="s">
        <v>2080</v>
      </c>
      <c r="L46" s="84">
        <v>2</v>
      </c>
      <c r="M46" s="84"/>
      <c r="N46" s="84"/>
    </row>
    <row r="47" spans="1:14" ht="15">
      <c r="A47" s="84" t="s">
        <v>2038</v>
      </c>
      <c r="B47" s="84">
        <v>315</v>
      </c>
      <c r="C47" s="84" t="s">
        <v>2046</v>
      </c>
      <c r="D47" s="84">
        <v>5</v>
      </c>
      <c r="E47" s="84" t="s">
        <v>2051</v>
      </c>
      <c r="F47" s="84">
        <v>287</v>
      </c>
      <c r="G47" s="84" t="s">
        <v>2061</v>
      </c>
      <c r="H47" s="84">
        <v>2</v>
      </c>
      <c r="I47" s="84" t="s">
        <v>2072</v>
      </c>
      <c r="J47" s="84">
        <v>2</v>
      </c>
      <c r="K47" s="84" t="s">
        <v>2081</v>
      </c>
      <c r="L47" s="84">
        <v>2</v>
      </c>
      <c r="M47" s="84"/>
      <c r="N47" s="84"/>
    </row>
    <row r="48" spans="1:14" ht="15">
      <c r="A48" s="84" t="s">
        <v>2039</v>
      </c>
      <c r="B48" s="84">
        <v>313</v>
      </c>
      <c r="C48" s="84" t="s">
        <v>2047</v>
      </c>
      <c r="D48" s="84">
        <v>3</v>
      </c>
      <c r="E48" s="84" t="s">
        <v>2003</v>
      </c>
      <c r="F48" s="84">
        <v>271</v>
      </c>
      <c r="G48" s="84" t="s">
        <v>2062</v>
      </c>
      <c r="H48" s="84">
        <v>2</v>
      </c>
      <c r="I48" s="84" t="s">
        <v>2073</v>
      </c>
      <c r="J48" s="84">
        <v>2</v>
      </c>
      <c r="K48" s="84" t="s">
        <v>2082</v>
      </c>
      <c r="L48" s="84">
        <v>2</v>
      </c>
      <c r="M48" s="84"/>
      <c r="N48" s="84"/>
    </row>
    <row r="49" spans="1:14" ht="15">
      <c r="A49" s="84" t="s">
        <v>2040</v>
      </c>
      <c r="B49" s="84">
        <v>313</v>
      </c>
      <c r="C49" s="84" t="s">
        <v>2048</v>
      </c>
      <c r="D49" s="84">
        <v>3</v>
      </c>
      <c r="E49" s="84" t="s">
        <v>2052</v>
      </c>
      <c r="F49" s="84">
        <v>119</v>
      </c>
      <c r="G49" s="84" t="s">
        <v>2063</v>
      </c>
      <c r="H49" s="84">
        <v>2</v>
      </c>
      <c r="I49" s="84" t="s">
        <v>2074</v>
      </c>
      <c r="J49" s="84">
        <v>2</v>
      </c>
      <c r="K49" s="84" t="s">
        <v>2010</v>
      </c>
      <c r="L49" s="84">
        <v>2</v>
      </c>
      <c r="M49" s="84"/>
      <c r="N49" s="84"/>
    </row>
    <row r="50" spans="1:14" ht="15">
      <c r="A50" s="84" t="s">
        <v>2041</v>
      </c>
      <c r="B50" s="84">
        <v>311</v>
      </c>
      <c r="C50" s="84" t="s">
        <v>2039</v>
      </c>
      <c r="D50" s="84">
        <v>3</v>
      </c>
      <c r="E50" s="84" t="s">
        <v>2053</v>
      </c>
      <c r="F50" s="84">
        <v>90</v>
      </c>
      <c r="G50" s="84" t="s">
        <v>2064</v>
      </c>
      <c r="H50" s="84">
        <v>2</v>
      </c>
      <c r="I50" s="84" t="s">
        <v>2075</v>
      </c>
      <c r="J50" s="84">
        <v>2</v>
      </c>
      <c r="K50" s="84" t="s">
        <v>2083</v>
      </c>
      <c r="L50" s="84">
        <v>2</v>
      </c>
      <c r="M50" s="84"/>
      <c r="N50" s="84"/>
    </row>
    <row r="53" spans="1:14" ht="15" customHeight="1">
      <c r="A53" s="13" t="s">
        <v>2091</v>
      </c>
      <c r="B53" s="13" t="s">
        <v>1971</v>
      </c>
      <c r="C53" s="13" t="s">
        <v>2102</v>
      </c>
      <c r="D53" s="13" t="s">
        <v>1974</v>
      </c>
      <c r="E53" s="13" t="s">
        <v>2113</v>
      </c>
      <c r="F53" s="13" t="s">
        <v>1976</v>
      </c>
      <c r="G53" s="13" t="s">
        <v>2114</v>
      </c>
      <c r="H53" s="13" t="s">
        <v>1978</v>
      </c>
      <c r="I53" s="13" t="s">
        <v>2125</v>
      </c>
      <c r="J53" s="13" t="s">
        <v>1980</v>
      </c>
      <c r="K53" s="13" t="s">
        <v>2136</v>
      </c>
      <c r="L53" s="13" t="s">
        <v>1982</v>
      </c>
      <c r="M53" s="78" t="s">
        <v>2146</v>
      </c>
      <c r="N53" s="78" t="s">
        <v>1983</v>
      </c>
    </row>
    <row r="54" spans="1:14" ht="15">
      <c r="A54" s="84" t="s">
        <v>2092</v>
      </c>
      <c r="B54" s="84">
        <v>311</v>
      </c>
      <c r="C54" s="84" t="s">
        <v>2103</v>
      </c>
      <c r="D54" s="84">
        <v>6</v>
      </c>
      <c r="E54" s="84" t="s">
        <v>2092</v>
      </c>
      <c r="F54" s="84">
        <v>311</v>
      </c>
      <c r="G54" s="84" t="s">
        <v>2115</v>
      </c>
      <c r="H54" s="84">
        <v>2</v>
      </c>
      <c r="I54" s="84" t="s">
        <v>2126</v>
      </c>
      <c r="J54" s="84">
        <v>2</v>
      </c>
      <c r="K54" s="84" t="s">
        <v>2137</v>
      </c>
      <c r="L54" s="84">
        <v>3</v>
      </c>
      <c r="M54" s="84"/>
      <c r="N54" s="84"/>
    </row>
    <row r="55" spans="1:14" ht="15">
      <c r="A55" s="84" t="s">
        <v>2093</v>
      </c>
      <c r="B55" s="84">
        <v>310</v>
      </c>
      <c r="C55" s="84" t="s">
        <v>2104</v>
      </c>
      <c r="D55" s="84">
        <v>5</v>
      </c>
      <c r="E55" s="84" t="s">
        <v>2093</v>
      </c>
      <c r="F55" s="84">
        <v>310</v>
      </c>
      <c r="G55" s="84" t="s">
        <v>2116</v>
      </c>
      <c r="H55" s="84">
        <v>2</v>
      </c>
      <c r="I55" s="84" t="s">
        <v>2127</v>
      </c>
      <c r="J55" s="84">
        <v>2</v>
      </c>
      <c r="K55" s="84" t="s">
        <v>2138</v>
      </c>
      <c r="L55" s="84">
        <v>2</v>
      </c>
      <c r="M55" s="84"/>
      <c r="N55" s="84"/>
    </row>
    <row r="56" spans="1:14" ht="15">
      <c r="A56" s="84" t="s">
        <v>2094</v>
      </c>
      <c r="B56" s="84">
        <v>307</v>
      </c>
      <c r="C56" s="84" t="s">
        <v>2105</v>
      </c>
      <c r="D56" s="84">
        <v>5</v>
      </c>
      <c r="E56" s="84" t="s">
        <v>2094</v>
      </c>
      <c r="F56" s="84">
        <v>307</v>
      </c>
      <c r="G56" s="84" t="s">
        <v>2117</v>
      </c>
      <c r="H56" s="84">
        <v>2</v>
      </c>
      <c r="I56" s="84" t="s">
        <v>2128</v>
      </c>
      <c r="J56" s="84">
        <v>2</v>
      </c>
      <c r="K56" s="84" t="s">
        <v>2139</v>
      </c>
      <c r="L56" s="84">
        <v>2</v>
      </c>
      <c r="M56" s="84"/>
      <c r="N56" s="84"/>
    </row>
    <row r="57" spans="1:14" ht="15">
      <c r="A57" s="84" t="s">
        <v>2095</v>
      </c>
      <c r="B57" s="84">
        <v>305</v>
      </c>
      <c r="C57" s="84" t="s">
        <v>2106</v>
      </c>
      <c r="D57" s="84">
        <v>3</v>
      </c>
      <c r="E57" s="84" t="s">
        <v>2095</v>
      </c>
      <c r="F57" s="84">
        <v>305</v>
      </c>
      <c r="G57" s="84" t="s">
        <v>2118</v>
      </c>
      <c r="H57" s="84">
        <v>2</v>
      </c>
      <c r="I57" s="84" t="s">
        <v>2129</v>
      </c>
      <c r="J57" s="84">
        <v>2</v>
      </c>
      <c r="K57" s="84" t="s">
        <v>2140</v>
      </c>
      <c r="L57" s="84">
        <v>2</v>
      </c>
      <c r="M57" s="84"/>
      <c r="N57" s="84"/>
    </row>
    <row r="58" spans="1:14" ht="15">
      <c r="A58" s="84" t="s">
        <v>2096</v>
      </c>
      <c r="B58" s="84">
        <v>300</v>
      </c>
      <c r="C58" s="84" t="s">
        <v>2107</v>
      </c>
      <c r="D58" s="84">
        <v>3</v>
      </c>
      <c r="E58" s="84" t="s">
        <v>2096</v>
      </c>
      <c r="F58" s="84">
        <v>296</v>
      </c>
      <c r="G58" s="84" t="s">
        <v>2119</v>
      </c>
      <c r="H58" s="84">
        <v>2</v>
      </c>
      <c r="I58" s="84" t="s">
        <v>2130</v>
      </c>
      <c r="J58" s="84">
        <v>2</v>
      </c>
      <c r="K58" s="84" t="s">
        <v>2141</v>
      </c>
      <c r="L58" s="84">
        <v>2</v>
      </c>
      <c r="M58" s="84"/>
      <c r="N58" s="84"/>
    </row>
    <row r="59" spans="1:14" ht="15">
      <c r="A59" s="84" t="s">
        <v>2097</v>
      </c>
      <c r="B59" s="84">
        <v>287</v>
      </c>
      <c r="C59" s="84" t="s">
        <v>2108</v>
      </c>
      <c r="D59" s="84">
        <v>3</v>
      </c>
      <c r="E59" s="84" t="s">
        <v>2097</v>
      </c>
      <c r="F59" s="84">
        <v>287</v>
      </c>
      <c r="G59" s="84" t="s">
        <v>2120</v>
      </c>
      <c r="H59" s="84">
        <v>2</v>
      </c>
      <c r="I59" s="84" t="s">
        <v>2131</v>
      </c>
      <c r="J59" s="84">
        <v>2</v>
      </c>
      <c r="K59" s="84" t="s">
        <v>2142</v>
      </c>
      <c r="L59" s="84">
        <v>2</v>
      </c>
      <c r="M59" s="84"/>
      <c r="N59" s="84"/>
    </row>
    <row r="60" spans="1:14" ht="15">
      <c r="A60" s="84" t="s">
        <v>2098</v>
      </c>
      <c r="B60" s="84">
        <v>90</v>
      </c>
      <c r="C60" s="84" t="s">
        <v>2109</v>
      </c>
      <c r="D60" s="84">
        <v>3</v>
      </c>
      <c r="E60" s="84" t="s">
        <v>2098</v>
      </c>
      <c r="F60" s="84">
        <v>90</v>
      </c>
      <c r="G60" s="84" t="s">
        <v>2121</v>
      </c>
      <c r="H60" s="84">
        <v>2</v>
      </c>
      <c r="I60" s="84" t="s">
        <v>2132</v>
      </c>
      <c r="J60" s="84">
        <v>2</v>
      </c>
      <c r="K60" s="84" t="s">
        <v>2143</v>
      </c>
      <c r="L60" s="84">
        <v>2</v>
      </c>
      <c r="M60" s="84"/>
      <c r="N60" s="84"/>
    </row>
    <row r="61" spans="1:14" ht="15">
      <c r="A61" s="84" t="s">
        <v>2099</v>
      </c>
      <c r="B61" s="84">
        <v>63</v>
      </c>
      <c r="C61" s="84" t="s">
        <v>2110</v>
      </c>
      <c r="D61" s="84">
        <v>3</v>
      </c>
      <c r="E61" s="84" t="s">
        <v>2099</v>
      </c>
      <c r="F61" s="84">
        <v>63</v>
      </c>
      <c r="G61" s="84" t="s">
        <v>2122</v>
      </c>
      <c r="H61" s="84">
        <v>2</v>
      </c>
      <c r="I61" s="84" t="s">
        <v>2133</v>
      </c>
      <c r="J61" s="84">
        <v>2</v>
      </c>
      <c r="K61" s="84" t="s">
        <v>2144</v>
      </c>
      <c r="L61" s="84">
        <v>2</v>
      </c>
      <c r="M61" s="84"/>
      <c r="N61" s="84"/>
    </row>
    <row r="62" spans="1:14" ht="15">
      <c r="A62" s="84" t="s">
        <v>2100</v>
      </c>
      <c r="B62" s="84">
        <v>54</v>
      </c>
      <c r="C62" s="84" t="s">
        <v>2111</v>
      </c>
      <c r="D62" s="84">
        <v>3</v>
      </c>
      <c r="E62" s="84" t="s">
        <v>2100</v>
      </c>
      <c r="F62" s="84">
        <v>54</v>
      </c>
      <c r="G62" s="84" t="s">
        <v>2123</v>
      </c>
      <c r="H62" s="84">
        <v>2</v>
      </c>
      <c r="I62" s="84" t="s">
        <v>2134</v>
      </c>
      <c r="J62" s="84">
        <v>2</v>
      </c>
      <c r="K62" s="84" t="s">
        <v>2145</v>
      </c>
      <c r="L62" s="84">
        <v>2</v>
      </c>
      <c r="M62" s="84"/>
      <c r="N62" s="84"/>
    </row>
    <row r="63" spans="1:14" ht="15">
      <c r="A63" s="84" t="s">
        <v>2101</v>
      </c>
      <c r="B63" s="84">
        <v>34</v>
      </c>
      <c r="C63" s="84" t="s">
        <v>2112</v>
      </c>
      <c r="D63" s="84">
        <v>3</v>
      </c>
      <c r="E63" s="84" t="s">
        <v>2101</v>
      </c>
      <c r="F63" s="84">
        <v>34</v>
      </c>
      <c r="G63" s="84" t="s">
        <v>2124</v>
      </c>
      <c r="H63" s="84">
        <v>2</v>
      </c>
      <c r="I63" s="84" t="s">
        <v>2135</v>
      </c>
      <c r="J63" s="84">
        <v>2</v>
      </c>
      <c r="K63" s="84"/>
      <c r="L63" s="84"/>
      <c r="M63" s="84"/>
      <c r="N63" s="84"/>
    </row>
    <row r="66" spans="1:14" ht="15" customHeight="1">
      <c r="A66" s="78" t="s">
        <v>2153</v>
      </c>
      <c r="B66" s="78" t="s">
        <v>1971</v>
      </c>
      <c r="C66" s="78" t="s">
        <v>2155</v>
      </c>
      <c r="D66" s="78" t="s">
        <v>1974</v>
      </c>
      <c r="E66" s="78" t="s">
        <v>2156</v>
      </c>
      <c r="F66" s="78" t="s">
        <v>1976</v>
      </c>
      <c r="G66" s="78" t="s">
        <v>2159</v>
      </c>
      <c r="H66" s="78" t="s">
        <v>1978</v>
      </c>
      <c r="I66" s="78" t="s">
        <v>2161</v>
      </c>
      <c r="J66" s="78" t="s">
        <v>1980</v>
      </c>
      <c r="K66" s="78" t="s">
        <v>2163</v>
      </c>
      <c r="L66" s="78" t="s">
        <v>1982</v>
      </c>
      <c r="M66" s="78" t="s">
        <v>2165</v>
      </c>
      <c r="N66" s="78" t="s">
        <v>1983</v>
      </c>
    </row>
    <row r="67" spans="1:14" ht="15">
      <c r="A67" s="78"/>
      <c r="B67" s="78"/>
      <c r="C67" s="78"/>
      <c r="D67" s="78"/>
      <c r="E67" s="78"/>
      <c r="F67" s="78"/>
      <c r="G67" s="78"/>
      <c r="H67" s="78"/>
      <c r="I67" s="78"/>
      <c r="J67" s="78"/>
      <c r="K67" s="78"/>
      <c r="L67" s="78"/>
      <c r="M67" s="78"/>
      <c r="N67" s="78"/>
    </row>
    <row r="69" spans="1:14" ht="15" customHeight="1">
      <c r="A69" s="13" t="s">
        <v>2154</v>
      </c>
      <c r="B69" s="13" t="s">
        <v>1971</v>
      </c>
      <c r="C69" s="78" t="s">
        <v>2157</v>
      </c>
      <c r="D69" s="78" t="s">
        <v>1974</v>
      </c>
      <c r="E69" s="13" t="s">
        <v>2158</v>
      </c>
      <c r="F69" s="13" t="s">
        <v>1976</v>
      </c>
      <c r="G69" s="13" t="s">
        <v>2160</v>
      </c>
      <c r="H69" s="13" t="s">
        <v>1978</v>
      </c>
      <c r="I69" s="13" t="s">
        <v>2162</v>
      </c>
      <c r="J69" s="13" t="s">
        <v>1980</v>
      </c>
      <c r="K69" s="13" t="s">
        <v>2164</v>
      </c>
      <c r="L69" s="13" t="s">
        <v>1982</v>
      </c>
      <c r="M69" s="13" t="s">
        <v>2166</v>
      </c>
      <c r="N69" s="13" t="s">
        <v>1983</v>
      </c>
    </row>
    <row r="70" spans="1:14" ht="15">
      <c r="A70" s="78" t="s">
        <v>237</v>
      </c>
      <c r="B70" s="78">
        <v>29</v>
      </c>
      <c r="C70" s="78"/>
      <c r="D70" s="78"/>
      <c r="E70" s="78" t="s">
        <v>237</v>
      </c>
      <c r="F70" s="78">
        <v>29</v>
      </c>
      <c r="G70" s="78" t="s">
        <v>220</v>
      </c>
      <c r="H70" s="78">
        <v>1</v>
      </c>
      <c r="I70" s="78" t="s">
        <v>222</v>
      </c>
      <c r="J70" s="78">
        <v>1</v>
      </c>
      <c r="K70" s="78" t="s">
        <v>234</v>
      </c>
      <c r="L70" s="78">
        <v>1</v>
      </c>
      <c r="M70" s="78" t="s">
        <v>238</v>
      </c>
      <c r="N70" s="78">
        <v>1</v>
      </c>
    </row>
    <row r="71" spans="1:14" ht="15">
      <c r="A71" s="78" t="s">
        <v>234</v>
      </c>
      <c r="B71" s="78">
        <v>1</v>
      </c>
      <c r="C71" s="78"/>
      <c r="D71" s="78"/>
      <c r="E71" s="78"/>
      <c r="F71" s="78"/>
      <c r="G71" s="78" t="s">
        <v>241</v>
      </c>
      <c r="H71" s="78">
        <v>1</v>
      </c>
      <c r="I71" s="78" t="s">
        <v>240</v>
      </c>
      <c r="J71" s="78">
        <v>1</v>
      </c>
      <c r="K71" s="78"/>
      <c r="L71" s="78"/>
      <c r="M71" s="78"/>
      <c r="N71" s="78"/>
    </row>
    <row r="72" spans="1:14" ht="15">
      <c r="A72" s="78" t="s">
        <v>222</v>
      </c>
      <c r="B72" s="78">
        <v>1</v>
      </c>
      <c r="C72" s="78"/>
      <c r="D72" s="78"/>
      <c r="E72" s="78"/>
      <c r="F72" s="78"/>
      <c r="G72" s="78" t="s">
        <v>239</v>
      </c>
      <c r="H72" s="78">
        <v>1</v>
      </c>
      <c r="I72" s="78"/>
      <c r="J72" s="78"/>
      <c r="K72" s="78"/>
      <c r="L72" s="78"/>
      <c r="M72" s="78"/>
      <c r="N72" s="78"/>
    </row>
    <row r="73" spans="1:14" ht="15">
      <c r="A73" s="78" t="s">
        <v>220</v>
      </c>
      <c r="B73" s="78">
        <v>1</v>
      </c>
      <c r="C73" s="78"/>
      <c r="D73" s="78"/>
      <c r="E73" s="78"/>
      <c r="F73" s="78"/>
      <c r="G73" s="78" t="s">
        <v>223</v>
      </c>
      <c r="H73" s="78">
        <v>1</v>
      </c>
      <c r="I73" s="78"/>
      <c r="J73" s="78"/>
      <c r="K73" s="78"/>
      <c r="L73" s="78"/>
      <c r="M73" s="78"/>
      <c r="N73" s="78"/>
    </row>
    <row r="74" spans="1:14" ht="15">
      <c r="A74" s="78" t="s">
        <v>241</v>
      </c>
      <c r="B74" s="78">
        <v>1</v>
      </c>
      <c r="C74" s="78"/>
      <c r="D74" s="78"/>
      <c r="E74" s="78"/>
      <c r="F74" s="78"/>
      <c r="G74" s="78"/>
      <c r="H74" s="78"/>
      <c r="I74" s="78"/>
      <c r="J74" s="78"/>
      <c r="K74" s="78"/>
      <c r="L74" s="78"/>
      <c r="M74" s="78"/>
      <c r="N74" s="78"/>
    </row>
    <row r="75" spans="1:14" ht="15">
      <c r="A75" s="78" t="s">
        <v>239</v>
      </c>
      <c r="B75" s="78">
        <v>1</v>
      </c>
      <c r="C75" s="78"/>
      <c r="D75" s="78"/>
      <c r="E75" s="78"/>
      <c r="F75" s="78"/>
      <c r="G75" s="78"/>
      <c r="H75" s="78"/>
      <c r="I75" s="78"/>
      <c r="J75" s="78"/>
      <c r="K75" s="78"/>
      <c r="L75" s="78"/>
      <c r="M75" s="78"/>
      <c r="N75" s="78"/>
    </row>
    <row r="76" spans="1:14" ht="15">
      <c r="A76" s="78" t="s">
        <v>223</v>
      </c>
      <c r="B76" s="78">
        <v>1</v>
      </c>
      <c r="C76" s="78"/>
      <c r="D76" s="78"/>
      <c r="E76" s="78"/>
      <c r="F76" s="78"/>
      <c r="G76" s="78"/>
      <c r="H76" s="78"/>
      <c r="I76" s="78"/>
      <c r="J76" s="78"/>
      <c r="K76" s="78"/>
      <c r="L76" s="78"/>
      <c r="M76" s="78"/>
      <c r="N76" s="78"/>
    </row>
    <row r="77" spans="1:14" ht="15">
      <c r="A77" s="78" t="s">
        <v>240</v>
      </c>
      <c r="B77" s="78">
        <v>1</v>
      </c>
      <c r="C77" s="78"/>
      <c r="D77" s="78"/>
      <c r="E77" s="78"/>
      <c r="F77" s="78"/>
      <c r="G77" s="78"/>
      <c r="H77" s="78"/>
      <c r="I77" s="78"/>
      <c r="J77" s="78"/>
      <c r="K77" s="78"/>
      <c r="L77" s="78"/>
      <c r="M77" s="78"/>
      <c r="N77" s="78"/>
    </row>
    <row r="78" spans="1:14" ht="15">
      <c r="A78" s="78" t="s">
        <v>238</v>
      </c>
      <c r="B78" s="78">
        <v>1</v>
      </c>
      <c r="C78" s="78"/>
      <c r="D78" s="78"/>
      <c r="E78" s="78"/>
      <c r="F78" s="78"/>
      <c r="G78" s="78"/>
      <c r="H78" s="78"/>
      <c r="I78" s="78"/>
      <c r="J78" s="78"/>
      <c r="K78" s="78"/>
      <c r="L78" s="78"/>
      <c r="M78" s="78"/>
      <c r="N78" s="78"/>
    </row>
    <row r="81" spans="1:14" ht="15" customHeight="1">
      <c r="A81" s="13" t="s">
        <v>2171</v>
      </c>
      <c r="B81" s="13" t="s">
        <v>1971</v>
      </c>
      <c r="C81" s="13" t="s">
        <v>2172</v>
      </c>
      <c r="D81" s="13" t="s">
        <v>1974</v>
      </c>
      <c r="E81" s="13" t="s">
        <v>2173</v>
      </c>
      <c r="F81" s="13" t="s">
        <v>1976</v>
      </c>
      <c r="G81" s="13" t="s">
        <v>2174</v>
      </c>
      <c r="H81" s="13" t="s">
        <v>1978</v>
      </c>
      <c r="I81" s="13" t="s">
        <v>2175</v>
      </c>
      <c r="J81" s="13" t="s">
        <v>1980</v>
      </c>
      <c r="K81" s="13" t="s">
        <v>2176</v>
      </c>
      <c r="L81" s="13" t="s">
        <v>1982</v>
      </c>
      <c r="M81" s="13" t="s">
        <v>2177</v>
      </c>
      <c r="N81" s="13" t="s">
        <v>1983</v>
      </c>
    </row>
    <row r="82" spans="1:14" ht="15">
      <c r="A82" s="114" t="s">
        <v>225</v>
      </c>
      <c r="B82" s="78">
        <v>228637</v>
      </c>
      <c r="C82" s="114" t="s">
        <v>215</v>
      </c>
      <c r="D82" s="78">
        <v>63741</v>
      </c>
      <c r="E82" s="114" t="s">
        <v>225</v>
      </c>
      <c r="F82" s="78">
        <v>228637</v>
      </c>
      <c r="G82" s="114" t="s">
        <v>239</v>
      </c>
      <c r="H82" s="78">
        <v>38915</v>
      </c>
      <c r="I82" s="114" t="s">
        <v>240</v>
      </c>
      <c r="J82" s="78">
        <v>29642</v>
      </c>
      <c r="K82" s="114" t="s">
        <v>234</v>
      </c>
      <c r="L82" s="78">
        <v>14090</v>
      </c>
      <c r="M82" s="114" t="s">
        <v>214</v>
      </c>
      <c r="N82" s="78">
        <v>19731</v>
      </c>
    </row>
    <row r="83" spans="1:14" ht="15">
      <c r="A83" s="114" t="s">
        <v>215</v>
      </c>
      <c r="B83" s="78">
        <v>63741</v>
      </c>
      <c r="C83" s="114" t="s">
        <v>217</v>
      </c>
      <c r="D83" s="78">
        <v>39711</v>
      </c>
      <c r="E83" s="114" t="s">
        <v>231</v>
      </c>
      <c r="F83" s="78">
        <v>39213</v>
      </c>
      <c r="G83" s="114" t="s">
        <v>220</v>
      </c>
      <c r="H83" s="78">
        <v>30050</v>
      </c>
      <c r="I83" s="114" t="s">
        <v>224</v>
      </c>
      <c r="J83" s="78">
        <v>6323</v>
      </c>
      <c r="K83" s="114" t="s">
        <v>235</v>
      </c>
      <c r="L83" s="78">
        <v>956</v>
      </c>
      <c r="M83" s="114" t="s">
        <v>238</v>
      </c>
      <c r="N83" s="78">
        <v>17166</v>
      </c>
    </row>
    <row r="84" spans="1:14" ht="15">
      <c r="A84" s="114" t="s">
        <v>217</v>
      </c>
      <c r="B84" s="78">
        <v>39711</v>
      </c>
      <c r="C84" s="114" t="s">
        <v>236</v>
      </c>
      <c r="D84" s="78">
        <v>35409</v>
      </c>
      <c r="E84" s="114" t="s">
        <v>237</v>
      </c>
      <c r="F84" s="78">
        <v>28071</v>
      </c>
      <c r="G84" s="114" t="s">
        <v>241</v>
      </c>
      <c r="H84" s="78">
        <v>259</v>
      </c>
      <c r="I84" s="114" t="s">
        <v>222</v>
      </c>
      <c r="J84" s="78">
        <v>1566</v>
      </c>
      <c r="K84" s="114"/>
      <c r="L84" s="78"/>
      <c r="M84" s="114"/>
      <c r="N84" s="78"/>
    </row>
    <row r="85" spans="1:14" ht="15">
      <c r="A85" s="114" t="s">
        <v>231</v>
      </c>
      <c r="B85" s="78">
        <v>39213</v>
      </c>
      <c r="C85" s="114" t="s">
        <v>232</v>
      </c>
      <c r="D85" s="78">
        <v>23435</v>
      </c>
      <c r="E85" s="114" t="s">
        <v>218</v>
      </c>
      <c r="F85" s="78">
        <v>12038</v>
      </c>
      <c r="G85" s="114" t="s">
        <v>223</v>
      </c>
      <c r="H85" s="78">
        <v>115</v>
      </c>
      <c r="I85" s="114"/>
      <c r="J85" s="78"/>
      <c r="K85" s="114"/>
      <c r="L85" s="78"/>
      <c r="M85" s="114"/>
      <c r="N85" s="78"/>
    </row>
    <row r="86" spans="1:14" ht="15">
      <c r="A86" s="114" t="s">
        <v>239</v>
      </c>
      <c r="B86" s="78">
        <v>38915</v>
      </c>
      <c r="C86" s="114" t="s">
        <v>228</v>
      </c>
      <c r="D86" s="78">
        <v>19920</v>
      </c>
      <c r="E86" s="114"/>
      <c r="F86" s="78"/>
      <c r="G86" s="114"/>
      <c r="H86" s="78"/>
      <c r="I86" s="114"/>
      <c r="J86" s="78"/>
      <c r="K86" s="114"/>
      <c r="L86" s="78"/>
      <c r="M86" s="114"/>
      <c r="N86" s="78"/>
    </row>
    <row r="87" spans="1:14" ht="15">
      <c r="A87" s="114" t="s">
        <v>236</v>
      </c>
      <c r="B87" s="78">
        <v>35409</v>
      </c>
      <c r="C87" s="114" t="s">
        <v>216</v>
      </c>
      <c r="D87" s="78">
        <v>18523</v>
      </c>
      <c r="E87" s="114"/>
      <c r="F87" s="78"/>
      <c r="G87" s="114"/>
      <c r="H87" s="78"/>
      <c r="I87" s="114"/>
      <c r="J87" s="78"/>
      <c r="K87" s="114"/>
      <c r="L87" s="78"/>
      <c r="M87" s="114"/>
      <c r="N87" s="78"/>
    </row>
    <row r="88" spans="1:14" ht="15">
      <c r="A88" s="114" t="s">
        <v>220</v>
      </c>
      <c r="B88" s="78">
        <v>30050</v>
      </c>
      <c r="C88" s="114" t="s">
        <v>230</v>
      </c>
      <c r="D88" s="78">
        <v>2630</v>
      </c>
      <c r="E88" s="114"/>
      <c r="F88" s="78"/>
      <c r="G88" s="114"/>
      <c r="H88" s="78"/>
      <c r="I88" s="114"/>
      <c r="J88" s="78"/>
      <c r="K88" s="114"/>
      <c r="L88" s="78"/>
      <c r="M88" s="114"/>
      <c r="N88" s="78"/>
    </row>
    <row r="89" spans="1:14" ht="15">
      <c r="A89" s="114" t="s">
        <v>240</v>
      </c>
      <c r="B89" s="78">
        <v>29642</v>
      </c>
      <c r="C89" s="114" t="s">
        <v>212</v>
      </c>
      <c r="D89" s="78">
        <v>1418</v>
      </c>
      <c r="E89" s="114"/>
      <c r="F89" s="78"/>
      <c r="G89" s="114"/>
      <c r="H89" s="78"/>
      <c r="I89" s="114"/>
      <c r="J89" s="78"/>
      <c r="K89" s="114"/>
      <c r="L89" s="78"/>
      <c r="M89" s="114"/>
      <c r="N89" s="78"/>
    </row>
    <row r="90" spans="1:14" ht="15">
      <c r="A90" s="114" t="s">
        <v>237</v>
      </c>
      <c r="B90" s="78">
        <v>28071</v>
      </c>
      <c r="C90" s="114" t="s">
        <v>213</v>
      </c>
      <c r="D90" s="78">
        <v>760</v>
      </c>
      <c r="E90" s="114"/>
      <c r="F90" s="78"/>
      <c r="G90" s="114"/>
      <c r="H90" s="78"/>
      <c r="I90" s="114"/>
      <c r="J90" s="78"/>
      <c r="K90" s="114"/>
      <c r="L90" s="78"/>
      <c r="M90" s="114"/>
      <c r="N90" s="78"/>
    </row>
    <row r="91" spans="1:14" ht="15">
      <c r="A91" s="114" t="s">
        <v>232</v>
      </c>
      <c r="B91" s="78">
        <v>23435</v>
      </c>
      <c r="C91" s="114" t="s">
        <v>229</v>
      </c>
      <c r="D91" s="78">
        <v>644</v>
      </c>
      <c r="E91" s="114"/>
      <c r="F91" s="78"/>
      <c r="G91" s="114"/>
      <c r="H91" s="78"/>
      <c r="I91" s="114"/>
      <c r="J91" s="78"/>
      <c r="K91" s="114"/>
      <c r="L91" s="78"/>
      <c r="M91" s="114"/>
      <c r="N91" s="78"/>
    </row>
  </sheetData>
  <hyperlinks>
    <hyperlink ref="A2" r:id="rId1" display="http://jobzel.com/item.php?id=49767"/>
    <hyperlink ref="A3" r:id="rId2" display="http://studycourse.org/course-directory/course/the-complete-recruiter-in-28-days-online/14/34"/>
    <hyperlink ref="A4" r:id="rId3" display="http://jobzel.com/item.php?id=49789"/>
    <hyperlink ref="A5" r:id="rId4" display="https://careersherpa.net/best-twitter-accounts-for-job-search-advice-2019/"/>
    <hyperlink ref="A6" r:id="rId5" display="http://jobzel.com/item.php?id=49303"/>
    <hyperlink ref="A7" r:id="rId6" display="https://www.lollydaskal.com/leadership/7-reasons-your-people-are-frustrated-with-your-leadership/?utm_source=twitter_c70154b2-41bc-4ac9-948d-7fe36fb2ccf1&amp;utm_medium=broxburndrive&amp;utm_term=&amp;utm_content=&amp;utm_campaign="/>
    <hyperlink ref="A8" r:id="rId7" display="http://jobzel.com/item.php?id=50743"/>
    <hyperlink ref="A9" r:id="rId8" display="http://jobzel.com/item.php?id=50742"/>
    <hyperlink ref="A10" r:id="rId9" display="http://jobzel.com/item.php?id=50741"/>
    <hyperlink ref="A11" r:id="rId10" display="http://jobzel.com/item.php?id=50740"/>
    <hyperlink ref="C2" r:id="rId11" display="http://studycourse.org/course-directory/course/the-complete-recruiter-in-28-days-online/14/34"/>
    <hyperlink ref="C3" r:id="rId12" display="https://careersherpa.net/best-twitter-accounts-for-job-search-advice-2019/"/>
    <hyperlink ref="C4" r:id="rId13" display="https://blog.peoplehum.com/general/employee-engagement-importance/"/>
    <hyperlink ref="C5" r:id="rId14" display="https://twitter.com/Damien_Bancal/status/1169564381216149504"/>
    <hyperlink ref="C6" r:id="rId15" display="https://www.youtube.com/watch?time_continue=27&amp;v=8ef2kujFJ_o"/>
    <hyperlink ref="C7" r:id="rId16" display="https://www.fi.edu/sensory-friendly-everyday?fbclid=IwAR3r-egjTTdRlYOY26MY_nBiFJNu7VkCSA29GTGcjks3JERRf5WMe1w_uGA"/>
    <hyperlink ref="C8" r:id="rId17" display="https://www.linkedin.com/slink?code=f8v-feM"/>
    <hyperlink ref="C9" r:id="rId18" display="https://www.geezlove.com/Michel968"/>
    <hyperlink ref="C10" r:id="rId19" display="https://www.geezlove.com/Angy490112"/>
    <hyperlink ref="C11" r:id="rId20" display="https://www.geezlove.com/lesly680"/>
    <hyperlink ref="E2" r:id="rId21" display="http://jobzel.com/item.php?id=49767"/>
    <hyperlink ref="E3" r:id="rId22" display="http://jobzel.com/item.php?id=49789"/>
    <hyperlink ref="E4" r:id="rId23" display="http://jobzel.com/item.php?id=49303"/>
    <hyperlink ref="E5" r:id="rId24" display="http://jobzel.com/item.php?id=50743"/>
    <hyperlink ref="E6" r:id="rId25" display="http://jobzel.com/item.php?id=49622"/>
    <hyperlink ref="E7" r:id="rId26" display="http://jobzel.com/item.php?id=49968"/>
    <hyperlink ref="E8" r:id="rId27" display="http://jobzel.com/item.php?id=49969"/>
    <hyperlink ref="E9" r:id="rId28" display="http://jobzel.com/item.php?id=50717"/>
    <hyperlink ref="E10" r:id="rId29" display="http://jobzel.com/item.php?id=50718"/>
    <hyperlink ref="E11" r:id="rId30" display="http://jobzel.com/item.php?id=50719"/>
    <hyperlink ref="G2" r:id="rId31" display="https://www.europe1.fr/faits-divers/violences-conjugales-une-affaire-resolue-rapidement-grace-a-une-plateforme-en-ligne-3918361"/>
    <hyperlink ref="I2" r:id="rId32" display="https://www.ecommerce-nation.fr/service-client-etre-visuel/"/>
    <hyperlink ref="K2" r:id="rId33" display="https://www.lollydaskal.com/leadership/7-reasons-your-people-are-frustrated-with-your-leadership/?utm_source=twitter_c70154b2-41bc-4ac9-948d-7fe36fb2ccf1&amp;utm_medium=broxburndrive&amp;utm_term=&amp;utm_content=&amp;utm_campaign="/>
    <hyperlink ref="K3" r:id="rId34" display="https://www.tinypulse.com/blog/13-surprising-statistics-about-employee-retention?utm_source=twitter_afb09c20-a687-4542-b631-2a172a0d904b&amp;utm_medium=broxburndrive&amp;utm_term=&amp;utm_content=&amp;utm_campaign="/>
    <hyperlink ref="K4" r:id="rId35" display="http://ow.ly/2ReB30nHmjh"/>
    <hyperlink ref="K5" r:id="rId36" display="https://www.lollydaskal.com/leadership/5-ways-smart-people-sabotage-their-success/?utm_source=twitter_44bab3c8-587c-493c-968d-f745a0a87dba&amp;utm_medium=broxburndrive&amp;utm_term=&amp;utm_content=&amp;utm_campaign="/>
    <hyperlink ref="K6" r:id="rId37" display="http://ow.ly/UYzH30nHmdK"/>
    <hyperlink ref="M2" r:id="rId38" display="https://www.linkedin.com/pulse/podcast-remote-workers-more-productive-joey-price"/>
  </hyperlinks>
  <printOptions/>
  <pageMargins left="0.7" right="0.7" top="0.75" bottom="0.75" header="0.3" footer="0.3"/>
  <pageSetup orientation="portrait" paperSize="9"/>
  <tableParts>
    <tablePart r:id="rId41"/>
    <tablePart r:id="rId44"/>
    <tablePart r:id="rId39"/>
    <tablePart r:id="rId42"/>
    <tablePart r:id="rId46"/>
    <tablePart r:id="rId43"/>
    <tablePart r:id="rId45"/>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2267</v>
      </c>
      <c r="B1" s="13" t="s">
        <v>2541</v>
      </c>
      <c r="C1" s="13" t="s">
        <v>2542</v>
      </c>
      <c r="D1" s="13" t="s">
        <v>144</v>
      </c>
      <c r="E1" s="13" t="s">
        <v>2544</v>
      </c>
      <c r="F1" s="13" t="s">
        <v>2545</v>
      </c>
      <c r="G1" s="13" t="s">
        <v>2546</v>
      </c>
    </row>
    <row r="2" spans="1:7" ht="15">
      <c r="A2" s="78" t="s">
        <v>2032</v>
      </c>
      <c r="B2" s="78">
        <v>71</v>
      </c>
      <c r="C2" s="117">
        <v>0.014618077002264774</v>
      </c>
      <c r="D2" s="78" t="s">
        <v>2543</v>
      </c>
      <c r="E2" s="78"/>
      <c r="F2" s="78"/>
      <c r="G2" s="78"/>
    </row>
    <row r="3" spans="1:7" ht="15">
      <c r="A3" s="78" t="s">
        <v>2033</v>
      </c>
      <c r="B3" s="78">
        <v>58</v>
      </c>
      <c r="C3" s="117">
        <v>0.01194152769199094</v>
      </c>
      <c r="D3" s="78" t="s">
        <v>2543</v>
      </c>
      <c r="E3" s="78"/>
      <c r="F3" s="78"/>
      <c r="G3" s="78"/>
    </row>
    <row r="4" spans="1:7" ht="15">
      <c r="A4" s="78" t="s">
        <v>2034</v>
      </c>
      <c r="B4" s="78">
        <v>0</v>
      </c>
      <c r="C4" s="117">
        <v>0</v>
      </c>
      <c r="D4" s="78" t="s">
        <v>2543</v>
      </c>
      <c r="E4" s="78"/>
      <c r="F4" s="78"/>
      <c r="G4" s="78"/>
    </row>
    <row r="5" spans="1:7" ht="15">
      <c r="A5" s="78" t="s">
        <v>2035</v>
      </c>
      <c r="B5" s="78">
        <v>4728</v>
      </c>
      <c r="C5" s="117">
        <v>0.9734403953057443</v>
      </c>
      <c r="D5" s="78" t="s">
        <v>2543</v>
      </c>
      <c r="E5" s="78"/>
      <c r="F5" s="78"/>
      <c r="G5" s="78"/>
    </row>
    <row r="6" spans="1:7" ht="15">
      <c r="A6" s="78" t="s">
        <v>2036</v>
      </c>
      <c r="B6" s="78">
        <v>4857</v>
      </c>
      <c r="C6" s="117">
        <v>1</v>
      </c>
      <c r="D6" s="78" t="s">
        <v>2543</v>
      </c>
      <c r="E6" s="78"/>
      <c r="F6" s="78"/>
      <c r="G6" s="78"/>
    </row>
    <row r="7" spans="1:7" ht="15">
      <c r="A7" s="84" t="s">
        <v>2037</v>
      </c>
      <c r="B7" s="84">
        <v>330</v>
      </c>
      <c r="C7" s="118">
        <v>0.00147949022841064</v>
      </c>
      <c r="D7" s="84" t="s">
        <v>2543</v>
      </c>
      <c r="E7" s="84" t="b">
        <v>0</v>
      </c>
      <c r="F7" s="84" t="b">
        <v>0</v>
      </c>
      <c r="G7" s="84" t="b">
        <v>0</v>
      </c>
    </row>
    <row r="8" spans="1:7" ht="15">
      <c r="A8" s="84" t="s">
        <v>2038</v>
      </c>
      <c r="B8" s="84">
        <v>315</v>
      </c>
      <c r="C8" s="118">
        <v>0.0027054761965993913</v>
      </c>
      <c r="D8" s="84" t="s">
        <v>2543</v>
      </c>
      <c r="E8" s="84" t="b">
        <v>0</v>
      </c>
      <c r="F8" s="84" t="b">
        <v>0</v>
      </c>
      <c r="G8" s="84" t="b">
        <v>0</v>
      </c>
    </row>
    <row r="9" spans="1:7" ht="15">
      <c r="A9" s="84" t="s">
        <v>2039</v>
      </c>
      <c r="B9" s="84">
        <v>313</v>
      </c>
      <c r="C9" s="118">
        <v>0.002876521544760092</v>
      </c>
      <c r="D9" s="84" t="s">
        <v>2543</v>
      </c>
      <c r="E9" s="84" t="b">
        <v>0</v>
      </c>
      <c r="F9" s="84" t="b">
        <v>0</v>
      </c>
      <c r="G9" s="84" t="b">
        <v>0</v>
      </c>
    </row>
    <row r="10" spans="1:7" ht="15">
      <c r="A10" s="84" t="s">
        <v>2040</v>
      </c>
      <c r="B10" s="84">
        <v>313</v>
      </c>
      <c r="C10" s="118">
        <v>0.002876521544760092</v>
      </c>
      <c r="D10" s="84" t="s">
        <v>2543</v>
      </c>
      <c r="E10" s="84" t="b">
        <v>0</v>
      </c>
      <c r="F10" s="84" t="b">
        <v>0</v>
      </c>
      <c r="G10" s="84" t="b">
        <v>0</v>
      </c>
    </row>
    <row r="11" spans="1:7" ht="15">
      <c r="A11" s="84" t="s">
        <v>2041</v>
      </c>
      <c r="B11" s="84">
        <v>311</v>
      </c>
      <c r="C11" s="118">
        <v>0.003046360343574302</v>
      </c>
      <c r="D11" s="84" t="s">
        <v>2543</v>
      </c>
      <c r="E11" s="84" t="b">
        <v>0</v>
      </c>
      <c r="F11" s="84" t="b">
        <v>0</v>
      </c>
      <c r="G11" s="84" t="b">
        <v>0</v>
      </c>
    </row>
    <row r="12" spans="1:7" ht="15">
      <c r="A12" s="84" t="s">
        <v>2050</v>
      </c>
      <c r="B12" s="84">
        <v>311</v>
      </c>
      <c r="C12" s="118">
        <v>0.003046360343574302</v>
      </c>
      <c r="D12" s="84" t="s">
        <v>2543</v>
      </c>
      <c r="E12" s="84" t="b">
        <v>0</v>
      </c>
      <c r="F12" s="84" t="b">
        <v>0</v>
      </c>
      <c r="G12" s="84" t="b">
        <v>0</v>
      </c>
    </row>
    <row r="13" spans="1:7" ht="15">
      <c r="A13" s="84" t="s">
        <v>2051</v>
      </c>
      <c r="B13" s="84">
        <v>287</v>
      </c>
      <c r="C13" s="118">
        <v>0.004987386070298666</v>
      </c>
      <c r="D13" s="84" t="s">
        <v>2543</v>
      </c>
      <c r="E13" s="84" t="b">
        <v>0</v>
      </c>
      <c r="F13" s="84" t="b">
        <v>0</v>
      </c>
      <c r="G13" s="84" t="b">
        <v>0</v>
      </c>
    </row>
    <row r="14" spans="1:7" ht="15">
      <c r="A14" s="84" t="s">
        <v>2003</v>
      </c>
      <c r="B14" s="84">
        <v>271</v>
      </c>
      <c r="C14" s="118">
        <v>0.006177021073455073</v>
      </c>
      <c r="D14" s="84" t="s">
        <v>2543</v>
      </c>
      <c r="E14" s="84" t="b">
        <v>0</v>
      </c>
      <c r="F14" s="84" t="b">
        <v>0</v>
      </c>
      <c r="G14" s="84" t="b">
        <v>0</v>
      </c>
    </row>
    <row r="15" spans="1:7" ht="15">
      <c r="A15" s="84" t="s">
        <v>2052</v>
      </c>
      <c r="B15" s="84">
        <v>119</v>
      </c>
      <c r="C15" s="118">
        <v>0.011958779110436621</v>
      </c>
      <c r="D15" s="84" t="s">
        <v>2543</v>
      </c>
      <c r="E15" s="84" t="b">
        <v>0</v>
      </c>
      <c r="F15" s="84" t="b">
        <v>0</v>
      </c>
      <c r="G15" s="84" t="b">
        <v>0</v>
      </c>
    </row>
    <row r="16" spans="1:7" ht="15">
      <c r="A16" s="84" t="s">
        <v>2053</v>
      </c>
      <c r="B16" s="84">
        <v>90</v>
      </c>
      <c r="C16" s="118">
        <v>0.011417802762403357</v>
      </c>
      <c r="D16" s="84" t="s">
        <v>2543</v>
      </c>
      <c r="E16" s="84" t="b">
        <v>0</v>
      </c>
      <c r="F16" s="84" t="b">
        <v>0</v>
      </c>
      <c r="G16" s="84" t="b">
        <v>0</v>
      </c>
    </row>
    <row r="17" spans="1:7" ht="15">
      <c r="A17" s="84" t="s">
        <v>2268</v>
      </c>
      <c r="B17" s="84">
        <v>54</v>
      </c>
      <c r="C17" s="118">
        <v>0.010162814522919143</v>
      </c>
      <c r="D17" s="84" t="s">
        <v>2543</v>
      </c>
      <c r="E17" s="84" t="b">
        <v>0</v>
      </c>
      <c r="F17" s="84" t="b">
        <v>0</v>
      </c>
      <c r="G17" s="84" t="b">
        <v>0</v>
      </c>
    </row>
    <row r="18" spans="1:7" ht="15">
      <c r="A18" s="84" t="s">
        <v>2269</v>
      </c>
      <c r="B18" s="84">
        <v>50</v>
      </c>
      <c r="C18" s="118">
        <v>0.009117924899317993</v>
      </c>
      <c r="D18" s="84" t="s">
        <v>2543</v>
      </c>
      <c r="E18" s="84" t="b">
        <v>0</v>
      </c>
      <c r="F18" s="84" t="b">
        <v>0</v>
      </c>
      <c r="G18" s="84" t="b">
        <v>0</v>
      </c>
    </row>
    <row r="19" spans="1:7" ht="15">
      <c r="A19" s="84" t="s">
        <v>2270</v>
      </c>
      <c r="B19" s="84">
        <v>44</v>
      </c>
      <c r="C19" s="118">
        <v>0.008554809221267785</v>
      </c>
      <c r="D19" s="84" t="s">
        <v>2543</v>
      </c>
      <c r="E19" s="84" t="b">
        <v>0</v>
      </c>
      <c r="F19" s="84" t="b">
        <v>1</v>
      </c>
      <c r="G19" s="84" t="b">
        <v>0</v>
      </c>
    </row>
    <row r="20" spans="1:7" ht="15">
      <c r="A20" s="84" t="s">
        <v>2271</v>
      </c>
      <c r="B20" s="84">
        <v>40</v>
      </c>
      <c r="C20" s="118">
        <v>0.00823264772214587</v>
      </c>
      <c r="D20" s="84" t="s">
        <v>2543</v>
      </c>
      <c r="E20" s="84" t="b">
        <v>0</v>
      </c>
      <c r="F20" s="84" t="b">
        <v>0</v>
      </c>
      <c r="G20" s="84" t="b">
        <v>0</v>
      </c>
    </row>
    <row r="21" spans="1:7" ht="15">
      <c r="A21" s="84" t="s">
        <v>237</v>
      </c>
      <c r="B21" s="84">
        <v>29</v>
      </c>
      <c r="C21" s="118">
        <v>0.006779828656098962</v>
      </c>
      <c r="D21" s="84" t="s">
        <v>2543</v>
      </c>
      <c r="E21" s="84" t="b">
        <v>0</v>
      </c>
      <c r="F21" s="84" t="b">
        <v>0</v>
      </c>
      <c r="G21" s="84" t="b">
        <v>0</v>
      </c>
    </row>
    <row r="22" spans="1:7" ht="15">
      <c r="A22" s="84" t="s">
        <v>2272</v>
      </c>
      <c r="B22" s="84">
        <v>29</v>
      </c>
      <c r="C22" s="118">
        <v>0.006779828656098962</v>
      </c>
      <c r="D22" s="84" t="s">
        <v>2543</v>
      </c>
      <c r="E22" s="84" t="b">
        <v>0</v>
      </c>
      <c r="F22" s="84" t="b">
        <v>0</v>
      </c>
      <c r="G22" s="84" t="b">
        <v>0</v>
      </c>
    </row>
    <row r="23" spans="1:7" ht="15">
      <c r="A23" s="84" t="s">
        <v>2273</v>
      </c>
      <c r="B23" s="84">
        <v>27</v>
      </c>
      <c r="C23" s="118">
        <v>0.006494411724931683</v>
      </c>
      <c r="D23" s="84" t="s">
        <v>2543</v>
      </c>
      <c r="E23" s="84" t="b">
        <v>0</v>
      </c>
      <c r="F23" s="84" t="b">
        <v>0</v>
      </c>
      <c r="G23" s="84" t="b">
        <v>0</v>
      </c>
    </row>
    <row r="24" spans="1:7" ht="15">
      <c r="A24" s="84" t="s">
        <v>2274</v>
      </c>
      <c r="B24" s="84">
        <v>26</v>
      </c>
      <c r="C24" s="118">
        <v>0.006442794836180902</v>
      </c>
      <c r="D24" s="84" t="s">
        <v>2543</v>
      </c>
      <c r="E24" s="84" t="b">
        <v>0</v>
      </c>
      <c r="F24" s="84" t="b">
        <v>0</v>
      </c>
      <c r="G24" s="84" t="b">
        <v>0</v>
      </c>
    </row>
    <row r="25" spans="1:7" ht="15">
      <c r="A25" s="84" t="s">
        <v>2275</v>
      </c>
      <c r="B25" s="84">
        <v>23</v>
      </c>
      <c r="C25" s="118">
        <v>0.005880456295278407</v>
      </c>
      <c r="D25" s="84" t="s">
        <v>2543</v>
      </c>
      <c r="E25" s="84" t="b">
        <v>0</v>
      </c>
      <c r="F25" s="84" t="b">
        <v>0</v>
      </c>
      <c r="G25" s="84" t="b">
        <v>0</v>
      </c>
    </row>
    <row r="26" spans="1:7" ht="15">
      <c r="A26" s="84" t="s">
        <v>2276</v>
      </c>
      <c r="B26" s="84">
        <v>23</v>
      </c>
      <c r="C26" s="118">
        <v>0.005880456295278407</v>
      </c>
      <c r="D26" s="84" t="s">
        <v>2543</v>
      </c>
      <c r="E26" s="84" t="b">
        <v>0</v>
      </c>
      <c r="F26" s="84" t="b">
        <v>0</v>
      </c>
      <c r="G26" s="84" t="b">
        <v>0</v>
      </c>
    </row>
    <row r="27" spans="1:7" ht="15">
      <c r="A27" s="84" t="s">
        <v>2277</v>
      </c>
      <c r="B27" s="84">
        <v>22</v>
      </c>
      <c r="C27" s="118">
        <v>0.00625263996115</v>
      </c>
      <c r="D27" s="84" t="s">
        <v>2543</v>
      </c>
      <c r="E27" s="84" t="b">
        <v>0</v>
      </c>
      <c r="F27" s="84" t="b">
        <v>0</v>
      </c>
      <c r="G27" s="84" t="b">
        <v>0</v>
      </c>
    </row>
    <row r="28" spans="1:7" ht="15">
      <c r="A28" s="84" t="s">
        <v>2278</v>
      </c>
      <c r="B28" s="84">
        <v>22</v>
      </c>
      <c r="C28" s="118">
        <v>0.005717113285548585</v>
      </c>
      <c r="D28" s="84" t="s">
        <v>2543</v>
      </c>
      <c r="E28" s="84" t="b">
        <v>0</v>
      </c>
      <c r="F28" s="84" t="b">
        <v>0</v>
      </c>
      <c r="G28" s="84" t="b">
        <v>0</v>
      </c>
    </row>
    <row r="29" spans="1:7" ht="15">
      <c r="A29" s="84" t="s">
        <v>2279</v>
      </c>
      <c r="B29" s="84">
        <v>19</v>
      </c>
      <c r="C29" s="118">
        <v>0.00520048791049749</v>
      </c>
      <c r="D29" s="84" t="s">
        <v>2543</v>
      </c>
      <c r="E29" s="84" t="b">
        <v>0</v>
      </c>
      <c r="F29" s="84" t="b">
        <v>0</v>
      </c>
      <c r="G29" s="84" t="b">
        <v>0</v>
      </c>
    </row>
    <row r="30" spans="1:7" ht="15">
      <c r="A30" s="84" t="s">
        <v>2280</v>
      </c>
      <c r="B30" s="84">
        <v>18</v>
      </c>
      <c r="C30" s="118">
        <v>0.00511579633185</v>
      </c>
      <c r="D30" s="84" t="s">
        <v>2543</v>
      </c>
      <c r="E30" s="84" t="b">
        <v>0</v>
      </c>
      <c r="F30" s="84" t="b">
        <v>0</v>
      </c>
      <c r="G30" s="84" t="b">
        <v>0</v>
      </c>
    </row>
    <row r="31" spans="1:7" ht="15">
      <c r="A31" s="84" t="s">
        <v>2281</v>
      </c>
      <c r="B31" s="84">
        <v>18</v>
      </c>
      <c r="C31" s="118">
        <v>0.005018660569447702</v>
      </c>
      <c r="D31" s="84" t="s">
        <v>2543</v>
      </c>
      <c r="E31" s="84" t="b">
        <v>0</v>
      </c>
      <c r="F31" s="84" t="b">
        <v>0</v>
      </c>
      <c r="G31" s="84" t="b">
        <v>0</v>
      </c>
    </row>
    <row r="32" spans="1:7" ht="15">
      <c r="A32" s="84" t="s">
        <v>2282</v>
      </c>
      <c r="B32" s="84">
        <v>18</v>
      </c>
      <c r="C32" s="118">
        <v>0.005707713322274281</v>
      </c>
      <c r="D32" s="84" t="s">
        <v>2543</v>
      </c>
      <c r="E32" s="84" t="b">
        <v>0</v>
      </c>
      <c r="F32" s="84" t="b">
        <v>0</v>
      </c>
      <c r="G32" s="84" t="b">
        <v>0</v>
      </c>
    </row>
    <row r="33" spans="1:7" ht="15">
      <c r="A33" s="84" t="s">
        <v>2283</v>
      </c>
      <c r="B33" s="84">
        <v>16</v>
      </c>
      <c r="C33" s="118">
        <v>0.004638953434495129</v>
      </c>
      <c r="D33" s="84" t="s">
        <v>2543</v>
      </c>
      <c r="E33" s="84" t="b">
        <v>0</v>
      </c>
      <c r="F33" s="84" t="b">
        <v>0</v>
      </c>
      <c r="G33" s="84" t="b">
        <v>0</v>
      </c>
    </row>
    <row r="34" spans="1:7" ht="15">
      <c r="A34" s="84" t="s">
        <v>2284</v>
      </c>
      <c r="B34" s="84">
        <v>15</v>
      </c>
      <c r="C34" s="118">
        <v>0.004538123019766422</v>
      </c>
      <c r="D34" s="84" t="s">
        <v>2543</v>
      </c>
      <c r="E34" s="84" t="b">
        <v>0</v>
      </c>
      <c r="F34" s="84" t="b">
        <v>0</v>
      </c>
      <c r="G34" s="84" t="b">
        <v>0</v>
      </c>
    </row>
    <row r="35" spans="1:7" ht="15">
      <c r="A35" s="84" t="s">
        <v>2285</v>
      </c>
      <c r="B35" s="84">
        <v>14</v>
      </c>
      <c r="C35" s="118">
        <v>0.004235581485115327</v>
      </c>
      <c r="D35" s="84" t="s">
        <v>2543</v>
      </c>
      <c r="E35" s="84" t="b">
        <v>0</v>
      </c>
      <c r="F35" s="84" t="b">
        <v>0</v>
      </c>
      <c r="G35" s="84" t="b">
        <v>0</v>
      </c>
    </row>
    <row r="36" spans="1:7" ht="15">
      <c r="A36" s="84" t="s">
        <v>2286</v>
      </c>
      <c r="B36" s="84">
        <v>13</v>
      </c>
      <c r="C36" s="118">
        <v>0.004023996664339932</v>
      </c>
      <c r="D36" s="84" t="s">
        <v>2543</v>
      </c>
      <c r="E36" s="84" t="b">
        <v>0</v>
      </c>
      <c r="F36" s="84" t="b">
        <v>0</v>
      </c>
      <c r="G36" s="84" t="b">
        <v>0</v>
      </c>
    </row>
    <row r="37" spans="1:7" ht="15">
      <c r="A37" s="84" t="s">
        <v>2287</v>
      </c>
      <c r="B37" s="84">
        <v>13</v>
      </c>
      <c r="C37" s="118">
        <v>0.004023996664339932</v>
      </c>
      <c r="D37" s="84" t="s">
        <v>2543</v>
      </c>
      <c r="E37" s="84" t="b">
        <v>0</v>
      </c>
      <c r="F37" s="84" t="b">
        <v>0</v>
      </c>
      <c r="G37" s="84" t="b">
        <v>0</v>
      </c>
    </row>
    <row r="38" spans="1:7" ht="15">
      <c r="A38" s="84" t="s">
        <v>2288</v>
      </c>
      <c r="B38" s="84">
        <v>13</v>
      </c>
      <c r="C38" s="118">
        <v>0.004619886609795064</v>
      </c>
      <c r="D38" s="84" t="s">
        <v>2543</v>
      </c>
      <c r="E38" s="84" t="b">
        <v>0</v>
      </c>
      <c r="F38" s="84" t="b">
        <v>0</v>
      </c>
      <c r="G38" s="84" t="b">
        <v>0</v>
      </c>
    </row>
    <row r="39" spans="1:7" ht="15">
      <c r="A39" s="84" t="s">
        <v>2289</v>
      </c>
      <c r="B39" s="84">
        <v>12</v>
      </c>
      <c r="C39" s="118">
        <v>0.004131069353827694</v>
      </c>
      <c r="D39" s="84" t="s">
        <v>2543</v>
      </c>
      <c r="E39" s="84" t="b">
        <v>0</v>
      </c>
      <c r="F39" s="84" t="b">
        <v>0</v>
      </c>
      <c r="G39" s="84" t="b">
        <v>0</v>
      </c>
    </row>
    <row r="40" spans="1:7" ht="15">
      <c r="A40" s="84" t="s">
        <v>2290</v>
      </c>
      <c r="B40" s="84">
        <v>12</v>
      </c>
      <c r="C40" s="118">
        <v>0.0039037210693436066</v>
      </c>
      <c r="D40" s="84" t="s">
        <v>2543</v>
      </c>
      <c r="E40" s="84" t="b">
        <v>1</v>
      </c>
      <c r="F40" s="84" t="b">
        <v>0</v>
      </c>
      <c r="G40" s="84" t="b">
        <v>0</v>
      </c>
    </row>
    <row r="41" spans="1:7" ht="15">
      <c r="A41" s="84" t="s">
        <v>2291</v>
      </c>
      <c r="B41" s="84">
        <v>12</v>
      </c>
      <c r="C41" s="118">
        <v>0.00380514221484952</v>
      </c>
      <c r="D41" s="84" t="s">
        <v>2543</v>
      </c>
      <c r="E41" s="84" t="b">
        <v>0</v>
      </c>
      <c r="F41" s="84" t="b">
        <v>0</v>
      </c>
      <c r="G41" s="84" t="b">
        <v>0</v>
      </c>
    </row>
    <row r="42" spans="1:7" ht="15">
      <c r="A42" s="84" t="s">
        <v>2292</v>
      </c>
      <c r="B42" s="84">
        <v>12</v>
      </c>
      <c r="C42" s="118">
        <v>0.00380514221484952</v>
      </c>
      <c r="D42" s="84" t="s">
        <v>2543</v>
      </c>
      <c r="E42" s="84" t="b">
        <v>0</v>
      </c>
      <c r="F42" s="84" t="b">
        <v>0</v>
      </c>
      <c r="G42" s="84" t="b">
        <v>0</v>
      </c>
    </row>
    <row r="43" spans="1:7" ht="15">
      <c r="A43" s="84" t="s">
        <v>2293</v>
      </c>
      <c r="B43" s="84">
        <v>11</v>
      </c>
      <c r="C43" s="118">
        <v>0.003677393488218699</v>
      </c>
      <c r="D43" s="84" t="s">
        <v>2543</v>
      </c>
      <c r="E43" s="84" t="b">
        <v>0</v>
      </c>
      <c r="F43" s="84" t="b">
        <v>0</v>
      </c>
      <c r="G43" s="84" t="b">
        <v>0</v>
      </c>
    </row>
    <row r="44" spans="1:7" ht="15">
      <c r="A44" s="84" t="s">
        <v>2294</v>
      </c>
      <c r="B44" s="84">
        <v>11</v>
      </c>
      <c r="C44" s="118">
        <v>0.003677393488218699</v>
      </c>
      <c r="D44" s="84" t="s">
        <v>2543</v>
      </c>
      <c r="E44" s="84" t="b">
        <v>0</v>
      </c>
      <c r="F44" s="84" t="b">
        <v>0</v>
      </c>
      <c r="G44" s="84" t="b">
        <v>0</v>
      </c>
    </row>
    <row r="45" spans="1:7" ht="15">
      <c r="A45" s="84" t="s">
        <v>2295</v>
      </c>
      <c r="B45" s="84">
        <v>10</v>
      </c>
      <c r="C45" s="118">
        <v>0.0033430849892897266</v>
      </c>
      <c r="D45" s="84" t="s">
        <v>2543</v>
      </c>
      <c r="E45" s="84" t="b">
        <v>0</v>
      </c>
      <c r="F45" s="84" t="b">
        <v>0</v>
      </c>
      <c r="G45" s="84" t="b">
        <v>0</v>
      </c>
    </row>
    <row r="46" spans="1:7" ht="15">
      <c r="A46" s="84" t="s">
        <v>2296</v>
      </c>
      <c r="B46" s="84">
        <v>10</v>
      </c>
      <c r="C46" s="118">
        <v>0.0033430849892897266</v>
      </c>
      <c r="D46" s="84" t="s">
        <v>2543</v>
      </c>
      <c r="E46" s="84" t="b">
        <v>0</v>
      </c>
      <c r="F46" s="84" t="b">
        <v>0</v>
      </c>
      <c r="G46" s="84" t="b">
        <v>0</v>
      </c>
    </row>
    <row r="47" spans="1:7" ht="15">
      <c r="A47" s="84" t="s">
        <v>2297</v>
      </c>
      <c r="B47" s="84">
        <v>10</v>
      </c>
      <c r="C47" s="118">
        <v>0.0033430849892897266</v>
      </c>
      <c r="D47" s="84" t="s">
        <v>2543</v>
      </c>
      <c r="E47" s="84" t="b">
        <v>0</v>
      </c>
      <c r="F47" s="84" t="b">
        <v>0</v>
      </c>
      <c r="G47" s="84" t="b">
        <v>0</v>
      </c>
    </row>
    <row r="48" spans="1:7" ht="15">
      <c r="A48" s="84" t="s">
        <v>2298</v>
      </c>
      <c r="B48" s="84">
        <v>10</v>
      </c>
      <c r="C48" s="118">
        <v>0.0034425577948564113</v>
      </c>
      <c r="D48" s="84" t="s">
        <v>2543</v>
      </c>
      <c r="E48" s="84" t="b">
        <v>0</v>
      </c>
      <c r="F48" s="84" t="b">
        <v>0</v>
      </c>
      <c r="G48" s="84" t="b">
        <v>0</v>
      </c>
    </row>
    <row r="49" spans="1:7" ht="15">
      <c r="A49" s="84" t="s">
        <v>2043</v>
      </c>
      <c r="B49" s="84">
        <v>9</v>
      </c>
      <c r="C49" s="118">
        <v>0.0030983020153707705</v>
      </c>
      <c r="D49" s="84" t="s">
        <v>2543</v>
      </c>
      <c r="E49" s="84" t="b">
        <v>0</v>
      </c>
      <c r="F49" s="84" t="b">
        <v>0</v>
      </c>
      <c r="G49" s="84" t="b">
        <v>0</v>
      </c>
    </row>
    <row r="50" spans="1:7" ht="15">
      <c r="A50" s="84" t="s">
        <v>2299</v>
      </c>
      <c r="B50" s="84">
        <v>9</v>
      </c>
      <c r="C50" s="118">
        <v>0.0031983830375504293</v>
      </c>
      <c r="D50" s="84" t="s">
        <v>2543</v>
      </c>
      <c r="E50" s="84" t="b">
        <v>0</v>
      </c>
      <c r="F50" s="84" t="b">
        <v>0</v>
      </c>
      <c r="G50" s="84" t="b">
        <v>0</v>
      </c>
    </row>
    <row r="51" spans="1:7" ht="15">
      <c r="A51" s="84" t="s">
        <v>2300</v>
      </c>
      <c r="B51" s="84">
        <v>9</v>
      </c>
      <c r="C51" s="118">
        <v>0.0030983020153707705</v>
      </c>
      <c r="D51" s="84" t="s">
        <v>2543</v>
      </c>
      <c r="E51" s="84" t="b">
        <v>0</v>
      </c>
      <c r="F51" s="84" t="b">
        <v>0</v>
      </c>
      <c r="G51" s="84" t="b">
        <v>0</v>
      </c>
    </row>
    <row r="52" spans="1:7" ht="15">
      <c r="A52" s="84" t="s">
        <v>2301</v>
      </c>
      <c r="B52" s="84">
        <v>9</v>
      </c>
      <c r="C52" s="118">
        <v>0.0030983020153707705</v>
      </c>
      <c r="D52" s="84" t="s">
        <v>2543</v>
      </c>
      <c r="E52" s="84" t="b">
        <v>1</v>
      </c>
      <c r="F52" s="84" t="b">
        <v>0</v>
      </c>
      <c r="G52" s="84" t="b">
        <v>0</v>
      </c>
    </row>
    <row r="53" spans="1:7" ht="15">
      <c r="A53" s="84" t="s">
        <v>2080</v>
      </c>
      <c r="B53" s="84">
        <v>8</v>
      </c>
      <c r="C53" s="118">
        <v>0.00284300714448927</v>
      </c>
      <c r="D53" s="84" t="s">
        <v>2543</v>
      </c>
      <c r="E53" s="84" t="b">
        <v>0</v>
      </c>
      <c r="F53" s="84" t="b">
        <v>0</v>
      </c>
      <c r="G53" s="84" t="b">
        <v>0</v>
      </c>
    </row>
    <row r="54" spans="1:7" ht="15">
      <c r="A54" s="84" t="s">
        <v>2302</v>
      </c>
      <c r="B54" s="84">
        <v>8</v>
      </c>
      <c r="C54" s="118">
        <v>0.00284300714448927</v>
      </c>
      <c r="D54" s="84" t="s">
        <v>2543</v>
      </c>
      <c r="E54" s="84" t="b">
        <v>0</v>
      </c>
      <c r="F54" s="84" t="b">
        <v>0</v>
      </c>
      <c r="G54" s="84" t="b">
        <v>0</v>
      </c>
    </row>
    <row r="55" spans="1:7" ht="15">
      <c r="A55" s="84" t="s">
        <v>2303</v>
      </c>
      <c r="B55" s="84">
        <v>8</v>
      </c>
      <c r="C55" s="118">
        <v>0.00284300714448927</v>
      </c>
      <c r="D55" s="84" t="s">
        <v>2543</v>
      </c>
      <c r="E55" s="84" t="b">
        <v>0</v>
      </c>
      <c r="F55" s="84" t="b">
        <v>0</v>
      </c>
      <c r="G55" s="84" t="b">
        <v>0</v>
      </c>
    </row>
    <row r="56" spans="1:7" ht="15">
      <c r="A56" s="84" t="s">
        <v>2304</v>
      </c>
      <c r="B56" s="84">
        <v>8</v>
      </c>
      <c r="C56" s="118">
        <v>0.003366537571730977</v>
      </c>
      <c r="D56" s="84" t="s">
        <v>2543</v>
      </c>
      <c r="E56" s="84" t="b">
        <v>0</v>
      </c>
      <c r="F56" s="84" t="b">
        <v>0</v>
      </c>
      <c r="G56" s="84" t="b">
        <v>0</v>
      </c>
    </row>
    <row r="57" spans="1:7" ht="15">
      <c r="A57" s="84" t="s">
        <v>2305</v>
      </c>
      <c r="B57" s="84">
        <v>8</v>
      </c>
      <c r="C57" s="118">
        <v>0.00284300714448927</v>
      </c>
      <c r="D57" s="84" t="s">
        <v>2543</v>
      </c>
      <c r="E57" s="84" t="b">
        <v>0</v>
      </c>
      <c r="F57" s="84" t="b">
        <v>0</v>
      </c>
      <c r="G57" s="84" t="b">
        <v>0</v>
      </c>
    </row>
    <row r="58" spans="1:7" ht="15">
      <c r="A58" s="84" t="s">
        <v>2306</v>
      </c>
      <c r="B58" s="84">
        <v>8</v>
      </c>
      <c r="C58" s="118">
        <v>0.00284300714448927</v>
      </c>
      <c r="D58" s="84" t="s">
        <v>2543</v>
      </c>
      <c r="E58" s="84" t="b">
        <v>0</v>
      </c>
      <c r="F58" s="84" t="b">
        <v>0</v>
      </c>
      <c r="G58" s="84" t="b">
        <v>0</v>
      </c>
    </row>
    <row r="59" spans="1:7" ht="15">
      <c r="A59" s="84" t="s">
        <v>2307</v>
      </c>
      <c r="B59" s="84">
        <v>8</v>
      </c>
      <c r="C59" s="118">
        <v>0.00284300714448927</v>
      </c>
      <c r="D59" s="84" t="s">
        <v>2543</v>
      </c>
      <c r="E59" s="84" t="b">
        <v>0</v>
      </c>
      <c r="F59" s="84" t="b">
        <v>0</v>
      </c>
      <c r="G59" s="84" t="b">
        <v>0</v>
      </c>
    </row>
    <row r="60" spans="1:7" ht="15">
      <c r="A60" s="84" t="s">
        <v>2308</v>
      </c>
      <c r="B60" s="84">
        <v>7</v>
      </c>
      <c r="C60" s="118">
        <v>0.0025758798663941566</v>
      </c>
      <c r="D60" s="84" t="s">
        <v>2543</v>
      </c>
      <c r="E60" s="84" t="b">
        <v>0</v>
      </c>
      <c r="F60" s="84" t="b">
        <v>0</v>
      </c>
      <c r="G60" s="84" t="b">
        <v>0</v>
      </c>
    </row>
    <row r="61" spans="1:7" ht="15">
      <c r="A61" s="84" t="s">
        <v>2309</v>
      </c>
      <c r="B61" s="84">
        <v>7</v>
      </c>
      <c r="C61" s="118">
        <v>0.0025758798663941566</v>
      </c>
      <c r="D61" s="84" t="s">
        <v>2543</v>
      </c>
      <c r="E61" s="84" t="b">
        <v>0</v>
      </c>
      <c r="F61" s="84" t="b">
        <v>0</v>
      </c>
      <c r="G61" s="84" t="b">
        <v>0</v>
      </c>
    </row>
    <row r="62" spans="1:7" ht="15">
      <c r="A62" s="84" t="s">
        <v>2310</v>
      </c>
      <c r="B62" s="84">
        <v>7</v>
      </c>
      <c r="C62" s="118">
        <v>0.0025758798663941566</v>
      </c>
      <c r="D62" s="84" t="s">
        <v>2543</v>
      </c>
      <c r="E62" s="84" t="b">
        <v>0</v>
      </c>
      <c r="F62" s="84" t="b">
        <v>0</v>
      </c>
      <c r="G62" s="84" t="b">
        <v>0</v>
      </c>
    </row>
    <row r="63" spans="1:7" ht="15">
      <c r="A63" s="84" t="s">
        <v>2311</v>
      </c>
      <c r="B63" s="84">
        <v>7</v>
      </c>
      <c r="C63" s="118">
        <v>0.0025758798663941566</v>
      </c>
      <c r="D63" s="84" t="s">
        <v>2543</v>
      </c>
      <c r="E63" s="84" t="b">
        <v>1</v>
      </c>
      <c r="F63" s="84" t="b">
        <v>0</v>
      </c>
      <c r="G63" s="84" t="b">
        <v>0</v>
      </c>
    </row>
    <row r="64" spans="1:7" ht="15">
      <c r="A64" s="84" t="s">
        <v>2312</v>
      </c>
      <c r="B64" s="84">
        <v>7</v>
      </c>
      <c r="C64" s="118">
        <v>0.0025758798663941566</v>
      </c>
      <c r="D64" s="84" t="s">
        <v>2543</v>
      </c>
      <c r="E64" s="84" t="b">
        <v>0</v>
      </c>
      <c r="F64" s="84" t="b">
        <v>0</v>
      </c>
      <c r="G64" s="84" t="b">
        <v>0</v>
      </c>
    </row>
    <row r="65" spans="1:7" ht="15">
      <c r="A65" s="84" t="s">
        <v>2313</v>
      </c>
      <c r="B65" s="84">
        <v>7</v>
      </c>
      <c r="C65" s="118">
        <v>0.0025758798663941566</v>
      </c>
      <c r="D65" s="84" t="s">
        <v>2543</v>
      </c>
      <c r="E65" s="84" t="b">
        <v>0</v>
      </c>
      <c r="F65" s="84" t="b">
        <v>0</v>
      </c>
      <c r="G65" s="84" t="b">
        <v>0</v>
      </c>
    </row>
    <row r="66" spans="1:7" ht="15">
      <c r="A66" s="84" t="s">
        <v>2314</v>
      </c>
      <c r="B66" s="84">
        <v>6</v>
      </c>
      <c r="C66" s="118">
        <v>0.00229521892785604</v>
      </c>
      <c r="D66" s="84" t="s">
        <v>2543</v>
      </c>
      <c r="E66" s="84" t="b">
        <v>0</v>
      </c>
      <c r="F66" s="84" t="b">
        <v>0</v>
      </c>
      <c r="G66" s="84" t="b">
        <v>0</v>
      </c>
    </row>
    <row r="67" spans="1:7" ht="15">
      <c r="A67" s="84" t="s">
        <v>2315</v>
      </c>
      <c r="B67" s="84">
        <v>6</v>
      </c>
      <c r="C67" s="118">
        <v>0.00229521892785604</v>
      </c>
      <c r="D67" s="84" t="s">
        <v>2543</v>
      </c>
      <c r="E67" s="84" t="b">
        <v>0</v>
      </c>
      <c r="F67" s="84" t="b">
        <v>0</v>
      </c>
      <c r="G67" s="84" t="b">
        <v>0</v>
      </c>
    </row>
    <row r="68" spans="1:7" ht="15">
      <c r="A68" s="84" t="s">
        <v>2316</v>
      </c>
      <c r="B68" s="84">
        <v>6</v>
      </c>
      <c r="C68" s="118">
        <v>0.002524903178798233</v>
      </c>
      <c r="D68" s="84" t="s">
        <v>2543</v>
      </c>
      <c r="E68" s="84" t="b">
        <v>0</v>
      </c>
      <c r="F68" s="84" t="b">
        <v>0</v>
      </c>
      <c r="G68" s="84" t="b">
        <v>0</v>
      </c>
    </row>
    <row r="69" spans="1:7" ht="15">
      <c r="A69" s="84" t="s">
        <v>2066</v>
      </c>
      <c r="B69" s="84">
        <v>6</v>
      </c>
      <c r="C69" s="118">
        <v>0.00268786674828732</v>
      </c>
      <c r="D69" s="84" t="s">
        <v>2543</v>
      </c>
      <c r="E69" s="84" t="b">
        <v>0</v>
      </c>
      <c r="F69" s="84" t="b">
        <v>0</v>
      </c>
      <c r="G69" s="84" t="b">
        <v>0</v>
      </c>
    </row>
    <row r="70" spans="1:7" ht="15">
      <c r="A70" s="84" t="s">
        <v>2317</v>
      </c>
      <c r="B70" s="84">
        <v>6</v>
      </c>
      <c r="C70" s="118">
        <v>0.00229521892785604</v>
      </c>
      <c r="D70" s="84" t="s">
        <v>2543</v>
      </c>
      <c r="E70" s="84" t="b">
        <v>0</v>
      </c>
      <c r="F70" s="84" t="b">
        <v>0</v>
      </c>
      <c r="G70" s="84" t="b">
        <v>0</v>
      </c>
    </row>
    <row r="71" spans="1:7" ht="15">
      <c r="A71" s="84" t="s">
        <v>2009</v>
      </c>
      <c r="B71" s="84">
        <v>6</v>
      </c>
      <c r="C71" s="118">
        <v>0.00229521892785604</v>
      </c>
      <c r="D71" s="84" t="s">
        <v>2543</v>
      </c>
      <c r="E71" s="84" t="b">
        <v>0</v>
      </c>
      <c r="F71" s="84" t="b">
        <v>0</v>
      </c>
      <c r="G71" s="84" t="b">
        <v>0</v>
      </c>
    </row>
    <row r="72" spans="1:7" ht="15">
      <c r="A72" s="84" t="s">
        <v>2318</v>
      </c>
      <c r="B72" s="84">
        <v>6</v>
      </c>
      <c r="C72" s="118">
        <v>0.00229521892785604</v>
      </c>
      <c r="D72" s="84" t="s">
        <v>2543</v>
      </c>
      <c r="E72" s="84" t="b">
        <v>0</v>
      </c>
      <c r="F72" s="84" t="b">
        <v>0</v>
      </c>
      <c r="G72" s="84" t="b">
        <v>0</v>
      </c>
    </row>
    <row r="73" spans="1:7" ht="15">
      <c r="A73" s="84" t="s">
        <v>2319</v>
      </c>
      <c r="B73" s="84">
        <v>6</v>
      </c>
      <c r="C73" s="118">
        <v>0.00229521892785604</v>
      </c>
      <c r="D73" s="84" t="s">
        <v>2543</v>
      </c>
      <c r="E73" s="84" t="b">
        <v>0</v>
      </c>
      <c r="F73" s="84" t="b">
        <v>0</v>
      </c>
      <c r="G73" s="84" t="b">
        <v>0</v>
      </c>
    </row>
    <row r="74" spans="1:7" ht="15">
      <c r="A74" s="84" t="s">
        <v>2055</v>
      </c>
      <c r="B74" s="84">
        <v>5</v>
      </c>
      <c r="C74" s="118">
        <v>0.0022398889569060997</v>
      </c>
      <c r="D74" s="84" t="s">
        <v>2543</v>
      </c>
      <c r="E74" s="84" t="b">
        <v>0</v>
      </c>
      <c r="F74" s="84" t="b">
        <v>0</v>
      </c>
      <c r="G74" s="84" t="b">
        <v>0</v>
      </c>
    </row>
    <row r="75" spans="1:7" ht="15">
      <c r="A75" s="84" t="s">
        <v>2320</v>
      </c>
      <c r="B75" s="84">
        <v>5</v>
      </c>
      <c r="C75" s="118">
        <v>0.0019987490116709296</v>
      </c>
      <c r="D75" s="84" t="s">
        <v>2543</v>
      </c>
      <c r="E75" s="84" t="b">
        <v>0</v>
      </c>
      <c r="F75" s="84" t="b">
        <v>0</v>
      </c>
      <c r="G75" s="84" t="b">
        <v>0</v>
      </c>
    </row>
    <row r="76" spans="1:7" ht="15">
      <c r="A76" s="84" t="s">
        <v>2321</v>
      </c>
      <c r="B76" s="84">
        <v>5</v>
      </c>
      <c r="C76" s="118">
        <v>0.0021040859823318607</v>
      </c>
      <c r="D76" s="84" t="s">
        <v>2543</v>
      </c>
      <c r="E76" s="84" t="b">
        <v>0</v>
      </c>
      <c r="F76" s="84" t="b">
        <v>0</v>
      </c>
      <c r="G76" s="84" t="b">
        <v>0</v>
      </c>
    </row>
    <row r="77" spans="1:7" ht="15">
      <c r="A77" s="84" t="s">
        <v>2322</v>
      </c>
      <c r="B77" s="84">
        <v>5</v>
      </c>
      <c r="C77" s="118">
        <v>0.0019987490116709296</v>
      </c>
      <c r="D77" s="84" t="s">
        <v>2543</v>
      </c>
      <c r="E77" s="84" t="b">
        <v>0</v>
      </c>
      <c r="F77" s="84" t="b">
        <v>0</v>
      </c>
      <c r="G77" s="84" t="b">
        <v>0</v>
      </c>
    </row>
    <row r="78" spans="1:7" ht="15">
      <c r="A78" s="84" t="s">
        <v>2323</v>
      </c>
      <c r="B78" s="84">
        <v>5</v>
      </c>
      <c r="C78" s="118">
        <v>0.0019987490116709296</v>
      </c>
      <c r="D78" s="84" t="s">
        <v>2543</v>
      </c>
      <c r="E78" s="84" t="b">
        <v>0</v>
      </c>
      <c r="F78" s="84" t="b">
        <v>0</v>
      </c>
      <c r="G78" s="84" t="b">
        <v>0</v>
      </c>
    </row>
    <row r="79" spans="1:7" ht="15">
      <c r="A79" s="84" t="s">
        <v>2324</v>
      </c>
      <c r="B79" s="84">
        <v>5</v>
      </c>
      <c r="C79" s="118">
        <v>0.0019987490116709296</v>
      </c>
      <c r="D79" s="84" t="s">
        <v>2543</v>
      </c>
      <c r="E79" s="84" t="b">
        <v>0</v>
      </c>
      <c r="F79" s="84" t="b">
        <v>0</v>
      </c>
      <c r="G79" s="84" t="b">
        <v>0</v>
      </c>
    </row>
    <row r="80" spans="1:7" ht="15">
      <c r="A80" s="84" t="s">
        <v>2044</v>
      </c>
      <c r="B80" s="84">
        <v>5</v>
      </c>
      <c r="C80" s="118">
        <v>0.0019987490116709296</v>
      </c>
      <c r="D80" s="84" t="s">
        <v>2543</v>
      </c>
      <c r="E80" s="84" t="b">
        <v>0</v>
      </c>
      <c r="F80" s="84" t="b">
        <v>0</v>
      </c>
      <c r="G80" s="84" t="b">
        <v>0</v>
      </c>
    </row>
    <row r="81" spans="1:7" ht="15">
      <c r="A81" s="84" t="s">
        <v>2046</v>
      </c>
      <c r="B81" s="84">
        <v>5</v>
      </c>
      <c r="C81" s="118">
        <v>0.0019987490116709296</v>
      </c>
      <c r="D81" s="84" t="s">
        <v>2543</v>
      </c>
      <c r="E81" s="84" t="b">
        <v>0</v>
      </c>
      <c r="F81" s="84" t="b">
        <v>0</v>
      </c>
      <c r="G81" s="84" t="b">
        <v>0</v>
      </c>
    </row>
    <row r="82" spans="1:7" ht="15">
      <c r="A82" s="84" t="s">
        <v>2045</v>
      </c>
      <c r="B82" s="84">
        <v>5</v>
      </c>
      <c r="C82" s="118">
        <v>0.0019987490116709296</v>
      </c>
      <c r="D82" s="84" t="s">
        <v>2543</v>
      </c>
      <c r="E82" s="84" t="b">
        <v>0</v>
      </c>
      <c r="F82" s="84" t="b">
        <v>0</v>
      </c>
      <c r="G82" s="84" t="b">
        <v>0</v>
      </c>
    </row>
    <row r="83" spans="1:7" ht="15">
      <c r="A83" s="84" t="s">
        <v>2325</v>
      </c>
      <c r="B83" s="84">
        <v>5</v>
      </c>
      <c r="C83" s="118">
        <v>0.0019987490116709296</v>
      </c>
      <c r="D83" s="84" t="s">
        <v>2543</v>
      </c>
      <c r="E83" s="84" t="b">
        <v>0</v>
      </c>
      <c r="F83" s="84" t="b">
        <v>0</v>
      </c>
      <c r="G83" s="84" t="b">
        <v>0</v>
      </c>
    </row>
    <row r="84" spans="1:7" ht="15">
      <c r="A84" s="84" t="s">
        <v>2326</v>
      </c>
      <c r="B84" s="84">
        <v>5</v>
      </c>
      <c r="C84" s="118">
        <v>0.0021040859823318607</v>
      </c>
      <c r="D84" s="84" t="s">
        <v>2543</v>
      </c>
      <c r="E84" s="84" t="b">
        <v>0</v>
      </c>
      <c r="F84" s="84" t="b">
        <v>0</v>
      </c>
      <c r="G84" s="84" t="b">
        <v>0</v>
      </c>
    </row>
    <row r="85" spans="1:7" ht="15">
      <c r="A85" s="84" t="s">
        <v>2327</v>
      </c>
      <c r="B85" s="84">
        <v>5</v>
      </c>
      <c r="C85" s="118">
        <v>0.0019987490116709296</v>
      </c>
      <c r="D85" s="84" t="s">
        <v>2543</v>
      </c>
      <c r="E85" s="84" t="b">
        <v>0</v>
      </c>
      <c r="F85" s="84" t="b">
        <v>0</v>
      </c>
      <c r="G85" s="84" t="b">
        <v>0</v>
      </c>
    </row>
    <row r="86" spans="1:7" ht="15">
      <c r="A86" s="84" t="s">
        <v>2328</v>
      </c>
      <c r="B86" s="84">
        <v>5</v>
      </c>
      <c r="C86" s="118">
        <v>0.0021040859823318607</v>
      </c>
      <c r="D86" s="84" t="s">
        <v>2543</v>
      </c>
      <c r="E86" s="84" t="b">
        <v>0</v>
      </c>
      <c r="F86" s="84" t="b">
        <v>0</v>
      </c>
      <c r="G86" s="84" t="b">
        <v>0</v>
      </c>
    </row>
    <row r="87" spans="1:7" ht="15">
      <c r="A87" s="84" t="s">
        <v>2329</v>
      </c>
      <c r="B87" s="84">
        <v>5</v>
      </c>
      <c r="C87" s="118">
        <v>0.0019987490116709296</v>
      </c>
      <c r="D87" s="84" t="s">
        <v>2543</v>
      </c>
      <c r="E87" s="84" t="b">
        <v>0</v>
      </c>
      <c r="F87" s="84" t="b">
        <v>0</v>
      </c>
      <c r="G87" s="84" t="b">
        <v>0</v>
      </c>
    </row>
    <row r="88" spans="1:7" ht="15">
      <c r="A88" s="84" t="s">
        <v>2330</v>
      </c>
      <c r="B88" s="84">
        <v>5</v>
      </c>
      <c r="C88" s="118">
        <v>0.0019987490116709296</v>
      </c>
      <c r="D88" s="84" t="s">
        <v>2543</v>
      </c>
      <c r="E88" s="84" t="b">
        <v>0</v>
      </c>
      <c r="F88" s="84" t="b">
        <v>0</v>
      </c>
      <c r="G88" s="84" t="b">
        <v>0</v>
      </c>
    </row>
    <row r="89" spans="1:7" ht="15">
      <c r="A89" s="84" t="s">
        <v>2331</v>
      </c>
      <c r="B89" s="84">
        <v>5</v>
      </c>
      <c r="C89" s="118">
        <v>0.0019987490116709296</v>
      </c>
      <c r="D89" s="84" t="s">
        <v>2543</v>
      </c>
      <c r="E89" s="84" t="b">
        <v>0</v>
      </c>
      <c r="F89" s="84" t="b">
        <v>0</v>
      </c>
      <c r="G89" s="84" t="b">
        <v>0</v>
      </c>
    </row>
    <row r="90" spans="1:7" ht="15">
      <c r="A90" s="84" t="s">
        <v>2332</v>
      </c>
      <c r="B90" s="84">
        <v>5</v>
      </c>
      <c r="C90" s="118">
        <v>0.0019987490116709296</v>
      </c>
      <c r="D90" s="84" t="s">
        <v>2543</v>
      </c>
      <c r="E90" s="84" t="b">
        <v>0</v>
      </c>
      <c r="F90" s="84" t="b">
        <v>0</v>
      </c>
      <c r="G90" s="84" t="b">
        <v>0</v>
      </c>
    </row>
    <row r="91" spans="1:7" ht="15">
      <c r="A91" s="84" t="s">
        <v>2333</v>
      </c>
      <c r="B91" s="84">
        <v>4</v>
      </c>
      <c r="C91" s="118">
        <v>0.0016832687858654885</v>
      </c>
      <c r="D91" s="84" t="s">
        <v>2543</v>
      </c>
      <c r="E91" s="84" t="b">
        <v>0</v>
      </c>
      <c r="F91" s="84" t="b">
        <v>0</v>
      </c>
      <c r="G91" s="84" t="b">
        <v>0</v>
      </c>
    </row>
    <row r="92" spans="1:7" ht="15">
      <c r="A92" s="84" t="s">
        <v>2077</v>
      </c>
      <c r="B92" s="84">
        <v>4</v>
      </c>
      <c r="C92" s="118">
        <v>0.0019450339994863417</v>
      </c>
      <c r="D92" s="84" t="s">
        <v>2543</v>
      </c>
      <c r="E92" s="84" t="b">
        <v>0</v>
      </c>
      <c r="F92" s="84" t="b">
        <v>0</v>
      </c>
      <c r="G92" s="84" t="b">
        <v>0</v>
      </c>
    </row>
    <row r="93" spans="1:7" ht="15">
      <c r="A93" s="84" t="s">
        <v>2048</v>
      </c>
      <c r="B93" s="84">
        <v>4</v>
      </c>
      <c r="C93" s="118">
        <v>0.0016832687858654885</v>
      </c>
      <c r="D93" s="84" t="s">
        <v>2543</v>
      </c>
      <c r="E93" s="84" t="b">
        <v>0</v>
      </c>
      <c r="F93" s="84" t="b">
        <v>0</v>
      </c>
      <c r="G93" s="84" t="b">
        <v>0</v>
      </c>
    </row>
    <row r="94" spans="1:7" ht="15">
      <c r="A94" s="84" t="s">
        <v>2334</v>
      </c>
      <c r="B94" s="84">
        <v>4</v>
      </c>
      <c r="C94" s="118">
        <v>0.0016832687858654885</v>
      </c>
      <c r="D94" s="84" t="s">
        <v>2543</v>
      </c>
      <c r="E94" s="84" t="b">
        <v>0</v>
      </c>
      <c r="F94" s="84" t="b">
        <v>0</v>
      </c>
      <c r="G94" s="84" t="b">
        <v>0</v>
      </c>
    </row>
    <row r="95" spans="1:7" ht="15">
      <c r="A95" s="84" t="s">
        <v>2335</v>
      </c>
      <c r="B95" s="84">
        <v>4</v>
      </c>
      <c r="C95" s="118">
        <v>0.0016832687858654885</v>
      </c>
      <c r="D95" s="84" t="s">
        <v>2543</v>
      </c>
      <c r="E95" s="84" t="b">
        <v>0</v>
      </c>
      <c r="F95" s="84" t="b">
        <v>0</v>
      </c>
      <c r="G95" s="84" t="b">
        <v>0</v>
      </c>
    </row>
    <row r="96" spans="1:7" ht="15">
      <c r="A96" s="84" t="s">
        <v>2336</v>
      </c>
      <c r="B96" s="84">
        <v>4</v>
      </c>
      <c r="C96" s="118">
        <v>0.0016832687858654885</v>
      </c>
      <c r="D96" s="84" t="s">
        <v>2543</v>
      </c>
      <c r="E96" s="84" t="b">
        <v>0</v>
      </c>
      <c r="F96" s="84" t="b">
        <v>0</v>
      </c>
      <c r="G96" s="84" t="b">
        <v>0</v>
      </c>
    </row>
    <row r="97" spans="1:7" ht="15">
      <c r="A97" s="84" t="s">
        <v>2337</v>
      </c>
      <c r="B97" s="84">
        <v>4</v>
      </c>
      <c r="C97" s="118">
        <v>0.0016832687858654885</v>
      </c>
      <c r="D97" s="84" t="s">
        <v>2543</v>
      </c>
      <c r="E97" s="84" t="b">
        <v>0</v>
      </c>
      <c r="F97" s="84" t="b">
        <v>0</v>
      </c>
      <c r="G97" s="84" t="b">
        <v>0</v>
      </c>
    </row>
    <row r="98" spans="1:7" ht="15">
      <c r="A98" s="84" t="s">
        <v>2338</v>
      </c>
      <c r="B98" s="84">
        <v>4</v>
      </c>
      <c r="C98" s="118">
        <v>0.0016832687858654885</v>
      </c>
      <c r="D98" s="84" t="s">
        <v>2543</v>
      </c>
      <c r="E98" s="84" t="b">
        <v>0</v>
      </c>
      <c r="F98" s="84" t="b">
        <v>0</v>
      </c>
      <c r="G98" s="84" t="b">
        <v>0</v>
      </c>
    </row>
    <row r="99" spans="1:7" ht="15">
      <c r="A99" s="84" t="s">
        <v>2339</v>
      </c>
      <c r="B99" s="84">
        <v>4</v>
      </c>
      <c r="C99" s="118">
        <v>0.0016832687858654885</v>
      </c>
      <c r="D99" s="84" t="s">
        <v>2543</v>
      </c>
      <c r="E99" s="84" t="b">
        <v>0</v>
      </c>
      <c r="F99" s="84" t="b">
        <v>0</v>
      </c>
      <c r="G99" s="84" t="b">
        <v>0</v>
      </c>
    </row>
    <row r="100" spans="1:7" ht="15">
      <c r="A100" s="84" t="s">
        <v>2340</v>
      </c>
      <c r="B100" s="84">
        <v>4</v>
      </c>
      <c r="C100" s="118">
        <v>0.0016832687858654885</v>
      </c>
      <c r="D100" s="84" t="s">
        <v>2543</v>
      </c>
      <c r="E100" s="84" t="b">
        <v>0</v>
      </c>
      <c r="F100" s="84" t="b">
        <v>0</v>
      </c>
      <c r="G100" s="84" t="b">
        <v>0</v>
      </c>
    </row>
    <row r="101" spans="1:7" ht="15">
      <c r="A101" s="84" t="s">
        <v>2063</v>
      </c>
      <c r="B101" s="84">
        <v>4</v>
      </c>
      <c r="C101" s="118">
        <v>0.0016832687858654885</v>
      </c>
      <c r="D101" s="84" t="s">
        <v>2543</v>
      </c>
      <c r="E101" s="84" t="b">
        <v>0</v>
      </c>
      <c r="F101" s="84" t="b">
        <v>0</v>
      </c>
      <c r="G101" s="84" t="b">
        <v>0</v>
      </c>
    </row>
    <row r="102" spans="1:7" ht="15">
      <c r="A102" s="84" t="s">
        <v>2341</v>
      </c>
      <c r="B102" s="84">
        <v>4</v>
      </c>
      <c r="C102" s="118">
        <v>0.0016832687858654885</v>
      </c>
      <c r="D102" s="84" t="s">
        <v>2543</v>
      </c>
      <c r="E102" s="84" t="b">
        <v>0</v>
      </c>
      <c r="F102" s="84" t="b">
        <v>0</v>
      </c>
      <c r="G102" s="84" t="b">
        <v>0</v>
      </c>
    </row>
    <row r="103" spans="1:7" ht="15">
      <c r="A103" s="84" t="s">
        <v>2342</v>
      </c>
      <c r="B103" s="84">
        <v>4</v>
      </c>
      <c r="C103" s="118">
        <v>0.0016832687858654885</v>
      </c>
      <c r="D103" s="84" t="s">
        <v>2543</v>
      </c>
      <c r="E103" s="84" t="b">
        <v>0</v>
      </c>
      <c r="F103" s="84" t="b">
        <v>0</v>
      </c>
      <c r="G103" s="84" t="b">
        <v>0</v>
      </c>
    </row>
    <row r="104" spans="1:7" ht="15">
      <c r="A104" s="84" t="s">
        <v>2343</v>
      </c>
      <c r="B104" s="84">
        <v>4</v>
      </c>
      <c r="C104" s="118">
        <v>0.0016832687858654885</v>
      </c>
      <c r="D104" s="84" t="s">
        <v>2543</v>
      </c>
      <c r="E104" s="84" t="b">
        <v>0</v>
      </c>
      <c r="F104" s="84" t="b">
        <v>0</v>
      </c>
      <c r="G104" s="84" t="b">
        <v>0</v>
      </c>
    </row>
    <row r="105" spans="1:7" ht="15">
      <c r="A105" s="84" t="s">
        <v>2344</v>
      </c>
      <c r="B105" s="84">
        <v>4</v>
      </c>
      <c r="C105" s="118">
        <v>0.0016832687858654885</v>
      </c>
      <c r="D105" s="84" t="s">
        <v>2543</v>
      </c>
      <c r="E105" s="84" t="b">
        <v>0</v>
      </c>
      <c r="F105" s="84" t="b">
        <v>0</v>
      </c>
      <c r="G105" s="84" t="b">
        <v>0</v>
      </c>
    </row>
    <row r="106" spans="1:7" ht="15">
      <c r="A106" s="84" t="s">
        <v>2345</v>
      </c>
      <c r="B106" s="84">
        <v>4</v>
      </c>
      <c r="C106" s="118">
        <v>0.0016832687858654885</v>
      </c>
      <c r="D106" s="84" t="s">
        <v>2543</v>
      </c>
      <c r="E106" s="84" t="b">
        <v>0</v>
      </c>
      <c r="F106" s="84" t="b">
        <v>0</v>
      </c>
      <c r="G106" s="84" t="b">
        <v>0</v>
      </c>
    </row>
    <row r="107" spans="1:7" ht="15">
      <c r="A107" s="84" t="s">
        <v>2346</v>
      </c>
      <c r="B107" s="84">
        <v>4</v>
      </c>
      <c r="C107" s="118">
        <v>0.0016832687858654885</v>
      </c>
      <c r="D107" s="84" t="s">
        <v>2543</v>
      </c>
      <c r="E107" s="84" t="b">
        <v>0</v>
      </c>
      <c r="F107" s="84" t="b">
        <v>0</v>
      </c>
      <c r="G107" s="84" t="b">
        <v>0</v>
      </c>
    </row>
    <row r="108" spans="1:7" ht="15">
      <c r="A108" s="84" t="s">
        <v>2347</v>
      </c>
      <c r="B108" s="84">
        <v>4</v>
      </c>
      <c r="C108" s="118">
        <v>0.0016832687858654885</v>
      </c>
      <c r="D108" s="84" t="s">
        <v>2543</v>
      </c>
      <c r="E108" s="84" t="b">
        <v>0</v>
      </c>
      <c r="F108" s="84" t="b">
        <v>0</v>
      </c>
      <c r="G108" s="84" t="b">
        <v>0</v>
      </c>
    </row>
    <row r="109" spans="1:7" ht="15">
      <c r="A109" s="84" t="s">
        <v>2348</v>
      </c>
      <c r="B109" s="84">
        <v>4</v>
      </c>
      <c r="C109" s="118">
        <v>0.0016832687858654885</v>
      </c>
      <c r="D109" s="84" t="s">
        <v>2543</v>
      </c>
      <c r="E109" s="84" t="b">
        <v>0</v>
      </c>
      <c r="F109" s="84" t="b">
        <v>0</v>
      </c>
      <c r="G109" s="84" t="b">
        <v>0</v>
      </c>
    </row>
    <row r="110" spans="1:7" ht="15">
      <c r="A110" s="84" t="s">
        <v>2349</v>
      </c>
      <c r="B110" s="84">
        <v>4</v>
      </c>
      <c r="C110" s="118">
        <v>0.0016832687858654885</v>
      </c>
      <c r="D110" s="84" t="s">
        <v>2543</v>
      </c>
      <c r="E110" s="84" t="b">
        <v>0</v>
      </c>
      <c r="F110" s="84" t="b">
        <v>0</v>
      </c>
      <c r="G110" s="84" t="b">
        <v>0</v>
      </c>
    </row>
    <row r="111" spans="1:7" ht="15">
      <c r="A111" s="84" t="s">
        <v>2350</v>
      </c>
      <c r="B111" s="84">
        <v>4</v>
      </c>
      <c r="C111" s="118">
        <v>0.0016832687858654885</v>
      </c>
      <c r="D111" s="84" t="s">
        <v>2543</v>
      </c>
      <c r="E111" s="84" t="b">
        <v>0</v>
      </c>
      <c r="F111" s="84" t="b">
        <v>0</v>
      </c>
      <c r="G111" s="84" t="b">
        <v>0</v>
      </c>
    </row>
    <row r="112" spans="1:7" ht="15">
      <c r="A112" s="84" t="s">
        <v>2002</v>
      </c>
      <c r="B112" s="84">
        <v>4</v>
      </c>
      <c r="C112" s="118">
        <v>0.0016832687858654885</v>
      </c>
      <c r="D112" s="84" t="s">
        <v>2543</v>
      </c>
      <c r="E112" s="84" t="b">
        <v>0</v>
      </c>
      <c r="F112" s="84" t="b">
        <v>0</v>
      </c>
      <c r="G112" s="84" t="b">
        <v>0</v>
      </c>
    </row>
    <row r="113" spans="1:7" ht="15">
      <c r="A113" s="84" t="s">
        <v>2351</v>
      </c>
      <c r="B113" s="84">
        <v>4</v>
      </c>
      <c r="C113" s="118">
        <v>0.0016832687858654885</v>
      </c>
      <c r="D113" s="84" t="s">
        <v>2543</v>
      </c>
      <c r="E113" s="84" t="b">
        <v>0</v>
      </c>
      <c r="F113" s="84" t="b">
        <v>0</v>
      </c>
      <c r="G113" s="84" t="b">
        <v>0</v>
      </c>
    </row>
    <row r="114" spans="1:7" ht="15">
      <c r="A114" s="84" t="s">
        <v>2352</v>
      </c>
      <c r="B114" s="84">
        <v>4</v>
      </c>
      <c r="C114" s="118">
        <v>0.0016832687858654885</v>
      </c>
      <c r="D114" s="84" t="s">
        <v>2543</v>
      </c>
      <c r="E114" s="84" t="b">
        <v>0</v>
      </c>
      <c r="F114" s="84" t="b">
        <v>0</v>
      </c>
      <c r="G114" s="84" t="b">
        <v>0</v>
      </c>
    </row>
    <row r="115" spans="1:7" ht="15">
      <c r="A115" s="84" t="s">
        <v>2353</v>
      </c>
      <c r="B115" s="84">
        <v>4</v>
      </c>
      <c r="C115" s="118">
        <v>0.0016832687858654885</v>
      </c>
      <c r="D115" s="84" t="s">
        <v>2543</v>
      </c>
      <c r="E115" s="84" t="b">
        <v>0</v>
      </c>
      <c r="F115" s="84" t="b">
        <v>0</v>
      </c>
      <c r="G115" s="84" t="b">
        <v>0</v>
      </c>
    </row>
    <row r="116" spans="1:7" ht="15">
      <c r="A116" s="84" t="s">
        <v>2354</v>
      </c>
      <c r="B116" s="84">
        <v>4</v>
      </c>
      <c r="C116" s="118">
        <v>0.0016832687858654885</v>
      </c>
      <c r="D116" s="84" t="s">
        <v>2543</v>
      </c>
      <c r="E116" s="84" t="b">
        <v>0</v>
      </c>
      <c r="F116" s="84" t="b">
        <v>0</v>
      </c>
      <c r="G116" s="84" t="b">
        <v>0</v>
      </c>
    </row>
    <row r="117" spans="1:7" ht="15">
      <c r="A117" s="84" t="s">
        <v>2355</v>
      </c>
      <c r="B117" s="84">
        <v>3</v>
      </c>
      <c r="C117" s="118">
        <v>0.00134393337414366</v>
      </c>
      <c r="D117" s="84" t="s">
        <v>2543</v>
      </c>
      <c r="E117" s="84" t="b">
        <v>0</v>
      </c>
      <c r="F117" s="84" t="b">
        <v>0</v>
      </c>
      <c r="G117" s="84" t="b">
        <v>0</v>
      </c>
    </row>
    <row r="118" spans="1:7" ht="15">
      <c r="A118" s="84" t="s">
        <v>2356</v>
      </c>
      <c r="B118" s="84">
        <v>3</v>
      </c>
      <c r="C118" s="118">
        <v>0.00134393337414366</v>
      </c>
      <c r="D118" s="84" t="s">
        <v>2543</v>
      </c>
      <c r="E118" s="84" t="b">
        <v>0</v>
      </c>
      <c r="F118" s="84" t="b">
        <v>0</v>
      </c>
      <c r="G118" s="84" t="b">
        <v>0</v>
      </c>
    </row>
    <row r="119" spans="1:7" ht="15">
      <c r="A119" s="84" t="s">
        <v>2357</v>
      </c>
      <c r="B119" s="84">
        <v>3</v>
      </c>
      <c r="C119" s="118">
        <v>0.00134393337414366</v>
      </c>
      <c r="D119" s="84" t="s">
        <v>2543</v>
      </c>
      <c r="E119" s="84" t="b">
        <v>0</v>
      </c>
      <c r="F119" s="84" t="b">
        <v>0</v>
      </c>
      <c r="G119" s="84" t="b">
        <v>0</v>
      </c>
    </row>
    <row r="120" spans="1:7" ht="15">
      <c r="A120" s="84" t="s">
        <v>2358</v>
      </c>
      <c r="B120" s="84">
        <v>3</v>
      </c>
      <c r="C120" s="118">
        <v>0.00134393337414366</v>
      </c>
      <c r="D120" s="84" t="s">
        <v>2543</v>
      </c>
      <c r="E120" s="84" t="b">
        <v>0</v>
      </c>
      <c r="F120" s="84" t="b">
        <v>0</v>
      </c>
      <c r="G120" s="84" t="b">
        <v>0</v>
      </c>
    </row>
    <row r="121" spans="1:7" ht="15">
      <c r="A121" s="84" t="s">
        <v>2359</v>
      </c>
      <c r="B121" s="84">
        <v>3</v>
      </c>
      <c r="C121" s="118">
        <v>0.00134393337414366</v>
      </c>
      <c r="D121" s="84" t="s">
        <v>2543</v>
      </c>
      <c r="E121" s="84" t="b">
        <v>0</v>
      </c>
      <c r="F121" s="84" t="b">
        <v>0</v>
      </c>
      <c r="G121" s="84" t="b">
        <v>0</v>
      </c>
    </row>
    <row r="122" spans="1:7" ht="15">
      <c r="A122" s="84" t="s">
        <v>2360</v>
      </c>
      <c r="B122" s="84">
        <v>3</v>
      </c>
      <c r="C122" s="118">
        <v>0.00134393337414366</v>
      </c>
      <c r="D122" s="84" t="s">
        <v>2543</v>
      </c>
      <c r="E122" s="84" t="b">
        <v>0</v>
      </c>
      <c r="F122" s="84" t="b">
        <v>0</v>
      </c>
      <c r="G122" s="84" t="b">
        <v>0</v>
      </c>
    </row>
    <row r="123" spans="1:7" ht="15">
      <c r="A123" s="84" t="s">
        <v>2361</v>
      </c>
      <c r="B123" s="84">
        <v>3</v>
      </c>
      <c r="C123" s="118">
        <v>0.00134393337414366</v>
      </c>
      <c r="D123" s="84" t="s">
        <v>2543</v>
      </c>
      <c r="E123" s="84" t="b">
        <v>0</v>
      </c>
      <c r="F123" s="84" t="b">
        <v>0</v>
      </c>
      <c r="G123" s="84" t="b">
        <v>0</v>
      </c>
    </row>
    <row r="124" spans="1:7" ht="15">
      <c r="A124" s="84" t="s">
        <v>2078</v>
      </c>
      <c r="B124" s="84">
        <v>3</v>
      </c>
      <c r="C124" s="118">
        <v>0.00134393337414366</v>
      </c>
      <c r="D124" s="84" t="s">
        <v>2543</v>
      </c>
      <c r="E124" s="84" t="b">
        <v>0</v>
      </c>
      <c r="F124" s="84" t="b">
        <v>0</v>
      </c>
      <c r="G124" s="84" t="b">
        <v>0</v>
      </c>
    </row>
    <row r="125" spans="1:7" ht="15">
      <c r="A125" s="84" t="s">
        <v>2010</v>
      </c>
      <c r="B125" s="84">
        <v>3</v>
      </c>
      <c r="C125" s="118">
        <v>0.00134393337414366</v>
      </c>
      <c r="D125" s="84" t="s">
        <v>2543</v>
      </c>
      <c r="E125" s="84" t="b">
        <v>0</v>
      </c>
      <c r="F125" s="84" t="b">
        <v>0</v>
      </c>
      <c r="G125" s="84" t="b">
        <v>0</v>
      </c>
    </row>
    <row r="126" spans="1:7" ht="15">
      <c r="A126" s="84" t="s">
        <v>2079</v>
      </c>
      <c r="B126" s="84">
        <v>3</v>
      </c>
      <c r="C126" s="118">
        <v>0.00134393337414366</v>
      </c>
      <c r="D126" s="84" t="s">
        <v>2543</v>
      </c>
      <c r="E126" s="84" t="b">
        <v>0</v>
      </c>
      <c r="F126" s="84" t="b">
        <v>0</v>
      </c>
      <c r="G126" s="84" t="b">
        <v>0</v>
      </c>
    </row>
    <row r="127" spans="1:7" ht="15">
      <c r="A127" s="84" t="s">
        <v>2362</v>
      </c>
      <c r="B127" s="84">
        <v>3</v>
      </c>
      <c r="C127" s="118">
        <v>0.00134393337414366</v>
      </c>
      <c r="D127" s="84" t="s">
        <v>2543</v>
      </c>
      <c r="E127" s="84" t="b">
        <v>0</v>
      </c>
      <c r="F127" s="84" t="b">
        <v>0</v>
      </c>
      <c r="G127" s="84" t="b">
        <v>0</v>
      </c>
    </row>
    <row r="128" spans="1:7" ht="15">
      <c r="A128" s="84" t="s">
        <v>2363</v>
      </c>
      <c r="B128" s="84">
        <v>3</v>
      </c>
      <c r="C128" s="118">
        <v>0.00134393337414366</v>
      </c>
      <c r="D128" s="84" t="s">
        <v>2543</v>
      </c>
      <c r="E128" s="84" t="b">
        <v>0</v>
      </c>
      <c r="F128" s="84" t="b">
        <v>0</v>
      </c>
      <c r="G128" s="84" t="b">
        <v>0</v>
      </c>
    </row>
    <row r="129" spans="1:7" ht="15">
      <c r="A129" s="84" t="s">
        <v>2364</v>
      </c>
      <c r="B129" s="84">
        <v>3</v>
      </c>
      <c r="C129" s="118">
        <v>0.00134393337414366</v>
      </c>
      <c r="D129" s="84" t="s">
        <v>2543</v>
      </c>
      <c r="E129" s="84" t="b">
        <v>0</v>
      </c>
      <c r="F129" s="84" t="b">
        <v>0</v>
      </c>
      <c r="G129" s="84" t="b">
        <v>0</v>
      </c>
    </row>
    <row r="130" spans="1:7" ht="15">
      <c r="A130" s="84" t="s">
        <v>2365</v>
      </c>
      <c r="B130" s="84">
        <v>3</v>
      </c>
      <c r="C130" s="118">
        <v>0.00134393337414366</v>
      </c>
      <c r="D130" s="84" t="s">
        <v>2543</v>
      </c>
      <c r="E130" s="84" t="b">
        <v>0</v>
      </c>
      <c r="F130" s="84" t="b">
        <v>0</v>
      </c>
      <c r="G130" s="84" t="b">
        <v>0</v>
      </c>
    </row>
    <row r="131" spans="1:7" ht="15">
      <c r="A131" s="84" t="s">
        <v>2366</v>
      </c>
      <c r="B131" s="84">
        <v>3</v>
      </c>
      <c r="C131" s="118">
        <v>0.00134393337414366</v>
      </c>
      <c r="D131" s="84" t="s">
        <v>2543</v>
      </c>
      <c r="E131" s="84" t="b">
        <v>0</v>
      </c>
      <c r="F131" s="84" t="b">
        <v>0</v>
      </c>
      <c r="G131" s="84" t="b">
        <v>0</v>
      </c>
    </row>
    <row r="132" spans="1:7" ht="15">
      <c r="A132" s="84" t="s">
        <v>2367</v>
      </c>
      <c r="B132" s="84">
        <v>3</v>
      </c>
      <c r="C132" s="118">
        <v>0.00134393337414366</v>
      </c>
      <c r="D132" s="84" t="s">
        <v>2543</v>
      </c>
      <c r="E132" s="84" t="b">
        <v>0</v>
      </c>
      <c r="F132" s="84" t="b">
        <v>0</v>
      </c>
      <c r="G132" s="84" t="b">
        <v>0</v>
      </c>
    </row>
    <row r="133" spans="1:7" ht="15">
      <c r="A133" s="84" t="s">
        <v>2368</v>
      </c>
      <c r="B133" s="84">
        <v>3</v>
      </c>
      <c r="C133" s="118">
        <v>0.00134393337414366</v>
      </c>
      <c r="D133" s="84" t="s">
        <v>2543</v>
      </c>
      <c r="E133" s="84" t="b">
        <v>0</v>
      </c>
      <c r="F133" s="84" t="b">
        <v>0</v>
      </c>
      <c r="G133" s="84" t="b">
        <v>0</v>
      </c>
    </row>
    <row r="134" spans="1:7" ht="15">
      <c r="A134" s="84" t="s">
        <v>2369</v>
      </c>
      <c r="B134" s="84">
        <v>3</v>
      </c>
      <c r="C134" s="118">
        <v>0.00134393337414366</v>
      </c>
      <c r="D134" s="84" t="s">
        <v>2543</v>
      </c>
      <c r="E134" s="84" t="b">
        <v>0</v>
      </c>
      <c r="F134" s="84" t="b">
        <v>0</v>
      </c>
      <c r="G134" s="84" t="b">
        <v>0</v>
      </c>
    </row>
    <row r="135" spans="1:7" ht="15">
      <c r="A135" s="84" t="s">
        <v>2370</v>
      </c>
      <c r="B135" s="84">
        <v>3</v>
      </c>
      <c r="C135" s="118">
        <v>0.00134393337414366</v>
      </c>
      <c r="D135" s="84" t="s">
        <v>2543</v>
      </c>
      <c r="E135" s="84" t="b">
        <v>0</v>
      </c>
      <c r="F135" s="84" t="b">
        <v>0</v>
      </c>
      <c r="G135" s="84" t="b">
        <v>0</v>
      </c>
    </row>
    <row r="136" spans="1:7" ht="15">
      <c r="A136" s="84" t="s">
        <v>2371</v>
      </c>
      <c r="B136" s="84">
        <v>3</v>
      </c>
      <c r="C136" s="118">
        <v>0.00134393337414366</v>
      </c>
      <c r="D136" s="84" t="s">
        <v>2543</v>
      </c>
      <c r="E136" s="84" t="b">
        <v>1</v>
      </c>
      <c r="F136" s="84" t="b">
        <v>0</v>
      </c>
      <c r="G136" s="84" t="b">
        <v>0</v>
      </c>
    </row>
    <row r="137" spans="1:7" ht="15">
      <c r="A137" s="84" t="s">
        <v>2372</v>
      </c>
      <c r="B137" s="84">
        <v>3</v>
      </c>
      <c r="C137" s="118">
        <v>0.00134393337414366</v>
      </c>
      <c r="D137" s="84" t="s">
        <v>2543</v>
      </c>
      <c r="E137" s="84" t="b">
        <v>0</v>
      </c>
      <c r="F137" s="84" t="b">
        <v>0</v>
      </c>
      <c r="G137" s="84" t="b">
        <v>0</v>
      </c>
    </row>
    <row r="138" spans="1:7" ht="15">
      <c r="A138" s="84" t="s">
        <v>2373</v>
      </c>
      <c r="B138" s="84">
        <v>3</v>
      </c>
      <c r="C138" s="118">
        <v>0.00134393337414366</v>
      </c>
      <c r="D138" s="84" t="s">
        <v>2543</v>
      </c>
      <c r="E138" s="84" t="b">
        <v>0</v>
      </c>
      <c r="F138" s="84" t="b">
        <v>0</v>
      </c>
      <c r="G138" s="84" t="b">
        <v>0</v>
      </c>
    </row>
    <row r="139" spans="1:7" ht="15">
      <c r="A139" s="84" t="s">
        <v>2374</v>
      </c>
      <c r="B139" s="84">
        <v>3</v>
      </c>
      <c r="C139" s="118">
        <v>0.00134393337414366</v>
      </c>
      <c r="D139" s="84" t="s">
        <v>2543</v>
      </c>
      <c r="E139" s="84" t="b">
        <v>0</v>
      </c>
      <c r="F139" s="84" t="b">
        <v>0</v>
      </c>
      <c r="G139" s="84" t="b">
        <v>0</v>
      </c>
    </row>
    <row r="140" spans="1:7" ht="15">
      <c r="A140" s="84" t="s">
        <v>2375</v>
      </c>
      <c r="B140" s="84">
        <v>3</v>
      </c>
      <c r="C140" s="118">
        <v>0.00134393337414366</v>
      </c>
      <c r="D140" s="84" t="s">
        <v>2543</v>
      </c>
      <c r="E140" s="84" t="b">
        <v>0</v>
      </c>
      <c r="F140" s="84" t="b">
        <v>0</v>
      </c>
      <c r="G140" s="84" t="b">
        <v>0</v>
      </c>
    </row>
    <row r="141" spans="1:7" ht="15">
      <c r="A141" s="84" t="s">
        <v>2376</v>
      </c>
      <c r="B141" s="84">
        <v>3</v>
      </c>
      <c r="C141" s="118">
        <v>0.00134393337414366</v>
      </c>
      <c r="D141" s="84" t="s">
        <v>2543</v>
      </c>
      <c r="E141" s="84" t="b">
        <v>0</v>
      </c>
      <c r="F141" s="84" t="b">
        <v>0</v>
      </c>
      <c r="G141" s="84" t="b">
        <v>0</v>
      </c>
    </row>
    <row r="142" spans="1:7" ht="15">
      <c r="A142" s="84" t="s">
        <v>2377</v>
      </c>
      <c r="B142" s="84">
        <v>3</v>
      </c>
      <c r="C142" s="118">
        <v>0.00134393337414366</v>
      </c>
      <c r="D142" s="84" t="s">
        <v>2543</v>
      </c>
      <c r="E142" s="84" t="b">
        <v>0</v>
      </c>
      <c r="F142" s="84" t="b">
        <v>0</v>
      </c>
      <c r="G142" s="84" t="b">
        <v>0</v>
      </c>
    </row>
    <row r="143" spans="1:7" ht="15">
      <c r="A143" s="84" t="s">
        <v>2378</v>
      </c>
      <c r="B143" s="84">
        <v>3</v>
      </c>
      <c r="C143" s="118">
        <v>0.00134393337414366</v>
      </c>
      <c r="D143" s="84" t="s">
        <v>2543</v>
      </c>
      <c r="E143" s="84" t="b">
        <v>0</v>
      </c>
      <c r="F143" s="84" t="b">
        <v>0</v>
      </c>
      <c r="G143" s="84" t="b">
        <v>0</v>
      </c>
    </row>
    <row r="144" spans="1:7" ht="15">
      <c r="A144" s="84" t="s">
        <v>2072</v>
      </c>
      <c r="B144" s="84">
        <v>3</v>
      </c>
      <c r="C144" s="118">
        <v>0.00134393337414366</v>
      </c>
      <c r="D144" s="84" t="s">
        <v>2543</v>
      </c>
      <c r="E144" s="84" t="b">
        <v>0</v>
      </c>
      <c r="F144" s="84" t="b">
        <v>0</v>
      </c>
      <c r="G144" s="84" t="b">
        <v>0</v>
      </c>
    </row>
    <row r="145" spans="1:7" ht="15">
      <c r="A145" s="84" t="s">
        <v>2047</v>
      </c>
      <c r="B145" s="84">
        <v>3</v>
      </c>
      <c r="C145" s="118">
        <v>0.00134393337414366</v>
      </c>
      <c r="D145" s="84" t="s">
        <v>2543</v>
      </c>
      <c r="E145" s="84" t="b">
        <v>0</v>
      </c>
      <c r="F145" s="84" t="b">
        <v>0</v>
      </c>
      <c r="G145" s="84" t="b">
        <v>0</v>
      </c>
    </row>
    <row r="146" spans="1:7" ht="15">
      <c r="A146" s="84" t="s">
        <v>2379</v>
      </c>
      <c r="B146" s="84">
        <v>3</v>
      </c>
      <c r="C146" s="118">
        <v>0.00134393337414366</v>
      </c>
      <c r="D146" s="84" t="s">
        <v>2543</v>
      </c>
      <c r="E146" s="84" t="b">
        <v>0</v>
      </c>
      <c r="F146" s="84" t="b">
        <v>0</v>
      </c>
      <c r="G146" s="84" t="b">
        <v>0</v>
      </c>
    </row>
    <row r="147" spans="1:7" ht="15">
      <c r="A147" s="84" t="s">
        <v>2380</v>
      </c>
      <c r="B147" s="84">
        <v>3</v>
      </c>
      <c r="C147" s="118">
        <v>0.00134393337414366</v>
      </c>
      <c r="D147" s="84" t="s">
        <v>2543</v>
      </c>
      <c r="E147" s="84" t="b">
        <v>0</v>
      </c>
      <c r="F147" s="84" t="b">
        <v>0</v>
      </c>
      <c r="G147" s="84" t="b">
        <v>0</v>
      </c>
    </row>
    <row r="148" spans="1:7" ht="15">
      <c r="A148" s="84" t="s">
        <v>2381</v>
      </c>
      <c r="B148" s="84">
        <v>3</v>
      </c>
      <c r="C148" s="118">
        <v>0.00134393337414366</v>
      </c>
      <c r="D148" s="84" t="s">
        <v>2543</v>
      </c>
      <c r="E148" s="84" t="b">
        <v>0</v>
      </c>
      <c r="F148" s="84" t="b">
        <v>0</v>
      </c>
      <c r="G148" s="84" t="b">
        <v>0</v>
      </c>
    </row>
    <row r="149" spans="1:7" ht="15">
      <c r="A149" s="84" t="s">
        <v>2382</v>
      </c>
      <c r="B149" s="84">
        <v>3</v>
      </c>
      <c r="C149" s="118">
        <v>0.00134393337414366</v>
      </c>
      <c r="D149" s="84" t="s">
        <v>2543</v>
      </c>
      <c r="E149" s="84" t="b">
        <v>0</v>
      </c>
      <c r="F149" s="84" t="b">
        <v>0</v>
      </c>
      <c r="G149" s="84" t="b">
        <v>0</v>
      </c>
    </row>
    <row r="150" spans="1:7" ht="15">
      <c r="A150" s="84" t="s">
        <v>2383</v>
      </c>
      <c r="B150" s="84">
        <v>3</v>
      </c>
      <c r="C150" s="118">
        <v>0.00134393337414366</v>
      </c>
      <c r="D150" s="84" t="s">
        <v>2543</v>
      </c>
      <c r="E150" s="84" t="b">
        <v>0</v>
      </c>
      <c r="F150" s="84" t="b">
        <v>0</v>
      </c>
      <c r="G150" s="84" t="b">
        <v>0</v>
      </c>
    </row>
    <row r="151" spans="1:7" ht="15">
      <c r="A151" s="84" t="s">
        <v>2384</v>
      </c>
      <c r="B151" s="84">
        <v>3</v>
      </c>
      <c r="C151" s="118">
        <v>0.00134393337414366</v>
      </c>
      <c r="D151" s="84" t="s">
        <v>2543</v>
      </c>
      <c r="E151" s="84" t="b">
        <v>0</v>
      </c>
      <c r="F151" s="84" t="b">
        <v>0</v>
      </c>
      <c r="G151" s="84" t="b">
        <v>0</v>
      </c>
    </row>
    <row r="152" spans="1:7" ht="15">
      <c r="A152" s="84" t="s">
        <v>2385</v>
      </c>
      <c r="B152" s="84">
        <v>3</v>
      </c>
      <c r="C152" s="118">
        <v>0.00134393337414366</v>
      </c>
      <c r="D152" s="84" t="s">
        <v>2543</v>
      </c>
      <c r="E152" s="84" t="b">
        <v>0</v>
      </c>
      <c r="F152" s="84" t="b">
        <v>0</v>
      </c>
      <c r="G152" s="84" t="b">
        <v>0</v>
      </c>
    </row>
    <row r="153" spans="1:7" ht="15">
      <c r="A153" s="84" t="s">
        <v>2067</v>
      </c>
      <c r="B153" s="84">
        <v>3</v>
      </c>
      <c r="C153" s="118">
        <v>0.0014587754996147563</v>
      </c>
      <c r="D153" s="84" t="s">
        <v>2543</v>
      </c>
      <c r="E153" s="84" t="b">
        <v>0</v>
      </c>
      <c r="F153" s="84" t="b">
        <v>0</v>
      </c>
      <c r="G153" s="84" t="b">
        <v>0</v>
      </c>
    </row>
    <row r="154" spans="1:7" ht="15">
      <c r="A154" s="84" t="s">
        <v>2058</v>
      </c>
      <c r="B154" s="84">
        <v>3</v>
      </c>
      <c r="C154" s="118">
        <v>0.00134393337414366</v>
      </c>
      <c r="D154" s="84" t="s">
        <v>2543</v>
      </c>
      <c r="E154" s="84" t="b">
        <v>0</v>
      </c>
      <c r="F154" s="84" t="b">
        <v>0</v>
      </c>
      <c r="G154" s="84" t="b">
        <v>0</v>
      </c>
    </row>
    <row r="155" spans="1:7" ht="15">
      <c r="A155" s="84" t="s">
        <v>2386</v>
      </c>
      <c r="B155" s="84">
        <v>3</v>
      </c>
      <c r="C155" s="118">
        <v>0.00134393337414366</v>
      </c>
      <c r="D155" s="84" t="s">
        <v>2543</v>
      </c>
      <c r="E155" s="84" t="b">
        <v>0</v>
      </c>
      <c r="F155" s="84" t="b">
        <v>0</v>
      </c>
      <c r="G155" s="84" t="b">
        <v>0</v>
      </c>
    </row>
    <row r="156" spans="1:7" ht="15">
      <c r="A156" s="84" t="s">
        <v>2387</v>
      </c>
      <c r="B156" s="84">
        <v>3</v>
      </c>
      <c r="C156" s="118">
        <v>0.00134393337414366</v>
      </c>
      <c r="D156" s="84" t="s">
        <v>2543</v>
      </c>
      <c r="E156" s="84" t="b">
        <v>0</v>
      </c>
      <c r="F156" s="84" t="b">
        <v>0</v>
      </c>
      <c r="G156" s="84" t="b">
        <v>0</v>
      </c>
    </row>
    <row r="157" spans="1:7" ht="15">
      <c r="A157" s="84" t="s">
        <v>2388</v>
      </c>
      <c r="B157" s="84">
        <v>3</v>
      </c>
      <c r="C157" s="118">
        <v>0.00134393337414366</v>
      </c>
      <c r="D157" s="84" t="s">
        <v>2543</v>
      </c>
      <c r="E157" s="84" t="b">
        <v>0</v>
      </c>
      <c r="F157" s="84" t="b">
        <v>0</v>
      </c>
      <c r="G157" s="84" t="b">
        <v>0</v>
      </c>
    </row>
    <row r="158" spans="1:7" ht="15">
      <c r="A158" s="84" t="s">
        <v>2389</v>
      </c>
      <c r="B158" s="84">
        <v>3</v>
      </c>
      <c r="C158" s="118">
        <v>0.00134393337414366</v>
      </c>
      <c r="D158" s="84" t="s">
        <v>2543</v>
      </c>
      <c r="E158" s="84" t="b">
        <v>0</v>
      </c>
      <c r="F158" s="84" t="b">
        <v>0</v>
      </c>
      <c r="G158" s="84" t="b">
        <v>0</v>
      </c>
    </row>
    <row r="159" spans="1:7" ht="15">
      <c r="A159" s="84" t="s">
        <v>2390</v>
      </c>
      <c r="B159" s="84">
        <v>3</v>
      </c>
      <c r="C159" s="118">
        <v>0.00134393337414366</v>
      </c>
      <c r="D159" s="84" t="s">
        <v>2543</v>
      </c>
      <c r="E159" s="84" t="b">
        <v>0</v>
      </c>
      <c r="F159" s="84" t="b">
        <v>0</v>
      </c>
      <c r="G159" s="84" t="b">
        <v>0</v>
      </c>
    </row>
    <row r="160" spans="1:7" ht="15">
      <c r="A160" s="84" t="s">
        <v>2391</v>
      </c>
      <c r="B160" s="84">
        <v>3</v>
      </c>
      <c r="C160" s="118">
        <v>0.00134393337414366</v>
      </c>
      <c r="D160" s="84" t="s">
        <v>2543</v>
      </c>
      <c r="E160" s="84" t="b">
        <v>0</v>
      </c>
      <c r="F160" s="84" t="b">
        <v>0</v>
      </c>
      <c r="G160" s="84" t="b">
        <v>0</v>
      </c>
    </row>
    <row r="161" spans="1:7" ht="15">
      <c r="A161" s="84" t="s">
        <v>2392</v>
      </c>
      <c r="B161" s="84">
        <v>3</v>
      </c>
      <c r="C161" s="118">
        <v>0.00134393337414366</v>
      </c>
      <c r="D161" s="84" t="s">
        <v>2543</v>
      </c>
      <c r="E161" s="84" t="b">
        <v>0</v>
      </c>
      <c r="F161" s="84" t="b">
        <v>0</v>
      </c>
      <c r="G161" s="84" t="b">
        <v>0</v>
      </c>
    </row>
    <row r="162" spans="1:7" ht="15">
      <c r="A162" s="84" t="s">
        <v>2393</v>
      </c>
      <c r="B162" s="84">
        <v>3</v>
      </c>
      <c r="C162" s="118">
        <v>0.00134393337414366</v>
      </c>
      <c r="D162" s="84" t="s">
        <v>2543</v>
      </c>
      <c r="E162" s="84" t="b">
        <v>0</v>
      </c>
      <c r="F162" s="84" t="b">
        <v>0</v>
      </c>
      <c r="G162" s="84" t="b">
        <v>0</v>
      </c>
    </row>
    <row r="163" spans="1:7" ht="15">
      <c r="A163" s="84" t="s">
        <v>2394</v>
      </c>
      <c r="B163" s="84">
        <v>3</v>
      </c>
      <c r="C163" s="118">
        <v>0.00134393337414366</v>
      </c>
      <c r="D163" s="84" t="s">
        <v>2543</v>
      </c>
      <c r="E163" s="84" t="b">
        <v>0</v>
      </c>
      <c r="F163" s="84" t="b">
        <v>0</v>
      </c>
      <c r="G163" s="84" t="b">
        <v>0</v>
      </c>
    </row>
    <row r="164" spans="1:7" ht="15">
      <c r="A164" s="84" t="s">
        <v>2395</v>
      </c>
      <c r="B164" s="84">
        <v>3</v>
      </c>
      <c r="C164" s="118">
        <v>0.00134393337414366</v>
      </c>
      <c r="D164" s="84" t="s">
        <v>2543</v>
      </c>
      <c r="E164" s="84" t="b">
        <v>0</v>
      </c>
      <c r="F164" s="84" t="b">
        <v>0</v>
      </c>
      <c r="G164" s="84" t="b">
        <v>0</v>
      </c>
    </row>
    <row r="165" spans="1:7" ht="15">
      <c r="A165" s="84" t="s">
        <v>2396</v>
      </c>
      <c r="B165" s="84">
        <v>3</v>
      </c>
      <c r="C165" s="118">
        <v>0.0014587754996147563</v>
      </c>
      <c r="D165" s="84" t="s">
        <v>2543</v>
      </c>
      <c r="E165" s="84" t="b">
        <v>0</v>
      </c>
      <c r="F165" s="84" t="b">
        <v>0</v>
      </c>
      <c r="G165" s="84" t="b">
        <v>0</v>
      </c>
    </row>
    <row r="166" spans="1:7" ht="15">
      <c r="A166" s="84" t="s">
        <v>2397</v>
      </c>
      <c r="B166" s="84">
        <v>3</v>
      </c>
      <c r="C166" s="118">
        <v>0.00134393337414366</v>
      </c>
      <c r="D166" s="84" t="s">
        <v>2543</v>
      </c>
      <c r="E166" s="84" t="b">
        <v>0</v>
      </c>
      <c r="F166" s="84" t="b">
        <v>0</v>
      </c>
      <c r="G166" s="84" t="b">
        <v>0</v>
      </c>
    </row>
    <row r="167" spans="1:7" ht="15">
      <c r="A167" s="84" t="s">
        <v>2398</v>
      </c>
      <c r="B167" s="84">
        <v>3</v>
      </c>
      <c r="C167" s="118">
        <v>0.00134393337414366</v>
      </c>
      <c r="D167" s="84" t="s">
        <v>2543</v>
      </c>
      <c r="E167" s="84" t="b">
        <v>0</v>
      </c>
      <c r="F167" s="84" t="b">
        <v>0</v>
      </c>
      <c r="G167" s="84" t="b">
        <v>0</v>
      </c>
    </row>
    <row r="168" spans="1:7" ht="15">
      <c r="A168" s="84" t="s">
        <v>2399</v>
      </c>
      <c r="B168" s="84">
        <v>3</v>
      </c>
      <c r="C168" s="118">
        <v>0.00134393337414366</v>
      </c>
      <c r="D168" s="84" t="s">
        <v>2543</v>
      </c>
      <c r="E168" s="84" t="b">
        <v>0</v>
      </c>
      <c r="F168" s="84" t="b">
        <v>0</v>
      </c>
      <c r="G168" s="84" t="b">
        <v>0</v>
      </c>
    </row>
    <row r="169" spans="1:7" ht="15">
      <c r="A169" s="84" t="s">
        <v>2400</v>
      </c>
      <c r="B169" s="84">
        <v>3</v>
      </c>
      <c r="C169" s="118">
        <v>0.00134393337414366</v>
      </c>
      <c r="D169" s="84" t="s">
        <v>2543</v>
      </c>
      <c r="E169" s="84" t="b">
        <v>0</v>
      </c>
      <c r="F169" s="84" t="b">
        <v>0</v>
      </c>
      <c r="G169" s="84" t="b">
        <v>0</v>
      </c>
    </row>
    <row r="170" spans="1:7" ht="15">
      <c r="A170" s="84" t="s">
        <v>2401</v>
      </c>
      <c r="B170" s="84">
        <v>3</v>
      </c>
      <c r="C170" s="118">
        <v>0.00134393337414366</v>
      </c>
      <c r="D170" s="84" t="s">
        <v>2543</v>
      </c>
      <c r="E170" s="84" t="b">
        <v>0</v>
      </c>
      <c r="F170" s="84" t="b">
        <v>0</v>
      </c>
      <c r="G170" s="84" t="b">
        <v>0</v>
      </c>
    </row>
    <row r="171" spans="1:7" ht="15">
      <c r="A171" s="84" t="s">
        <v>2402</v>
      </c>
      <c r="B171" s="84">
        <v>3</v>
      </c>
      <c r="C171" s="118">
        <v>0.00134393337414366</v>
      </c>
      <c r="D171" s="84" t="s">
        <v>2543</v>
      </c>
      <c r="E171" s="84" t="b">
        <v>0</v>
      </c>
      <c r="F171" s="84" t="b">
        <v>0</v>
      </c>
      <c r="G171" s="84" t="b">
        <v>0</v>
      </c>
    </row>
    <row r="172" spans="1:7" ht="15">
      <c r="A172" s="84" t="s">
        <v>2403</v>
      </c>
      <c r="B172" s="84">
        <v>3</v>
      </c>
      <c r="C172" s="118">
        <v>0.00134393337414366</v>
      </c>
      <c r="D172" s="84" t="s">
        <v>2543</v>
      </c>
      <c r="E172" s="84" t="b">
        <v>0</v>
      </c>
      <c r="F172" s="84" t="b">
        <v>0</v>
      </c>
      <c r="G172" s="84" t="b">
        <v>0</v>
      </c>
    </row>
    <row r="173" spans="1:7" ht="15">
      <c r="A173" s="84" t="s">
        <v>2404</v>
      </c>
      <c r="B173" s="84">
        <v>3</v>
      </c>
      <c r="C173" s="118">
        <v>0.00134393337414366</v>
      </c>
      <c r="D173" s="84" t="s">
        <v>2543</v>
      </c>
      <c r="E173" s="84" t="b">
        <v>0</v>
      </c>
      <c r="F173" s="84" t="b">
        <v>0</v>
      </c>
      <c r="G173" s="84" t="b">
        <v>0</v>
      </c>
    </row>
    <row r="174" spans="1:7" ht="15">
      <c r="A174" s="84" t="s">
        <v>2405</v>
      </c>
      <c r="B174" s="84">
        <v>3</v>
      </c>
      <c r="C174" s="118">
        <v>0.00134393337414366</v>
      </c>
      <c r="D174" s="84" t="s">
        <v>2543</v>
      </c>
      <c r="E174" s="84" t="b">
        <v>0</v>
      </c>
      <c r="F174" s="84" t="b">
        <v>0</v>
      </c>
      <c r="G174" s="84" t="b">
        <v>0</v>
      </c>
    </row>
    <row r="175" spans="1:7" ht="15">
      <c r="A175" s="84" t="s">
        <v>2406</v>
      </c>
      <c r="B175" s="84">
        <v>3</v>
      </c>
      <c r="C175" s="118">
        <v>0.0014587754996147563</v>
      </c>
      <c r="D175" s="84" t="s">
        <v>2543</v>
      </c>
      <c r="E175" s="84" t="b">
        <v>0</v>
      </c>
      <c r="F175" s="84" t="b">
        <v>0</v>
      </c>
      <c r="G175" s="84" t="b">
        <v>0</v>
      </c>
    </row>
    <row r="176" spans="1:7" ht="15">
      <c r="A176" s="84" t="s">
        <v>2407</v>
      </c>
      <c r="B176" s="84">
        <v>3</v>
      </c>
      <c r="C176" s="118">
        <v>0.00134393337414366</v>
      </c>
      <c r="D176" s="84" t="s">
        <v>2543</v>
      </c>
      <c r="E176" s="84" t="b">
        <v>0</v>
      </c>
      <c r="F176" s="84" t="b">
        <v>0</v>
      </c>
      <c r="G176" s="84" t="b">
        <v>0</v>
      </c>
    </row>
    <row r="177" spans="1:7" ht="15">
      <c r="A177" s="84" t="s">
        <v>2081</v>
      </c>
      <c r="B177" s="84">
        <v>2</v>
      </c>
      <c r="C177" s="118">
        <v>0.0009725169997431708</v>
      </c>
      <c r="D177" s="84" t="s">
        <v>2543</v>
      </c>
      <c r="E177" s="84" t="b">
        <v>0</v>
      </c>
      <c r="F177" s="84" t="b">
        <v>0</v>
      </c>
      <c r="G177" s="84" t="b">
        <v>0</v>
      </c>
    </row>
    <row r="178" spans="1:7" ht="15">
      <c r="A178" s="84" t="s">
        <v>2082</v>
      </c>
      <c r="B178" s="84">
        <v>2</v>
      </c>
      <c r="C178" s="118">
        <v>0.0009725169997431708</v>
      </c>
      <c r="D178" s="84" t="s">
        <v>2543</v>
      </c>
      <c r="E178" s="84" t="b">
        <v>0</v>
      </c>
      <c r="F178" s="84" t="b">
        <v>1</v>
      </c>
      <c r="G178" s="84" t="b">
        <v>0</v>
      </c>
    </row>
    <row r="179" spans="1:7" ht="15">
      <c r="A179" s="84" t="s">
        <v>2083</v>
      </c>
      <c r="B179" s="84">
        <v>2</v>
      </c>
      <c r="C179" s="118">
        <v>0.0009725169997431708</v>
      </c>
      <c r="D179" s="84" t="s">
        <v>2543</v>
      </c>
      <c r="E179" s="84" t="b">
        <v>0</v>
      </c>
      <c r="F179" s="84" t="b">
        <v>0</v>
      </c>
      <c r="G179" s="84" t="b">
        <v>0</v>
      </c>
    </row>
    <row r="180" spans="1:7" ht="15">
      <c r="A180" s="84" t="s">
        <v>2408</v>
      </c>
      <c r="B180" s="84">
        <v>2</v>
      </c>
      <c r="C180" s="118">
        <v>0.0009725169997431708</v>
      </c>
      <c r="D180" s="84" t="s">
        <v>2543</v>
      </c>
      <c r="E180" s="84" t="b">
        <v>0</v>
      </c>
      <c r="F180" s="84" t="b">
        <v>0</v>
      </c>
      <c r="G180" s="84" t="b">
        <v>0</v>
      </c>
    </row>
    <row r="181" spans="1:7" ht="15">
      <c r="A181" s="84" t="s">
        <v>2409</v>
      </c>
      <c r="B181" s="84">
        <v>2</v>
      </c>
      <c r="C181" s="118">
        <v>0.0009725169997431708</v>
      </c>
      <c r="D181" s="84" t="s">
        <v>2543</v>
      </c>
      <c r="E181" s="84" t="b">
        <v>0</v>
      </c>
      <c r="F181" s="84" t="b">
        <v>0</v>
      </c>
      <c r="G181" s="84" t="b">
        <v>0</v>
      </c>
    </row>
    <row r="182" spans="1:7" ht="15">
      <c r="A182" s="84" t="s">
        <v>2410</v>
      </c>
      <c r="B182" s="84">
        <v>2</v>
      </c>
      <c r="C182" s="118">
        <v>0.0009725169997431708</v>
      </c>
      <c r="D182" s="84" t="s">
        <v>2543</v>
      </c>
      <c r="E182" s="84" t="b">
        <v>0</v>
      </c>
      <c r="F182" s="84" t="b">
        <v>0</v>
      </c>
      <c r="G182" s="84" t="b">
        <v>0</v>
      </c>
    </row>
    <row r="183" spans="1:7" ht="15">
      <c r="A183" s="84" t="s">
        <v>2411</v>
      </c>
      <c r="B183" s="84">
        <v>2</v>
      </c>
      <c r="C183" s="118">
        <v>0.0011033996065535974</v>
      </c>
      <c r="D183" s="84" t="s">
        <v>2543</v>
      </c>
      <c r="E183" s="84" t="b">
        <v>0</v>
      </c>
      <c r="F183" s="84" t="b">
        <v>0</v>
      </c>
      <c r="G183" s="84" t="b">
        <v>0</v>
      </c>
    </row>
    <row r="184" spans="1:7" ht="15">
      <c r="A184" s="84" t="s">
        <v>2412</v>
      </c>
      <c r="B184" s="84">
        <v>2</v>
      </c>
      <c r="C184" s="118">
        <v>0.0009725169997431708</v>
      </c>
      <c r="D184" s="84" t="s">
        <v>2543</v>
      </c>
      <c r="E184" s="84" t="b">
        <v>0</v>
      </c>
      <c r="F184" s="84" t="b">
        <v>0</v>
      </c>
      <c r="G184" s="84" t="b">
        <v>0</v>
      </c>
    </row>
    <row r="185" spans="1:7" ht="15">
      <c r="A185" s="84" t="s">
        <v>2413</v>
      </c>
      <c r="B185" s="84">
        <v>2</v>
      </c>
      <c r="C185" s="118">
        <v>0.0009725169997431708</v>
      </c>
      <c r="D185" s="84" t="s">
        <v>2543</v>
      </c>
      <c r="E185" s="84" t="b">
        <v>0</v>
      </c>
      <c r="F185" s="84" t="b">
        <v>0</v>
      </c>
      <c r="G185" s="84" t="b">
        <v>0</v>
      </c>
    </row>
    <row r="186" spans="1:7" ht="15">
      <c r="A186" s="84" t="s">
        <v>2414</v>
      </c>
      <c r="B186" s="84">
        <v>2</v>
      </c>
      <c r="C186" s="118">
        <v>0.0009725169997431708</v>
      </c>
      <c r="D186" s="84" t="s">
        <v>2543</v>
      </c>
      <c r="E186" s="84" t="b">
        <v>0</v>
      </c>
      <c r="F186" s="84" t="b">
        <v>0</v>
      </c>
      <c r="G186" s="84" t="b">
        <v>0</v>
      </c>
    </row>
    <row r="187" spans="1:7" ht="15">
      <c r="A187" s="84" t="s">
        <v>2415</v>
      </c>
      <c r="B187" s="84">
        <v>2</v>
      </c>
      <c r="C187" s="118">
        <v>0.0009725169997431708</v>
      </c>
      <c r="D187" s="84" t="s">
        <v>2543</v>
      </c>
      <c r="E187" s="84" t="b">
        <v>0</v>
      </c>
      <c r="F187" s="84" t="b">
        <v>0</v>
      </c>
      <c r="G187" s="84" t="b">
        <v>0</v>
      </c>
    </row>
    <row r="188" spans="1:7" ht="15">
      <c r="A188" s="84" t="s">
        <v>2416</v>
      </c>
      <c r="B188" s="84">
        <v>2</v>
      </c>
      <c r="C188" s="118">
        <v>0.0009725169997431708</v>
      </c>
      <c r="D188" s="84" t="s">
        <v>2543</v>
      </c>
      <c r="E188" s="84" t="b">
        <v>0</v>
      </c>
      <c r="F188" s="84" t="b">
        <v>0</v>
      </c>
      <c r="G188" s="84" t="b">
        <v>0</v>
      </c>
    </row>
    <row r="189" spans="1:7" ht="15">
      <c r="A189" s="84" t="s">
        <v>2417</v>
      </c>
      <c r="B189" s="84">
        <v>2</v>
      </c>
      <c r="C189" s="118">
        <v>0.0009725169997431708</v>
      </c>
      <c r="D189" s="84" t="s">
        <v>2543</v>
      </c>
      <c r="E189" s="84" t="b">
        <v>0</v>
      </c>
      <c r="F189" s="84" t="b">
        <v>0</v>
      </c>
      <c r="G189" s="84" t="b">
        <v>0</v>
      </c>
    </row>
    <row r="190" spans="1:7" ht="15">
      <c r="A190" s="84" t="s">
        <v>2418</v>
      </c>
      <c r="B190" s="84">
        <v>2</v>
      </c>
      <c r="C190" s="118">
        <v>0.0009725169997431708</v>
      </c>
      <c r="D190" s="84" t="s">
        <v>2543</v>
      </c>
      <c r="E190" s="84" t="b">
        <v>0</v>
      </c>
      <c r="F190" s="84" t="b">
        <v>0</v>
      </c>
      <c r="G190" s="84" t="b">
        <v>0</v>
      </c>
    </row>
    <row r="191" spans="1:7" ht="15">
      <c r="A191" s="84" t="s">
        <v>2419</v>
      </c>
      <c r="B191" s="84">
        <v>2</v>
      </c>
      <c r="C191" s="118">
        <v>0.0009725169997431708</v>
      </c>
      <c r="D191" s="84" t="s">
        <v>2543</v>
      </c>
      <c r="E191" s="84" t="b">
        <v>0</v>
      </c>
      <c r="F191" s="84" t="b">
        <v>0</v>
      </c>
      <c r="G191" s="84" t="b">
        <v>0</v>
      </c>
    </row>
    <row r="192" spans="1:7" ht="15">
      <c r="A192" s="84" t="s">
        <v>2420</v>
      </c>
      <c r="B192" s="84">
        <v>2</v>
      </c>
      <c r="C192" s="118">
        <v>0.0009725169997431708</v>
      </c>
      <c r="D192" s="84" t="s">
        <v>2543</v>
      </c>
      <c r="E192" s="84" t="b">
        <v>0</v>
      </c>
      <c r="F192" s="84" t="b">
        <v>0</v>
      </c>
      <c r="G192" s="84" t="b">
        <v>0</v>
      </c>
    </row>
    <row r="193" spans="1:7" ht="15">
      <c r="A193" s="84" t="s">
        <v>2421</v>
      </c>
      <c r="B193" s="84">
        <v>2</v>
      </c>
      <c r="C193" s="118">
        <v>0.0009725169997431708</v>
      </c>
      <c r="D193" s="84" t="s">
        <v>2543</v>
      </c>
      <c r="E193" s="84" t="b">
        <v>0</v>
      </c>
      <c r="F193" s="84" t="b">
        <v>0</v>
      </c>
      <c r="G193" s="84" t="b">
        <v>0</v>
      </c>
    </row>
    <row r="194" spans="1:7" ht="15">
      <c r="A194" s="84" t="s">
        <v>2422</v>
      </c>
      <c r="B194" s="84">
        <v>2</v>
      </c>
      <c r="C194" s="118">
        <v>0.0009725169997431708</v>
      </c>
      <c r="D194" s="84" t="s">
        <v>2543</v>
      </c>
      <c r="E194" s="84" t="b">
        <v>0</v>
      </c>
      <c r="F194" s="84" t="b">
        <v>0</v>
      </c>
      <c r="G194" s="84" t="b">
        <v>0</v>
      </c>
    </row>
    <row r="195" spans="1:7" ht="15">
      <c r="A195" s="84" t="s">
        <v>2423</v>
      </c>
      <c r="B195" s="84">
        <v>2</v>
      </c>
      <c r="C195" s="118">
        <v>0.0009725169997431708</v>
      </c>
      <c r="D195" s="84" t="s">
        <v>2543</v>
      </c>
      <c r="E195" s="84" t="b">
        <v>0</v>
      </c>
      <c r="F195" s="84" t="b">
        <v>0</v>
      </c>
      <c r="G195" s="84" t="b">
        <v>0</v>
      </c>
    </row>
    <row r="196" spans="1:7" ht="15">
      <c r="A196" s="84" t="s">
        <v>2424</v>
      </c>
      <c r="B196" s="84">
        <v>2</v>
      </c>
      <c r="C196" s="118">
        <v>0.0009725169997431708</v>
      </c>
      <c r="D196" s="84" t="s">
        <v>2543</v>
      </c>
      <c r="E196" s="84" t="b">
        <v>0</v>
      </c>
      <c r="F196" s="84" t="b">
        <v>0</v>
      </c>
      <c r="G196" s="84" t="b">
        <v>0</v>
      </c>
    </row>
    <row r="197" spans="1:7" ht="15">
      <c r="A197" s="84" t="s">
        <v>2425</v>
      </c>
      <c r="B197" s="84">
        <v>2</v>
      </c>
      <c r="C197" s="118">
        <v>0.0009725169997431708</v>
      </c>
      <c r="D197" s="84" t="s">
        <v>2543</v>
      </c>
      <c r="E197" s="84" t="b">
        <v>0</v>
      </c>
      <c r="F197" s="84" t="b">
        <v>0</v>
      </c>
      <c r="G197" s="84" t="b">
        <v>0</v>
      </c>
    </row>
    <row r="198" spans="1:7" ht="15">
      <c r="A198" s="84" t="s">
        <v>2426</v>
      </c>
      <c r="B198" s="84">
        <v>2</v>
      </c>
      <c r="C198" s="118">
        <v>0.0009725169997431708</v>
      </c>
      <c r="D198" s="84" t="s">
        <v>2543</v>
      </c>
      <c r="E198" s="84" t="b">
        <v>0</v>
      </c>
      <c r="F198" s="84" t="b">
        <v>0</v>
      </c>
      <c r="G198" s="84" t="b">
        <v>0</v>
      </c>
    </row>
    <row r="199" spans="1:7" ht="15">
      <c r="A199" s="84" t="s">
        <v>2427</v>
      </c>
      <c r="B199" s="84">
        <v>2</v>
      </c>
      <c r="C199" s="118">
        <v>0.0009725169997431708</v>
      </c>
      <c r="D199" s="84" t="s">
        <v>2543</v>
      </c>
      <c r="E199" s="84" t="b">
        <v>0</v>
      </c>
      <c r="F199" s="84" t="b">
        <v>0</v>
      </c>
      <c r="G199" s="84" t="b">
        <v>0</v>
      </c>
    </row>
    <row r="200" spans="1:7" ht="15">
      <c r="A200" s="84" t="s">
        <v>2428</v>
      </c>
      <c r="B200" s="84">
        <v>2</v>
      </c>
      <c r="C200" s="118">
        <v>0.0009725169997431708</v>
      </c>
      <c r="D200" s="84" t="s">
        <v>2543</v>
      </c>
      <c r="E200" s="84" t="b">
        <v>0</v>
      </c>
      <c r="F200" s="84" t="b">
        <v>0</v>
      </c>
      <c r="G200" s="84" t="b">
        <v>0</v>
      </c>
    </row>
    <row r="201" spans="1:7" ht="15">
      <c r="A201" s="84" t="s">
        <v>2429</v>
      </c>
      <c r="B201" s="84">
        <v>2</v>
      </c>
      <c r="C201" s="118">
        <v>0.0009725169997431708</v>
      </c>
      <c r="D201" s="84" t="s">
        <v>2543</v>
      </c>
      <c r="E201" s="84" t="b">
        <v>0</v>
      </c>
      <c r="F201" s="84" t="b">
        <v>0</v>
      </c>
      <c r="G201" s="84" t="b">
        <v>0</v>
      </c>
    </row>
    <row r="202" spans="1:7" ht="15">
      <c r="A202" s="84" t="s">
        <v>2430</v>
      </c>
      <c r="B202" s="84">
        <v>2</v>
      </c>
      <c r="C202" s="118">
        <v>0.0009725169997431708</v>
      </c>
      <c r="D202" s="84" t="s">
        <v>2543</v>
      </c>
      <c r="E202" s="84" t="b">
        <v>1</v>
      </c>
      <c r="F202" s="84" t="b">
        <v>0</v>
      </c>
      <c r="G202" s="84" t="b">
        <v>0</v>
      </c>
    </row>
    <row r="203" spans="1:7" ht="15">
      <c r="A203" s="84" t="s">
        <v>2431</v>
      </c>
      <c r="B203" s="84">
        <v>2</v>
      </c>
      <c r="C203" s="118">
        <v>0.0009725169997431708</v>
      </c>
      <c r="D203" s="84" t="s">
        <v>2543</v>
      </c>
      <c r="E203" s="84" t="b">
        <v>0</v>
      </c>
      <c r="F203" s="84" t="b">
        <v>0</v>
      </c>
      <c r="G203" s="84" t="b">
        <v>0</v>
      </c>
    </row>
    <row r="204" spans="1:7" ht="15">
      <c r="A204" s="84" t="s">
        <v>2432</v>
      </c>
      <c r="B204" s="84">
        <v>2</v>
      </c>
      <c r="C204" s="118">
        <v>0.0009725169997431708</v>
      </c>
      <c r="D204" s="84" t="s">
        <v>2543</v>
      </c>
      <c r="E204" s="84" t="b">
        <v>0</v>
      </c>
      <c r="F204" s="84" t="b">
        <v>0</v>
      </c>
      <c r="G204" s="84" t="b">
        <v>0</v>
      </c>
    </row>
    <row r="205" spans="1:7" ht="15">
      <c r="A205" s="84" t="s">
        <v>2433</v>
      </c>
      <c r="B205" s="84">
        <v>2</v>
      </c>
      <c r="C205" s="118">
        <v>0.0009725169997431708</v>
      </c>
      <c r="D205" s="84" t="s">
        <v>2543</v>
      </c>
      <c r="E205" s="84" t="b">
        <v>0</v>
      </c>
      <c r="F205" s="84" t="b">
        <v>0</v>
      </c>
      <c r="G205" s="84" t="b">
        <v>0</v>
      </c>
    </row>
    <row r="206" spans="1:7" ht="15">
      <c r="A206" s="84" t="s">
        <v>2434</v>
      </c>
      <c r="B206" s="84">
        <v>2</v>
      </c>
      <c r="C206" s="118">
        <v>0.0009725169997431708</v>
      </c>
      <c r="D206" s="84" t="s">
        <v>2543</v>
      </c>
      <c r="E206" s="84" t="b">
        <v>0</v>
      </c>
      <c r="F206" s="84" t="b">
        <v>0</v>
      </c>
      <c r="G206" s="84" t="b">
        <v>0</v>
      </c>
    </row>
    <row r="207" spans="1:7" ht="15">
      <c r="A207" s="84" t="s">
        <v>2435</v>
      </c>
      <c r="B207" s="84">
        <v>2</v>
      </c>
      <c r="C207" s="118">
        <v>0.0009725169997431708</v>
      </c>
      <c r="D207" s="84" t="s">
        <v>2543</v>
      </c>
      <c r="E207" s="84" t="b">
        <v>0</v>
      </c>
      <c r="F207" s="84" t="b">
        <v>0</v>
      </c>
      <c r="G207" s="84" t="b">
        <v>0</v>
      </c>
    </row>
    <row r="208" spans="1:7" ht="15">
      <c r="A208" s="84" t="s">
        <v>2436</v>
      </c>
      <c r="B208" s="84">
        <v>2</v>
      </c>
      <c r="C208" s="118">
        <v>0.0009725169997431708</v>
      </c>
      <c r="D208" s="84" t="s">
        <v>2543</v>
      </c>
      <c r="E208" s="84" t="b">
        <v>0</v>
      </c>
      <c r="F208" s="84" t="b">
        <v>0</v>
      </c>
      <c r="G208" s="84" t="b">
        <v>0</v>
      </c>
    </row>
    <row r="209" spans="1:7" ht="15">
      <c r="A209" s="84" t="s">
        <v>2437</v>
      </c>
      <c r="B209" s="84">
        <v>2</v>
      </c>
      <c r="C209" s="118">
        <v>0.0009725169997431708</v>
      </c>
      <c r="D209" s="84" t="s">
        <v>2543</v>
      </c>
      <c r="E209" s="84" t="b">
        <v>0</v>
      </c>
      <c r="F209" s="84" t="b">
        <v>0</v>
      </c>
      <c r="G209" s="84" t="b">
        <v>0</v>
      </c>
    </row>
    <row r="210" spans="1:7" ht="15">
      <c r="A210" s="84" t="s">
        <v>2438</v>
      </c>
      <c r="B210" s="84">
        <v>2</v>
      </c>
      <c r="C210" s="118">
        <v>0.0009725169997431708</v>
      </c>
      <c r="D210" s="84" t="s">
        <v>2543</v>
      </c>
      <c r="E210" s="84" t="b">
        <v>0</v>
      </c>
      <c r="F210" s="84" t="b">
        <v>0</v>
      </c>
      <c r="G210" s="84" t="b">
        <v>0</v>
      </c>
    </row>
    <row r="211" spans="1:7" ht="15">
      <c r="A211" s="84" t="s">
        <v>2439</v>
      </c>
      <c r="B211" s="84">
        <v>2</v>
      </c>
      <c r="C211" s="118">
        <v>0.0009725169997431708</v>
      </c>
      <c r="D211" s="84" t="s">
        <v>2543</v>
      </c>
      <c r="E211" s="84" t="b">
        <v>0</v>
      </c>
      <c r="F211" s="84" t="b">
        <v>0</v>
      </c>
      <c r="G211" s="84" t="b">
        <v>0</v>
      </c>
    </row>
    <row r="212" spans="1:7" ht="15">
      <c r="A212" s="84" t="s">
        <v>2440</v>
      </c>
      <c r="B212" s="84">
        <v>2</v>
      </c>
      <c r="C212" s="118">
        <v>0.0009725169997431708</v>
      </c>
      <c r="D212" s="84" t="s">
        <v>2543</v>
      </c>
      <c r="E212" s="84" t="b">
        <v>0</v>
      </c>
      <c r="F212" s="84" t="b">
        <v>0</v>
      </c>
      <c r="G212" s="84" t="b">
        <v>0</v>
      </c>
    </row>
    <row r="213" spans="1:7" ht="15">
      <c r="A213" s="84" t="s">
        <v>2441</v>
      </c>
      <c r="B213" s="84">
        <v>2</v>
      </c>
      <c r="C213" s="118">
        <v>0.0009725169997431708</v>
      </c>
      <c r="D213" s="84" t="s">
        <v>2543</v>
      </c>
      <c r="E213" s="84" t="b">
        <v>0</v>
      </c>
      <c r="F213" s="84" t="b">
        <v>0</v>
      </c>
      <c r="G213" s="84" t="b">
        <v>0</v>
      </c>
    </row>
    <row r="214" spans="1:7" ht="15">
      <c r="A214" s="84" t="s">
        <v>2442</v>
      </c>
      <c r="B214" s="84">
        <v>2</v>
      </c>
      <c r="C214" s="118">
        <v>0.0009725169997431708</v>
      </c>
      <c r="D214" s="84" t="s">
        <v>2543</v>
      </c>
      <c r="E214" s="84" t="b">
        <v>0</v>
      </c>
      <c r="F214" s="84" t="b">
        <v>0</v>
      </c>
      <c r="G214" s="84" t="b">
        <v>0</v>
      </c>
    </row>
    <row r="215" spans="1:7" ht="15">
      <c r="A215" s="84" t="s">
        <v>2443</v>
      </c>
      <c r="B215" s="84">
        <v>2</v>
      </c>
      <c r="C215" s="118">
        <v>0.0009725169997431708</v>
      </c>
      <c r="D215" s="84" t="s">
        <v>2543</v>
      </c>
      <c r="E215" s="84" t="b">
        <v>0</v>
      </c>
      <c r="F215" s="84" t="b">
        <v>0</v>
      </c>
      <c r="G215" s="84" t="b">
        <v>0</v>
      </c>
    </row>
    <row r="216" spans="1:7" ht="15">
      <c r="A216" s="84" t="s">
        <v>2444</v>
      </c>
      <c r="B216" s="84">
        <v>2</v>
      </c>
      <c r="C216" s="118">
        <v>0.0011033996065535974</v>
      </c>
      <c r="D216" s="84" t="s">
        <v>2543</v>
      </c>
      <c r="E216" s="84" t="b">
        <v>0</v>
      </c>
      <c r="F216" s="84" t="b">
        <v>0</v>
      </c>
      <c r="G216" s="84" t="b">
        <v>0</v>
      </c>
    </row>
    <row r="217" spans="1:7" ht="15">
      <c r="A217" s="84" t="s">
        <v>2445</v>
      </c>
      <c r="B217" s="84">
        <v>2</v>
      </c>
      <c r="C217" s="118">
        <v>0.0009725169997431708</v>
      </c>
      <c r="D217" s="84" t="s">
        <v>2543</v>
      </c>
      <c r="E217" s="84" t="b">
        <v>0</v>
      </c>
      <c r="F217" s="84" t="b">
        <v>0</v>
      </c>
      <c r="G217" s="84" t="b">
        <v>0</v>
      </c>
    </row>
    <row r="218" spans="1:7" ht="15">
      <c r="A218" s="84" t="s">
        <v>2446</v>
      </c>
      <c r="B218" s="84">
        <v>2</v>
      </c>
      <c r="C218" s="118">
        <v>0.0009725169997431708</v>
      </c>
      <c r="D218" s="84" t="s">
        <v>2543</v>
      </c>
      <c r="E218" s="84" t="b">
        <v>0</v>
      </c>
      <c r="F218" s="84" t="b">
        <v>0</v>
      </c>
      <c r="G218" s="84" t="b">
        <v>0</v>
      </c>
    </row>
    <row r="219" spans="1:7" ht="15">
      <c r="A219" s="84" t="s">
        <v>2447</v>
      </c>
      <c r="B219" s="84">
        <v>2</v>
      </c>
      <c r="C219" s="118">
        <v>0.0009725169997431708</v>
      </c>
      <c r="D219" s="84" t="s">
        <v>2543</v>
      </c>
      <c r="E219" s="84" t="b">
        <v>0</v>
      </c>
      <c r="F219" s="84" t="b">
        <v>0</v>
      </c>
      <c r="G219" s="84" t="b">
        <v>0</v>
      </c>
    </row>
    <row r="220" spans="1:7" ht="15">
      <c r="A220" s="84" t="s">
        <v>2448</v>
      </c>
      <c r="B220" s="84">
        <v>2</v>
      </c>
      <c r="C220" s="118">
        <v>0.0009725169997431708</v>
      </c>
      <c r="D220" s="84" t="s">
        <v>2543</v>
      </c>
      <c r="E220" s="84" t="b">
        <v>0</v>
      </c>
      <c r="F220" s="84" t="b">
        <v>0</v>
      </c>
      <c r="G220" s="84" t="b">
        <v>0</v>
      </c>
    </row>
    <row r="221" spans="1:7" ht="15">
      <c r="A221" s="84" t="s">
        <v>2449</v>
      </c>
      <c r="B221" s="84">
        <v>2</v>
      </c>
      <c r="C221" s="118">
        <v>0.0009725169997431708</v>
      </c>
      <c r="D221" s="84" t="s">
        <v>2543</v>
      </c>
      <c r="E221" s="84" t="b">
        <v>0</v>
      </c>
      <c r="F221" s="84" t="b">
        <v>0</v>
      </c>
      <c r="G221" s="84" t="b">
        <v>0</v>
      </c>
    </row>
    <row r="222" spans="1:7" ht="15">
      <c r="A222" s="84" t="s">
        <v>2450</v>
      </c>
      <c r="B222" s="84">
        <v>2</v>
      </c>
      <c r="C222" s="118">
        <v>0.0009725169997431708</v>
      </c>
      <c r="D222" s="84" t="s">
        <v>2543</v>
      </c>
      <c r="E222" s="84" t="b">
        <v>0</v>
      </c>
      <c r="F222" s="84" t="b">
        <v>0</v>
      </c>
      <c r="G222" s="84" t="b">
        <v>0</v>
      </c>
    </row>
    <row r="223" spans="1:7" ht="15">
      <c r="A223" s="84" t="s">
        <v>2451</v>
      </c>
      <c r="B223" s="84">
        <v>2</v>
      </c>
      <c r="C223" s="118">
        <v>0.0009725169997431708</v>
      </c>
      <c r="D223" s="84" t="s">
        <v>2543</v>
      </c>
      <c r="E223" s="84" t="b">
        <v>0</v>
      </c>
      <c r="F223" s="84" t="b">
        <v>0</v>
      </c>
      <c r="G223" s="84" t="b">
        <v>0</v>
      </c>
    </row>
    <row r="224" spans="1:7" ht="15">
      <c r="A224" s="84" t="s">
        <v>2452</v>
      </c>
      <c r="B224" s="84">
        <v>2</v>
      </c>
      <c r="C224" s="118">
        <v>0.0009725169997431708</v>
      </c>
      <c r="D224" s="84" t="s">
        <v>2543</v>
      </c>
      <c r="E224" s="84" t="b">
        <v>0</v>
      </c>
      <c r="F224" s="84" t="b">
        <v>0</v>
      </c>
      <c r="G224" s="84" t="b">
        <v>0</v>
      </c>
    </row>
    <row r="225" spans="1:7" ht="15">
      <c r="A225" s="84" t="s">
        <v>2453</v>
      </c>
      <c r="B225" s="84">
        <v>2</v>
      </c>
      <c r="C225" s="118">
        <v>0.0009725169997431708</v>
      </c>
      <c r="D225" s="84" t="s">
        <v>2543</v>
      </c>
      <c r="E225" s="84" t="b">
        <v>0</v>
      </c>
      <c r="F225" s="84" t="b">
        <v>0</v>
      </c>
      <c r="G225" s="84" t="b">
        <v>0</v>
      </c>
    </row>
    <row r="226" spans="1:7" ht="15">
      <c r="A226" s="84" t="s">
        <v>2454</v>
      </c>
      <c r="B226" s="84">
        <v>2</v>
      </c>
      <c r="C226" s="118">
        <v>0.0009725169997431708</v>
      </c>
      <c r="D226" s="84" t="s">
        <v>2543</v>
      </c>
      <c r="E226" s="84" t="b">
        <v>0</v>
      </c>
      <c r="F226" s="84" t="b">
        <v>0</v>
      </c>
      <c r="G226" s="84" t="b">
        <v>0</v>
      </c>
    </row>
    <row r="227" spans="1:7" ht="15">
      <c r="A227" s="84" t="s">
        <v>2455</v>
      </c>
      <c r="B227" s="84">
        <v>2</v>
      </c>
      <c r="C227" s="118">
        <v>0.0009725169997431708</v>
      </c>
      <c r="D227" s="84" t="s">
        <v>2543</v>
      </c>
      <c r="E227" s="84" t="b">
        <v>0</v>
      </c>
      <c r="F227" s="84" t="b">
        <v>0</v>
      </c>
      <c r="G227" s="84" t="b">
        <v>0</v>
      </c>
    </row>
    <row r="228" spans="1:7" ht="15">
      <c r="A228" s="84" t="s">
        <v>2456</v>
      </c>
      <c r="B228" s="84">
        <v>2</v>
      </c>
      <c r="C228" s="118">
        <v>0.0009725169997431708</v>
      </c>
      <c r="D228" s="84" t="s">
        <v>2543</v>
      </c>
      <c r="E228" s="84" t="b">
        <v>1</v>
      </c>
      <c r="F228" s="84" t="b">
        <v>0</v>
      </c>
      <c r="G228" s="84" t="b">
        <v>0</v>
      </c>
    </row>
    <row r="229" spans="1:7" ht="15">
      <c r="A229" s="84" t="s">
        <v>2457</v>
      </c>
      <c r="B229" s="84">
        <v>2</v>
      </c>
      <c r="C229" s="118">
        <v>0.0009725169997431708</v>
      </c>
      <c r="D229" s="84" t="s">
        <v>2543</v>
      </c>
      <c r="E229" s="84" t="b">
        <v>0</v>
      </c>
      <c r="F229" s="84" t="b">
        <v>0</v>
      </c>
      <c r="G229" s="84" t="b">
        <v>0</v>
      </c>
    </row>
    <row r="230" spans="1:7" ht="15">
      <c r="A230" s="84" t="s">
        <v>2458</v>
      </c>
      <c r="B230" s="84">
        <v>2</v>
      </c>
      <c r="C230" s="118">
        <v>0.0009725169997431708</v>
      </c>
      <c r="D230" s="84" t="s">
        <v>2543</v>
      </c>
      <c r="E230" s="84" t="b">
        <v>0</v>
      </c>
      <c r="F230" s="84" t="b">
        <v>0</v>
      </c>
      <c r="G230" s="84" t="b">
        <v>0</v>
      </c>
    </row>
    <row r="231" spans="1:7" ht="15">
      <c r="A231" s="84" t="s">
        <v>2459</v>
      </c>
      <c r="B231" s="84">
        <v>2</v>
      </c>
      <c r="C231" s="118">
        <v>0.0009725169997431708</v>
      </c>
      <c r="D231" s="84" t="s">
        <v>2543</v>
      </c>
      <c r="E231" s="84" t="b">
        <v>0</v>
      </c>
      <c r="F231" s="84" t="b">
        <v>1</v>
      </c>
      <c r="G231" s="84" t="b">
        <v>0</v>
      </c>
    </row>
    <row r="232" spans="1:7" ht="15">
      <c r="A232" s="84" t="s">
        <v>2460</v>
      </c>
      <c r="B232" s="84">
        <v>2</v>
      </c>
      <c r="C232" s="118">
        <v>0.0009725169997431708</v>
      </c>
      <c r="D232" s="84" t="s">
        <v>2543</v>
      </c>
      <c r="E232" s="84" t="b">
        <v>0</v>
      </c>
      <c r="F232" s="84" t="b">
        <v>0</v>
      </c>
      <c r="G232" s="84" t="b">
        <v>0</v>
      </c>
    </row>
    <row r="233" spans="1:7" ht="15">
      <c r="A233" s="84" t="s">
        <v>2461</v>
      </c>
      <c r="B233" s="84">
        <v>2</v>
      </c>
      <c r="C233" s="118">
        <v>0.0009725169997431708</v>
      </c>
      <c r="D233" s="84" t="s">
        <v>2543</v>
      </c>
      <c r="E233" s="84" t="b">
        <v>0</v>
      </c>
      <c r="F233" s="84" t="b">
        <v>0</v>
      </c>
      <c r="G233" s="84" t="b">
        <v>0</v>
      </c>
    </row>
    <row r="234" spans="1:7" ht="15">
      <c r="A234" s="84" t="s">
        <v>2462</v>
      </c>
      <c r="B234" s="84">
        <v>2</v>
      </c>
      <c r="C234" s="118">
        <v>0.0009725169997431708</v>
      </c>
      <c r="D234" s="84" t="s">
        <v>2543</v>
      </c>
      <c r="E234" s="84" t="b">
        <v>0</v>
      </c>
      <c r="F234" s="84" t="b">
        <v>0</v>
      </c>
      <c r="G234" s="84" t="b">
        <v>0</v>
      </c>
    </row>
    <row r="235" spans="1:7" ht="15">
      <c r="A235" s="84" t="s">
        <v>2463</v>
      </c>
      <c r="B235" s="84">
        <v>2</v>
      </c>
      <c r="C235" s="118">
        <v>0.0009725169997431708</v>
      </c>
      <c r="D235" s="84" t="s">
        <v>2543</v>
      </c>
      <c r="E235" s="84" t="b">
        <v>0</v>
      </c>
      <c r="F235" s="84" t="b">
        <v>0</v>
      </c>
      <c r="G235" s="84" t="b">
        <v>0</v>
      </c>
    </row>
    <row r="236" spans="1:7" ht="15">
      <c r="A236" s="84" t="s">
        <v>2464</v>
      </c>
      <c r="B236" s="84">
        <v>2</v>
      </c>
      <c r="C236" s="118">
        <v>0.0009725169997431708</v>
      </c>
      <c r="D236" s="84" t="s">
        <v>2543</v>
      </c>
      <c r="E236" s="84" t="b">
        <v>0</v>
      </c>
      <c r="F236" s="84" t="b">
        <v>0</v>
      </c>
      <c r="G236" s="84" t="b">
        <v>0</v>
      </c>
    </row>
    <row r="237" spans="1:7" ht="15">
      <c r="A237" s="84" t="s">
        <v>2465</v>
      </c>
      <c r="B237" s="84">
        <v>2</v>
      </c>
      <c r="C237" s="118">
        <v>0.0009725169997431708</v>
      </c>
      <c r="D237" s="84" t="s">
        <v>2543</v>
      </c>
      <c r="E237" s="84" t="b">
        <v>0</v>
      </c>
      <c r="F237" s="84" t="b">
        <v>0</v>
      </c>
      <c r="G237" s="84" t="b">
        <v>0</v>
      </c>
    </row>
    <row r="238" spans="1:7" ht="15">
      <c r="A238" s="84" t="s">
        <v>2466</v>
      </c>
      <c r="B238" s="84">
        <v>2</v>
      </c>
      <c r="C238" s="118">
        <v>0.0009725169997431708</v>
      </c>
      <c r="D238" s="84" t="s">
        <v>2543</v>
      </c>
      <c r="E238" s="84" t="b">
        <v>0</v>
      </c>
      <c r="F238" s="84" t="b">
        <v>0</v>
      </c>
      <c r="G238" s="84" t="b">
        <v>0</v>
      </c>
    </row>
    <row r="239" spans="1:7" ht="15">
      <c r="A239" s="84" t="s">
        <v>2467</v>
      </c>
      <c r="B239" s="84">
        <v>2</v>
      </c>
      <c r="C239" s="118">
        <v>0.0009725169997431708</v>
      </c>
      <c r="D239" s="84" t="s">
        <v>2543</v>
      </c>
      <c r="E239" s="84" t="b">
        <v>0</v>
      </c>
      <c r="F239" s="84" t="b">
        <v>0</v>
      </c>
      <c r="G239" s="84" t="b">
        <v>0</v>
      </c>
    </row>
    <row r="240" spans="1:7" ht="15">
      <c r="A240" s="84" t="s">
        <v>2468</v>
      </c>
      <c r="B240" s="84">
        <v>2</v>
      </c>
      <c r="C240" s="118">
        <v>0.0009725169997431708</v>
      </c>
      <c r="D240" s="84" t="s">
        <v>2543</v>
      </c>
      <c r="E240" s="84" t="b">
        <v>0</v>
      </c>
      <c r="F240" s="84" t="b">
        <v>0</v>
      </c>
      <c r="G240" s="84" t="b">
        <v>0</v>
      </c>
    </row>
    <row r="241" spans="1:7" ht="15">
      <c r="A241" s="84" t="s">
        <v>2469</v>
      </c>
      <c r="B241" s="84">
        <v>2</v>
      </c>
      <c r="C241" s="118">
        <v>0.0009725169997431708</v>
      </c>
      <c r="D241" s="84" t="s">
        <v>2543</v>
      </c>
      <c r="E241" s="84" t="b">
        <v>0</v>
      </c>
      <c r="F241" s="84" t="b">
        <v>0</v>
      </c>
      <c r="G241" s="84" t="b">
        <v>0</v>
      </c>
    </row>
    <row r="242" spans="1:7" ht="15">
      <c r="A242" s="84" t="s">
        <v>2470</v>
      </c>
      <c r="B242" s="84">
        <v>2</v>
      </c>
      <c r="C242" s="118">
        <v>0.0009725169997431708</v>
      </c>
      <c r="D242" s="84" t="s">
        <v>2543</v>
      </c>
      <c r="E242" s="84" t="b">
        <v>0</v>
      </c>
      <c r="F242" s="84" t="b">
        <v>0</v>
      </c>
      <c r="G242" s="84" t="b">
        <v>0</v>
      </c>
    </row>
    <row r="243" spans="1:7" ht="15">
      <c r="A243" s="84" t="s">
        <v>2471</v>
      </c>
      <c r="B243" s="84">
        <v>2</v>
      </c>
      <c r="C243" s="118">
        <v>0.0009725169997431708</v>
      </c>
      <c r="D243" s="84" t="s">
        <v>2543</v>
      </c>
      <c r="E243" s="84" t="b">
        <v>0</v>
      </c>
      <c r="F243" s="84" t="b">
        <v>0</v>
      </c>
      <c r="G243" s="84" t="b">
        <v>0</v>
      </c>
    </row>
    <row r="244" spans="1:7" ht="15">
      <c r="A244" s="84" t="s">
        <v>2472</v>
      </c>
      <c r="B244" s="84">
        <v>2</v>
      </c>
      <c r="C244" s="118">
        <v>0.0009725169997431708</v>
      </c>
      <c r="D244" s="84" t="s">
        <v>2543</v>
      </c>
      <c r="E244" s="84" t="b">
        <v>0</v>
      </c>
      <c r="F244" s="84" t="b">
        <v>0</v>
      </c>
      <c r="G244" s="84" t="b">
        <v>0</v>
      </c>
    </row>
    <row r="245" spans="1:7" ht="15">
      <c r="A245" s="84" t="s">
        <v>2473</v>
      </c>
      <c r="B245" s="84">
        <v>2</v>
      </c>
      <c r="C245" s="118">
        <v>0.0009725169997431708</v>
      </c>
      <c r="D245" s="84" t="s">
        <v>2543</v>
      </c>
      <c r="E245" s="84" t="b">
        <v>0</v>
      </c>
      <c r="F245" s="84" t="b">
        <v>0</v>
      </c>
      <c r="G245" s="84" t="b">
        <v>0</v>
      </c>
    </row>
    <row r="246" spans="1:7" ht="15">
      <c r="A246" s="84" t="s">
        <v>2474</v>
      </c>
      <c r="B246" s="84">
        <v>2</v>
      </c>
      <c r="C246" s="118">
        <v>0.0009725169997431708</v>
      </c>
      <c r="D246" s="84" t="s">
        <v>2543</v>
      </c>
      <c r="E246" s="84" t="b">
        <v>0</v>
      </c>
      <c r="F246" s="84" t="b">
        <v>0</v>
      </c>
      <c r="G246" s="84" t="b">
        <v>0</v>
      </c>
    </row>
    <row r="247" spans="1:7" ht="15">
      <c r="A247" s="84" t="s">
        <v>2475</v>
      </c>
      <c r="B247" s="84">
        <v>2</v>
      </c>
      <c r="C247" s="118">
        <v>0.0009725169997431708</v>
      </c>
      <c r="D247" s="84" t="s">
        <v>2543</v>
      </c>
      <c r="E247" s="84" t="b">
        <v>0</v>
      </c>
      <c r="F247" s="84" t="b">
        <v>0</v>
      </c>
      <c r="G247" s="84" t="b">
        <v>0</v>
      </c>
    </row>
    <row r="248" spans="1:7" ht="15">
      <c r="A248" s="84" t="s">
        <v>2068</v>
      </c>
      <c r="B248" s="84">
        <v>2</v>
      </c>
      <c r="C248" s="118">
        <v>0.0009725169997431708</v>
      </c>
      <c r="D248" s="84" t="s">
        <v>2543</v>
      </c>
      <c r="E248" s="84" t="b">
        <v>0</v>
      </c>
      <c r="F248" s="84" t="b">
        <v>0</v>
      </c>
      <c r="G248" s="84" t="b">
        <v>0</v>
      </c>
    </row>
    <row r="249" spans="1:7" ht="15">
      <c r="A249" s="84" t="s">
        <v>2069</v>
      </c>
      <c r="B249" s="84">
        <v>2</v>
      </c>
      <c r="C249" s="118">
        <v>0.0009725169997431708</v>
      </c>
      <c r="D249" s="84" t="s">
        <v>2543</v>
      </c>
      <c r="E249" s="84" t="b">
        <v>0</v>
      </c>
      <c r="F249" s="84" t="b">
        <v>0</v>
      </c>
      <c r="G249" s="84" t="b">
        <v>0</v>
      </c>
    </row>
    <row r="250" spans="1:7" ht="15">
      <c r="A250" s="84" t="s">
        <v>2070</v>
      </c>
      <c r="B250" s="84">
        <v>2</v>
      </c>
      <c r="C250" s="118">
        <v>0.0009725169997431708</v>
      </c>
      <c r="D250" s="84" t="s">
        <v>2543</v>
      </c>
      <c r="E250" s="84" t="b">
        <v>0</v>
      </c>
      <c r="F250" s="84" t="b">
        <v>0</v>
      </c>
      <c r="G250" s="84" t="b">
        <v>0</v>
      </c>
    </row>
    <row r="251" spans="1:7" ht="15">
      <c r="A251" s="84" t="s">
        <v>2071</v>
      </c>
      <c r="B251" s="84">
        <v>2</v>
      </c>
      <c r="C251" s="118">
        <v>0.0009725169997431708</v>
      </c>
      <c r="D251" s="84" t="s">
        <v>2543</v>
      </c>
      <c r="E251" s="84" t="b">
        <v>0</v>
      </c>
      <c r="F251" s="84" t="b">
        <v>0</v>
      </c>
      <c r="G251" s="84" t="b">
        <v>0</v>
      </c>
    </row>
    <row r="252" spans="1:7" ht="15">
      <c r="A252" s="84" t="s">
        <v>2073</v>
      </c>
      <c r="B252" s="84">
        <v>2</v>
      </c>
      <c r="C252" s="118">
        <v>0.0009725169997431708</v>
      </c>
      <c r="D252" s="84" t="s">
        <v>2543</v>
      </c>
      <c r="E252" s="84" t="b">
        <v>0</v>
      </c>
      <c r="F252" s="84" t="b">
        <v>0</v>
      </c>
      <c r="G252" s="84" t="b">
        <v>0</v>
      </c>
    </row>
    <row r="253" spans="1:7" ht="15">
      <c r="A253" s="84" t="s">
        <v>2074</v>
      </c>
      <c r="B253" s="84">
        <v>2</v>
      </c>
      <c r="C253" s="118">
        <v>0.0009725169997431708</v>
      </c>
      <c r="D253" s="84" t="s">
        <v>2543</v>
      </c>
      <c r="E253" s="84" t="b">
        <v>0</v>
      </c>
      <c r="F253" s="84" t="b">
        <v>0</v>
      </c>
      <c r="G253" s="84" t="b">
        <v>0</v>
      </c>
    </row>
    <row r="254" spans="1:7" ht="15">
      <c r="A254" s="84" t="s">
        <v>2075</v>
      </c>
      <c r="B254" s="84">
        <v>2</v>
      </c>
      <c r="C254" s="118">
        <v>0.0009725169997431708</v>
      </c>
      <c r="D254" s="84" t="s">
        <v>2543</v>
      </c>
      <c r="E254" s="84" t="b">
        <v>0</v>
      </c>
      <c r="F254" s="84" t="b">
        <v>0</v>
      </c>
      <c r="G254" s="84" t="b">
        <v>0</v>
      </c>
    </row>
    <row r="255" spans="1:7" ht="15">
      <c r="A255" s="84" t="s">
        <v>2476</v>
      </c>
      <c r="B255" s="84">
        <v>2</v>
      </c>
      <c r="C255" s="118">
        <v>0.0009725169997431708</v>
      </c>
      <c r="D255" s="84" t="s">
        <v>2543</v>
      </c>
      <c r="E255" s="84" t="b">
        <v>0</v>
      </c>
      <c r="F255" s="84" t="b">
        <v>0</v>
      </c>
      <c r="G255" s="84" t="b">
        <v>0</v>
      </c>
    </row>
    <row r="256" spans="1:7" ht="15">
      <c r="A256" s="84" t="s">
        <v>2477</v>
      </c>
      <c r="B256" s="84">
        <v>2</v>
      </c>
      <c r="C256" s="118">
        <v>0.0009725169997431708</v>
      </c>
      <c r="D256" s="84" t="s">
        <v>2543</v>
      </c>
      <c r="E256" s="84" t="b">
        <v>0</v>
      </c>
      <c r="F256" s="84" t="b">
        <v>0</v>
      </c>
      <c r="G256" s="84" t="b">
        <v>0</v>
      </c>
    </row>
    <row r="257" spans="1:7" ht="15">
      <c r="A257" s="84" t="s">
        <v>2478</v>
      </c>
      <c r="B257" s="84">
        <v>2</v>
      </c>
      <c r="C257" s="118">
        <v>0.0009725169997431708</v>
      </c>
      <c r="D257" s="84" t="s">
        <v>2543</v>
      </c>
      <c r="E257" s="84" t="b">
        <v>0</v>
      </c>
      <c r="F257" s="84" t="b">
        <v>0</v>
      </c>
      <c r="G257" s="84" t="b">
        <v>0</v>
      </c>
    </row>
    <row r="258" spans="1:7" ht="15">
      <c r="A258" s="84" t="s">
        <v>2479</v>
      </c>
      <c r="B258" s="84">
        <v>2</v>
      </c>
      <c r="C258" s="118">
        <v>0.0009725169997431708</v>
      </c>
      <c r="D258" s="84" t="s">
        <v>2543</v>
      </c>
      <c r="E258" s="84" t="b">
        <v>0</v>
      </c>
      <c r="F258" s="84" t="b">
        <v>0</v>
      </c>
      <c r="G258" s="84" t="b">
        <v>0</v>
      </c>
    </row>
    <row r="259" spans="1:7" ht="15">
      <c r="A259" s="84" t="s">
        <v>2480</v>
      </c>
      <c r="B259" s="84">
        <v>2</v>
      </c>
      <c r="C259" s="118">
        <v>0.0009725169997431708</v>
      </c>
      <c r="D259" s="84" t="s">
        <v>2543</v>
      </c>
      <c r="E259" s="84" t="b">
        <v>0</v>
      </c>
      <c r="F259" s="84" t="b">
        <v>0</v>
      </c>
      <c r="G259" s="84" t="b">
        <v>0</v>
      </c>
    </row>
    <row r="260" spans="1:7" ht="15">
      <c r="A260" s="84" t="s">
        <v>2056</v>
      </c>
      <c r="B260" s="84">
        <v>2</v>
      </c>
      <c r="C260" s="118">
        <v>0.0009725169997431708</v>
      </c>
      <c r="D260" s="84" t="s">
        <v>2543</v>
      </c>
      <c r="E260" s="84" t="b">
        <v>0</v>
      </c>
      <c r="F260" s="84" t="b">
        <v>0</v>
      </c>
      <c r="G260" s="84" t="b">
        <v>0</v>
      </c>
    </row>
    <row r="261" spans="1:7" ht="15">
      <c r="A261" s="84" t="s">
        <v>2057</v>
      </c>
      <c r="B261" s="84">
        <v>2</v>
      </c>
      <c r="C261" s="118">
        <v>0.0009725169997431708</v>
      </c>
      <c r="D261" s="84" t="s">
        <v>2543</v>
      </c>
      <c r="E261" s="84" t="b">
        <v>0</v>
      </c>
      <c r="F261" s="84" t="b">
        <v>0</v>
      </c>
      <c r="G261" s="84" t="b">
        <v>0</v>
      </c>
    </row>
    <row r="262" spans="1:7" ht="15">
      <c r="A262" s="84" t="s">
        <v>2059</v>
      </c>
      <c r="B262" s="84">
        <v>2</v>
      </c>
      <c r="C262" s="118">
        <v>0.0009725169997431708</v>
      </c>
      <c r="D262" s="84" t="s">
        <v>2543</v>
      </c>
      <c r="E262" s="84" t="b">
        <v>0</v>
      </c>
      <c r="F262" s="84" t="b">
        <v>0</v>
      </c>
      <c r="G262" s="84" t="b">
        <v>0</v>
      </c>
    </row>
    <row r="263" spans="1:7" ht="15">
      <c r="A263" s="84" t="s">
        <v>2060</v>
      </c>
      <c r="B263" s="84">
        <v>2</v>
      </c>
      <c r="C263" s="118">
        <v>0.0009725169997431708</v>
      </c>
      <c r="D263" s="84" t="s">
        <v>2543</v>
      </c>
      <c r="E263" s="84" t="b">
        <v>0</v>
      </c>
      <c r="F263" s="84" t="b">
        <v>0</v>
      </c>
      <c r="G263" s="84" t="b">
        <v>0</v>
      </c>
    </row>
    <row r="264" spans="1:7" ht="15">
      <c r="A264" s="84" t="s">
        <v>2061</v>
      </c>
      <c r="B264" s="84">
        <v>2</v>
      </c>
      <c r="C264" s="118">
        <v>0.0009725169997431708</v>
      </c>
      <c r="D264" s="84" t="s">
        <v>2543</v>
      </c>
      <c r="E264" s="84" t="b">
        <v>0</v>
      </c>
      <c r="F264" s="84" t="b">
        <v>0</v>
      </c>
      <c r="G264" s="84" t="b">
        <v>0</v>
      </c>
    </row>
    <row r="265" spans="1:7" ht="15">
      <c r="A265" s="84" t="s">
        <v>2062</v>
      </c>
      <c r="B265" s="84">
        <v>2</v>
      </c>
      <c r="C265" s="118">
        <v>0.0009725169997431708</v>
      </c>
      <c r="D265" s="84" t="s">
        <v>2543</v>
      </c>
      <c r="E265" s="84" t="b">
        <v>0</v>
      </c>
      <c r="F265" s="84" t="b">
        <v>0</v>
      </c>
      <c r="G265" s="84" t="b">
        <v>0</v>
      </c>
    </row>
    <row r="266" spans="1:7" ht="15">
      <c r="A266" s="84" t="s">
        <v>2064</v>
      </c>
      <c r="B266" s="84">
        <v>2</v>
      </c>
      <c r="C266" s="118">
        <v>0.0009725169997431708</v>
      </c>
      <c r="D266" s="84" t="s">
        <v>2543</v>
      </c>
      <c r="E266" s="84" t="b">
        <v>0</v>
      </c>
      <c r="F266" s="84" t="b">
        <v>0</v>
      </c>
      <c r="G266" s="84" t="b">
        <v>0</v>
      </c>
    </row>
    <row r="267" spans="1:7" ht="15">
      <c r="A267" s="84" t="s">
        <v>2481</v>
      </c>
      <c r="B267" s="84">
        <v>2</v>
      </c>
      <c r="C267" s="118">
        <v>0.0009725169997431708</v>
      </c>
      <c r="D267" s="84" t="s">
        <v>2543</v>
      </c>
      <c r="E267" s="84" t="b">
        <v>0</v>
      </c>
      <c r="F267" s="84" t="b">
        <v>0</v>
      </c>
      <c r="G267" s="84" t="b">
        <v>0</v>
      </c>
    </row>
    <row r="268" spans="1:7" ht="15">
      <c r="A268" s="84" t="s">
        <v>2482</v>
      </c>
      <c r="B268" s="84">
        <v>2</v>
      </c>
      <c r="C268" s="118">
        <v>0.0009725169997431708</v>
      </c>
      <c r="D268" s="84" t="s">
        <v>2543</v>
      </c>
      <c r="E268" s="84" t="b">
        <v>0</v>
      </c>
      <c r="F268" s="84" t="b">
        <v>0</v>
      </c>
      <c r="G268" s="84" t="b">
        <v>0</v>
      </c>
    </row>
    <row r="269" spans="1:7" ht="15">
      <c r="A269" s="84" t="s">
        <v>2483</v>
      </c>
      <c r="B269" s="84">
        <v>2</v>
      </c>
      <c r="C269" s="118">
        <v>0.0009725169997431708</v>
      </c>
      <c r="D269" s="84" t="s">
        <v>2543</v>
      </c>
      <c r="E269" s="84" t="b">
        <v>0</v>
      </c>
      <c r="F269" s="84" t="b">
        <v>0</v>
      </c>
      <c r="G269" s="84" t="b">
        <v>0</v>
      </c>
    </row>
    <row r="270" spans="1:7" ht="15">
      <c r="A270" s="84" t="s">
        <v>2484</v>
      </c>
      <c r="B270" s="84">
        <v>2</v>
      </c>
      <c r="C270" s="118">
        <v>0.0009725169997431708</v>
      </c>
      <c r="D270" s="84" t="s">
        <v>2543</v>
      </c>
      <c r="E270" s="84" t="b">
        <v>0</v>
      </c>
      <c r="F270" s="84" t="b">
        <v>0</v>
      </c>
      <c r="G270" s="84" t="b">
        <v>0</v>
      </c>
    </row>
    <row r="271" spans="1:7" ht="15">
      <c r="A271" s="84" t="s">
        <v>2485</v>
      </c>
      <c r="B271" s="84">
        <v>2</v>
      </c>
      <c r="C271" s="118">
        <v>0.0009725169997431708</v>
      </c>
      <c r="D271" s="84" t="s">
        <v>2543</v>
      </c>
      <c r="E271" s="84" t="b">
        <v>0</v>
      </c>
      <c r="F271" s="84" t="b">
        <v>0</v>
      </c>
      <c r="G271" s="84" t="b">
        <v>0</v>
      </c>
    </row>
    <row r="272" spans="1:7" ht="15">
      <c r="A272" s="84" t="s">
        <v>2486</v>
      </c>
      <c r="B272" s="84">
        <v>2</v>
      </c>
      <c r="C272" s="118">
        <v>0.0009725169997431708</v>
      </c>
      <c r="D272" s="84" t="s">
        <v>2543</v>
      </c>
      <c r="E272" s="84" t="b">
        <v>0</v>
      </c>
      <c r="F272" s="84" t="b">
        <v>0</v>
      </c>
      <c r="G272" s="84" t="b">
        <v>0</v>
      </c>
    </row>
    <row r="273" spans="1:7" ht="15">
      <c r="A273" s="84" t="s">
        <v>2487</v>
      </c>
      <c r="B273" s="84">
        <v>2</v>
      </c>
      <c r="C273" s="118">
        <v>0.0009725169997431708</v>
      </c>
      <c r="D273" s="84" t="s">
        <v>2543</v>
      </c>
      <c r="E273" s="84" t="b">
        <v>0</v>
      </c>
      <c r="F273" s="84" t="b">
        <v>0</v>
      </c>
      <c r="G273" s="84" t="b">
        <v>0</v>
      </c>
    </row>
    <row r="274" spans="1:7" ht="15">
      <c r="A274" s="84" t="s">
        <v>2488</v>
      </c>
      <c r="B274" s="84">
        <v>2</v>
      </c>
      <c r="C274" s="118">
        <v>0.0009725169997431708</v>
      </c>
      <c r="D274" s="84" t="s">
        <v>2543</v>
      </c>
      <c r="E274" s="84" t="b">
        <v>0</v>
      </c>
      <c r="F274" s="84" t="b">
        <v>0</v>
      </c>
      <c r="G274" s="84" t="b">
        <v>0</v>
      </c>
    </row>
    <row r="275" spans="1:7" ht="15">
      <c r="A275" s="84" t="s">
        <v>2489</v>
      </c>
      <c r="B275" s="84">
        <v>2</v>
      </c>
      <c r="C275" s="118">
        <v>0.0009725169997431708</v>
      </c>
      <c r="D275" s="84" t="s">
        <v>2543</v>
      </c>
      <c r="E275" s="84" t="b">
        <v>0</v>
      </c>
      <c r="F275" s="84" t="b">
        <v>0</v>
      </c>
      <c r="G275" s="84" t="b">
        <v>0</v>
      </c>
    </row>
    <row r="276" spans="1:7" ht="15">
      <c r="A276" s="84" t="s">
        <v>2490</v>
      </c>
      <c r="B276" s="84">
        <v>2</v>
      </c>
      <c r="C276" s="118">
        <v>0.0009725169997431708</v>
      </c>
      <c r="D276" s="84" t="s">
        <v>2543</v>
      </c>
      <c r="E276" s="84" t="b">
        <v>0</v>
      </c>
      <c r="F276" s="84" t="b">
        <v>0</v>
      </c>
      <c r="G276" s="84" t="b">
        <v>0</v>
      </c>
    </row>
    <row r="277" spans="1:7" ht="15">
      <c r="A277" s="84" t="s">
        <v>2491</v>
      </c>
      <c r="B277" s="84">
        <v>2</v>
      </c>
      <c r="C277" s="118">
        <v>0.0009725169997431708</v>
      </c>
      <c r="D277" s="84" t="s">
        <v>2543</v>
      </c>
      <c r="E277" s="84" t="b">
        <v>0</v>
      </c>
      <c r="F277" s="84" t="b">
        <v>0</v>
      </c>
      <c r="G277" s="84" t="b">
        <v>0</v>
      </c>
    </row>
    <row r="278" spans="1:7" ht="15">
      <c r="A278" s="84" t="s">
        <v>2492</v>
      </c>
      <c r="B278" s="84">
        <v>2</v>
      </c>
      <c r="C278" s="118">
        <v>0.0009725169997431708</v>
      </c>
      <c r="D278" s="84" t="s">
        <v>2543</v>
      </c>
      <c r="E278" s="84" t="b">
        <v>0</v>
      </c>
      <c r="F278" s="84" t="b">
        <v>0</v>
      </c>
      <c r="G278" s="84" t="b">
        <v>0</v>
      </c>
    </row>
    <row r="279" spans="1:7" ht="15">
      <c r="A279" s="84" t="s">
        <v>2493</v>
      </c>
      <c r="B279" s="84">
        <v>2</v>
      </c>
      <c r="C279" s="118">
        <v>0.0009725169997431708</v>
      </c>
      <c r="D279" s="84" t="s">
        <v>2543</v>
      </c>
      <c r="E279" s="84" t="b">
        <v>0</v>
      </c>
      <c r="F279" s="84" t="b">
        <v>0</v>
      </c>
      <c r="G279" s="84" t="b">
        <v>0</v>
      </c>
    </row>
    <row r="280" spans="1:7" ht="15">
      <c r="A280" s="84" t="s">
        <v>2494</v>
      </c>
      <c r="B280" s="84">
        <v>2</v>
      </c>
      <c r="C280" s="118">
        <v>0.0009725169997431708</v>
      </c>
      <c r="D280" s="84" t="s">
        <v>2543</v>
      </c>
      <c r="E280" s="84" t="b">
        <v>0</v>
      </c>
      <c r="F280" s="84" t="b">
        <v>0</v>
      </c>
      <c r="G280" s="84" t="b">
        <v>0</v>
      </c>
    </row>
    <row r="281" spans="1:7" ht="15">
      <c r="A281" s="84" t="s">
        <v>2495</v>
      </c>
      <c r="B281" s="84">
        <v>2</v>
      </c>
      <c r="C281" s="118">
        <v>0.0011033996065535974</v>
      </c>
      <c r="D281" s="84" t="s">
        <v>2543</v>
      </c>
      <c r="E281" s="84" t="b">
        <v>1</v>
      </c>
      <c r="F281" s="84" t="b">
        <v>0</v>
      </c>
      <c r="G281" s="84" t="b">
        <v>0</v>
      </c>
    </row>
    <row r="282" spans="1:7" ht="15">
      <c r="A282" s="84" t="s">
        <v>2496</v>
      </c>
      <c r="B282" s="84">
        <v>2</v>
      </c>
      <c r="C282" s="118">
        <v>0.0009725169997431708</v>
      </c>
      <c r="D282" s="84" t="s">
        <v>2543</v>
      </c>
      <c r="E282" s="84" t="b">
        <v>0</v>
      </c>
      <c r="F282" s="84" t="b">
        <v>0</v>
      </c>
      <c r="G282" s="84" t="b">
        <v>0</v>
      </c>
    </row>
    <row r="283" spans="1:7" ht="15">
      <c r="A283" s="84" t="s">
        <v>2497</v>
      </c>
      <c r="B283" s="84">
        <v>2</v>
      </c>
      <c r="C283" s="118">
        <v>0.0011033996065535974</v>
      </c>
      <c r="D283" s="84" t="s">
        <v>2543</v>
      </c>
      <c r="E283" s="84" t="b">
        <v>0</v>
      </c>
      <c r="F283" s="84" t="b">
        <v>0</v>
      </c>
      <c r="G283" s="84" t="b">
        <v>0</v>
      </c>
    </row>
    <row r="284" spans="1:7" ht="15">
      <c r="A284" s="84" t="s">
        <v>2498</v>
      </c>
      <c r="B284" s="84">
        <v>2</v>
      </c>
      <c r="C284" s="118">
        <v>0.0009725169997431708</v>
      </c>
      <c r="D284" s="84" t="s">
        <v>2543</v>
      </c>
      <c r="E284" s="84" t="b">
        <v>0</v>
      </c>
      <c r="F284" s="84" t="b">
        <v>0</v>
      </c>
      <c r="G284" s="84" t="b">
        <v>0</v>
      </c>
    </row>
    <row r="285" spans="1:7" ht="15">
      <c r="A285" s="84" t="s">
        <v>2499</v>
      </c>
      <c r="B285" s="84">
        <v>2</v>
      </c>
      <c r="C285" s="118">
        <v>0.0009725169997431708</v>
      </c>
      <c r="D285" s="84" t="s">
        <v>2543</v>
      </c>
      <c r="E285" s="84" t="b">
        <v>0</v>
      </c>
      <c r="F285" s="84" t="b">
        <v>0</v>
      </c>
      <c r="G285" s="84" t="b">
        <v>0</v>
      </c>
    </row>
    <row r="286" spans="1:7" ht="15">
      <c r="A286" s="84" t="s">
        <v>2500</v>
      </c>
      <c r="B286" s="84">
        <v>2</v>
      </c>
      <c r="C286" s="118">
        <v>0.0009725169997431708</v>
      </c>
      <c r="D286" s="84" t="s">
        <v>2543</v>
      </c>
      <c r="E286" s="84" t="b">
        <v>0</v>
      </c>
      <c r="F286" s="84" t="b">
        <v>0</v>
      </c>
      <c r="G286" s="84" t="b">
        <v>0</v>
      </c>
    </row>
    <row r="287" spans="1:7" ht="15">
      <c r="A287" s="84" t="s">
        <v>2501</v>
      </c>
      <c r="B287" s="84">
        <v>2</v>
      </c>
      <c r="C287" s="118">
        <v>0.0009725169997431708</v>
      </c>
      <c r="D287" s="84" t="s">
        <v>2543</v>
      </c>
      <c r="E287" s="84" t="b">
        <v>0</v>
      </c>
      <c r="F287" s="84" t="b">
        <v>0</v>
      </c>
      <c r="G287" s="84" t="b">
        <v>0</v>
      </c>
    </row>
    <row r="288" spans="1:7" ht="15">
      <c r="A288" s="84" t="s">
        <v>2502</v>
      </c>
      <c r="B288" s="84">
        <v>2</v>
      </c>
      <c r="C288" s="118">
        <v>0.0009725169997431708</v>
      </c>
      <c r="D288" s="84" t="s">
        <v>2543</v>
      </c>
      <c r="E288" s="84" t="b">
        <v>0</v>
      </c>
      <c r="F288" s="84" t="b">
        <v>0</v>
      </c>
      <c r="G288" s="84" t="b">
        <v>0</v>
      </c>
    </row>
    <row r="289" spans="1:7" ht="15">
      <c r="A289" s="84" t="s">
        <v>2503</v>
      </c>
      <c r="B289" s="84">
        <v>2</v>
      </c>
      <c r="C289" s="118">
        <v>0.0009725169997431708</v>
      </c>
      <c r="D289" s="84" t="s">
        <v>2543</v>
      </c>
      <c r="E289" s="84" t="b">
        <v>0</v>
      </c>
      <c r="F289" s="84" t="b">
        <v>0</v>
      </c>
      <c r="G289" s="84" t="b">
        <v>0</v>
      </c>
    </row>
    <row r="290" spans="1:7" ht="15">
      <c r="A290" s="84" t="s">
        <v>2504</v>
      </c>
      <c r="B290" s="84">
        <v>2</v>
      </c>
      <c r="C290" s="118">
        <v>0.0009725169997431708</v>
      </c>
      <c r="D290" s="84" t="s">
        <v>2543</v>
      </c>
      <c r="E290" s="84" t="b">
        <v>0</v>
      </c>
      <c r="F290" s="84" t="b">
        <v>0</v>
      </c>
      <c r="G290" s="84" t="b">
        <v>0</v>
      </c>
    </row>
    <row r="291" spans="1:7" ht="15">
      <c r="A291" s="84" t="s">
        <v>2505</v>
      </c>
      <c r="B291" s="84">
        <v>2</v>
      </c>
      <c r="C291" s="118">
        <v>0.0009725169997431708</v>
      </c>
      <c r="D291" s="84" t="s">
        <v>2543</v>
      </c>
      <c r="E291" s="84" t="b">
        <v>0</v>
      </c>
      <c r="F291" s="84" t="b">
        <v>0</v>
      </c>
      <c r="G291" s="84" t="b">
        <v>0</v>
      </c>
    </row>
    <row r="292" spans="1:7" ht="15">
      <c r="A292" s="84" t="s">
        <v>2506</v>
      </c>
      <c r="B292" s="84">
        <v>2</v>
      </c>
      <c r="C292" s="118">
        <v>0.0009725169997431708</v>
      </c>
      <c r="D292" s="84" t="s">
        <v>2543</v>
      </c>
      <c r="E292" s="84" t="b">
        <v>0</v>
      </c>
      <c r="F292" s="84" t="b">
        <v>0</v>
      </c>
      <c r="G292" s="84" t="b">
        <v>0</v>
      </c>
    </row>
    <row r="293" spans="1:7" ht="15">
      <c r="A293" s="84" t="s">
        <v>2507</v>
      </c>
      <c r="B293" s="84">
        <v>2</v>
      </c>
      <c r="C293" s="118">
        <v>0.0009725169997431708</v>
      </c>
      <c r="D293" s="84" t="s">
        <v>2543</v>
      </c>
      <c r="E293" s="84" t="b">
        <v>0</v>
      </c>
      <c r="F293" s="84" t="b">
        <v>0</v>
      </c>
      <c r="G293" s="84" t="b">
        <v>0</v>
      </c>
    </row>
    <row r="294" spans="1:7" ht="15">
      <c r="A294" s="84" t="s">
        <v>2508</v>
      </c>
      <c r="B294" s="84">
        <v>2</v>
      </c>
      <c r="C294" s="118">
        <v>0.0009725169997431708</v>
      </c>
      <c r="D294" s="84" t="s">
        <v>2543</v>
      </c>
      <c r="E294" s="84" t="b">
        <v>0</v>
      </c>
      <c r="F294" s="84" t="b">
        <v>0</v>
      </c>
      <c r="G294" s="84" t="b">
        <v>0</v>
      </c>
    </row>
    <row r="295" spans="1:7" ht="15">
      <c r="A295" s="84" t="s">
        <v>2509</v>
      </c>
      <c r="B295" s="84">
        <v>2</v>
      </c>
      <c r="C295" s="118">
        <v>0.0009725169997431708</v>
      </c>
      <c r="D295" s="84" t="s">
        <v>2543</v>
      </c>
      <c r="E295" s="84" t="b">
        <v>0</v>
      </c>
      <c r="F295" s="84" t="b">
        <v>0</v>
      </c>
      <c r="G295" s="84" t="b">
        <v>0</v>
      </c>
    </row>
    <row r="296" spans="1:7" ht="15">
      <c r="A296" s="84" t="s">
        <v>2510</v>
      </c>
      <c r="B296" s="84">
        <v>2</v>
      </c>
      <c r="C296" s="118">
        <v>0.0009725169997431708</v>
      </c>
      <c r="D296" s="84" t="s">
        <v>2543</v>
      </c>
      <c r="E296" s="84" t="b">
        <v>0</v>
      </c>
      <c r="F296" s="84" t="b">
        <v>0</v>
      </c>
      <c r="G296" s="84" t="b">
        <v>0</v>
      </c>
    </row>
    <row r="297" spans="1:7" ht="15">
      <c r="A297" s="84" t="s">
        <v>2511</v>
      </c>
      <c r="B297" s="84">
        <v>2</v>
      </c>
      <c r="C297" s="118">
        <v>0.0009725169997431708</v>
      </c>
      <c r="D297" s="84" t="s">
        <v>2543</v>
      </c>
      <c r="E297" s="84" t="b">
        <v>0</v>
      </c>
      <c r="F297" s="84" t="b">
        <v>0</v>
      </c>
      <c r="G297" s="84" t="b">
        <v>0</v>
      </c>
    </row>
    <row r="298" spans="1:7" ht="15">
      <c r="A298" s="84" t="s">
        <v>2512</v>
      </c>
      <c r="B298" s="84">
        <v>2</v>
      </c>
      <c r="C298" s="118">
        <v>0.0009725169997431708</v>
      </c>
      <c r="D298" s="84" t="s">
        <v>2543</v>
      </c>
      <c r="E298" s="84" t="b">
        <v>0</v>
      </c>
      <c r="F298" s="84" t="b">
        <v>0</v>
      </c>
      <c r="G298" s="84" t="b">
        <v>0</v>
      </c>
    </row>
    <row r="299" spans="1:7" ht="15">
      <c r="A299" s="84" t="s">
        <v>2513</v>
      </c>
      <c r="B299" s="84">
        <v>2</v>
      </c>
      <c r="C299" s="118">
        <v>0.0009725169997431708</v>
      </c>
      <c r="D299" s="84" t="s">
        <v>2543</v>
      </c>
      <c r="E299" s="84" t="b">
        <v>0</v>
      </c>
      <c r="F299" s="84" t="b">
        <v>0</v>
      </c>
      <c r="G299" s="84" t="b">
        <v>0</v>
      </c>
    </row>
    <row r="300" spans="1:7" ht="15">
      <c r="A300" s="84" t="s">
        <v>2514</v>
      </c>
      <c r="B300" s="84">
        <v>2</v>
      </c>
      <c r="C300" s="118">
        <v>0.0009725169997431708</v>
      </c>
      <c r="D300" s="84" t="s">
        <v>2543</v>
      </c>
      <c r="E300" s="84" t="b">
        <v>0</v>
      </c>
      <c r="F300" s="84" t="b">
        <v>0</v>
      </c>
      <c r="G300" s="84" t="b">
        <v>0</v>
      </c>
    </row>
    <row r="301" spans="1:7" ht="15">
      <c r="A301" s="84" t="s">
        <v>2515</v>
      </c>
      <c r="B301" s="84">
        <v>2</v>
      </c>
      <c r="C301" s="118">
        <v>0.0011033996065535974</v>
      </c>
      <c r="D301" s="84" t="s">
        <v>2543</v>
      </c>
      <c r="E301" s="84" t="b">
        <v>0</v>
      </c>
      <c r="F301" s="84" t="b">
        <v>0</v>
      </c>
      <c r="G301" s="84" t="b">
        <v>0</v>
      </c>
    </row>
    <row r="302" spans="1:7" ht="15">
      <c r="A302" s="84" t="s">
        <v>2516</v>
      </c>
      <c r="B302" s="84">
        <v>2</v>
      </c>
      <c r="C302" s="118">
        <v>0.0009725169997431708</v>
      </c>
      <c r="D302" s="84" t="s">
        <v>2543</v>
      </c>
      <c r="E302" s="84" t="b">
        <v>0</v>
      </c>
      <c r="F302" s="84" t="b">
        <v>0</v>
      </c>
      <c r="G302" s="84" t="b">
        <v>0</v>
      </c>
    </row>
    <row r="303" spans="1:7" ht="15">
      <c r="A303" s="84" t="s">
        <v>2517</v>
      </c>
      <c r="B303" s="84">
        <v>2</v>
      </c>
      <c r="C303" s="118">
        <v>0.0009725169997431708</v>
      </c>
      <c r="D303" s="84" t="s">
        <v>2543</v>
      </c>
      <c r="E303" s="84" t="b">
        <v>0</v>
      </c>
      <c r="F303" s="84" t="b">
        <v>0</v>
      </c>
      <c r="G303" s="84" t="b">
        <v>0</v>
      </c>
    </row>
    <row r="304" spans="1:7" ht="15">
      <c r="A304" s="84" t="s">
        <v>2518</v>
      </c>
      <c r="B304" s="84">
        <v>2</v>
      </c>
      <c r="C304" s="118">
        <v>0.0009725169997431708</v>
      </c>
      <c r="D304" s="84" t="s">
        <v>2543</v>
      </c>
      <c r="E304" s="84" t="b">
        <v>0</v>
      </c>
      <c r="F304" s="84" t="b">
        <v>0</v>
      </c>
      <c r="G304" s="84" t="b">
        <v>0</v>
      </c>
    </row>
    <row r="305" spans="1:7" ht="15">
      <c r="A305" s="84" t="s">
        <v>1783</v>
      </c>
      <c r="B305" s="84">
        <v>2</v>
      </c>
      <c r="C305" s="118">
        <v>0.0009725169997431708</v>
      </c>
      <c r="D305" s="84" t="s">
        <v>2543</v>
      </c>
      <c r="E305" s="84" t="b">
        <v>0</v>
      </c>
      <c r="F305" s="84" t="b">
        <v>0</v>
      </c>
      <c r="G305" s="84" t="b">
        <v>0</v>
      </c>
    </row>
    <row r="306" spans="1:7" ht="15">
      <c r="A306" s="84" t="s">
        <v>2519</v>
      </c>
      <c r="B306" s="84">
        <v>2</v>
      </c>
      <c r="C306" s="118">
        <v>0.0009725169997431708</v>
      </c>
      <c r="D306" s="84" t="s">
        <v>2543</v>
      </c>
      <c r="E306" s="84" t="b">
        <v>0</v>
      </c>
      <c r="F306" s="84" t="b">
        <v>0</v>
      </c>
      <c r="G306" s="84" t="b">
        <v>0</v>
      </c>
    </row>
    <row r="307" spans="1:7" ht="15">
      <c r="A307" s="84" t="s">
        <v>2520</v>
      </c>
      <c r="B307" s="84">
        <v>2</v>
      </c>
      <c r="C307" s="118">
        <v>0.0009725169997431708</v>
      </c>
      <c r="D307" s="84" t="s">
        <v>2543</v>
      </c>
      <c r="E307" s="84" t="b">
        <v>0</v>
      </c>
      <c r="F307" s="84" t="b">
        <v>0</v>
      </c>
      <c r="G307" s="84" t="b">
        <v>0</v>
      </c>
    </row>
    <row r="308" spans="1:7" ht="15">
      <c r="A308" s="84" t="s">
        <v>2521</v>
      </c>
      <c r="B308" s="84">
        <v>2</v>
      </c>
      <c r="C308" s="118">
        <v>0.0009725169997431708</v>
      </c>
      <c r="D308" s="84" t="s">
        <v>2543</v>
      </c>
      <c r="E308" s="84" t="b">
        <v>0</v>
      </c>
      <c r="F308" s="84" t="b">
        <v>0</v>
      </c>
      <c r="G308" s="84" t="b">
        <v>0</v>
      </c>
    </row>
    <row r="309" spans="1:7" ht="15">
      <c r="A309" s="84" t="s">
        <v>2522</v>
      </c>
      <c r="B309" s="84">
        <v>2</v>
      </c>
      <c r="C309" s="118">
        <v>0.0009725169997431708</v>
      </c>
      <c r="D309" s="84" t="s">
        <v>2543</v>
      </c>
      <c r="E309" s="84" t="b">
        <v>0</v>
      </c>
      <c r="F309" s="84" t="b">
        <v>0</v>
      </c>
      <c r="G309" s="84" t="b">
        <v>0</v>
      </c>
    </row>
    <row r="310" spans="1:7" ht="15">
      <c r="A310" s="84" t="s">
        <v>2523</v>
      </c>
      <c r="B310" s="84">
        <v>2</v>
      </c>
      <c r="C310" s="118">
        <v>0.0009725169997431708</v>
      </c>
      <c r="D310" s="84" t="s">
        <v>2543</v>
      </c>
      <c r="E310" s="84" t="b">
        <v>0</v>
      </c>
      <c r="F310" s="84" t="b">
        <v>0</v>
      </c>
      <c r="G310" s="84" t="b">
        <v>0</v>
      </c>
    </row>
    <row r="311" spans="1:7" ht="15">
      <c r="A311" s="84" t="s">
        <v>2524</v>
      </c>
      <c r="B311" s="84">
        <v>2</v>
      </c>
      <c r="C311" s="118">
        <v>0.0009725169997431708</v>
      </c>
      <c r="D311" s="84" t="s">
        <v>2543</v>
      </c>
      <c r="E311" s="84" t="b">
        <v>0</v>
      </c>
      <c r="F311" s="84" t="b">
        <v>0</v>
      </c>
      <c r="G311" s="84" t="b">
        <v>0</v>
      </c>
    </row>
    <row r="312" spans="1:7" ht="15">
      <c r="A312" s="84" t="s">
        <v>2525</v>
      </c>
      <c r="B312" s="84">
        <v>2</v>
      </c>
      <c r="C312" s="118">
        <v>0.0009725169997431708</v>
      </c>
      <c r="D312" s="84" t="s">
        <v>2543</v>
      </c>
      <c r="E312" s="84" t="b">
        <v>0</v>
      </c>
      <c r="F312" s="84" t="b">
        <v>0</v>
      </c>
      <c r="G312" s="84" t="b">
        <v>0</v>
      </c>
    </row>
    <row r="313" spans="1:7" ht="15">
      <c r="A313" s="84" t="s">
        <v>2526</v>
      </c>
      <c r="B313" s="84">
        <v>2</v>
      </c>
      <c r="C313" s="118">
        <v>0.0009725169997431708</v>
      </c>
      <c r="D313" s="84" t="s">
        <v>2543</v>
      </c>
      <c r="E313" s="84" t="b">
        <v>1</v>
      </c>
      <c r="F313" s="84" t="b">
        <v>0</v>
      </c>
      <c r="G313" s="84" t="b">
        <v>0</v>
      </c>
    </row>
    <row r="314" spans="1:7" ht="15">
      <c r="A314" s="84" t="s">
        <v>2527</v>
      </c>
      <c r="B314" s="84">
        <v>2</v>
      </c>
      <c r="C314" s="118">
        <v>0.0009725169997431708</v>
      </c>
      <c r="D314" s="84" t="s">
        <v>2543</v>
      </c>
      <c r="E314" s="84" t="b">
        <v>0</v>
      </c>
      <c r="F314" s="84" t="b">
        <v>0</v>
      </c>
      <c r="G314" s="84" t="b">
        <v>0</v>
      </c>
    </row>
    <row r="315" spans="1:7" ht="15">
      <c r="A315" s="84" t="s">
        <v>2528</v>
      </c>
      <c r="B315" s="84">
        <v>2</v>
      </c>
      <c r="C315" s="118">
        <v>0.0009725169997431708</v>
      </c>
      <c r="D315" s="84" t="s">
        <v>2543</v>
      </c>
      <c r="E315" s="84" t="b">
        <v>0</v>
      </c>
      <c r="F315" s="84" t="b">
        <v>0</v>
      </c>
      <c r="G315" s="84" t="b">
        <v>0</v>
      </c>
    </row>
    <row r="316" spans="1:7" ht="15">
      <c r="A316" s="84" t="s">
        <v>2529</v>
      </c>
      <c r="B316" s="84">
        <v>2</v>
      </c>
      <c r="C316" s="118">
        <v>0.0009725169997431708</v>
      </c>
      <c r="D316" s="84" t="s">
        <v>2543</v>
      </c>
      <c r="E316" s="84" t="b">
        <v>0</v>
      </c>
      <c r="F316" s="84" t="b">
        <v>0</v>
      </c>
      <c r="G316" s="84" t="b">
        <v>0</v>
      </c>
    </row>
    <row r="317" spans="1:7" ht="15">
      <c r="A317" s="84" t="s">
        <v>2530</v>
      </c>
      <c r="B317" s="84">
        <v>2</v>
      </c>
      <c r="C317" s="118">
        <v>0.0009725169997431708</v>
      </c>
      <c r="D317" s="84" t="s">
        <v>2543</v>
      </c>
      <c r="E317" s="84" t="b">
        <v>1</v>
      </c>
      <c r="F317" s="84" t="b">
        <v>0</v>
      </c>
      <c r="G317" s="84" t="b">
        <v>0</v>
      </c>
    </row>
    <row r="318" spans="1:7" ht="15">
      <c r="A318" s="84" t="s">
        <v>2531</v>
      </c>
      <c r="B318" s="84">
        <v>2</v>
      </c>
      <c r="C318" s="118">
        <v>0.0009725169997431708</v>
      </c>
      <c r="D318" s="84" t="s">
        <v>2543</v>
      </c>
      <c r="E318" s="84" t="b">
        <v>0</v>
      </c>
      <c r="F318" s="84" t="b">
        <v>0</v>
      </c>
      <c r="G318" s="84" t="b">
        <v>0</v>
      </c>
    </row>
    <row r="319" spans="1:7" ht="15">
      <c r="A319" s="84" t="s">
        <v>2532</v>
      </c>
      <c r="B319" s="84">
        <v>2</v>
      </c>
      <c r="C319" s="118">
        <v>0.0009725169997431708</v>
      </c>
      <c r="D319" s="84" t="s">
        <v>2543</v>
      </c>
      <c r="E319" s="84" t="b">
        <v>0</v>
      </c>
      <c r="F319" s="84" t="b">
        <v>0</v>
      </c>
      <c r="G319" s="84" t="b">
        <v>0</v>
      </c>
    </row>
    <row r="320" spans="1:7" ht="15">
      <c r="A320" s="84" t="s">
        <v>2533</v>
      </c>
      <c r="B320" s="84">
        <v>2</v>
      </c>
      <c r="C320" s="118">
        <v>0.0009725169997431708</v>
      </c>
      <c r="D320" s="84" t="s">
        <v>2543</v>
      </c>
      <c r="E320" s="84" t="b">
        <v>0</v>
      </c>
      <c r="F320" s="84" t="b">
        <v>0</v>
      </c>
      <c r="G320" s="84" t="b">
        <v>0</v>
      </c>
    </row>
    <row r="321" spans="1:7" ht="15">
      <c r="A321" s="84" t="s">
        <v>2534</v>
      </c>
      <c r="B321" s="84">
        <v>2</v>
      </c>
      <c r="C321" s="118">
        <v>0.0009725169997431708</v>
      </c>
      <c r="D321" s="84" t="s">
        <v>2543</v>
      </c>
      <c r="E321" s="84" t="b">
        <v>0</v>
      </c>
      <c r="F321" s="84" t="b">
        <v>0</v>
      </c>
      <c r="G321" s="84" t="b">
        <v>0</v>
      </c>
    </row>
    <row r="322" spans="1:7" ht="15">
      <c r="A322" s="84" t="s">
        <v>2535</v>
      </c>
      <c r="B322" s="84">
        <v>2</v>
      </c>
      <c r="C322" s="118">
        <v>0.0009725169997431708</v>
      </c>
      <c r="D322" s="84" t="s">
        <v>2543</v>
      </c>
      <c r="E322" s="84" t="b">
        <v>0</v>
      </c>
      <c r="F322" s="84" t="b">
        <v>0</v>
      </c>
      <c r="G322" s="84" t="b">
        <v>0</v>
      </c>
    </row>
    <row r="323" spans="1:7" ht="15">
      <c r="A323" s="84" t="s">
        <v>2536</v>
      </c>
      <c r="B323" s="84">
        <v>2</v>
      </c>
      <c r="C323" s="118">
        <v>0.0009725169997431708</v>
      </c>
      <c r="D323" s="84" t="s">
        <v>2543</v>
      </c>
      <c r="E323" s="84" t="b">
        <v>0</v>
      </c>
      <c r="F323" s="84" t="b">
        <v>0</v>
      </c>
      <c r="G323" s="84" t="b">
        <v>0</v>
      </c>
    </row>
    <row r="324" spans="1:7" ht="15">
      <c r="A324" s="84" t="s">
        <v>2537</v>
      </c>
      <c r="B324" s="84">
        <v>2</v>
      </c>
      <c r="C324" s="118">
        <v>0.0011033996065535974</v>
      </c>
      <c r="D324" s="84" t="s">
        <v>2543</v>
      </c>
      <c r="E324" s="84" t="b">
        <v>0</v>
      </c>
      <c r="F324" s="84" t="b">
        <v>0</v>
      </c>
      <c r="G324" s="84" t="b">
        <v>0</v>
      </c>
    </row>
    <row r="325" spans="1:7" ht="15">
      <c r="A325" s="84" t="s">
        <v>2538</v>
      </c>
      <c r="B325" s="84">
        <v>2</v>
      </c>
      <c r="C325" s="118">
        <v>0.0011033996065535974</v>
      </c>
      <c r="D325" s="84" t="s">
        <v>2543</v>
      </c>
      <c r="E325" s="84" t="b">
        <v>0</v>
      </c>
      <c r="F325" s="84" t="b">
        <v>0</v>
      </c>
      <c r="G325" s="84" t="b">
        <v>0</v>
      </c>
    </row>
    <row r="326" spans="1:7" ht="15">
      <c r="A326" s="84" t="s">
        <v>2539</v>
      </c>
      <c r="B326" s="84">
        <v>2</v>
      </c>
      <c r="C326" s="118">
        <v>0.0011033996065535974</v>
      </c>
      <c r="D326" s="84" t="s">
        <v>2543</v>
      </c>
      <c r="E326" s="84" t="b">
        <v>0</v>
      </c>
      <c r="F326" s="84" t="b">
        <v>0</v>
      </c>
      <c r="G326" s="84" t="b">
        <v>0</v>
      </c>
    </row>
    <row r="327" spans="1:7" ht="15">
      <c r="A327" s="84" t="s">
        <v>2540</v>
      </c>
      <c r="B327" s="84">
        <v>2</v>
      </c>
      <c r="C327" s="118">
        <v>0.0011033996065535974</v>
      </c>
      <c r="D327" s="84" t="s">
        <v>2543</v>
      </c>
      <c r="E327" s="84" t="b">
        <v>0</v>
      </c>
      <c r="F327" s="84" t="b">
        <v>0</v>
      </c>
      <c r="G327" s="84" t="b">
        <v>0</v>
      </c>
    </row>
    <row r="328" spans="1:7" ht="15">
      <c r="A328" s="84" t="s">
        <v>2037</v>
      </c>
      <c r="B328" s="84">
        <v>24</v>
      </c>
      <c r="C328" s="118">
        <v>0</v>
      </c>
      <c r="D328" s="84" t="s">
        <v>1954</v>
      </c>
      <c r="E328" s="84" t="b">
        <v>0</v>
      </c>
      <c r="F328" s="84" t="b">
        <v>0</v>
      </c>
      <c r="G328" s="84" t="b">
        <v>0</v>
      </c>
    </row>
    <row r="329" spans="1:7" ht="15">
      <c r="A329" s="84" t="s">
        <v>2043</v>
      </c>
      <c r="B329" s="84">
        <v>9</v>
      </c>
      <c r="C329" s="118">
        <v>0.010478194112012605</v>
      </c>
      <c r="D329" s="84" t="s">
        <v>1954</v>
      </c>
      <c r="E329" s="84" t="b">
        <v>0</v>
      </c>
      <c r="F329" s="84" t="b">
        <v>0</v>
      </c>
      <c r="G329" s="84" t="b">
        <v>0</v>
      </c>
    </row>
    <row r="330" spans="1:7" ht="15">
      <c r="A330" s="84" t="s">
        <v>2038</v>
      </c>
      <c r="B330" s="84">
        <v>7</v>
      </c>
      <c r="C330" s="118">
        <v>0.01033259592006672</v>
      </c>
      <c r="D330" s="84" t="s">
        <v>1954</v>
      </c>
      <c r="E330" s="84" t="b">
        <v>0</v>
      </c>
      <c r="F330" s="84" t="b">
        <v>0</v>
      </c>
      <c r="G330" s="84" t="b">
        <v>0</v>
      </c>
    </row>
    <row r="331" spans="1:7" ht="15">
      <c r="A331" s="84" t="s">
        <v>2040</v>
      </c>
      <c r="B331" s="84">
        <v>6</v>
      </c>
      <c r="C331" s="118">
        <v>0.010004170039439132</v>
      </c>
      <c r="D331" s="84" t="s">
        <v>1954</v>
      </c>
      <c r="E331" s="84" t="b">
        <v>0</v>
      </c>
      <c r="F331" s="84" t="b">
        <v>0</v>
      </c>
      <c r="G331" s="84" t="b">
        <v>0</v>
      </c>
    </row>
    <row r="332" spans="1:7" ht="15">
      <c r="A332" s="84" t="s">
        <v>2044</v>
      </c>
      <c r="B332" s="84">
        <v>5</v>
      </c>
      <c r="C332" s="118">
        <v>0.009467969024022487</v>
      </c>
      <c r="D332" s="84" t="s">
        <v>1954</v>
      </c>
      <c r="E332" s="84" t="b">
        <v>0</v>
      </c>
      <c r="F332" s="84" t="b">
        <v>0</v>
      </c>
      <c r="G332" s="84" t="b">
        <v>0</v>
      </c>
    </row>
    <row r="333" spans="1:7" ht="15">
      <c r="A333" s="84" t="s">
        <v>2045</v>
      </c>
      <c r="B333" s="84">
        <v>5</v>
      </c>
      <c r="C333" s="118">
        <v>0.009467969024022487</v>
      </c>
      <c r="D333" s="84" t="s">
        <v>1954</v>
      </c>
      <c r="E333" s="84" t="b">
        <v>0</v>
      </c>
      <c r="F333" s="84" t="b">
        <v>0</v>
      </c>
      <c r="G333" s="84" t="b">
        <v>0</v>
      </c>
    </row>
    <row r="334" spans="1:7" ht="15">
      <c r="A334" s="84" t="s">
        <v>2046</v>
      </c>
      <c r="B334" s="84">
        <v>5</v>
      </c>
      <c r="C334" s="118">
        <v>0.009467969024022487</v>
      </c>
      <c r="D334" s="84" t="s">
        <v>1954</v>
      </c>
      <c r="E334" s="84" t="b">
        <v>0</v>
      </c>
      <c r="F334" s="84" t="b">
        <v>0</v>
      </c>
      <c r="G334" s="84" t="b">
        <v>0</v>
      </c>
    </row>
    <row r="335" spans="1:7" ht="15">
      <c r="A335" s="84" t="s">
        <v>2047</v>
      </c>
      <c r="B335" s="84">
        <v>3</v>
      </c>
      <c r="C335" s="118">
        <v>0.0075823421254108325</v>
      </c>
      <c r="D335" s="84" t="s">
        <v>1954</v>
      </c>
      <c r="E335" s="84" t="b">
        <v>0</v>
      </c>
      <c r="F335" s="84" t="b">
        <v>0</v>
      </c>
      <c r="G335" s="84" t="b">
        <v>0</v>
      </c>
    </row>
    <row r="336" spans="1:7" ht="15">
      <c r="A336" s="84" t="s">
        <v>2048</v>
      </c>
      <c r="B336" s="84">
        <v>3</v>
      </c>
      <c r="C336" s="118">
        <v>0.0075823421254108325</v>
      </c>
      <c r="D336" s="84" t="s">
        <v>1954</v>
      </c>
      <c r="E336" s="84" t="b">
        <v>0</v>
      </c>
      <c r="F336" s="84" t="b">
        <v>0</v>
      </c>
      <c r="G336" s="84" t="b">
        <v>0</v>
      </c>
    </row>
    <row r="337" spans="1:7" ht="15">
      <c r="A337" s="84" t="s">
        <v>2039</v>
      </c>
      <c r="B337" s="84">
        <v>3</v>
      </c>
      <c r="C337" s="118">
        <v>0.0075823421254108325</v>
      </c>
      <c r="D337" s="84" t="s">
        <v>1954</v>
      </c>
      <c r="E337" s="84" t="b">
        <v>0</v>
      </c>
      <c r="F337" s="84" t="b">
        <v>0</v>
      </c>
      <c r="G337" s="84" t="b">
        <v>0</v>
      </c>
    </row>
    <row r="338" spans="1:7" ht="15">
      <c r="A338" s="84" t="s">
        <v>2379</v>
      </c>
      <c r="B338" s="84">
        <v>3</v>
      </c>
      <c r="C338" s="118">
        <v>0.0075823421254108325</v>
      </c>
      <c r="D338" s="84" t="s">
        <v>1954</v>
      </c>
      <c r="E338" s="84" t="b">
        <v>0</v>
      </c>
      <c r="F338" s="84" t="b">
        <v>0</v>
      </c>
      <c r="G338" s="84" t="b">
        <v>0</v>
      </c>
    </row>
    <row r="339" spans="1:7" ht="15">
      <c r="A339" s="84" t="s">
        <v>2355</v>
      </c>
      <c r="B339" s="84">
        <v>3</v>
      </c>
      <c r="C339" s="118">
        <v>0.0075823421254108325</v>
      </c>
      <c r="D339" s="84" t="s">
        <v>1954</v>
      </c>
      <c r="E339" s="84" t="b">
        <v>0</v>
      </c>
      <c r="F339" s="84" t="b">
        <v>0</v>
      </c>
      <c r="G339" s="84" t="b">
        <v>0</v>
      </c>
    </row>
    <row r="340" spans="1:7" ht="15">
      <c r="A340" s="84" t="s">
        <v>2356</v>
      </c>
      <c r="B340" s="84">
        <v>3</v>
      </c>
      <c r="C340" s="118">
        <v>0.0075823421254108325</v>
      </c>
      <c r="D340" s="84" t="s">
        <v>1954</v>
      </c>
      <c r="E340" s="84" t="b">
        <v>0</v>
      </c>
      <c r="F340" s="84" t="b">
        <v>0</v>
      </c>
      <c r="G340" s="84" t="b">
        <v>0</v>
      </c>
    </row>
    <row r="341" spans="1:7" ht="15">
      <c r="A341" s="84" t="s">
        <v>2357</v>
      </c>
      <c r="B341" s="84">
        <v>3</v>
      </c>
      <c r="C341" s="118">
        <v>0.0075823421254108325</v>
      </c>
      <c r="D341" s="84" t="s">
        <v>1954</v>
      </c>
      <c r="E341" s="84" t="b">
        <v>0</v>
      </c>
      <c r="F341" s="84" t="b">
        <v>0</v>
      </c>
      <c r="G341" s="84" t="b">
        <v>0</v>
      </c>
    </row>
    <row r="342" spans="1:7" ht="15">
      <c r="A342" s="84" t="s">
        <v>2358</v>
      </c>
      <c r="B342" s="84">
        <v>3</v>
      </c>
      <c r="C342" s="118">
        <v>0.0075823421254108325</v>
      </c>
      <c r="D342" s="84" t="s">
        <v>1954</v>
      </c>
      <c r="E342" s="84" t="b">
        <v>0</v>
      </c>
      <c r="F342" s="84" t="b">
        <v>0</v>
      </c>
      <c r="G342" s="84" t="b">
        <v>0</v>
      </c>
    </row>
    <row r="343" spans="1:7" ht="15">
      <c r="A343" s="84" t="s">
        <v>2333</v>
      </c>
      <c r="B343" s="84">
        <v>3</v>
      </c>
      <c r="C343" s="118">
        <v>0.0075823421254108325</v>
      </c>
      <c r="D343" s="84" t="s">
        <v>1954</v>
      </c>
      <c r="E343" s="84" t="b">
        <v>0</v>
      </c>
      <c r="F343" s="84" t="b">
        <v>0</v>
      </c>
      <c r="G343" s="84" t="b">
        <v>0</v>
      </c>
    </row>
    <row r="344" spans="1:7" ht="15">
      <c r="A344" s="84" t="s">
        <v>2359</v>
      </c>
      <c r="B344" s="84">
        <v>3</v>
      </c>
      <c r="C344" s="118">
        <v>0.0075823421254108325</v>
      </c>
      <c r="D344" s="84" t="s">
        <v>1954</v>
      </c>
      <c r="E344" s="84" t="b">
        <v>0</v>
      </c>
      <c r="F344" s="84" t="b">
        <v>0</v>
      </c>
      <c r="G344" s="84" t="b">
        <v>0</v>
      </c>
    </row>
    <row r="345" spans="1:7" ht="15">
      <c r="A345" s="84" t="s">
        <v>2360</v>
      </c>
      <c r="B345" s="84">
        <v>3</v>
      </c>
      <c r="C345" s="118">
        <v>0.0075823421254108325</v>
      </c>
      <c r="D345" s="84" t="s">
        <v>1954</v>
      </c>
      <c r="E345" s="84" t="b">
        <v>0</v>
      </c>
      <c r="F345" s="84" t="b">
        <v>0</v>
      </c>
      <c r="G345" s="84" t="b">
        <v>0</v>
      </c>
    </row>
    <row r="346" spans="1:7" ht="15">
      <c r="A346" s="84" t="s">
        <v>2361</v>
      </c>
      <c r="B346" s="84">
        <v>3</v>
      </c>
      <c r="C346" s="118">
        <v>0.0075823421254108325</v>
      </c>
      <c r="D346" s="84" t="s">
        <v>1954</v>
      </c>
      <c r="E346" s="84" t="b">
        <v>0</v>
      </c>
      <c r="F346" s="84" t="b">
        <v>0</v>
      </c>
      <c r="G346" s="84" t="b">
        <v>0</v>
      </c>
    </row>
    <row r="347" spans="1:7" ht="15">
      <c r="A347" s="84" t="s">
        <v>2370</v>
      </c>
      <c r="B347" s="84">
        <v>3</v>
      </c>
      <c r="C347" s="118">
        <v>0.0075823421254108325</v>
      </c>
      <c r="D347" s="84" t="s">
        <v>1954</v>
      </c>
      <c r="E347" s="84" t="b">
        <v>0</v>
      </c>
      <c r="F347" s="84" t="b">
        <v>0</v>
      </c>
      <c r="G347" s="84" t="b">
        <v>0</v>
      </c>
    </row>
    <row r="348" spans="1:7" ht="15">
      <c r="A348" s="84" t="s">
        <v>2371</v>
      </c>
      <c r="B348" s="84">
        <v>3</v>
      </c>
      <c r="C348" s="118">
        <v>0.0075823421254108325</v>
      </c>
      <c r="D348" s="84" t="s">
        <v>1954</v>
      </c>
      <c r="E348" s="84" t="b">
        <v>1</v>
      </c>
      <c r="F348" s="84" t="b">
        <v>0</v>
      </c>
      <c r="G348" s="84" t="b">
        <v>0</v>
      </c>
    </row>
    <row r="349" spans="1:7" ht="15">
      <c r="A349" s="84" t="s">
        <v>2372</v>
      </c>
      <c r="B349" s="84">
        <v>3</v>
      </c>
      <c r="C349" s="118">
        <v>0.0075823421254108325</v>
      </c>
      <c r="D349" s="84" t="s">
        <v>1954</v>
      </c>
      <c r="E349" s="84" t="b">
        <v>0</v>
      </c>
      <c r="F349" s="84" t="b">
        <v>0</v>
      </c>
      <c r="G349" s="84" t="b">
        <v>0</v>
      </c>
    </row>
    <row r="350" spans="1:7" ht="15">
      <c r="A350" s="84" t="s">
        <v>2373</v>
      </c>
      <c r="B350" s="84">
        <v>3</v>
      </c>
      <c r="C350" s="118">
        <v>0.0075823421254108325</v>
      </c>
      <c r="D350" s="84" t="s">
        <v>1954</v>
      </c>
      <c r="E350" s="84" t="b">
        <v>0</v>
      </c>
      <c r="F350" s="84" t="b">
        <v>0</v>
      </c>
      <c r="G350" s="84" t="b">
        <v>0</v>
      </c>
    </row>
    <row r="351" spans="1:7" ht="15">
      <c r="A351" s="84" t="s">
        <v>2374</v>
      </c>
      <c r="B351" s="84">
        <v>3</v>
      </c>
      <c r="C351" s="118">
        <v>0.0075823421254108325</v>
      </c>
      <c r="D351" s="84" t="s">
        <v>1954</v>
      </c>
      <c r="E351" s="84" t="b">
        <v>0</v>
      </c>
      <c r="F351" s="84" t="b">
        <v>0</v>
      </c>
      <c r="G351" s="84" t="b">
        <v>0</v>
      </c>
    </row>
    <row r="352" spans="1:7" ht="15">
      <c r="A352" s="84" t="s">
        <v>2375</v>
      </c>
      <c r="B352" s="84">
        <v>3</v>
      </c>
      <c r="C352" s="118">
        <v>0.0075823421254108325</v>
      </c>
      <c r="D352" s="84" t="s">
        <v>1954</v>
      </c>
      <c r="E352" s="84" t="b">
        <v>0</v>
      </c>
      <c r="F352" s="84" t="b">
        <v>0</v>
      </c>
      <c r="G352" s="84" t="b">
        <v>0</v>
      </c>
    </row>
    <row r="353" spans="1:7" ht="15">
      <c r="A353" s="84" t="s">
        <v>2377</v>
      </c>
      <c r="B353" s="84">
        <v>3</v>
      </c>
      <c r="C353" s="118">
        <v>0.0075823421254108325</v>
      </c>
      <c r="D353" s="84" t="s">
        <v>1954</v>
      </c>
      <c r="E353" s="84" t="b">
        <v>0</v>
      </c>
      <c r="F353" s="84" t="b">
        <v>0</v>
      </c>
      <c r="G353" s="84" t="b">
        <v>0</v>
      </c>
    </row>
    <row r="354" spans="1:7" ht="15">
      <c r="A354" s="84" t="s">
        <v>2378</v>
      </c>
      <c r="B354" s="84">
        <v>3</v>
      </c>
      <c r="C354" s="118">
        <v>0.0075823421254108325</v>
      </c>
      <c r="D354" s="84" t="s">
        <v>1954</v>
      </c>
      <c r="E354" s="84" t="b">
        <v>0</v>
      </c>
      <c r="F354" s="84" t="b">
        <v>0</v>
      </c>
      <c r="G354" s="84" t="b">
        <v>0</v>
      </c>
    </row>
    <row r="355" spans="1:7" ht="15">
      <c r="A355" s="84" t="s">
        <v>2376</v>
      </c>
      <c r="B355" s="84">
        <v>3</v>
      </c>
      <c r="C355" s="118">
        <v>0.0075823421254108325</v>
      </c>
      <c r="D355" s="84" t="s">
        <v>1954</v>
      </c>
      <c r="E355" s="84" t="b">
        <v>0</v>
      </c>
      <c r="F355" s="84" t="b">
        <v>0</v>
      </c>
      <c r="G355" s="84" t="b">
        <v>0</v>
      </c>
    </row>
    <row r="356" spans="1:7" ht="15">
      <c r="A356" s="84" t="s">
        <v>2364</v>
      </c>
      <c r="B356" s="84">
        <v>3</v>
      </c>
      <c r="C356" s="118">
        <v>0.0075823421254108325</v>
      </c>
      <c r="D356" s="84" t="s">
        <v>1954</v>
      </c>
      <c r="E356" s="84" t="b">
        <v>0</v>
      </c>
      <c r="F356" s="84" t="b">
        <v>0</v>
      </c>
      <c r="G356" s="84" t="b">
        <v>0</v>
      </c>
    </row>
    <row r="357" spans="1:7" ht="15">
      <c r="A357" s="84" t="s">
        <v>2365</v>
      </c>
      <c r="B357" s="84">
        <v>3</v>
      </c>
      <c r="C357" s="118">
        <v>0.0075823421254108325</v>
      </c>
      <c r="D357" s="84" t="s">
        <v>1954</v>
      </c>
      <c r="E357" s="84" t="b">
        <v>0</v>
      </c>
      <c r="F357" s="84" t="b">
        <v>0</v>
      </c>
      <c r="G357" s="84" t="b">
        <v>0</v>
      </c>
    </row>
    <row r="358" spans="1:7" ht="15">
      <c r="A358" s="84" t="s">
        <v>2363</v>
      </c>
      <c r="B358" s="84">
        <v>3</v>
      </c>
      <c r="C358" s="118">
        <v>0.0075823421254108325</v>
      </c>
      <c r="D358" s="84" t="s">
        <v>1954</v>
      </c>
      <c r="E358" s="84" t="b">
        <v>0</v>
      </c>
      <c r="F358" s="84" t="b">
        <v>0</v>
      </c>
      <c r="G358" s="84" t="b">
        <v>0</v>
      </c>
    </row>
    <row r="359" spans="1:7" ht="15">
      <c r="A359" s="84" t="s">
        <v>2406</v>
      </c>
      <c r="B359" s="84">
        <v>2</v>
      </c>
      <c r="C359" s="118">
        <v>0.0077813019201005305</v>
      </c>
      <c r="D359" s="84" t="s">
        <v>1954</v>
      </c>
      <c r="E359" s="84" t="b">
        <v>0</v>
      </c>
      <c r="F359" s="84" t="b">
        <v>0</v>
      </c>
      <c r="G359" s="84" t="b">
        <v>0</v>
      </c>
    </row>
    <row r="360" spans="1:7" ht="15">
      <c r="A360" s="84" t="s">
        <v>2540</v>
      </c>
      <c r="B360" s="84">
        <v>2</v>
      </c>
      <c r="C360" s="118">
        <v>0.0077813019201005305</v>
      </c>
      <c r="D360" s="84" t="s">
        <v>1954</v>
      </c>
      <c r="E360" s="84" t="b">
        <v>0</v>
      </c>
      <c r="F360" s="84" t="b">
        <v>0</v>
      </c>
      <c r="G360" s="84" t="b">
        <v>0</v>
      </c>
    </row>
    <row r="361" spans="1:7" ht="15">
      <c r="A361" s="84" t="s">
        <v>2537</v>
      </c>
      <c r="B361" s="84">
        <v>2</v>
      </c>
      <c r="C361" s="118">
        <v>0.0077813019201005305</v>
      </c>
      <c r="D361" s="84" t="s">
        <v>1954</v>
      </c>
      <c r="E361" s="84" t="b">
        <v>0</v>
      </c>
      <c r="F361" s="84" t="b">
        <v>0</v>
      </c>
      <c r="G361" s="84" t="b">
        <v>0</v>
      </c>
    </row>
    <row r="362" spans="1:7" ht="15">
      <c r="A362" s="84" t="s">
        <v>2538</v>
      </c>
      <c r="B362" s="84">
        <v>2</v>
      </c>
      <c r="C362" s="118">
        <v>0.0077813019201005305</v>
      </c>
      <c r="D362" s="84" t="s">
        <v>1954</v>
      </c>
      <c r="E362" s="84" t="b">
        <v>0</v>
      </c>
      <c r="F362" s="84" t="b">
        <v>0</v>
      </c>
      <c r="G362" s="84" t="b">
        <v>0</v>
      </c>
    </row>
    <row r="363" spans="1:7" ht="15">
      <c r="A363" s="84" t="s">
        <v>2341</v>
      </c>
      <c r="B363" s="84">
        <v>2</v>
      </c>
      <c r="C363" s="118">
        <v>0.006061130516306352</v>
      </c>
      <c r="D363" s="84" t="s">
        <v>1954</v>
      </c>
      <c r="E363" s="84" t="b">
        <v>0</v>
      </c>
      <c r="F363" s="84" t="b">
        <v>0</v>
      </c>
      <c r="G363" s="84" t="b">
        <v>0</v>
      </c>
    </row>
    <row r="364" spans="1:7" ht="15">
      <c r="A364" s="84" t="s">
        <v>2539</v>
      </c>
      <c r="B364" s="84">
        <v>2</v>
      </c>
      <c r="C364" s="118">
        <v>0.0077813019201005305</v>
      </c>
      <c r="D364" s="84" t="s">
        <v>1954</v>
      </c>
      <c r="E364" s="84" t="b">
        <v>0</v>
      </c>
      <c r="F364" s="84" t="b">
        <v>0</v>
      </c>
      <c r="G364" s="84" t="b">
        <v>0</v>
      </c>
    </row>
    <row r="365" spans="1:7" ht="15">
      <c r="A365" s="84" t="s">
        <v>2488</v>
      </c>
      <c r="B365" s="84">
        <v>2</v>
      </c>
      <c r="C365" s="118">
        <v>0.006061130516306352</v>
      </c>
      <c r="D365" s="84" t="s">
        <v>1954</v>
      </c>
      <c r="E365" s="84" t="b">
        <v>0</v>
      </c>
      <c r="F365" s="84" t="b">
        <v>0</v>
      </c>
      <c r="G365" s="84" t="b">
        <v>0</v>
      </c>
    </row>
    <row r="366" spans="1:7" ht="15">
      <c r="A366" s="84" t="s">
        <v>2485</v>
      </c>
      <c r="B366" s="84">
        <v>2</v>
      </c>
      <c r="C366" s="118">
        <v>0.006061130516306352</v>
      </c>
      <c r="D366" s="84" t="s">
        <v>1954</v>
      </c>
      <c r="E366" s="84" t="b">
        <v>0</v>
      </c>
      <c r="F366" s="84" t="b">
        <v>0</v>
      </c>
      <c r="G366" s="84" t="b">
        <v>0</v>
      </c>
    </row>
    <row r="367" spans="1:7" ht="15">
      <c r="A367" s="84" t="s">
        <v>2486</v>
      </c>
      <c r="B367" s="84">
        <v>2</v>
      </c>
      <c r="C367" s="118">
        <v>0.006061130516306352</v>
      </c>
      <c r="D367" s="84" t="s">
        <v>1954</v>
      </c>
      <c r="E367" s="84" t="b">
        <v>0</v>
      </c>
      <c r="F367" s="84" t="b">
        <v>0</v>
      </c>
      <c r="G367" s="84" t="b">
        <v>0</v>
      </c>
    </row>
    <row r="368" spans="1:7" ht="15">
      <c r="A368" s="84" t="s">
        <v>2412</v>
      </c>
      <c r="B368" s="84">
        <v>2</v>
      </c>
      <c r="C368" s="118">
        <v>0.006061130516306352</v>
      </c>
      <c r="D368" s="84" t="s">
        <v>1954</v>
      </c>
      <c r="E368" s="84" t="b">
        <v>0</v>
      </c>
      <c r="F368" s="84" t="b">
        <v>0</v>
      </c>
      <c r="G368" s="84" t="b">
        <v>0</v>
      </c>
    </row>
    <row r="369" spans="1:7" ht="15">
      <c r="A369" s="84" t="s">
        <v>2487</v>
      </c>
      <c r="B369" s="84">
        <v>2</v>
      </c>
      <c r="C369" s="118">
        <v>0.006061130516306352</v>
      </c>
      <c r="D369" s="84" t="s">
        <v>1954</v>
      </c>
      <c r="E369" s="84" t="b">
        <v>0</v>
      </c>
      <c r="F369" s="84" t="b">
        <v>0</v>
      </c>
      <c r="G369" s="84" t="b">
        <v>0</v>
      </c>
    </row>
    <row r="370" spans="1:7" ht="15">
      <c r="A370" s="84" t="s">
        <v>2066</v>
      </c>
      <c r="B370" s="84">
        <v>2</v>
      </c>
      <c r="C370" s="118">
        <v>0.0077813019201005305</v>
      </c>
      <c r="D370" s="84" t="s">
        <v>1954</v>
      </c>
      <c r="E370" s="84" t="b">
        <v>0</v>
      </c>
      <c r="F370" s="84" t="b">
        <v>0</v>
      </c>
      <c r="G370" s="84" t="b">
        <v>0</v>
      </c>
    </row>
    <row r="371" spans="1:7" ht="15">
      <c r="A371" s="84" t="s">
        <v>2489</v>
      </c>
      <c r="B371" s="84">
        <v>2</v>
      </c>
      <c r="C371" s="118">
        <v>0.006061130516306352</v>
      </c>
      <c r="D371" s="84" t="s">
        <v>1954</v>
      </c>
      <c r="E371" s="84" t="b">
        <v>0</v>
      </c>
      <c r="F371" s="84" t="b">
        <v>0</v>
      </c>
      <c r="G371" s="84" t="b">
        <v>0</v>
      </c>
    </row>
    <row r="372" spans="1:7" ht="15">
      <c r="A372" s="84" t="s">
        <v>2490</v>
      </c>
      <c r="B372" s="84">
        <v>2</v>
      </c>
      <c r="C372" s="118">
        <v>0.006061130516306352</v>
      </c>
      <c r="D372" s="84" t="s">
        <v>1954</v>
      </c>
      <c r="E372" s="84" t="b">
        <v>0</v>
      </c>
      <c r="F372" s="84" t="b">
        <v>0</v>
      </c>
      <c r="G372" s="84" t="b">
        <v>0</v>
      </c>
    </row>
    <row r="373" spans="1:7" ht="15">
      <c r="A373" s="84" t="s">
        <v>2491</v>
      </c>
      <c r="B373" s="84">
        <v>2</v>
      </c>
      <c r="C373" s="118">
        <v>0.006061130516306352</v>
      </c>
      <c r="D373" s="84" t="s">
        <v>1954</v>
      </c>
      <c r="E373" s="84" t="b">
        <v>0</v>
      </c>
      <c r="F373" s="84" t="b">
        <v>0</v>
      </c>
      <c r="G373" s="84" t="b">
        <v>0</v>
      </c>
    </row>
    <row r="374" spans="1:7" ht="15">
      <c r="A374" s="84" t="s">
        <v>2492</v>
      </c>
      <c r="B374" s="84">
        <v>2</v>
      </c>
      <c r="C374" s="118">
        <v>0.006061130516306352</v>
      </c>
      <c r="D374" s="84" t="s">
        <v>1954</v>
      </c>
      <c r="E374" s="84" t="b">
        <v>0</v>
      </c>
      <c r="F374" s="84" t="b">
        <v>0</v>
      </c>
      <c r="G374" s="84" t="b">
        <v>0</v>
      </c>
    </row>
    <row r="375" spans="1:7" ht="15">
      <c r="A375" s="84" t="s">
        <v>2493</v>
      </c>
      <c r="B375" s="84">
        <v>2</v>
      </c>
      <c r="C375" s="118">
        <v>0.006061130516306352</v>
      </c>
      <c r="D375" s="84" t="s">
        <v>1954</v>
      </c>
      <c r="E375" s="84" t="b">
        <v>0</v>
      </c>
      <c r="F375" s="84" t="b">
        <v>0</v>
      </c>
      <c r="G375" s="84" t="b">
        <v>0</v>
      </c>
    </row>
    <row r="376" spans="1:7" ht="15">
      <c r="A376" s="84" t="s">
        <v>2444</v>
      </c>
      <c r="B376" s="84">
        <v>2</v>
      </c>
      <c r="C376" s="118">
        <v>0.0077813019201005305</v>
      </c>
      <c r="D376" s="84" t="s">
        <v>1954</v>
      </c>
      <c r="E376" s="84" t="b">
        <v>0</v>
      </c>
      <c r="F376" s="84" t="b">
        <v>0</v>
      </c>
      <c r="G376" s="84" t="b">
        <v>0</v>
      </c>
    </row>
    <row r="377" spans="1:7" ht="15">
      <c r="A377" s="84" t="s">
        <v>2437</v>
      </c>
      <c r="B377" s="84">
        <v>2</v>
      </c>
      <c r="C377" s="118">
        <v>0.006061130516306352</v>
      </c>
      <c r="D377" s="84" t="s">
        <v>1954</v>
      </c>
      <c r="E377" s="84" t="b">
        <v>0</v>
      </c>
      <c r="F377" s="84" t="b">
        <v>0</v>
      </c>
      <c r="G377" s="84" t="b">
        <v>0</v>
      </c>
    </row>
    <row r="378" spans="1:7" ht="15">
      <c r="A378" s="84" t="s">
        <v>2324</v>
      </c>
      <c r="B378" s="84">
        <v>2</v>
      </c>
      <c r="C378" s="118">
        <v>0.006061130516306352</v>
      </c>
      <c r="D378" s="84" t="s">
        <v>1954</v>
      </c>
      <c r="E378" s="84" t="b">
        <v>0</v>
      </c>
      <c r="F378" s="84" t="b">
        <v>0</v>
      </c>
      <c r="G378" s="84" t="b">
        <v>0</v>
      </c>
    </row>
    <row r="379" spans="1:7" ht="15">
      <c r="A379" s="84" t="s">
        <v>2438</v>
      </c>
      <c r="B379" s="84">
        <v>2</v>
      </c>
      <c r="C379" s="118">
        <v>0.006061130516306352</v>
      </c>
      <c r="D379" s="84" t="s">
        <v>1954</v>
      </c>
      <c r="E379" s="84" t="b">
        <v>0</v>
      </c>
      <c r="F379" s="84" t="b">
        <v>0</v>
      </c>
      <c r="G379" s="84" t="b">
        <v>0</v>
      </c>
    </row>
    <row r="380" spans="1:7" ht="15">
      <c r="A380" s="84" t="s">
        <v>2439</v>
      </c>
      <c r="B380" s="84">
        <v>2</v>
      </c>
      <c r="C380" s="118">
        <v>0.006061130516306352</v>
      </c>
      <c r="D380" s="84" t="s">
        <v>1954</v>
      </c>
      <c r="E380" s="84" t="b">
        <v>0</v>
      </c>
      <c r="F380" s="84" t="b">
        <v>0</v>
      </c>
      <c r="G380" s="84" t="b">
        <v>0</v>
      </c>
    </row>
    <row r="381" spans="1:7" ht="15">
      <c r="A381" s="84" t="s">
        <v>2440</v>
      </c>
      <c r="B381" s="84">
        <v>2</v>
      </c>
      <c r="C381" s="118">
        <v>0.006061130516306352</v>
      </c>
      <c r="D381" s="84" t="s">
        <v>1954</v>
      </c>
      <c r="E381" s="84" t="b">
        <v>0</v>
      </c>
      <c r="F381" s="84" t="b">
        <v>0</v>
      </c>
      <c r="G381" s="84" t="b">
        <v>0</v>
      </c>
    </row>
    <row r="382" spans="1:7" ht="15">
      <c r="A382" s="84" t="s">
        <v>2441</v>
      </c>
      <c r="B382" s="84">
        <v>2</v>
      </c>
      <c r="C382" s="118">
        <v>0.006061130516306352</v>
      </c>
      <c r="D382" s="84" t="s">
        <v>1954</v>
      </c>
      <c r="E382" s="84" t="b">
        <v>0</v>
      </c>
      <c r="F382" s="84" t="b">
        <v>0</v>
      </c>
      <c r="G382" s="84" t="b">
        <v>0</v>
      </c>
    </row>
    <row r="383" spans="1:7" ht="15">
      <c r="A383" s="84" t="s">
        <v>2442</v>
      </c>
      <c r="B383" s="84">
        <v>2</v>
      </c>
      <c r="C383" s="118">
        <v>0.006061130516306352</v>
      </c>
      <c r="D383" s="84" t="s">
        <v>1954</v>
      </c>
      <c r="E383" s="84" t="b">
        <v>0</v>
      </c>
      <c r="F383" s="84" t="b">
        <v>0</v>
      </c>
      <c r="G383" s="84" t="b">
        <v>0</v>
      </c>
    </row>
    <row r="384" spans="1:7" ht="15">
      <c r="A384" s="84" t="s">
        <v>2443</v>
      </c>
      <c r="B384" s="84">
        <v>2</v>
      </c>
      <c r="C384" s="118">
        <v>0.006061130516306352</v>
      </c>
      <c r="D384" s="84" t="s">
        <v>1954</v>
      </c>
      <c r="E384" s="84" t="b">
        <v>0</v>
      </c>
      <c r="F384" s="84" t="b">
        <v>0</v>
      </c>
      <c r="G384" s="84" t="b">
        <v>0</v>
      </c>
    </row>
    <row r="385" spans="1:7" ht="15">
      <c r="A385" s="84" t="s">
        <v>2413</v>
      </c>
      <c r="B385" s="84">
        <v>2</v>
      </c>
      <c r="C385" s="118">
        <v>0.006061130516306352</v>
      </c>
      <c r="D385" s="84" t="s">
        <v>1954</v>
      </c>
      <c r="E385" s="84" t="b">
        <v>0</v>
      </c>
      <c r="F385" s="84" t="b">
        <v>0</v>
      </c>
      <c r="G385" s="84" t="b">
        <v>0</v>
      </c>
    </row>
    <row r="386" spans="1:7" ht="15">
      <c r="A386" s="84" t="s">
        <v>2414</v>
      </c>
      <c r="B386" s="84">
        <v>2</v>
      </c>
      <c r="C386" s="118">
        <v>0.006061130516306352</v>
      </c>
      <c r="D386" s="84" t="s">
        <v>1954</v>
      </c>
      <c r="E386" s="84" t="b">
        <v>0</v>
      </c>
      <c r="F386" s="84" t="b">
        <v>0</v>
      </c>
      <c r="G386" s="84" t="b">
        <v>0</v>
      </c>
    </row>
    <row r="387" spans="1:7" ht="15">
      <c r="A387" s="84" t="s">
        <v>2415</v>
      </c>
      <c r="B387" s="84">
        <v>2</v>
      </c>
      <c r="C387" s="118">
        <v>0.006061130516306352</v>
      </c>
      <c r="D387" s="84" t="s">
        <v>1954</v>
      </c>
      <c r="E387" s="84" t="b">
        <v>0</v>
      </c>
      <c r="F387" s="84" t="b">
        <v>0</v>
      </c>
      <c r="G387" s="84" t="b">
        <v>0</v>
      </c>
    </row>
    <row r="388" spans="1:7" ht="15">
      <c r="A388" s="84" t="s">
        <v>2423</v>
      </c>
      <c r="B388" s="84">
        <v>2</v>
      </c>
      <c r="C388" s="118">
        <v>0.006061130516306352</v>
      </c>
      <c r="D388" s="84" t="s">
        <v>1954</v>
      </c>
      <c r="E388" s="84" t="b">
        <v>0</v>
      </c>
      <c r="F388" s="84" t="b">
        <v>0</v>
      </c>
      <c r="G388" s="84" t="b">
        <v>0</v>
      </c>
    </row>
    <row r="389" spans="1:7" ht="15">
      <c r="A389" s="84" t="s">
        <v>2421</v>
      </c>
      <c r="B389" s="84">
        <v>2</v>
      </c>
      <c r="C389" s="118">
        <v>0.006061130516306352</v>
      </c>
      <c r="D389" s="84" t="s">
        <v>1954</v>
      </c>
      <c r="E389" s="84" t="b">
        <v>0</v>
      </c>
      <c r="F389" s="84" t="b">
        <v>0</v>
      </c>
      <c r="G389" s="84" t="b">
        <v>0</v>
      </c>
    </row>
    <row r="390" spans="1:7" ht="15">
      <c r="A390" s="84" t="s">
        <v>2422</v>
      </c>
      <c r="B390" s="84">
        <v>2</v>
      </c>
      <c r="C390" s="118">
        <v>0.006061130516306352</v>
      </c>
      <c r="D390" s="84" t="s">
        <v>1954</v>
      </c>
      <c r="E390" s="84" t="b">
        <v>0</v>
      </c>
      <c r="F390" s="84" t="b">
        <v>0</v>
      </c>
      <c r="G390" s="84" t="b">
        <v>0</v>
      </c>
    </row>
    <row r="391" spans="1:7" ht="15">
      <c r="A391" s="84" t="s">
        <v>2420</v>
      </c>
      <c r="B391" s="84">
        <v>2</v>
      </c>
      <c r="C391" s="118">
        <v>0.006061130516306352</v>
      </c>
      <c r="D391" s="84" t="s">
        <v>1954</v>
      </c>
      <c r="E391" s="84" t="b">
        <v>0</v>
      </c>
      <c r="F391" s="84" t="b">
        <v>0</v>
      </c>
      <c r="G391" s="84" t="b">
        <v>0</v>
      </c>
    </row>
    <row r="392" spans="1:7" ht="15">
      <c r="A392" s="84" t="s">
        <v>2418</v>
      </c>
      <c r="B392" s="84">
        <v>2</v>
      </c>
      <c r="C392" s="118">
        <v>0.006061130516306352</v>
      </c>
      <c r="D392" s="84" t="s">
        <v>1954</v>
      </c>
      <c r="E392" s="84" t="b">
        <v>0</v>
      </c>
      <c r="F392" s="84" t="b">
        <v>0</v>
      </c>
      <c r="G392" s="84" t="b">
        <v>0</v>
      </c>
    </row>
    <row r="393" spans="1:7" ht="15">
      <c r="A393" s="84" t="s">
        <v>2419</v>
      </c>
      <c r="B393" s="84">
        <v>2</v>
      </c>
      <c r="C393" s="118">
        <v>0.006061130516306352</v>
      </c>
      <c r="D393" s="84" t="s">
        <v>1954</v>
      </c>
      <c r="E393" s="84" t="b">
        <v>0</v>
      </c>
      <c r="F393" s="84" t="b">
        <v>0</v>
      </c>
      <c r="G393" s="84" t="b">
        <v>0</v>
      </c>
    </row>
    <row r="394" spans="1:7" ht="15">
      <c r="A394" s="84" t="s">
        <v>2416</v>
      </c>
      <c r="B394" s="84">
        <v>2</v>
      </c>
      <c r="C394" s="118">
        <v>0.006061130516306352</v>
      </c>
      <c r="D394" s="84" t="s">
        <v>1954</v>
      </c>
      <c r="E394" s="84" t="b">
        <v>0</v>
      </c>
      <c r="F394" s="84" t="b">
        <v>0</v>
      </c>
      <c r="G394" s="84" t="b">
        <v>0</v>
      </c>
    </row>
    <row r="395" spans="1:7" ht="15">
      <c r="A395" s="84" t="s">
        <v>2417</v>
      </c>
      <c r="B395" s="84">
        <v>2</v>
      </c>
      <c r="C395" s="118">
        <v>0.006061130516306352</v>
      </c>
      <c r="D395" s="84" t="s">
        <v>1954</v>
      </c>
      <c r="E395" s="84" t="b">
        <v>0</v>
      </c>
      <c r="F395" s="84" t="b">
        <v>0</v>
      </c>
      <c r="G395" s="84" t="b">
        <v>0</v>
      </c>
    </row>
    <row r="396" spans="1:7" ht="15">
      <c r="A396" s="84" t="s">
        <v>2041</v>
      </c>
      <c r="B396" s="84">
        <v>311</v>
      </c>
      <c r="C396" s="118">
        <v>0</v>
      </c>
      <c r="D396" s="84" t="s">
        <v>1955</v>
      </c>
      <c r="E396" s="84" t="b">
        <v>0</v>
      </c>
      <c r="F396" s="84" t="b">
        <v>0</v>
      </c>
      <c r="G396" s="84" t="b">
        <v>0</v>
      </c>
    </row>
    <row r="397" spans="1:7" ht="15">
      <c r="A397" s="84" t="s">
        <v>2050</v>
      </c>
      <c r="B397" s="84">
        <v>311</v>
      </c>
      <c r="C397" s="118">
        <v>0</v>
      </c>
      <c r="D397" s="84" t="s">
        <v>1955</v>
      </c>
      <c r="E397" s="84" t="b">
        <v>0</v>
      </c>
      <c r="F397" s="84" t="b">
        <v>0</v>
      </c>
      <c r="G397" s="84" t="b">
        <v>0</v>
      </c>
    </row>
    <row r="398" spans="1:7" ht="15">
      <c r="A398" s="84" t="s">
        <v>2039</v>
      </c>
      <c r="B398" s="84">
        <v>310</v>
      </c>
      <c r="C398" s="118">
        <v>0.00010658690012170345</v>
      </c>
      <c r="D398" s="84" t="s">
        <v>1955</v>
      </c>
      <c r="E398" s="84" t="b">
        <v>0</v>
      </c>
      <c r="F398" s="84" t="b">
        <v>0</v>
      </c>
      <c r="G398" s="84" t="b">
        <v>0</v>
      </c>
    </row>
    <row r="399" spans="1:7" ht="15">
      <c r="A399" s="84" t="s">
        <v>2040</v>
      </c>
      <c r="B399" s="84">
        <v>307</v>
      </c>
      <c r="C399" s="118">
        <v>0.00042427683376176597</v>
      </c>
      <c r="D399" s="84" t="s">
        <v>1955</v>
      </c>
      <c r="E399" s="84" t="b">
        <v>0</v>
      </c>
      <c r="F399" s="84" t="b">
        <v>0</v>
      </c>
      <c r="G399" s="84" t="b">
        <v>0</v>
      </c>
    </row>
    <row r="400" spans="1:7" ht="15">
      <c r="A400" s="84" t="s">
        <v>2038</v>
      </c>
      <c r="B400" s="84">
        <v>305</v>
      </c>
      <c r="C400" s="118">
        <v>0.000634333247889812</v>
      </c>
      <c r="D400" s="84" t="s">
        <v>1955</v>
      </c>
      <c r="E400" s="84" t="b">
        <v>0</v>
      </c>
      <c r="F400" s="84" t="b">
        <v>0</v>
      </c>
      <c r="G400" s="84" t="b">
        <v>0</v>
      </c>
    </row>
    <row r="401" spans="1:7" ht="15">
      <c r="A401" s="84" t="s">
        <v>2037</v>
      </c>
      <c r="B401" s="84">
        <v>296</v>
      </c>
      <c r="C401" s="118">
        <v>0.0015621260271627528</v>
      </c>
      <c r="D401" s="84" t="s">
        <v>1955</v>
      </c>
      <c r="E401" s="84" t="b">
        <v>0</v>
      </c>
      <c r="F401" s="84" t="b">
        <v>0</v>
      </c>
      <c r="G401" s="84" t="b">
        <v>0</v>
      </c>
    </row>
    <row r="402" spans="1:7" ht="15">
      <c r="A402" s="84" t="s">
        <v>2051</v>
      </c>
      <c r="B402" s="84">
        <v>287</v>
      </c>
      <c r="C402" s="118">
        <v>0.0024606999233152812</v>
      </c>
      <c r="D402" s="84" t="s">
        <v>1955</v>
      </c>
      <c r="E402" s="84" t="b">
        <v>0</v>
      </c>
      <c r="F402" s="84" t="b">
        <v>0</v>
      </c>
      <c r="G402" s="84" t="b">
        <v>0</v>
      </c>
    </row>
    <row r="403" spans="1:7" ht="15">
      <c r="A403" s="84" t="s">
        <v>2003</v>
      </c>
      <c r="B403" s="84">
        <v>271</v>
      </c>
      <c r="C403" s="118">
        <v>0.003983133628148725</v>
      </c>
      <c r="D403" s="84" t="s">
        <v>1955</v>
      </c>
      <c r="E403" s="84" t="b">
        <v>0</v>
      </c>
      <c r="F403" s="84" t="b">
        <v>0</v>
      </c>
      <c r="G403" s="84" t="b">
        <v>0</v>
      </c>
    </row>
    <row r="404" spans="1:7" ht="15">
      <c r="A404" s="84" t="s">
        <v>2052</v>
      </c>
      <c r="B404" s="84">
        <v>119</v>
      </c>
      <c r="C404" s="118">
        <v>0.012204620916539455</v>
      </c>
      <c r="D404" s="84" t="s">
        <v>1955</v>
      </c>
      <c r="E404" s="84" t="b">
        <v>0</v>
      </c>
      <c r="F404" s="84" t="b">
        <v>0</v>
      </c>
      <c r="G404" s="84" t="b">
        <v>0</v>
      </c>
    </row>
    <row r="405" spans="1:7" ht="15">
      <c r="A405" s="84" t="s">
        <v>2053</v>
      </c>
      <c r="B405" s="84">
        <v>90</v>
      </c>
      <c r="C405" s="118">
        <v>0.011914112380254704</v>
      </c>
      <c r="D405" s="84" t="s">
        <v>1955</v>
      </c>
      <c r="E405" s="84" t="b">
        <v>0</v>
      </c>
      <c r="F405" s="84" t="b">
        <v>0</v>
      </c>
      <c r="G405" s="84" t="b">
        <v>0</v>
      </c>
    </row>
    <row r="406" spans="1:7" ht="15">
      <c r="A406" s="84" t="s">
        <v>2268</v>
      </c>
      <c r="B406" s="84">
        <v>54</v>
      </c>
      <c r="C406" s="118">
        <v>0.010893750412713983</v>
      </c>
      <c r="D406" s="84" t="s">
        <v>1955</v>
      </c>
      <c r="E406" s="84" t="b">
        <v>0</v>
      </c>
      <c r="F406" s="84" t="b">
        <v>0</v>
      </c>
      <c r="G406" s="84" t="b">
        <v>0</v>
      </c>
    </row>
    <row r="407" spans="1:7" ht="15">
      <c r="A407" s="84" t="s">
        <v>2269</v>
      </c>
      <c r="B407" s="84">
        <v>50</v>
      </c>
      <c r="C407" s="118">
        <v>0.009756518985875352</v>
      </c>
      <c r="D407" s="84" t="s">
        <v>1955</v>
      </c>
      <c r="E407" s="84" t="b">
        <v>0</v>
      </c>
      <c r="F407" s="84" t="b">
        <v>0</v>
      </c>
      <c r="G407" s="84" t="b">
        <v>0</v>
      </c>
    </row>
    <row r="408" spans="1:7" ht="15">
      <c r="A408" s="84" t="s">
        <v>2270</v>
      </c>
      <c r="B408" s="84">
        <v>44</v>
      </c>
      <c r="C408" s="118">
        <v>0.009186219113025714</v>
      </c>
      <c r="D408" s="84" t="s">
        <v>1955</v>
      </c>
      <c r="E408" s="84" t="b">
        <v>0</v>
      </c>
      <c r="F408" s="84" t="b">
        <v>1</v>
      </c>
      <c r="G408" s="84" t="b">
        <v>0</v>
      </c>
    </row>
    <row r="409" spans="1:7" ht="15">
      <c r="A409" s="84" t="s">
        <v>2271</v>
      </c>
      <c r="B409" s="84">
        <v>40</v>
      </c>
      <c r="C409" s="118">
        <v>0.008866231878076088</v>
      </c>
      <c r="D409" s="84" t="s">
        <v>1955</v>
      </c>
      <c r="E409" s="84" t="b">
        <v>0</v>
      </c>
      <c r="F409" s="84" t="b">
        <v>0</v>
      </c>
      <c r="G409" s="84" t="b">
        <v>0</v>
      </c>
    </row>
    <row r="410" spans="1:7" ht="15">
      <c r="A410" s="84" t="s">
        <v>237</v>
      </c>
      <c r="B410" s="84">
        <v>29</v>
      </c>
      <c r="C410" s="118">
        <v>0.007345257950518328</v>
      </c>
      <c r="D410" s="84" t="s">
        <v>1955</v>
      </c>
      <c r="E410" s="84" t="b">
        <v>0</v>
      </c>
      <c r="F410" s="84" t="b">
        <v>0</v>
      </c>
      <c r="G410" s="84" t="b">
        <v>0</v>
      </c>
    </row>
    <row r="411" spans="1:7" ht="15">
      <c r="A411" s="84" t="s">
        <v>2272</v>
      </c>
      <c r="B411" s="84">
        <v>29</v>
      </c>
      <c r="C411" s="118">
        <v>0.007345257950518328</v>
      </c>
      <c r="D411" s="84" t="s">
        <v>1955</v>
      </c>
      <c r="E411" s="84" t="b">
        <v>0</v>
      </c>
      <c r="F411" s="84" t="b">
        <v>0</v>
      </c>
      <c r="G411" s="84" t="b">
        <v>0</v>
      </c>
    </row>
    <row r="412" spans="1:7" ht="15">
      <c r="A412" s="84" t="s">
        <v>2273</v>
      </c>
      <c r="B412" s="84">
        <v>27</v>
      </c>
      <c r="C412" s="118">
        <v>0.007044667864167147</v>
      </c>
      <c r="D412" s="84" t="s">
        <v>1955</v>
      </c>
      <c r="E412" s="84" t="b">
        <v>0</v>
      </c>
      <c r="F412" s="84" t="b">
        <v>0</v>
      </c>
      <c r="G412" s="84" t="b">
        <v>0</v>
      </c>
    </row>
    <row r="413" spans="1:7" ht="15">
      <c r="A413" s="84" t="s">
        <v>2274</v>
      </c>
      <c r="B413" s="84">
        <v>26</v>
      </c>
      <c r="C413" s="118">
        <v>0.006997377062247983</v>
      </c>
      <c r="D413" s="84" t="s">
        <v>1955</v>
      </c>
      <c r="E413" s="84" t="b">
        <v>0</v>
      </c>
      <c r="F413" s="84" t="b">
        <v>0</v>
      </c>
      <c r="G413" s="84" t="b">
        <v>0</v>
      </c>
    </row>
    <row r="414" spans="1:7" ht="15">
      <c r="A414" s="84" t="s">
        <v>2275</v>
      </c>
      <c r="B414" s="84">
        <v>23</v>
      </c>
      <c r="C414" s="118">
        <v>0.0063947268237985804</v>
      </c>
      <c r="D414" s="84" t="s">
        <v>1955</v>
      </c>
      <c r="E414" s="84" t="b">
        <v>0</v>
      </c>
      <c r="F414" s="84" t="b">
        <v>0</v>
      </c>
      <c r="G414" s="84" t="b">
        <v>0</v>
      </c>
    </row>
    <row r="415" spans="1:7" ht="15">
      <c r="A415" s="84" t="s">
        <v>2276</v>
      </c>
      <c r="B415" s="84">
        <v>23</v>
      </c>
      <c r="C415" s="118">
        <v>0.0063947268237985804</v>
      </c>
      <c r="D415" s="84" t="s">
        <v>1955</v>
      </c>
      <c r="E415" s="84" t="b">
        <v>0</v>
      </c>
      <c r="F415" s="84" t="b">
        <v>0</v>
      </c>
      <c r="G415" s="84" t="b">
        <v>0</v>
      </c>
    </row>
    <row r="416" spans="1:7" ht="15">
      <c r="A416" s="84" t="s">
        <v>2277</v>
      </c>
      <c r="B416" s="84">
        <v>22</v>
      </c>
      <c r="C416" s="118">
        <v>0.006826659854539921</v>
      </c>
      <c r="D416" s="84" t="s">
        <v>1955</v>
      </c>
      <c r="E416" s="84" t="b">
        <v>0</v>
      </c>
      <c r="F416" s="84" t="b">
        <v>0</v>
      </c>
      <c r="G416" s="84" t="b">
        <v>0</v>
      </c>
    </row>
    <row r="417" spans="1:7" ht="15">
      <c r="A417" s="84" t="s">
        <v>2278</v>
      </c>
      <c r="B417" s="84">
        <v>22</v>
      </c>
      <c r="C417" s="118">
        <v>0.006221098716937534</v>
      </c>
      <c r="D417" s="84" t="s">
        <v>1955</v>
      </c>
      <c r="E417" s="84" t="b">
        <v>0</v>
      </c>
      <c r="F417" s="84" t="b">
        <v>0</v>
      </c>
      <c r="G417" s="84" t="b">
        <v>0</v>
      </c>
    </row>
    <row r="418" spans="1:7" ht="15">
      <c r="A418" s="84" t="s">
        <v>2279</v>
      </c>
      <c r="B418" s="84">
        <v>19</v>
      </c>
      <c r="C418" s="118">
        <v>0.0056701398656357335</v>
      </c>
      <c r="D418" s="84" t="s">
        <v>1955</v>
      </c>
      <c r="E418" s="84" t="b">
        <v>0</v>
      </c>
      <c r="F418" s="84" t="b">
        <v>0</v>
      </c>
      <c r="G418" s="84" t="b">
        <v>0</v>
      </c>
    </row>
    <row r="419" spans="1:7" ht="15">
      <c r="A419" s="84" t="s">
        <v>2280</v>
      </c>
      <c r="B419" s="84">
        <v>18</v>
      </c>
      <c r="C419" s="118">
        <v>0.005585448971896299</v>
      </c>
      <c r="D419" s="84" t="s">
        <v>1955</v>
      </c>
      <c r="E419" s="84" t="b">
        <v>0</v>
      </c>
      <c r="F419" s="84" t="b">
        <v>0</v>
      </c>
      <c r="G419" s="84" t="b">
        <v>0</v>
      </c>
    </row>
    <row r="420" spans="1:7" ht="15">
      <c r="A420" s="84" t="s">
        <v>2281</v>
      </c>
      <c r="B420" s="84">
        <v>18</v>
      </c>
      <c r="C420" s="118">
        <v>0.005475610105856334</v>
      </c>
      <c r="D420" s="84" t="s">
        <v>1955</v>
      </c>
      <c r="E420" s="84" t="b">
        <v>0</v>
      </c>
      <c r="F420" s="84" t="b">
        <v>0</v>
      </c>
      <c r="G420" s="84" t="b">
        <v>0</v>
      </c>
    </row>
    <row r="421" spans="1:7" ht="15">
      <c r="A421" s="84" t="s">
        <v>2282</v>
      </c>
      <c r="B421" s="84">
        <v>18</v>
      </c>
      <c r="C421" s="118">
        <v>0.006254774968934569</v>
      </c>
      <c r="D421" s="84" t="s">
        <v>1955</v>
      </c>
      <c r="E421" s="84" t="b">
        <v>0</v>
      </c>
      <c r="F421" s="84" t="b">
        <v>0</v>
      </c>
      <c r="G421" s="84" t="b">
        <v>0</v>
      </c>
    </row>
    <row r="422" spans="1:7" ht="15">
      <c r="A422" s="84" t="s">
        <v>2283</v>
      </c>
      <c r="B422" s="84">
        <v>16</v>
      </c>
      <c r="C422" s="118">
        <v>0.005068398845116668</v>
      </c>
      <c r="D422" s="84" t="s">
        <v>1955</v>
      </c>
      <c r="E422" s="84" t="b">
        <v>0</v>
      </c>
      <c r="F422" s="84" t="b">
        <v>0</v>
      </c>
      <c r="G422" s="84" t="b">
        <v>0</v>
      </c>
    </row>
    <row r="423" spans="1:7" ht="15">
      <c r="A423" s="84" t="s">
        <v>2284</v>
      </c>
      <c r="B423" s="84">
        <v>15</v>
      </c>
      <c r="C423" s="118">
        <v>0.004965458530046459</v>
      </c>
      <c r="D423" s="84" t="s">
        <v>1955</v>
      </c>
      <c r="E423" s="84" t="b">
        <v>0</v>
      </c>
      <c r="F423" s="84" t="b">
        <v>0</v>
      </c>
      <c r="G423" s="84" t="b">
        <v>0</v>
      </c>
    </row>
    <row r="424" spans="1:7" ht="15">
      <c r="A424" s="84" t="s">
        <v>2285</v>
      </c>
      <c r="B424" s="84">
        <v>14</v>
      </c>
      <c r="C424" s="118">
        <v>0.004634427961376694</v>
      </c>
      <c r="D424" s="84" t="s">
        <v>1955</v>
      </c>
      <c r="E424" s="84" t="b">
        <v>0</v>
      </c>
      <c r="F424" s="84" t="b">
        <v>0</v>
      </c>
      <c r="G424" s="84" t="b">
        <v>0</v>
      </c>
    </row>
    <row r="425" spans="1:7" ht="15">
      <c r="A425" s="84" t="s">
        <v>2287</v>
      </c>
      <c r="B425" s="84">
        <v>13</v>
      </c>
      <c r="C425" s="118">
        <v>0.0044062491340609656</v>
      </c>
      <c r="D425" s="84" t="s">
        <v>1955</v>
      </c>
      <c r="E425" s="84" t="b">
        <v>0</v>
      </c>
      <c r="F425" s="84" t="b">
        <v>0</v>
      </c>
      <c r="G425" s="84" t="b">
        <v>0</v>
      </c>
    </row>
    <row r="426" spans="1:7" ht="15">
      <c r="A426" s="84" t="s">
        <v>2286</v>
      </c>
      <c r="B426" s="84">
        <v>13</v>
      </c>
      <c r="C426" s="118">
        <v>0.0044062491340609656</v>
      </c>
      <c r="D426" s="84" t="s">
        <v>1955</v>
      </c>
      <c r="E426" s="84" t="b">
        <v>0</v>
      </c>
      <c r="F426" s="84" t="b">
        <v>0</v>
      </c>
      <c r="G426" s="84" t="b">
        <v>0</v>
      </c>
    </row>
    <row r="427" spans="1:7" ht="15">
      <c r="A427" s="84" t="s">
        <v>2288</v>
      </c>
      <c r="B427" s="84">
        <v>13</v>
      </c>
      <c r="C427" s="118">
        <v>0.005080067656453692</v>
      </c>
      <c r="D427" s="84" t="s">
        <v>1955</v>
      </c>
      <c r="E427" s="84" t="b">
        <v>0</v>
      </c>
      <c r="F427" s="84" t="b">
        <v>0</v>
      </c>
      <c r="G427" s="84" t="b">
        <v>0</v>
      </c>
    </row>
    <row r="428" spans="1:7" ht="15">
      <c r="A428" s="84" t="s">
        <v>2290</v>
      </c>
      <c r="B428" s="84">
        <v>12</v>
      </c>
      <c r="C428" s="118">
        <v>0.004281320660379388</v>
      </c>
      <c r="D428" s="84" t="s">
        <v>1955</v>
      </c>
      <c r="E428" s="84" t="b">
        <v>1</v>
      </c>
      <c r="F428" s="84" t="b">
        <v>0</v>
      </c>
      <c r="G428" s="84" t="b">
        <v>0</v>
      </c>
    </row>
    <row r="429" spans="1:7" ht="15">
      <c r="A429" s="84" t="s">
        <v>2292</v>
      </c>
      <c r="B429" s="84">
        <v>12</v>
      </c>
      <c r="C429" s="118">
        <v>0.0041698499792897125</v>
      </c>
      <c r="D429" s="84" t="s">
        <v>1955</v>
      </c>
      <c r="E429" s="84" t="b">
        <v>0</v>
      </c>
      <c r="F429" s="84" t="b">
        <v>0</v>
      </c>
      <c r="G429" s="84" t="b">
        <v>0</v>
      </c>
    </row>
    <row r="430" spans="1:7" ht="15">
      <c r="A430" s="84" t="s">
        <v>2291</v>
      </c>
      <c r="B430" s="84">
        <v>12</v>
      </c>
      <c r="C430" s="118">
        <v>0.0041698499792897125</v>
      </c>
      <c r="D430" s="84" t="s">
        <v>1955</v>
      </c>
      <c r="E430" s="84" t="b">
        <v>0</v>
      </c>
      <c r="F430" s="84" t="b">
        <v>0</v>
      </c>
      <c r="G430" s="84" t="b">
        <v>0</v>
      </c>
    </row>
    <row r="431" spans="1:7" ht="15">
      <c r="A431" s="84" t="s">
        <v>2289</v>
      </c>
      <c r="B431" s="84">
        <v>12</v>
      </c>
      <c r="C431" s="118">
        <v>0.0045384008247419255</v>
      </c>
      <c r="D431" s="84" t="s">
        <v>1955</v>
      </c>
      <c r="E431" s="84" t="b">
        <v>0</v>
      </c>
      <c r="F431" s="84" t="b">
        <v>0</v>
      </c>
      <c r="G431" s="84" t="b">
        <v>0</v>
      </c>
    </row>
    <row r="432" spans="1:7" ht="15">
      <c r="A432" s="84" t="s">
        <v>2293</v>
      </c>
      <c r="B432" s="84">
        <v>11</v>
      </c>
      <c r="C432" s="118">
        <v>0.004036471061773651</v>
      </c>
      <c r="D432" s="84" t="s">
        <v>1955</v>
      </c>
      <c r="E432" s="84" t="b">
        <v>0</v>
      </c>
      <c r="F432" s="84" t="b">
        <v>0</v>
      </c>
      <c r="G432" s="84" t="b">
        <v>0</v>
      </c>
    </row>
    <row r="433" spans="1:7" ht="15">
      <c r="A433" s="84" t="s">
        <v>2294</v>
      </c>
      <c r="B433" s="84">
        <v>11</v>
      </c>
      <c r="C433" s="118">
        <v>0.004036471061773651</v>
      </c>
      <c r="D433" s="84" t="s">
        <v>1955</v>
      </c>
      <c r="E433" s="84" t="b">
        <v>0</v>
      </c>
      <c r="F433" s="84" t="b">
        <v>0</v>
      </c>
      <c r="G433" s="84" t="b">
        <v>0</v>
      </c>
    </row>
    <row r="434" spans="1:7" ht="15">
      <c r="A434" s="84" t="s">
        <v>2295</v>
      </c>
      <c r="B434" s="84">
        <v>10</v>
      </c>
      <c r="C434" s="118">
        <v>0.0036695191470669554</v>
      </c>
      <c r="D434" s="84" t="s">
        <v>1955</v>
      </c>
      <c r="E434" s="84" t="b">
        <v>0</v>
      </c>
      <c r="F434" s="84" t="b">
        <v>0</v>
      </c>
      <c r="G434" s="84" t="b">
        <v>0</v>
      </c>
    </row>
    <row r="435" spans="1:7" ht="15">
      <c r="A435" s="84" t="s">
        <v>2296</v>
      </c>
      <c r="B435" s="84">
        <v>10</v>
      </c>
      <c r="C435" s="118">
        <v>0.0036695191470669554</v>
      </c>
      <c r="D435" s="84" t="s">
        <v>1955</v>
      </c>
      <c r="E435" s="84" t="b">
        <v>0</v>
      </c>
      <c r="F435" s="84" t="b">
        <v>0</v>
      </c>
      <c r="G435" s="84" t="b">
        <v>0</v>
      </c>
    </row>
    <row r="436" spans="1:7" ht="15">
      <c r="A436" s="84" t="s">
        <v>2298</v>
      </c>
      <c r="B436" s="84">
        <v>10</v>
      </c>
      <c r="C436" s="118">
        <v>0.0037820006872849375</v>
      </c>
      <c r="D436" s="84" t="s">
        <v>1955</v>
      </c>
      <c r="E436" s="84" t="b">
        <v>0</v>
      </c>
      <c r="F436" s="84" t="b">
        <v>0</v>
      </c>
      <c r="G436" s="84" t="b">
        <v>0</v>
      </c>
    </row>
    <row r="437" spans="1:7" ht="15">
      <c r="A437" s="84" t="s">
        <v>2297</v>
      </c>
      <c r="B437" s="84">
        <v>10</v>
      </c>
      <c r="C437" s="118">
        <v>0.0036695191470669554</v>
      </c>
      <c r="D437" s="84" t="s">
        <v>1955</v>
      </c>
      <c r="E437" s="84" t="b">
        <v>0</v>
      </c>
      <c r="F437" s="84" t="b">
        <v>0</v>
      </c>
      <c r="G437" s="84" t="b">
        <v>0</v>
      </c>
    </row>
    <row r="438" spans="1:7" ht="15">
      <c r="A438" s="84" t="s">
        <v>2299</v>
      </c>
      <c r="B438" s="84">
        <v>9</v>
      </c>
      <c r="C438" s="118">
        <v>0.0035169699160064027</v>
      </c>
      <c r="D438" s="84" t="s">
        <v>1955</v>
      </c>
      <c r="E438" s="84" t="b">
        <v>0</v>
      </c>
      <c r="F438" s="84" t="b">
        <v>0</v>
      </c>
      <c r="G438" s="84" t="b">
        <v>0</v>
      </c>
    </row>
    <row r="439" spans="1:7" ht="15">
      <c r="A439" s="84" t="s">
        <v>2301</v>
      </c>
      <c r="B439" s="84">
        <v>9</v>
      </c>
      <c r="C439" s="118">
        <v>0.003403800618556444</v>
      </c>
      <c r="D439" s="84" t="s">
        <v>1955</v>
      </c>
      <c r="E439" s="84" t="b">
        <v>1</v>
      </c>
      <c r="F439" s="84" t="b">
        <v>0</v>
      </c>
      <c r="G439" s="84" t="b">
        <v>0</v>
      </c>
    </row>
    <row r="440" spans="1:7" ht="15">
      <c r="A440" s="84" t="s">
        <v>2300</v>
      </c>
      <c r="B440" s="84">
        <v>9</v>
      </c>
      <c r="C440" s="118">
        <v>0.003403800618556444</v>
      </c>
      <c r="D440" s="84" t="s">
        <v>1955</v>
      </c>
      <c r="E440" s="84" t="b">
        <v>0</v>
      </c>
      <c r="F440" s="84" t="b">
        <v>0</v>
      </c>
      <c r="G440" s="84" t="b">
        <v>0</v>
      </c>
    </row>
    <row r="441" spans="1:7" ht="15">
      <c r="A441" s="84" t="s">
        <v>2302</v>
      </c>
      <c r="B441" s="84">
        <v>8</v>
      </c>
      <c r="C441" s="118">
        <v>0.0031261954808945802</v>
      </c>
      <c r="D441" s="84" t="s">
        <v>1955</v>
      </c>
      <c r="E441" s="84" t="b">
        <v>0</v>
      </c>
      <c r="F441" s="84" t="b">
        <v>0</v>
      </c>
      <c r="G441" s="84" t="b">
        <v>0</v>
      </c>
    </row>
    <row r="442" spans="1:7" ht="15">
      <c r="A442" s="84" t="s">
        <v>2303</v>
      </c>
      <c r="B442" s="84">
        <v>8</v>
      </c>
      <c r="C442" s="118">
        <v>0.0031261954808945802</v>
      </c>
      <c r="D442" s="84" t="s">
        <v>1955</v>
      </c>
      <c r="E442" s="84" t="b">
        <v>0</v>
      </c>
      <c r="F442" s="84" t="b">
        <v>0</v>
      </c>
      <c r="G442" s="84" t="b">
        <v>0</v>
      </c>
    </row>
    <row r="443" spans="1:7" ht="15">
      <c r="A443" s="84" t="s">
        <v>2307</v>
      </c>
      <c r="B443" s="84">
        <v>8</v>
      </c>
      <c r="C443" s="118">
        <v>0.0031261954808945802</v>
      </c>
      <c r="D443" s="84" t="s">
        <v>1955</v>
      </c>
      <c r="E443" s="84" t="b">
        <v>0</v>
      </c>
      <c r="F443" s="84" t="b">
        <v>0</v>
      </c>
      <c r="G443" s="84" t="b">
        <v>0</v>
      </c>
    </row>
    <row r="444" spans="1:7" ht="15">
      <c r="A444" s="84" t="s">
        <v>2306</v>
      </c>
      <c r="B444" s="84">
        <v>8</v>
      </c>
      <c r="C444" s="118">
        <v>0.0031261954808945802</v>
      </c>
      <c r="D444" s="84" t="s">
        <v>1955</v>
      </c>
      <c r="E444" s="84" t="b">
        <v>0</v>
      </c>
      <c r="F444" s="84" t="b">
        <v>0</v>
      </c>
      <c r="G444" s="84" t="b">
        <v>0</v>
      </c>
    </row>
    <row r="445" spans="1:7" ht="15">
      <c r="A445" s="84" t="s">
        <v>2304</v>
      </c>
      <c r="B445" s="84">
        <v>8</v>
      </c>
      <c r="C445" s="118">
        <v>0.0037181915392308267</v>
      </c>
      <c r="D445" s="84" t="s">
        <v>1955</v>
      </c>
      <c r="E445" s="84" t="b">
        <v>0</v>
      </c>
      <c r="F445" s="84" t="b">
        <v>0</v>
      </c>
      <c r="G445" s="84" t="b">
        <v>0</v>
      </c>
    </row>
    <row r="446" spans="1:7" ht="15">
      <c r="A446" s="84" t="s">
        <v>2305</v>
      </c>
      <c r="B446" s="84">
        <v>8</v>
      </c>
      <c r="C446" s="118">
        <v>0.0031261954808945802</v>
      </c>
      <c r="D446" s="84" t="s">
        <v>1955</v>
      </c>
      <c r="E446" s="84" t="b">
        <v>0</v>
      </c>
      <c r="F446" s="84" t="b">
        <v>0</v>
      </c>
      <c r="G446" s="84" t="b">
        <v>0</v>
      </c>
    </row>
    <row r="447" spans="1:7" ht="15">
      <c r="A447" s="84" t="s">
        <v>2311</v>
      </c>
      <c r="B447" s="84">
        <v>7</v>
      </c>
      <c r="C447" s="118">
        <v>0.002835210531732563</v>
      </c>
      <c r="D447" s="84" t="s">
        <v>1955</v>
      </c>
      <c r="E447" s="84" t="b">
        <v>1</v>
      </c>
      <c r="F447" s="84" t="b">
        <v>0</v>
      </c>
      <c r="G447" s="84" t="b">
        <v>0</v>
      </c>
    </row>
    <row r="448" spans="1:7" ht="15">
      <c r="A448" s="84" t="s">
        <v>2309</v>
      </c>
      <c r="B448" s="84">
        <v>7</v>
      </c>
      <c r="C448" s="118">
        <v>0.002835210531732563</v>
      </c>
      <c r="D448" s="84" t="s">
        <v>1955</v>
      </c>
      <c r="E448" s="84" t="b">
        <v>0</v>
      </c>
      <c r="F448" s="84" t="b">
        <v>0</v>
      </c>
      <c r="G448" s="84" t="b">
        <v>0</v>
      </c>
    </row>
    <row r="449" spans="1:7" ht="15">
      <c r="A449" s="84" t="s">
        <v>2310</v>
      </c>
      <c r="B449" s="84">
        <v>7</v>
      </c>
      <c r="C449" s="118">
        <v>0.002835210531732563</v>
      </c>
      <c r="D449" s="84" t="s">
        <v>1955</v>
      </c>
      <c r="E449" s="84" t="b">
        <v>0</v>
      </c>
      <c r="F449" s="84" t="b">
        <v>0</v>
      </c>
      <c r="G449" s="84" t="b">
        <v>0</v>
      </c>
    </row>
    <row r="450" spans="1:7" ht="15">
      <c r="A450" s="84" t="s">
        <v>2312</v>
      </c>
      <c r="B450" s="84">
        <v>7</v>
      </c>
      <c r="C450" s="118">
        <v>0.002835210531732563</v>
      </c>
      <c r="D450" s="84" t="s">
        <v>1955</v>
      </c>
      <c r="E450" s="84" t="b">
        <v>0</v>
      </c>
      <c r="F450" s="84" t="b">
        <v>0</v>
      </c>
      <c r="G450" s="84" t="b">
        <v>0</v>
      </c>
    </row>
    <row r="451" spans="1:7" ht="15">
      <c r="A451" s="84" t="s">
        <v>2313</v>
      </c>
      <c r="B451" s="84">
        <v>7</v>
      </c>
      <c r="C451" s="118">
        <v>0.002835210531732563</v>
      </c>
      <c r="D451" s="84" t="s">
        <v>1955</v>
      </c>
      <c r="E451" s="84" t="b">
        <v>0</v>
      </c>
      <c r="F451" s="84" t="b">
        <v>0</v>
      </c>
      <c r="G451" s="84" t="b">
        <v>0</v>
      </c>
    </row>
    <row r="452" spans="1:7" ht="15">
      <c r="A452" s="84" t="s">
        <v>2316</v>
      </c>
      <c r="B452" s="84">
        <v>6</v>
      </c>
      <c r="C452" s="118">
        <v>0.00278864365442312</v>
      </c>
      <c r="D452" s="84" t="s">
        <v>1955</v>
      </c>
      <c r="E452" s="84" t="b">
        <v>0</v>
      </c>
      <c r="F452" s="84" t="b">
        <v>0</v>
      </c>
      <c r="G452" s="84" t="b">
        <v>0</v>
      </c>
    </row>
    <row r="453" spans="1:7" ht="15">
      <c r="A453" s="84" t="s">
        <v>2314</v>
      </c>
      <c r="B453" s="84">
        <v>6</v>
      </c>
      <c r="C453" s="118">
        <v>0.002528922033397041</v>
      </c>
      <c r="D453" s="84" t="s">
        <v>1955</v>
      </c>
      <c r="E453" s="84" t="b">
        <v>0</v>
      </c>
      <c r="F453" s="84" t="b">
        <v>0</v>
      </c>
      <c r="G453" s="84" t="b">
        <v>0</v>
      </c>
    </row>
    <row r="454" spans="1:7" ht="15">
      <c r="A454" s="84" t="s">
        <v>2315</v>
      </c>
      <c r="B454" s="84">
        <v>6</v>
      </c>
      <c r="C454" s="118">
        <v>0.002528922033397041</v>
      </c>
      <c r="D454" s="84" t="s">
        <v>1955</v>
      </c>
      <c r="E454" s="84" t="b">
        <v>0</v>
      </c>
      <c r="F454" s="84" t="b">
        <v>0</v>
      </c>
      <c r="G454" s="84" t="b">
        <v>0</v>
      </c>
    </row>
    <row r="455" spans="1:7" ht="15">
      <c r="A455" s="84" t="s">
        <v>2319</v>
      </c>
      <c r="B455" s="84">
        <v>6</v>
      </c>
      <c r="C455" s="118">
        <v>0.002528922033397041</v>
      </c>
      <c r="D455" s="84" t="s">
        <v>1955</v>
      </c>
      <c r="E455" s="84" t="b">
        <v>0</v>
      </c>
      <c r="F455" s="84" t="b">
        <v>0</v>
      </c>
      <c r="G455" s="84" t="b">
        <v>0</v>
      </c>
    </row>
    <row r="456" spans="1:7" ht="15">
      <c r="A456" s="84" t="s">
        <v>2317</v>
      </c>
      <c r="B456" s="84">
        <v>6</v>
      </c>
      <c r="C456" s="118">
        <v>0.002528922033397041</v>
      </c>
      <c r="D456" s="84" t="s">
        <v>1955</v>
      </c>
      <c r="E456" s="84" t="b">
        <v>0</v>
      </c>
      <c r="F456" s="84" t="b">
        <v>0</v>
      </c>
      <c r="G456" s="84" t="b">
        <v>0</v>
      </c>
    </row>
    <row r="457" spans="1:7" ht="15">
      <c r="A457" s="84" t="s">
        <v>2308</v>
      </c>
      <c r="B457" s="84">
        <v>6</v>
      </c>
      <c r="C457" s="118">
        <v>0.002528922033397041</v>
      </c>
      <c r="D457" s="84" t="s">
        <v>1955</v>
      </c>
      <c r="E457" s="84" t="b">
        <v>0</v>
      </c>
      <c r="F457" s="84" t="b">
        <v>0</v>
      </c>
      <c r="G457" s="84" t="b">
        <v>0</v>
      </c>
    </row>
    <row r="458" spans="1:7" ht="15">
      <c r="A458" s="84" t="s">
        <v>2009</v>
      </c>
      <c r="B458" s="84">
        <v>6</v>
      </c>
      <c r="C458" s="118">
        <v>0.002528922033397041</v>
      </c>
      <c r="D458" s="84" t="s">
        <v>1955</v>
      </c>
      <c r="E458" s="84" t="b">
        <v>0</v>
      </c>
      <c r="F458" s="84" t="b">
        <v>0</v>
      </c>
      <c r="G458" s="84" t="b">
        <v>0</v>
      </c>
    </row>
    <row r="459" spans="1:7" ht="15">
      <c r="A459" s="84" t="s">
        <v>2318</v>
      </c>
      <c r="B459" s="84">
        <v>6</v>
      </c>
      <c r="C459" s="118">
        <v>0.002528922033397041</v>
      </c>
      <c r="D459" s="84" t="s">
        <v>1955</v>
      </c>
      <c r="E459" s="84" t="b">
        <v>0</v>
      </c>
      <c r="F459" s="84" t="b">
        <v>0</v>
      </c>
      <c r="G459" s="84" t="b">
        <v>0</v>
      </c>
    </row>
    <row r="460" spans="1:7" ht="15">
      <c r="A460" s="84" t="s">
        <v>2080</v>
      </c>
      <c r="B460" s="84">
        <v>6</v>
      </c>
      <c r="C460" s="118">
        <v>0.002528922033397041</v>
      </c>
      <c r="D460" s="84" t="s">
        <v>1955</v>
      </c>
      <c r="E460" s="84" t="b">
        <v>0</v>
      </c>
      <c r="F460" s="84" t="b">
        <v>0</v>
      </c>
      <c r="G460" s="84" t="b">
        <v>0</v>
      </c>
    </row>
    <row r="461" spans="1:7" ht="15">
      <c r="A461" s="84" t="s">
        <v>2320</v>
      </c>
      <c r="B461" s="84">
        <v>5</v>
      </c>
      <c r="C461" s="118">
        <v>0.0022047571099936317</v>
      </c>
      <c r="D461" s="84" t="s">
        <v>1955</v>
      </c>
      <c r="E461" s="84" t="b">
        <v>0</v>
      </c>
      <c r="F461" s="84" t="b">
        <v>0</v>
      </c>
      <c r="G461" s="84" t="b">
        <v>0</v>
      </c>
    </row>
    <row r="462" spans="1:7" ht="15">
      <c r="A462" s="84" t="s">
        <v>2323</v>
      </c>
      <c r="B462" s="84">
        <v>5</v>
      </c>
      <c r="C462" s="118">
        <v>0.0022047571099936317</v>
      </c>
      <c r="D462" s="84" t="s">
        <v>1955</v>
      </c>
      <c r="E462" s="84" t="b">
        <v>0</v>
      </c>
      <c r="F462" s="84" t="b">
        <v>0</v>
      </c>
      <c r="G462" s="84" t="b">
        <v>0</v>
      </c>
    </row>
    <row r="463" spans="1:7" ht="15">
      <c r="A463" s="84" t="s">
        <v>2322</v>
      </c>
      <c r="B463" s="84">
        <v>5</v>
      </c>
      <c r="C463" s="118">
        <v>0.0022047571099936317</v>
      </c>
      <c r="D463" s="84" t="s">
        <v>1955</v>
      </c>
      <c r="E463" s="84" t="b">
        <v>0</v>
      </c>
      <c r="F463" s="84" t="b">
        <v>0</v>
      </c>
      <c r="G463" s="84" t="b">
        <v>0</v>
      </c>
    </row>
    <row r="464" spans="1:7" ht="15">
      <c r="A464" s="84" t="s">
        <v>2321</v>
      </c>
      <c r="B464" s="84">
        <v>5</v>
      </c>
      <c r="C464" s="118">
        <v>0.002323869712019266</v>
      </c>
      <c r="D464" s="84" t="s">
        <v>1955</v>
      </c>
      <c r="E464" s="84" t="b">
        <v>0</v>
      </c>
      <c r="F464" s="84" t="b">
        <v>0</v>
      </c>
      <c r="G464" s="84" t="b">
        <v>0</v>
      </c>
    </row>
    <row r="465" spans="1:7" ht="15">
      <c r="A465" s="84" t="s">
        <v>2325</v>
      </c>
      <c r="B465" s="84">
        <v>5</v>
      </c>
      <c r="C465" s="118">
        <v>0.0022047571099936317</v>
      </c>
      <c r="D465" s="84" t="s">
        <v>1955</v>
      </c>
      <c r="E465" s="84" t="b">
        <v>0</v>
      </c>
      <c r="F465" s="84" t="b">
        <v>0</v>
      </c>
      <c r="G465" s="84" t="b">
        <v>0</v>
      </c>
    </row>
    <row r="466" spans="1:7" ht="15">
      <c r="A466" s="84" t="s">
        <v>2329</v>
      </c>
      <c r="B466" s="84">
        <v>5</v>
      </c>
      <c r="C466" s="118">
        <v>0.0022047571099936317</v>
      </c>
      <c r="D466" s="84" t="s">
        <v>1955</v>
      </c>
      <c r="E466" s="84" t="b">
        <v>0</v>
      </c>
      <c r="F466" s="84" t="b">
        <v>0</v>
      </c>
      <c r="G466" s="84" t="b">
        <v>0</v>
      </c>
    </row>
    <row r="467" spans="1:7" ht="15">
      <c r="A467" s="84" t="s">
        <v>2328</v>
      </c>
      <c r="B467" s="84">
        <v>5</v>
      </c>
      <c r="C467" s="118">
        <v>0.002323869712019266</v>
      </c>
      <c r="D467" s="84" t="s">
        <v>1955</v>
      </c>
      <c r="E467" s="84" t="b">
        <v>0</v>
      </c>
      <c r="F467" s="84" t="b">
        <v>0</v>
      </c>
      <c r="G467" s="84" t="b">
        <v>0</v>
      </c>
    </row>
    <row r="468" spans="1:7" ht="15">
      <c r="A468" s="84" t="s">
        <v>2326</v>
      </c>
      <c r="B468" s="84">
        <v>5</v>
      </c>
      <c r="C468" s="118">
        <v>0.002323869712019266</v>
      </c>
      <c r="D468" s="84" t="s">
        <v>1955</v>
      </c>
      <c r="E468" s="84" t="b">
        <v>0</v>
      </c>
      <c r="F468" s="84" t="b">
        <v>0</v>
      </c>
      <c r="G468" s="84" t="b">
        <v>0</v>
      </c>
    </row>
    <row r="469" spans="1:7" ht="15">
      <c r="A469" s="84" t="s">
        <v>2332</v>
      </c>
      <c r="B469" s="84">
        <v>5</v>
      </c>
      <c r="C469" s="118">
        <v>0.0022047571099936317</v>
      </c>
      <c r="D469" s="84" t="s">
        <v>1955</v>
      </c>
      <c r="E469" s="84" t="b">
        <v>0</v>
      </c>
      <c r="F469" s="84" t="b">
        <v>0</v>
      </c>
      <c r="G469" s="84" t="b">
        <v>0</v>
      </c>
    </row>
    <row r="470" spans="1:7" ht="15">
      <c r="A470" s="84" t="s">
        <v>2331</v>
      </c>
      <c r="B470" s="84">
        <v>5</v>
      </c>
      <c r="C470" s="118">
        <v>0.0022047571099936317</v>
      </c>
      <c r="D470" s="84" t="s">
        <v>1955</v>
      </c>
      <c r="E470" s="84" t="b">
        <v>0</v>
      </c>
      <c r="F470" s="84" t="b">
        <v>0</v>
      </c>
      <c r="G470" s="84" t="b">
        <v>0</v>
      </c>
    </row>
    <row r="471" spans="1:7" ht="15">
      <c r="A471" s="84" t="s">
        <v>2330</v>
      </c>
      <c r="B471" s="84">
        <v>5</v>
      </c>
      <c r="C471" s="118">
        <v>0.0022047571099936317</v>
      </c>
      <c r="D471" s="84" t="s">
        <v>1955</v>
      </c>
      <c r="E471" s="84" t="b">
        <v>0</v>
      </c>
      <c r="F471" s="84" t="b">
        <v>0</v>
      </c>
      <c r="G471" s="84" t="b">
        <v>0</v>
      </c>
    </row>
    <row r="472" spans="1:7" ht="15">
      <c r="A472" s="84" t="s">
        <v>2327</v>
      </c>
      <c r="B472" s="84">
        <v>5</v>
      </c>
      <c r="C472" s="118">
        <v>0.0022047571099936317</v>
      </c>
      <c r="D472" s="84" t="s">
        <v>1955</v>
      </c>
      <c r="E472" s="84" t="b">
        <v>0</v>
      </c>
      <c r="F472" s="84" t="b">
        <v>0</v>
      </c>
      <c r="G472" s="84" t="b">
        <v>0</v>
      </c>
    </row>
    <row r="473" spans="1:7" ht="15">
      <c r="A473" s="84" t="s">
        <v>2334</v>
      </c>
      <c r="B473" s="84">
        <v>4</v>
      </c>
      <c r="C473" s="118">
        <v>0.0018590957696154133</v>
      </c>
      <c r="D473" s="84" t="s">
        <v>1955</v>
      </c>
      <c r="E473" s="84" t="b">
        <v>0</v>
      </c>
      <c r="F473" s="84" t="b">
        <v>0</v>
      </c>
      <c r="G473" s="84" t="b">
        <v>0</v>
      </c>
    </row>
    <row r="474" spans="1:7" ht="15">
      <c r="A474" s="84" t="s">
        <v>2337</v>
      </c>
      <c r="B474" s="84">
        <v>4</v>
      </c>
      <c r="C474" s="118">
        <v>0.0018590957696154133</v>
      </c>
      <c r="D474" s="84" t="s">
        <v>1955</v>
      </c>
      <c r="E474" s="84" t="b">
        <v>0</v>
      </c>
      <c r="F474" s="84" t="b">
        <v>0</v>
      </c>
      <c r="G474" s="84" t="b">
        <v>0</v>
      </c>
    </row>
    <row r="475" spans="1:7" ht="15">
      <c r="A475" s="84" t="s">
        <v>2338</v>
      </c>
      <c r="B475" s="84">
        <v>4</v>
      </c>
      <c r="C475" s="118">
        <v>0.0018590957696154133</v>
      </c>
      <c r="D475" s="84" t="s">
        <v>1955</v>
      </c>
      <c r="E475" s="84" t="b">
        <v>0</v>
      </c>
      <c r="F475" s="84" t="b">
        <v>0</v>
      </c>
      <c r="G475" s="84" t="b">
        <v>0</v>
      </c>
    </row>
    <row r="476" spans="1:7" ht="15">
      <c r="A476" s="84" t="s">
        <v>2336</v>
      </c>
      <c r="B476" s="84">
        <v>4</v>
      </c>
      <c r="C476" s="118">
        <v>0.0018590957696154133</v>
      </c>
      <c r="D476" s="84" t="s">
        <v>1955</v>
      </c>
      <c r="E476" s="84" t="b">
        <v>0</v>
      </c>
      <c r="F476" s="84" t="b">
        <v>0</v>
      </c>
      <c r="G476" s="84" t="b">
        <v>0</v>
      </c>
    </row>
    <row r="477" spans="1:7" ht="15">
      <c r="A477" s="84" t="s">
        <v>2335</v>
      </c>
      <c r="B477" s="84">
        <v>4</v>
      </c>
      <c r="C477" s="118">
        <v>0.0018590957696154133</v>
      </c>
      <c r="D477" s="84" t="s">
        <v>1955</v>
      </c>
      <c r="E477" s="84" t="b">
        <v>0</v>
      </c>
      <c r="F477" s="84" t="b">
        <v>0</v>
      </c>
      <c r="G477" s="84" t="b">
        <v>0</v>
      </c>
    </row>
    <row r="478" spans="1:7" ht="15">
      <c r="A478" s="84" t="s">
        <v>2349</v>
      </c>
      <c r="B478" s="84">
        <v>4</v>
      </c>
      <c r="C478" s="118">
        <v>0.0018590957696154133</v>
      </c>
      <c r="D478" s="84" t="s">
        <v>1955</v>
      </c>
      <c r="E478" s="84" t="b">
        <v>0</v>
      </c>
      <c r="F478" s="84" t="b">
        <v>0</v>
      </c>
      <c r="G478" s="84" t="b">
        <v>0</v>
      </c>
    </row>
    <row r="479" spans="1:7" ht="15">
      <c r="A479" s="84" t="s">
        <v>2350</v>
      </c>
      <c r="B479" s="84">
        <v>4</v>
      </c>
      <c r="C479" s="118">
        <v>0.0018590957696154133</v>
      </c>
      <c r="D479" s="84" t="s">
        <v>1955</v>
      </c>
      <c r="E479" s="84" t="b">
        <v>0</v>
      </c>
      <c r="F479" s="84" t="b">
        <v>0</v>
      </c>
      <c r="G479" s="84" t="b">
        <v>0</v>
      </c>
    </row>
    <row r="480" spans="1:7" ht="15">
      <c r="A480" s="84" t="s">
        <v>2002</v>
      </c>
      <c r="B480" s="84">
        <v>4</v>
      </c>
      <c r="C480" s="118">
        <v>0.0018590957696154133</v>
      </c>
      <c r="D480" s="84" t="s">
        <v>1955</v>
      </c>
      <c r="E480" s="84" t="b">
        <v>0</v>
      </c>
      <c r="F480" s="84" t="b">
        <v>0</v>
      </c>
      <c r="G480" s="84" t="b">
        <v>0</v>
      </c>
    </row>
    <row r="481" spans="1:7" ht="15">
      <c r="A481" s="84" t="s">
        <v>2351</v>
      </c>
      <c r="B481" s="84">
        <v>4</v>
      </c>
      <c r="C481" s="118">
        <v>0.0018590957696154133</v>
      </c>
      <c r="D481" s="84" t="s">
        <v>1955</v>
      </c>
      <c r="E481" s="84" t="b">
        <v>0</v>
      </c>
      <c r="F481" s="84" t="b">
        <v>0</v>
      </c>
      <c r="G481" s="84" t="b">
        <v>0</v>
      </c>
    </row>
    <row r="482" spans="1:7" ht="15">
      <c r="A482" s="84" t="s">
        <v>2346</v>
      </c>
      <c r="B482" s="84">
        <v>4</v>
      </c>
      <c r="C482" s="118">
        <v>0.0018590957696154133</v>
      </c>
      <c r="D482" s="84" t="s">
        <v>1955</v>
      </c>
      <c r="E482" s="84" t="b">
        <v>0</v>
      </c>
      <c r="F482" s="84" t="b">
        <v>0</v>
      </c>
      <c r="G482" s="84" t="b">
        <v>0</v>
      </c>
    </row>
    <row r="483" spans="1:7" ht="15">
      <c r="A483" s="84" t="s">
        <v>2342</v>
      </c>
      <c r="B483" s="84">
        <v>4</v>
      </c>
      <c r="C483" s="118">
        <v>0.0018590957696154133</v>
      </c>
      <c r="D483" s="84" t="s">
        <v>1955</v>
      </c>
      <c r="E483" s="84" t="b">
        <v>0</v>
      </c>
      <c r="F483" s="84" t="b">
        <v>0</v>
      </c>
      <c r="G483" s="84" t="b">
        <v>0</v>
      </c>
    </row>
    <row r="484" spans="1:7" ht="15">
      <c r="A484" s="84" t="s">
        <v>2339</v>
      </c>
      <c r="B484" s="84">
        <v>4</v>
      </c>
      <c r="C484" s="118">
        <v>0.0018590957696154133</v>
      </c>
      <c r="D484" s="84" t="s">
        <v>1955</v>
      </c>
      <c r="E484" s="84" t="b">
        <v>0</v>
      </c>
      <c r="F484" s="84" t="b">
        <v>0</v>
      </c>
      <c r="G484" s="84" t="b">
        <v>0</v>
      </c>
    </row>
    <row r="485" spans="1:7" ht="15">
      <c r="A485" s="84" t="s">
        <v>2348</v>
      </c>
      <c r="B485" s="84">
        <v>4</v>
      </c>
      <c r="C485" s="118">
        <v>0.0018590957696154133</v>
      </c>
      <c r="D485" s="84" t="s">
        <v>1955</v>
      </c>
      <c r="E485" s="84" t="b">
        <v>0</v>
      </c>
      <c r="F485" s="84" t="b">
        <v>0</v>
      </c>
      <c r="G485" s="84" t="b">
        <v>0</v>
      </c>
    </row>
    <row r="486" spans="1:7" ht="15">
      <c r="A486" s="84" t="s">
        <v>2354</v>
      </c>
      <c r="B486" s="84">
        <v>4</v>
      </c>
      <c r="C486" s="118">
        <v>0.0018590957696154133</v>
      </c>
      <c r="D486" s="84" t="s">
        <v>1955</v>
      </c>
      <c r="E486" s="84" t="b">
        <v>0</v>
      </c>
      <c r="F486" s="84" t="b">
        <v>0</v>
      </c>
      <c r="G486" s="84" t="b">
        <v>0</v>
      </c>
    </row>
    <row r="487" spans="1:7" ht="15">
      <c r="A487" s="84" t="s">
        <v>2340</v>
      </c>
      <c r="B487" s="84">
        <v>4</v>
      </c>
      <c r="C487" s="118">
        <v>0.0018590957696154133</v>
      </c>
      <c r="D487" s="84" t="s">
        <v>1955</v>
      </c>
      <c r="E487" s="84" t="b">
        <v>0</v>
      </c>
      <c r="F487" s="84" t="b">
        <v>0</v>
      </c>
      <c r="G487" s="84" t="b">
        <v>0</v>
      </c>
    </row>
    <row r="488" spans="1:7" ht="15">
      <c r="A488" s="84" t="s">
        <v>2344</v>
      </c>
      <c r="B488" s="84">
        <v>4</v>
      </c>
      <c r="C488" s="118">
        <v>0.0018590957696154133</v>
      </c>
      <c r="D488" s="84" t="s">
        <v>1955</v>
      </c>
      <c r="E488" s="84" t="b">
        <v>0</v>
      </c>
      <c r="F488" s="84" t="b">
        <v>0</v>
      </c>
      <c r="G488" s="84" t="b">
        <v>0</v>
      </c>
    </row>
    <row r="489" spans="1:7" ht="15">
      <c r="A489" s="84" t="s">
        <v>2347</v>
      </c>
      <c r="B489" s="84">
        <v>4</v>
      </c>
      <c r="C489" s="118">
        <v>0.0018590957696154133</v>
      </c>
      <c r="D489" s="84" t="s">
        <v>1955</v>
      </c>
      <c r="E489" s="84" t="b">
        <v>0</v>
      </c>
      <c r="F489" s="84" t="b">
        <v>0</v>
      </c>
      <c r="G489" s="84" t="b">
        <v>0</v>
      </c>
    </row>
    <row r="490" spans="1:7" ht="15">
      <c r="A490" s="84" t="s">
        <v>2343</v>
      </c>
      <c r="B490" s="84">
        <v>4</v>
      </c>
      <c r="C490" s="118">
        <v>0.0018590957696154133</v>
      </c>
      <c r="D490" s="84" t="s">
        <v>1955</v>
      </c>
      <c r="E490" s="84" t="b">
        <v>0</v>
      </c>
      <c r="F490" s="84" t="b">
        <v>0</v>
      </c>
      <c r="G490" s="84" t="b">
        <v>0</v>
      </c>
    </row>
    <row r="491" spans="1:7" ht="15">
      <c r="A491" s="84" t="s">
        <v>2352</v>
      </c>
      <c r="B491" s="84">
        <v>4</v>
      </c>
      <c r="C491" s="118">
        <v>0.0018590957696154133</v>
      </c>
      <c r="D491" s="84" t="s">
        <v>1955</v>
      </c>
      <c r="E491" s="84" t="b">
        <v>0</v>
      </c>
      <c r="F491" s="84" t="b">
        <v>0</v>
      </c>
      <c r="G491" s="84" t="b">
        <v>0</v>
      </c>
    </row>
    <row r="492" spans="1:7" ht="15">
      <c r="A492" s="84" t="s">
        <v>2353</v>
      </c>
      <c r="B492" s="84">
        <v>4</v>
      </c>
      <c r="C492" s="118">
        <v>0.0018590957696154133</v>
      </c>
      <c r="D492" s="84" t="s">
        <v>1955</v>
      </c>
      <c r="E492" s="84" t="b">
        <v>0</v>
      </c>
      <c r="F492" s="84" t="b">
        <v>0</v>
      </c>
      <c r="G492" s="84" t="b">
        <v>0</v>
      </c>
    </row>
    <row r="493" spans="1:7" ht="15">
      <c r="A493" s="84" t="s">
        <v>2345</v>
      </c>
      <c r="B493" s="84">
        <v>4</v>
      </c>
      <c r="C493" s="118">
        <v>0.0018590957696154133</v>
      </c>
      <c r="D493" s="84" t="s">
        <v>1955</v>
      </c>
      <c r="E493" s="84" t="b">
        <v>0</v>
      </c>
      <c r="F493" s="84" t="b">
        <v>0</v>
      </c>
      <c r="G493" s="84" t="b">
        <v>0</v>
      </c>
    </row>
    <row r="494" spans="1:7" ht="15">
      <c r="A494" s="84" t="s">
        <v>2366</v>
      </c>
      <c r="B494" s="84">
        <v>3</v>
      </c>
      <c r="C494" s="118">
        <v>0.0014864595385746127</v>
      </c>
      <c r="D494" s="84" t="s">
        <v>1955</v>
      </c>
      <c r="E494" s="84" t="b">
        <v>0</v>
      </c>
      <c r="F494" s="84" t="b">
        <v>0</v>
      </c>
      <c r="G494" s="84" t="b">
        <v>0</v>
      </c>
    </row>
    <row r="495" spans="1:7" ht="15">
      <c r="A495" s="84" t="s">
        <v>2367</v>
      </c>
      <c r="B495" s="84">
        <v>3</v>
      </c>
      <c r="C495" s="118">
        <v>0.0014864595385746127</v>
      </c>
      <c r="D495" s="84" t="s">
        <v>1955</v>
      </c>
      <c r="E495" s="84" t="b">
        <v>0</v>
      </c>
      <c r="F495" s="84" t="b">
        <v>0</v>
      </c>
      <c r="G495" s="84" t="b">
        <v>0</v>
      </c>
    </row>
    <row r="496" spans="1:7" ht="15">
      <c r="A496" s="84" t="s">
        <v>2368</v>
      </c>
      <c r="B496" s="84">
        <v>3</v>
      </c>
      <c r="C496" s="118">
        <v>0.0014864595385746127</v>
      </c>
      <c r="D496" s="84" t="s">
        <v>1955</v>
      </c>
      <c r="E496" s="84" t="b">
        <v>0</v>
      </c>
      <c r="F496" s="84" t="b">
        <v>0</v>
      </c>
      <c r="G496" s="84" t="b">
        <v>0</v>
      </c>
    </row>
    <row r="497" spans="1:7" ht="15">
      <c r="A497" s="84" t="s">
        <v>2369</v>
      </c>
      <c r="B497" s="84">
        <v>3</v>
      </c>
      <c r="C497" s="118">
        <v>0.0014864595385746127</v>
      </c>
      <c r="D497" s="84" t="s">
        <v>1955</v>
      </c>
      <c r="E497" s="84" t="b">
        <v>0</v>
      </c>
      <c r="F497" s="84" t="b">
        <v>0</v>
      </c>
      <c r="G497" s="84" t="b">
        <v>0</v>
      </c>
    </row>
    <row r="498" spans="1:7" ht="15">
      <c r="A498" s="84" t="s">
        <v>2324</v>
      </c>
      <c r="B498" s="84">
        <v>3</v>
      </c>
      <c r="C498" s="118">
        <v>0.0014864595385746127</v>
      </c>
      <c r="D498" s="84" t="s">
        <v>1955</v>
      </c>
      <c r="E498" s="84" t="b">
        <v>0</v>
      </c>
      <c r="F498" s="84" t="b">
        <v>0</v>
      </c>
      <c r="G498" s="84" t="b">
        <v>0</v>
      </c>
    </row>
    <row r="499" spans="1:7" ht="15">
      <c r="A499" s="84" t="s">
        <v>2390</v>
      </c>
      <c r="B499" s="84">
        <v>3</v>
      </c>
      <c r="C499" s="118">
        <v>0.0014864595385746127</v>
      </c>
      <c r="D499" s="84" t="s">
        <v>1955</v>
      </c>
      <c r="E499" s="84" t="b">
        <v>0</v>
      </c>
      <c r="F499" s="84" t="b">
        <v>0</v>
      </c>
      <c r="G499" s="84" t="b">
        <v>0</v>
      </c>
    </row>
    <row r="500" spans="1:7" ht="15">
      <c r="A500" s="84" t="s">
        <v>2382</v>
      </c>
      <c r="B500" s="84">
        <v>3</v>
      </c>
      <c r="C500" s="118">
        <v>0.0014864595385746127</v>
      </c>
      <c r="D500" s="84" t="s">
        <v>1955</v>
      </c>
      <c r="E500" s="84" t="b">
        <v>0</v>
      </c>
      <c r="F500" s="84" t="b">
        <v>0</v>
      </c>
      <c r="G500" s="84" t="b">
        <v>0</v>
      </c>
    </row>
    <row r="501" spans="1:7" ht="15">
      <c r="A501" s="84" t="s">
        <v>2383</v>
      </c>
      <c r="B501" s="84">
        <v>3</v>
      </c>
      <c r="C501" s="118">
        <v>0.0014864595385746127</v>
      </c>
      <c r="D501" s="84" t="s">
        <v>1955</v>
      </c>
      <c r="E501" s="84" t="b">
        <v>0</v>
      </c>
      <c r="F501" s="84" t="b">
        <v>0</v>
      </c>
      <c r="G501" s="84" t="b">
        <v>0</v>
      </c>
    </row>
    <row r="502" spans="1:7" ht="15">
      <c r="A502" s="84" t="s">
        <v>2384</v>
      </c>
      <c r="B502" s="84">
        <v>3</v>
      </c>
      <c r="C502" s="118">
        <v>0.0014864595385746127</v>
      </c>
      <c r="D502" s="84" t="s">
        <v>1955</v>
      </c>
      <c r="E502" s="84" t="b">
        <v>0</v>
      </c>
      <c r="F502" s="84" t="b">
        <v>0</v>
      </c>
      <c r="G502" s="84" t="b">
        <v>0</v>
      </c>
    </row>
    <row r="503" spans="1:7" ht="15">
      <c r="A503" s="84" t="s">
        <v>2385</v>
      </c>
      <c r="B503" s="84">
        <v>3</v>
      </c>
      <c r="C503" s="118">
        <v>0.0014864595385746127</v>
      </c>
      <c r="D503" s="84" t="s">
        <v>1955</v>
      </c>
      <c r="E503" s="84" t="b">
        <v>0</v>
      </c>
      <c r="F503" s="84" t="b">
        <v>0</v>
      </c>
      <c r="G503" s="84" t="b">
        <v>0</v>
      </c>
    </row>
    <row r="504" spans="1:7" ht="15">
      <c r="A504" s="84" t="s">
        <v>2407</v>
      </c>
      <c r="B504" s="84">
        <v>3</v>
      </c>
      <c r="C504" s="118">
        <v>0.0014864595385746127</v>
      </c>
      <c r="D504" s="84" t="s">
        <v>1955</v>
      </c>
      <c r="E504" s="84" t="b">
        <v>0</v>
      </c>
      <c r="F504" s="84" t="b">
        <v>0</v>
      </c>
      <c r="G504" s="84" t="b">
        <v>0</v>
      </c>
    </row>
    <row r="505" spans="1:7" ht="15">
      <c r="A505" s="84" t="s">
        <v>2380</v>
      </c>
      <c r="B505" s="84">
        <v>3</v>
      </c>
      <c r="C505" s="118">
        <v>0.0014864595385746127</v>
      </c>
      <c r="D505" s="84" t="s">
        <v>1955</v>
      </c>
      <c r="E505" s="84" t="b">
        <v>0</v>
      </c>
      <c r="F505" s="84" t="b">
        <v>0</v>
      </c>
      <c r="G505" s="84" t="b">
        <v>0</v>
      </c>
    </row>
    <row r="506" spans="1:7" ht="15">
      <c r="A506" s="84" t="s">
        <v>2391</v>
      </c>
      <c r="B506" s="84">
        <v>3</v>
      </c>
      <c r="C506" s="118">
        <v>0.0014864595385746127</v>
      </c>
      <c r="D506" s="84" t="s">
        <v>1955</v>
      </c>
      <c r="E506" s="84" t="b">
        <v>0</v>
      </c>
      <c r="F506" s="84" t="b">
        <v>0</v>
      </c>
      <c r="G506" s="84" t="b">
        <v>0</v>
      </c>
    </row>
    <row r="507" spans="1:7" ht="15">
      <c r="A507" s="84" t="s">
        <v>2405</v>
      </c>
      <c r="B507" s="84">
        <v>3</v>
      </c>
      <c r="C507" s="118">
        <v>0.0014864595385746127</v>
      </c>
      <c r="D507" s="84" t="s">
        <v>1955</v>
      </c>
      <c r="E507" s="84" t="b">
        <v>0</v>
      </c>
      <c r="F507" s="84" t="b">
        <v>0</v>
      </c>
      <c r="G507" s="84" t="b">
        <v>0</v>
      </c>
    </row>
    <row r="508" spans="1:7" ht="15">
      <c r="A508" s="84" t="s">
        <v>2396</v>
      </c>
      <c r="B508" s="84">
        <v>3</v>
      </c>
      <c r="C508" s="118">
        <v>0.001616320349087652</v>
      </c>
      <c r="D508" s="84" t="s">
        <v>1955</v>
      </c>
      <c r="E508" s="84" t="b">
        <v>0</v>
      </c>
      <c r="F508" s="84" t="b">
        <v>0</v>
      </c>
      <c r="G508" s="84" t="b">
        <v>0</v>
      </c>
    </row>
    <row r="509" spans="1:7" ht="15">
      <c r="A509" s="84" t="s">
        <v>2392</v>
      </c>
      <c r="B509" s="84">
        <v>3</v>
      </c>
      <c r="C509" s="118">
        <v>0.0014864595385746127</v>
      </c>
      <c r="D509" s="84" t="s">
        <v>1955</v>
      </c>
      <c r="E509" s="84" t="b">
        <v>0</v>
      </c>
      <c r="F509" s="84" t="b">
        <v>0</v>
      </c>
      <c r="G509" s="84" t="b">
        <v>0</v>
      </c>
    </row>
    <row r="510" spans="1:7" ht="15">
      <c r="A510" s="84" t="s">
        <v>2399</v>
      </c>
      <c r="B510" s="84">
        <v>3</v>
      </c>
      <c r="C510" s="118">
        <v>0.0014864595385746127</v>
      </c>
      <c r="D510" s="84" t="s">
        <v>1955</v>
      </c>
      <c r="E510" s="84" t="b">
        <v>0</v>
      </c>
      <c r="F510" s="84" t="b">
        <v>0</v>
      </c>
      <c r="G510" s="84" t="b">
        <v>0</v>
      </c>
    </row>
    <row r="511" spans="1:7" ht="15">
      <c r="A511" s="84" t="s">
        <v>2404</v>
      </c>
      <c r="B511" s="84">
        <v>3</v>
      </c>
      <c r="C511" s="118">
        <v>0.0014864595385746127</v>
      </c>
      <c r="D511" s="84" t="s">
        <v>1955</v>
      </c>
      <c r="E511" s="84" t="b">
        <v>0</v>
      </c>
      <c r="F511" s="84" t="b">
        <v>0</v>
      </c>
      <c r="G511" s="84" t="b">
        <v>0</v>
      </c>
    </row>
    <row r="512" spans="1:7" ht="15">
      <c r="A512" s="84" t="s">
        <v>2381</v>
      </c>
      <c r="B512" s="84">
        <v>3</v>
      </c>
      <c r="C512" s="118">
        <v>0.0014864595385746127</v>
      </c>
      <c r="D512" s="84" t="s">
        <v>1955</v>
      </c>
      <c r="E512" s="84" t="b">
        <v>0</v>
      </c>
      <c r="F512" s="84" t="b">
        <v>0</v>
      </c>
      <c r="G512" s="84" t="b">
        <v>0</v>
      </c>
    </row>
    <row r="513" spans="1:7" ht="15">
      <c r="A513" s="84" t="s">
        <v>2402</v>
      </c>
      <c r="B513" s="84">
        <v>3</v>
      </c>
      <c r="C513" s="118">
        <v>0.0014864595385746127</v>
      </c>
      <c r="D513" s="84" t="s">
        <v>1955</v>
      </c>
      <c r="E513" s="84" t="b">
        <v>0</v>
      </c>
      <c r="F513" s="84" t="b">
        <v>0</v>
      </c>
      <c r="G513" s="84" t="b">
        <v>0</v>
      </c>
    </row>
    <row r="514" spans="1:7" ht="15">
      <c r="A514" s="84" t="s">
        <v>2401</v>
      </c>
      <c r="B514" s="84">
        <v>3</v>
      </c>
      <c r="C514" s="118">
        <v>0.0014864595385746127</v>
      </c>
      <c r="D514" s="84" t="s">
        <v>1955</v>
      </c>
      <c r="E514" s="84" t="b">
        <v>0</v>
      </c>
      <c r="F514" s="84" t="b">
        <v>0</v>
      </c>
      <c r="G514" s="84" t="b">
        <v>0</v>
      </c>
    </row>
    <row r="515" spans="1:7" ht="15">
      <c r="A515" s="84" t="s">
        <v>2400</v>
      </c>
      <c r="B515" s="84">
        <v>3</v>
      </c>
      <c r="C515" s="118">
        <v>0.0014864595385746127</v>
      </c>
      <c r="D515" s="84" t="s">
        <v>1955</v>
      </c>
      <c r="E515" s="84" t="b">
        <v>0</v>
      </c>
      <c r="F515" s="84" t="b">
        <v>0</v>
      </c>
      <c r="G515" s="84" t="b">
        <v>0</v>
      </c>
    </row>
    <row r="516" spans="1:7" ht="15">
      <c r="A516" s="84" t="s">
        <v>2403</v>
      </c>
      <c r="B516" s="84">
        <v>3</v>
      </c>
      <c r="C516" s="118">
        <v>0.0014864595385746127</v>
      </c>
      <c r="D516" s="84" t="s">
        <v>1955</v>
      </c>
      <c r="E516" s="84" t="b">
        <v>0</v>
      </c>
      <c r="F516" s="84" t="b">
        <v>0</v>
      </c>
      <c r="G516" s="84" t="b">
        <v>0</v>
      </c>
    </row>
    <row r="517" spans="1:7" ht="15">
      <c r="A517" s="84" t="s">
        <v>2397</v>
      </c>
      <c r="B517" s="84">
        <v>3</v>
      </c>
      <c r="C517" s="118">
        <v>0.0014864595385746127</v>
      </c>
      <c r="D517" s="84" t="s">
        <v>1955</v>
      </c>
      <c r="E517" s="84" t="b">
        <v>0</v>
      </c>
      <c r="F517" s="84" t="b">
        <v>0</v>
      </c>
      <c r="G517" s="84" t="b">
        <v>0</v>
      </c>
    </row>
    <row r="518" spans="1:7" ht="15">
      <c r="A518" s="84" t="s">
        <v>2398</v>
      </c>
      <c r="B518" s="84">
        <v>3</v>
      </c>
      <c r="C518" s="118">
        <v>0.0014864595385746127</v>
      </c>
      <c r="D518" s="84" t="s">
        <v>1955</v>
      </c>
      <c r="E518" s="84" t="b">
        <v>0</v>
      </c>
      <c r="F518" s="84" t="b">
        <v>0</v>
      </c>
      <c r="G518" s="84" t="b">
        <v>0</v>
      </c>
    </row>
    <row r="519" spans="1:7" ht="15">
      <c r="A519" s="84" t="s">
        <v>2387</v>
      </c>
      <c r="B519" s="84">
        <v>3</v>
      </c>
      <c r="C519" s="118">
        <v>0.0014864595385746127</v>
      </c>
      <c r="D519" s="84" t="s">
        <v>1955</v>
      </c>
      <c r="E519" s="84" t="b">
        <v>0</v>
      </c>
      <c r="F519" s="84" t="b">
        <v>0</v>
      </c>
      <c r="G519" s="84" t="b">
        <v>0</v>
      </c>
    </row>
    <row r="520" spans="1:7" ht="15">
      <c r="A520" s="84" t="s">
        <v>2394</v>
      </c>
      <c r="B520" s="84">
        <v>3</v>
      </c>
      <c r="C520" s="118">
        <v>0.0014864595385746127</v>
      </c>
      <c r="D520" s="84" t="s">
        <v>1955</v>
      </c>
      <c r="E520" s="84" t="b">
        <v>0</v>
      </c>
      <c r="F520" s="84" t="b">
        <v>0</v>
      </c>
      <c r="G520" s="84" t="b">
        <v>0</v>
      </c>
    </row>
    <row r="521" spans="1:7" ht="15">
      <c r="A521" s="84" t="s">
        <v>2388</v>
      </c>
      <c r="B521" s="84">
        <v>3</v>
      </c>
      <c r="C521" s="118">
        <v>0.0014864595385746127</v>
      </c>
      <c r="D521" s="84" t="s">
        <v>1955</v>
      </c>
      <c r="E521" s="84" t="b">
        <v>0</v>
      </c>
      <c r="F521" s="84" t="b">
        <v>0</v>
      </c>
      <c r="G521" s="84" t="b">
        <v>0</v>
      </c>
    </row>
    <row r="522" spans="1:7" ht="15">
      <c r="A522" s="84" t="s">
        <v>2393</v>
      </c>
      <c r="B522" s="84">
        <v>3</v>
      </c>
      <c r="C522" s="118">
        <v>0.0014864595385746127</v>
      </c>
      <c r="D522" s="84" t="s">
        <v>1955</v>
      </c>
      <c r="E522" s="84" t="b">
        <v>0</v>
      </c>
      <c r="F522" s="84" t="b">
        <v>0</v>
      </c>
      <c r="G522" s="84" t="b">
        <v>0</v>
      </c>
    </row>
    <row r="523" spans="1:7" ht="15">
      <c r="A523" s="84" t="s">
        <v>2389</v>
      </c>
      <c r="B523" s="84">
        <v>3</v>
      </c>
      <c r="C523" s="118">
        <v>0.0014864595385746127</v>
      </c>
      <c r="D523" s="84" t="s">
        <v>1955</v>
      </c>
      <c r="E523" s="84" t="b">
        <v>0</v>
      </c>
      <c r="F523" s="84" t="b">
        <v>0</v>
      </c>
      <c r="G523" s="84" t="b">
        <v>0</v>
      </c>
    </row>
    <row r="524" spans="1:7" ht="15">
      <c r="A524" s="84" t="s">
        <v>2395</v>
      </c>
      <c r="B524" s="84">
        <v>3</v>
      </c>
      <c r="C524" s="118">
        <v>0.0014864595385746127</v>
      </c>
      <c r="D524" s="84" t="s">
        <v>1955</v>
      </c>
      <c r="E524" s="84" t="b">
        <v>0</v>
      </c>
      <c r="F524" s="84" t="b">
        <v>0</v>
      </c>
      <c r="G524" s="84" t="b">
        <v>0</v>
      </c>
    </row>
    <row r="525" spans="1:7" ht="15">
      <c r="A525" s="84" t="s">
        <v>2436</v>
      </c>
      <c r="B525" s="84">
        <v>2</v>
      </c>
      <c r="C525" s="118">
        <v>0.001077546899391768</v>
      </c>
      <c r="D525" s="84" t="s">
        <v>1955</v>
      </c>
      <c r="E525" s="84" t="b">
        <v>0</v>
      </c>
      <c r="F525" s="84" t="b">
        <v>0</v>
      </c>
      <c r="G525" s="84" t="b">
        <v>0</v>
      </c>
    </row>
    <row r="526" spans="1:7" ht="15">
      <c r="A526" s="84" t="s">
        <v>2435</v>
      </c>
      <c r="B526" s="84">
        <v>2</v>
      </c>
      <c r="C526" s="118">
        <v>0.001077546899391768</v>
      </c>
      <c r="D526" s="84" t="s">
        <v>1955</v>
      </c>
      <c r="E526" s="84" t="b">
        <v>0</v>
      </c>
      <c r="F526" s="84" t="b">
        <v>0</v>
      </c>
      <c r="G526" s="84" t="b">
        <v>0</v>
      </c>
    </row>
    <row r="527" spans="1:7" ht="15">
      <c r="A527" s="84" t="s">
        <v>2433</v>
      </c>
      <c r="B527" s="84">
        <v>2</v>
      </c>
      <c r="C527" s="118">
        <v>0.001077546899391768</v>
      </c>
      <c r="D527" s="84" t="s">
        <v>1955</v>
      </c>
      <c r="E527" s="84" t="b">
        <v>0</v>
      </c>
      <c r="F527" s="84" t="b">
        <v>0</v>
      </c>
      <c r="G527" s="84" t="b">
        <v>0</v>
      </c>
    </row>
    <row r="528" spans="1:7" ht="15">
      <c r="A528" s="84" t="s">
        <v>2434</v>
      </c>
      <c r="B528" s="84">
        <v>2</v>
      </c>
      <c r="C528" s="118">
        <v>0.001077546899391768</v>
      </c>
      <c r="D528" s="84" t="s">
        <v>1955</v>
      </c>
      <c r="E528" s="84" t="b">
        <v>0</v>
      </c>
      <c r="F528" s="84" t="b">
        <v>0</v>
      </c>
      <c r="G528" s="84" t="b">
        <v>0</v>
      </c>
    </row>
    <row r="529" spans="1:7" ht="15">
      <c r="A529" s="84" t="s">
        <v>2432</v>
      </c>
      <c r="B529" s="84">
        <v>2</v>
      </c>
      <c r="C529" s="118">
        <v>0.001077546899391768</v>
      </c>
      <c r="D529" s="84" t="s">
        <v>1955</v>
      </c>
      <c r="E529" s="84" t="b">
        <v>0</v>
      </c>
      <c r="F529" s="84" t="b">
        <v>0</v>
      </c>
      <c r="G529" s="84" t="b">
        <v>0</v>
      </c>
    </row>
    <row r="530" spans="1:7" ht="15">
      <c r="A530" s="84" t="s">
        <v>2429</v>
      </c>
      <c r="B530" s="84">
        <v>2</v>
      </c>
      <c r="C530" s="118">
        <v>0.001077546899391768</v>
      </c>
      <c r="D530" s="84" t="s">
        <v>1955</v>
      </c>
      <c r="E530" s="84" t="b">
        <v>0</v>
      </c>
      <c r="F530" s="84" t="b">
        <v>0</v>
      </c>
      <c r="G530" s="84" t="b">
        <v>0</v>
      </c>
    </row>
    <row r="531" spans="1:7" ht="15">
      <c r="A531" s="84" t="s">
        <v>2430</v>
      </c>
      <c r="B531" s="84">
        <v>2</v>
      </c>
      <c r="C531" s="118">
        <v>0.001077546899391768</v>
      </c>
      <c r="D531" s="84" t="s">
        <v>1955</v>
      </c>
      <c r="E531" s="84" t="b">
        <v>1</v>
      </c>
      <c r="F531" s="84" t="b">
        <v>0</v>
      </c>
      <c r="G531" s="84" t="b">
        <v>0</v>
      </c>
    </row>
    <row r="532" spans="1:7" ht="15">
      <c r="A532" s="84" t="s">
        <v>2431</v>
      </c>
      <c r="B532" s="84">
        <v>2</v>
      </c>
      <c r="C532" s="118">
        <v>0.001077546899391768</v>
      </c>
      <c r="D532" s="84" t="s">
        <v>1955</v>
      </c>
      <c r="E532" s="84" t="b">
        <v>0</v>
      </c>
      <c r="F532" s="84" t="b">
        <v>0</v>
      </c>
      <c r="G532" s="84" t="b">
        <v>0</v>
      </c>
    </row>
    <row r="533" spans="1:7" ht="15">
      <c r="A533" s="84" t="s">
        <v>2427</v>
      </c>
      <c r="B533" s="84">
        <v>2</v>
      </c>
      <c r="C533" s="118">
        <v>0.001077546899391768</v>
      </c>
      <c r="D533" s="84" t="s">
        <v>1955</v>
      </c>
      <c r="E533" s="84" t="b">
        <v>0</v>
      </c>
      <c r="F533" s="84" t="b">
        <v>0</v>
      </c>
      <c r="G533" s="84" t="b">
        <v>0</v>
      </c>
    </row>
    <row r="534" spans="1:7" ht="15">
      <c r="A534" s="84" t="s">
        <v>2428</v>
      </c>
      <c r="B534" s="84">
        <v>2</v>
      </c>
      <c r="C534" s="118">
        <v>0.001077546899391768</v>
      </c>
      <c r="D534" s="84" t="s">
        <v>1955</v>
      </c>
      <c r="E534" s="84" t="b">
        <v>0</v>
      </c>
      <c r="F534" s="84" t="b">
        <v>0</v>
      </c>
      <c r="G534" s="84" t="b">
        <v>0</v>
      </c>
    </row>
    <row r="535" spans="1:7" ht="15">
      <c r="A535" s="84" t="s">
        <v>2426</v>
      </c>
      <c r="B535" s="84">
        <v>2</v>
      </c>
      <c r="C535" s="118">
        <v>0.001077546899391768</v>
      </c>
      <c r="D535" s="84" t="s">
        <v>1955</v>
      </c>
      <c r="E535" s="84" t="b">
        <v>0</v>
      </c>
      <c r="F535" s="84" t="b">
        <v>0</v>
      </c>
      <c r="G535" s="84" t="b">
        <v>0</v>
      </c>
    </row>
    <row r="536" spans="1:7" ht="15">
      <c r="A536" s="84" t="s">
        <v>2424</v>
      </c>
      <c r="B536" s="84">
        <v>2</v>
      </c>
      <c r="C536" s="118">
        <v>0.001077546899391768</v>
      </c>
      <c r="D536" s="84" t="s">
        <v>1955</v>
      </c>
      <c r="E536" s="84" t="b">
        <v>0</v>
      </c>
      <c r="F536" s="84" t="b">
        <v>0</v>
      </c>
      <c r="G536" s="84" t="b">
        <v>0</v>
      </c>
    </row>
    <row r="537" spans="1:7" ht="15">
      <c r="A537" s="84" t="s">
        <v>2425</v>
      </c>
      <c r="B537" s="84">
        <v>2</v>
      </c>
      <c r="C537" s="118">
        <v>0.001077546899391768</v>
      </c>
      <c r="D537" s="84" t="s">
        <v>1955</v>
      </c>
      <c r="E537" s="84" t="b">
        <v>0</v>
      </c>
      <c r="F537" s="84" t="b">
        <v>0</v>
      </c>
      <c r="G537" s="84" t="b">
        <v>0</v>
      </c>
    </row>
    <row r="538" spans="1:7" ht="15">
      <c r="A538" s="84" t="s">
        <v>2534</v>
      </c>
      <c r="B538" s="84">
        <v>2</v>
      </c>
      <c r="C538" s="118">
        <v>0.001077546899391768</v>
      </c>
      <c r="D538" s="84" t="s">
        <v>1955</v>
      </c>
      <c r="E538" s="84" t="b">
        <v>0</v>
      </c>
      <c r="F538" s="84" t="b">
        <v>0</v>
      </c>
      <c r="G538" s="84" t="b">
        <v>0</v>
      </c>
    </row>
    <row r="539" spans="1:7" ht="15">
      <c r="A539" s="84" t="s">
        <v>2536</v>
      </c>
      <c r="B539" s="84">
        <v>2</v>
      </c>
      <c r="C539" s="118">
        <v>0.001077546899391768</v>
      </c>
      <c r="D539" s="84" t="s">
        <v>1955</v>
      </c>
      <c r="E539" s="84" t="b">
        <v>0</v>
      </c>
      <c r="F539" s="84" t="b">
        <v>0</v>
      </c>
      <c r="G539" s="84" t="b">
        <v>0</v>
      </c>
    </row>
    <row r="540" spans="1:7" ht="15">
      <c r="A540" s="84" t="s">
        <v>2535</v>
      </c>
      <c r="B540" s="84">
        <v>2</v>
      </c>
      <c r="C540" s="118">
        <v>0.001077546899391768</v>
      </c>
      <c r="D540" s="84" t="s">
        <v>1955</v>
      </c>
      <c r="E540" s="84" t="b">
        <v>0</v>
      </c>
      <c r="F540" s="84" t="b">
        <v>0</v>
      </c>
      <c r="G540" s="84" t="b">
        <v>0</v>
      </c>
    </row>
    <row r="541" spans="1:7" ht="15">
      <c r="A541" s="84" t="s">
        <v>2503</v>
      </c>
      <c r="B541" s="84">
        <v>2</v>
      </c>
      <c r="C541" s="118">
        <v>0.001077546899391768</v>
      </c>
      <c r="D541" s="84" t="s">
        <v>1955</v>
      </c>
      <c r="E541" s="84" t="b">
        <v>0</v>
      </c>
      <c r="F541" s="84" t="b">
        <v>0</v>
      </c>
      <c r="G541" s="84" t="b">
        <v>0</v>
      </c>
    </row>
    <row r="542" spans="1:7" ht="15">
      <c r="A542" s="84" t="s">
        <v>2524</v>
      </c>
      <c r="B542" s="84">
        <v>2</v>
      </c>
      <c r="C542" s="118">
        <v>0.001077546899391768</v>
      </c>
      <c r="D542" s="84" t="s">
        <v>1955</v>
      </c>
      <c r="E542" s="84" t="b">
        <v>0</v>
      </c>
      <c r="F542" s="84" t="b">
        <v>0</v>
      </c>
      <c r="G542" s="84" t="b">
        <v>0</v>
      </c>
    </row>
    <row r="543" spans="1:7" ht="15">
      <c r="A543" s="84" t="s">
        <v>2533</v>
      </c>
      <c r="B543" s="84">
        <v>2</v>
      </c>
      <c r="C543" s="118">
        <v>0.001077546899391768</v>
      </c>
      <c r="D543" s="84" t="s">
        <v>1955</v>
      </c>
      <c r="E543" s="84" t="b">
        <v>0</v>
      </c>
      <c r="F543" s="84" t="b">
        <v>0</v>
      </c>
      <c r="G543" s="84" t="b">
        <v>0</v>
      </c>
    </row>
    <row r="544" spans="1:7" ht="15">
      <c r="A544" s="84" t="s">
        <v>2528</v>
      </c>
      <c r="B544" s="84">
        <v>2</v>
      </c>
      <c r="C544" s="118">
        <v>0.001077546899391768</v>
      </c>
      <c r="D544" s="84" t="s">
        <v>1955</v>
      </c>
      <c r="E544" s="84" t="b">
        <v>0</v>
      </c>
      <c r="F544" s="84" t="b">
        <v>0</v>
      </c>
      <c r="G544" s="84" t="b">
        <v>0</v>
      </c>
    </row>
    <row r="545" spans="1:7" ht="15">
      <c r="A545" s="84" t="s">
        <v>2518</v>
      </c>
      <c r="B545" s="84">
        <v>2</v>
      </c>
      <c r="C545" s="118">
        <v>0.001077546899391768</v>
      </c>
      <c r="D545" s="84" t="s">
        <v>1955</v>
      </c>
      <c r="E545" s="84" t="b">
        <v>0</v>
      </c>
      <c r="F545" s="84" t="b">
        <v>0</v>
      </c>
      <c r="G545" s="84" t="b">
        <v>0</v>
      </c>
    </row>
    <row r="546" spans="1:7" ht="15">
      <c r="A546" s="84" t="s">
        <v>2529</v>
      </c>
      <c r="B546" s="84">
        <v>2</v>
      </c>
      <c r="C546" s="118">
        <v>0.001077546899391768</v>
      </c>
      <c r="D546" s="84" t="s">
        <v>1955</v>
      </c>
      <c r="E546" s="84" t="b">
        <v>0</v>
      </c>
      <c r="F546" s="84" t="b">
        <v>0</v>
      </c>
      <c r="G546" s="84" t="b">
        <v>0</v>
      </c>
    </row>
    <row r="547" spans="1:7" ht="15">
      <c r="A547" s="84" t="s">
        <v>2530</v>
      </c>
      <c r="B547" s="84">
        <v>2</v>
      </c>
      <c r="C547" s="118">
        <v>0.001077546899391768</v>
      </c>
      <c r="D547" s="84" t="s">
        <v>1955</v>
      </c>
      <c r="E547" s="84" t="b">
        <v>1</v>
      </c>
      <c r="F547" s="84" t="b">
        <v>0</v>
      </c>
      <c r="G547" s="84" t="b">
        <v>0</v>
      </c>
    </row>
    <row r="548" spans="1:7" ht="15">
      <c r="A548" s="84" t="s">
        <v>2505</v>
      </c>
      <c r="B548" s="84">
        <v>2</v>
      </c>
      <c r="C548" s="118">
        <v>0.001077546899391768</v>
      </c>
      <c r="D548" s="84" t="s">
        <v>1955</v>
      </c>
      <c r="E548" s="84" t="b">
        <v>0</v>
      </c>
      <c r="F548" s="84" t="b">
        <v>0</v>
      </c>
      <c r="G548" s="84" t="b">
        <v>0</v>
      </c>
    </row>
    <row r="549" spans="1:7" ht="15">
      <c r="A549" s="84" t="s">
        <v>2504</v>
      </c>
      <c r="B549" s="84">
        <v>2</v>
      </c>
      <c r="C549" s="118">
        <v>0.001077546899391768</v>
      </c>
      <c r="D549" s="84" t="s">
        <v>1955</v>
      </c>
      <c r="E549" s="84" t="b">
        <v>0</v>
      </c>
      <c r="F549" s="84" t="b">
        <v>0</v>
      </c>
      <c r="G549" s="84" t="b">
        <v>0</v>
      </c>
    </row>
    <row r="550" spans="1:7" ht="15">
      <c r="A550" s="84" t="s">
        <v>2520</v>
      </c>
      <c r="B550" s="84">
        <v>2</v>
      </c>
      <c r="C550" s="118">
        <v>0.001077546899391768</v>
      </c>
      <c r="D550" s="84" t="s">
        <v>1955</v>
      </c>
      <c r="E550" s="84" t="b">
        <v>0</v>
      </c>
      <c r="F550" s="84" t="b">
        <v>0</v>
      </c>
      <c r="G550" s="84" t="b">
        <v>0</v>
      </c>
    </row>
    <row r="551" spans="1:7" ht="15">
      <c r="A551" s="84" t="s">
        <v>2508</v>
      </c>
      <c r="B551" s="84">
        <v>2</v>
      </c>
      <c r="C551" s="118">
        <v>0.001077546899391768</v>
      </c>
      <c r="D551" s="84" t="s">
        <v>1955</v>
      </c>
      <c r="E551" s="84" t="b">
        <v>0</v>
      </c>
      <c r="F551" s="84" t="b">
        <v>0</v>
      </c>
      <c r="G551" s="84" t="b">
        <v>0</v>
      </c>
    </row>
    <row r="552" spans="1:7" ht="15">
      <c r="A552" s="84" t="s">
        <v>2509</v>
      </c>
      <c r="B552" s="84">
        <v>2</v>
      </c>
      <c r="C552" s="118">
        <v>0.001077546899391768</v>
      </c>
      <c r="D552" s="84" t="s">
        <v>1955</v>
      </c>
      <c r="E552" s="84" t="b">
        <v>0</v>
      </c>
      <c r="F552" s="84" t="b">
        <v>0</v>
      </c>
      <c r="G552" s="84" t="b">
        <v>0</v>
      </c>
    </row>
    <row r="553" spans="1:7" ht="15">
      <c r="A553" s="84" t="s">
        <v>2474</v>
      </c>
      <c r="B553" s="84">
        <v>2</v>
      </c>
      <c r="C553" s="118">
        <v>0.001077546899391768</v>
      </c>
      <c r="D553" s="84" t="s">
        <v>1955</v>
      </c>
      <c r="E553" s="84" t="b">
        <v>0</v>
      </c>
      <c r="F553" s="84" t="b">
        <v>0</v>
      </c>
      <c r="G553" s="84" t="b">
        <v>0</v>
      </c>
    </row>
    <row r="554" spans="1:7" ht="15">
      <c r="A554" s="84" t="s">
        <v>2475</v>
      </c>
      <c r="B554" s="84">
        <v>2</v>
      </c>
      <c r="C554" s="118">
        <v>0.001077546899391768</v>
      </c>
      <c r="D554" s="84" t="s">
        <v>1955</v>
      </c>
      <c r="E554" s="84" t="b">
        <v>0</v>
      </c>
      <c r="F554" s="84" t="b">
        <v>0</v>
      </c>
      <c r="G554" s="84" t="b">
        <v>0</v>
      </c>
    </row>
    <row r="555" spans="1:7" ht="15">
      <c r="A555" s="84" t="s">
        <v>2472</v>
      </c>
      <c r="B555" s="84">
        <v>2</v>
      </c>
      <c r="C555" s="118">
        <v>0.001077546899391768</v>
      </c>
      <c r="D555" s="84" t="s">
        <v>1955</v>
      </c>
      <c r="E555" s="84" t="b">
        <v>0</v>
      </c>
      <c r="F555" s="84" t="b">
        <v>0</v>
      </c>
      <c r="G555" s="84" t="b">
        <v>0</v>
      </c>
    </row>
    <row r="556" spans="1:7" ht="15">
      <c r="A556" s="84" t="s">
        <v>2473</v>
      </c>
      <c r="B556" s="84">
        <v>2</v>
      </c>
      <c r="C556" s="118">
        <v>0.001077546899391768</v>
      </c>
      <c r="D556" s="84" t="s">
        <v>1955</v>
      </c>
      <c r="E556" s="84" t="b">
        <v>0</v>
      </c>
      <c r="F556" s="84" t="b">
        <v>0</v>
      </c>
      <c r="G556" s="84" t="b">
        <v>0</v>
      </c>
    </row>
    <row r="557" spans="1:7" ht="15">
      <c r="A557" s="84" t="s">
        <v>2517</v>
      </c>
      <c r="B557" s="84">
        <v>2</v>
      </c>
      <c r="C557" s="118">
        <v>0.001077546899391768</v>
      </c>
      <c r="D557" s="84" t="s">
        <v>1955</v>
      </c>
      <c r="E557" s="84" t="b">
        <v>0</v>
      </c>
      <c r="F557" s="84" t="b">
        <v>0</v>
      </c>
      <c r="G557" s="84" t="b">
        <v>0</v>
      </c>
    </row>
    <row r="558" spans="1:7" ht="15">
      <c r="A558" s="84" t="s">
        <v>2498</v>
      </c>
      <c r="B558" s="84">
        <v>2</v>
      </c>
      <c r="C558" s="118">
        <v>0.001077546899391768</v>
      </c>
      <c r="D558" s="84" t="s">
        <v>1955</v>
      </c>
      <c r="E558" s="84" t="b">
        <v>0</v>
      </c>
      <c r="F558" s="84" t="b">
        <v>0</v>
      </c>
      <c r="G558" s="84" t="b">
        <v>0</v>
      </c>
    </row>
    <row r="559" spans="1:7" ht="15">
      <c r="A559" s="84" t="s">
        <v>2519</v>
      </c>
      <c r="B559" s="84">
        <v>2</v>
      </c>
      <c r="C559" s="118">
        <v>0.001077546899391768</v>
      </c>
      <c r="D559" s="84" t="s">
        <v>1955</v>
      </c>
      <c r="E559" s="84" t="b">
        <v>0</v>
      </c>
      <c r="F559" s="84" t="b">
        <v>0</v>
      </c>
      <c r="G559" s="84" t="b">
        <v>0</v>
      </c>
    </row>
    <row r="560" spans="1:7" ht="15">
      <c r="A560" s="84" t="s">
        <v>2521</v>
      </c>
      <c r="B560" s="84">
        <v>2</v>
      </c>
      <c r="C560" s="118">
        <v>0.001077546899391768</v>
      </c>
      <c r="D560" s="84" t="s">
        <v>1955</v>
      </c>
      <c r="E560" s="84" t="b">
        <v>0</v>
      </c>
      <c r="F560" s="84" t="b">
        <v>0</v>
      </c>
      <c r="G560" s="84" t="b">
        <v>0</v>
      </c>
    </row>
    <row r="561" spans="1:7" ht="15">
      <c r="A561" s="84" t="s">
        <v>2522</v>
      </c>
      <c r="B561" s="84">
        <v>2</v>
      </c>
      <c r="C561" s="118">
        <v>0.001077546899391768</v>
      </c>
      <c r="D561" s="84" t="s">
        <v>1955</v>
      </c>
      <c r="E561" s="84" t="b">
        <v>0</v>
      </c>
      <c r="F561" s="84" t="b">
        <v>0</v>
      </c>
      <c r="G561" s="84" t="b">
        <v>0</v>
      </c>
    </row>
    <row r="562" spans="1:7" ht="15">
      <c r="A562" s="84" t="s">
        <v>2386</v>
      </c>
      <c r="B562" s="84">
        <v>2</v>
      </c>
      <c r="C562" s="118">
        <v>0.001077546899391768</v>
      </c>
      <c r="D562" s="84" t="s">
        <v>1955</v>
      </c>
      <c r="E562" s="84" t="b">
        <v>0</v>
      </c>
      <c r="F562" s="84" t="b">
        <v>0</v>
      </c>
      <c r="G562" s="84" t="b">
        <v>0</v>
      </c>
    </row>
    <row r="563" spans="1:7" ht="15">
      <c r="A563" s="84" t="s">
        <v>2526</v>
      </c>
      <c r="B563" s="84">
        <v>2</v>
      </c>
      <c r="C563" s="118">
        <v>0.001077546899391768</v>
      </c>
      <c r="D563" s="84" t="s">
        <v>1955</v>
      </c>
      <c r="E563" s="84" t="b">
        <v>1</v>
      </c>
      <c r="F563" s="84" t="b">
        <v>0</v>
      </c>
      <c r="G563" s="84" t="b">
        <v>0</v>
      </c>
    </row>
    <row r="564" spans="1:7" ht="15">
      <c r="A564" s="84" t="s">
        <v>2527</v>
      </c>
      <c r="B564" s="84">
        <v>2</v>
      </c>
      <c r="C564" s="118">
        <v>0.001077546899391768</v>
      </c>
      <c r="D564" s="84" t="s">
        <v>1955</v>
      </c>
      <c r="E564" s="84" t="b">
        <v>0</v>
      </c>
      <c r="F564" s="84" t="b">
        <v>0</v>
      </c>
      <c r="G564" s="84" t="b">
        <v>0</v>
      </c>
    </row>
    <row r="565" spans="1:7" ht="15">
      <c r="A565" s="84" t="s">
        <v>2500</v>
      </c>
      <c r="B565" s="84">
        <v>2</v>
      </c>
      <c r="C565" s="118">
        <v>0.001077546899391768</v>
      </c>
      <c r="D565" s="84" t="s">
        <v>1955</v>
      </c>
      <c r="E565" s="84" t="b">
        <v>0</v>
      </c>
      <c r="F565" s="84" t="b">
        <v>0</v>
      </c>
      <c r="G565" s="84" t="b">
        <v>0</v>
      </c>
    </row>
    <row r="566" spans="1:7" ht="15">
      <c r="A566" s="84" t="s">
        <v>2512</v>
      </c>
      <c r="B566" s="84">
        <v>2</v>
      </c>
      <c r="C566" s="118">
        <v>0.001077546899391768</v>
      </c>
      <c r="D566" s="84" t="s">
        <v>1955</v>
      </c>
      <c r="E566" s="84" t="b">
        <v>0</v>
      </c>
      <c r="F566" s="84" t="b">
        <v>0</v>
      </c>
      <c r="G566" s="84" t="b">
        <v>0</v>
      </c>
    </row>
    <row r="567" spans="1:7" ht="15">
      <c r="A567" s="84" t="s">
        <v>2466</v>
      </c>
      <c r="B567" s="84">
        <v>2</v>
      </c>
      <c r="C567" s="118">
        <v>0.001077546899391768</v>
      </c>
      <c r="D567" s="84" t="s">
        <v>1955</v>
      </c>
      <c r="E567" s="84" t="b">
        <v>0</v>
      </c>
      <c r="F567" s="84" t="b">
        <v>0</v>
      </c>
      <c r="G567" s="84" t="b">
        <v>0</v>
      </c>
    </row>
    <row r="568" spans="1:7" ht="15">
      <c r="A568" s="84" t="s">
        <v>2467</v>
      </c>
      <c r="B568" s="84">
        <v>2</v>
      </c>
      <c r="C568" s="118">
        <v>0.001077546899391768</v>
      </c>
      <c r="D568" s="84" t="s">
        <v>1955</v>
      </c>
      <c r="E568" s="84" t="b">
        <v>0</v>
      </c>
      <c r="F568" s="84" t="b">
        <v>0</v>
      </c>
      <c r="G568" s="84" t="b">
        <v>0</v>
      </c>
    </row>
    <row r="569" spans="1:7" ht="15">
      <c r="A569" s="84" t="s">
        <v>2469</v>
      </c>
      <c r="B569" s="84">
        <v>2</v>
      </c>
      <c r="C569" s="118">
        <v>0.001077546899391768</v>
      </c>
      <c r="D569" s="84" t="s">
        <v>1955</v>
      </c>
      <c r="E569" s="84" t="b">
        <v>0</v>
      </c>
      <c r="F569" s="84" t="b">
        <v>0</v>
      </c>
      <c r="G569" s="84" t="b">
        <v>0</v>
      </c>
    </row>
    <row r="570" spans="1:7" ht="15">
      <c r="A570" s="84" t="s">
        <v>2470</v>
      </c>
      <c r="B570" s="84">
        <v>2</v>
      </c>
      <c r="C570" s="118">
        <v>0.001077546899391768</v>
      </c>
      <c r="D570" s="84" t="s">
        <v>1955</v>
      </c>
      <c r="E570" s="84" t="b">
        <v>0</v>
      </c>
      <c r="F570" s="84" t="b">
        <v>0</v>
      </c>
      <c r="G570" s="84" t="b">
        <v>0</v>
      </c>
    </row>
    <row r="571" spans="1:7" ht="15">
      <c r="A571" s="84" t="s">
        <v>2471</v>
      </c>
      <c r="B571" s="84">
        <v>2</v>
      </c>
      <c r="C571" s="118">
        <v>0.001077546899391768</v>
      </c>
      <c r="D571" s="84" t="s">
        <v>1955</v>
      </c>
      <c r="E571" s="84" t="b">
        <v>0</v>
      </c>
      <c r="F571" s="84" t="b">
        <v>0</v>
      </c>
      <c r="G571" s="84" t="b">
        <v>0</v>
      </c>
    </row>
    <row r="572" spans="1:7" ht="15">
      <c r="A572" s="84" t="s">
        <v>2531</v>
      </c>
      <c r="B572" s="84">
        <v>2</v>
      </c>
      <c r="C572" s="118">
        <v>0.001077546899391768</v>
      </c>
      <c r="D572" s="84" t="s">
        <v>1955</v>
      </c>
      <c r="E572" s="84" t="b">
        <v>0</v>
      </c>
      <c r="F572" s="84" t="b">
        <v>0</v>
      </c>
      <c r="G572" s="84" t="b">
        <v>0</v>
      </c>
    </row>
    <row r="573" spans="1:7" ht="15">
      <c r="A573" s="84" t="s">
        <v>2532</v>
      </c>
      <c r="B573" s="84">
        <v>2</v>
      </c>
      <c r="C573" s="118">
        <v>0.001077546899391768</v>
      </c>
      <c r="D573" s="84" t="s">
        <v>1955</v>
      </c>
      <c r="E573" s="84" t="b">
        <v>0</v>
      </c>
      <c r="F573" s="84" t="b">
        <v>0</v>
      </c>
      <c r="G573" s="84" t="b">
        <v>0</v>
      </c>
    </row>
    <row r="574" spans="1:7" ht="15">
      <c r="A574" s="84" t="s">
        <v>2523</v>
      </c>
      <c r="B574" s="84">
        <v>2</v>
      </c>
      <c r="C574" s="118">
        <v>0.001077546899391768</v>
      </c>
      <c r="D574" s="84" t="s">
        <v>1955</v>
      </c>
      <c r="E574" s="84" t="b">
        <v>0</v>
      </c>
      <c r="F574" s="84" t="b">
        <v>0</v>
      </c>
      <c r="G574" s="84" t="b">
        <v>0</v>
      </c>
    </row>
    <row r="575" spans="1:7" ht="15">
      <c r="A575" s="84" t="s">
        <v>2507</v>
      </c>
      <c r="B575" s="84">
        <v>2</v>
      </c>
      <c r="C575" s="118">
        <v>0.001077546899391768</v>
      </c>
      <c r="D575" s="84" t="s">
        <v>1955</v>
      </c>
      <c r="E575" s="84" t="b">
        <v>0</v>
      </c>
      <c r="F575" s="84" t="b">
        <v>0</v>
      </c>
      <c r="G575" s="84" t="b">
        <v>0</v>
      </c>
    </row>
    <row r="576" spans="1:7" ht="15">
      <c r="A576" s="84" t="s">
        <v>2525</v>
      </c>
      <c r="B576" s="84">
        <v>2</v>
      </c>
      <c r="C576" s="118">
        <v>0.001077546899391768</v>
      </c>
      <c r="D576" s="84" t="s">
        <v>1955</v>
      </c>
      <c r="E576" s="84" t="b">
        <v>0</v>
      </c>
      <c r="F576" s="84" t="b">
        <v>0</v>
      </c>
      <c r="G576" s="84" t="b">
        <v>0</v>
      </c>
    </row>
    <row r="577" spans="1:7" ht="15">
      <c r="A577" s="84" t="s">
        <v>2496</v>
      </c>
      <c r="B577" s="84">
        <v>2</v>
      </c>
      <c r="C577" s="118">
        <v>0.001077546899391768</v>
      </c>
      <c r="D577" s="84" t="s">
        <v>1955</v>
      </c>
      <c r="E577" s="84" t="b">
        <v>0</v>
      </c>
      <c r="F577" s="84" t="b">
        <v>0</v>
      </c>
      <c r="G577" s="84" t="b">
        <v>0</v>
      </c>
    </row>
    <row r="578" spans="1:7" ht="15">
      <c r="A578" s="84" t="s">
        <v>2463</v>
      </c>
      <c r="B578" s="84">
        <v>2</v>
      </c>
      <c r="C578" s="118">
        <v>0.001077546899391768</v>
      </c>
      <c r="D578" s="84" t="s">
        <v>1955</v>
      </c>
      <c r="E578" s="84" t="b">
        <v>0</v>
      </c>
      <c r="F578" s="84" t="b">
        <v>0</v>
      </c>
      <c r="G578" s="84" t="b">
        <v>0</v>
      </c>
    </row>
    <row r="579" spans="1:7" ht="15">
      <c r="A579" s="84" t="s">
        <v>2464</v>
      </c>
      <c r="B579" s="84">
        <v>2</v>
      </c>
      <c r="C579" s="118">
        <v>0.001077546899391768</v>
      </c>
      <c r="D579" s="84" t="s">
        <v>1955</v>
      </c>
      <c r="E579" s="84" t="b">
        <v>0</v>
      </c>
      <c r="F579" s="84" t="b">
        <v>0</v>
      </c>
      <c r="G579" s="84" t="b">
        <v>0</v>
      </c>
    </row>
    <row r="580" spans="1:7" ht="15">
      <c r="A580" s="84" t="s">
        <v>2454</v>
      </c>
      <c r="B580" s="84">
        <v>2</v>
      </c>
      <c r="C580" s="118">
        <v>0.001077546899391768</v>
      </c>
      <c r="D580" s="84" t="s">
        <v>1955</v>
      </c>
      <c r="E580" s="84" t="b">
        <v>0</v>
      </c>
      <c r="F580" s="84" t="b">
        <v>0</v>
      </c>
      <c r="G580" s="84" t="b">
        <v>0</v>
      </c>
    </row>
    <row r="581" spans="1:7" ht="15">
      <c r="A581" s="84" t="s">
        <v>2455</v>
      </c>
      <c r="B581" s="84">
        <v>2</v>
      </c>
      <c r="C581" s="118">
        <v>0.001077546899391768</v>
      </c>
      <c r="D581" s="84" t="s">
        <v>1955</v>
      </c>
      <c r="E581" s="84" t="b">
        <v>0</v>
      </c>
      <c r="F581" s="84" t="b">
        <v>0</v>
      </c>
      <c r="G581" s="84" t="b">
        <v>0</v>
      </c>
    </row>
    <row r="582" spans="1:7" ht="15">
      <c r="A582" s="84" t="s">
        <v>2456</v>
      </c>
      <c r="B582" s="84">
        <v>2</v>
      </c>
      <c r="C582" s="118">
        <v>0.001077546899391768</v>
      </c>
      <c r="D582" s="84" t="s">
        <v>1955</v>
      </c>
      <c r="E582" s="84" t="b">
        <v>1</v>
      </c>
      <c r="F582" s="84" t="b">
        <v>0</v>
      </c>
      <c r="G582" s="84" t="b">
        <v>0</v>
      </c>
    </row>
    <row r="583" spans="1:7" ht="15">
      <c r="A583" s="84" t="s">
        <v>2458</v>
      </c>
      <c r="B583" s="84">
        <v>2</v>
      </c>
      <c r="C583" s="118">
        <v>0.001077546899391768</v>
      </c>
      <c r="D583" s="84" t="s">
        <v>1955</v>
      </c>
      <c r="E583" s="84" t="b">
        <v>0</v>
      </c>
      <c r="F583" s="84" t="b">
        <v>0</v>
      </c>
      <c r="G583" s="84" t="b">
        <v>0</v>
      </c>
    </row>
    <row r="584" spans="1:7" ht="15">
      <c r="A584" s="84" t="s">
        <v>2459</v>
      </c>
      <c r="B584" s="84">
        <v>2</v>
      </c>
      <c r="C584" s="118">
        <v>0.001077546899391768</v>
      </c>
      <c r="D584" s="84" t="s">
        <v>1955</v>
      </c>
      <c r="E584" s="84" t="b">
        <v>0</v>
      </c>
      <c r="F584" s="84" t="b">
        <v>1</v>
      </c>
      <c r="G584" s="84" t="b">
        <v>0</v>
      </c>
    </row>
    <row r="585" spans="1:7" ht="15">
      <c r="A585" s="84" t="s">
        <v>2460</v>
      </c>
      <c r="B585" s="84">
        <v>2</v>
      </c>
      <c r="C585" s="118">
        <v>0.001077546899391768</v>
      </c>
      <c r="D585" s="84" t="s">
        <v>1955</v>
      </c>
      <c r="E585" s="84" t="b">
        <v>0</v>
      </c>
      <c r="F585" s="84" t="b">
        <v>0</v>
      </c>
      <c r="G585" s="84" t="b">
        <v>0</v>
      </c>
    </row>
    <row r="586" spans="1:7" ht="15">
      <c r="A586" s="84" t="s">
        <v>2461</v>
      </c>
      <c r="B586" s="84">
        <v>2</v>
      </c>
      <c r="C586" s="118">
        <v>0.001077546899391768</v>
      </c>
      <c r="D586" s="84" t="s">
        <v>1955</v>
      </c>
      <c r="E586" s="84" t="b">
        <v>0</v>
      </c>
      <c r="F586" s="84" t="b">
        <v>0</v>
      </c>
      <c r="G586" s="84" t="b">
        <v>0</v>
      </c>
    </row>
    <row r="587" spans="1:7" ht="15">
      <c r="A587" s="84" t="s">
        <v>2462</v>
      </c>
      <c r="B587" s="84">
        <v>2</v>
      </c>
      <c r="C587" s="118">
        <v>0.001077546899391768</v>
      </c>
      <c r="D587" s="84" t="s">
        <v>1955</v>
      </c>
      <c r="E587" s="84" t="b">
        <v>0</v>
      </c>
      <c r="F587" s="84" t="b">
        <v>0</v>
      </c>
      <c r="G587" s="84" t="b">
        <v>0</v>
      </c>
    </row>
    <row r="588" spans="1:7" ht="15">
      <c r="A588" s="84" t="s">
        <v>2499</v>
      </c>
      <c r="B588" s="84">
        <v>2</v>
      </c>
      <c r="C588" s="118">
        <v>0.001077546899391768</v>
      </c>
      <c r="D588" s="84" t="s">
        <v>1955</v>
      </c>
      <c r="E588" s="84" t="b">
        <v>0</v>
      </c>
      <c r="F588" s="84" t="b">
        <v>0</v>
      </c>
      <c r="G588" s="84" t="b">
        <v>0</v>
      </c>
    </row>
    <row r="589" spans="1:7" ht="15">
      <c r="A589" s="84" t="s">
        <v>1783</v>
      </c>
      <c r="B589" s="84">
        <v>2</v>
      </c>
      <c r="C589" s="118">
        <v>0.001077546899391768</v>
      </c>
      <c r="D589" s="84" t="s">
        <v>1955</v>
      </c>
      <c r="E589" s="84" t="b">
        <v>0</v>
      </c>
      <c r="F589" s="84" t="b">
        <v>0</v>
      </c>
      <c r="G589" s="84" t="b">
        <v>0</v>
      </c>
    </row>
    <row r="590" spans="1:7" ht="15">
      <c r="A590" s="84" t="s">
        <v>2514</v>
      </c>
      <c r="B590" s="84">
        <v>2</v>
      </c>
      <c r="C590" s="118">
        <v>0.001077546899391768</v>
      </c>
      <c r="D590" s="84" t="s">
        <v>1955</v>
      </c>
      <c r="E590" s="84" t="b">
        <v>0</v>
      </c>
      <c r="F590" s="84" t="b">
        <v>0</v>
      </c>
      <c r="G590" s="84" t="b">
        <v>0</v>
      </c>
    </row>
    <row r="591" spans="1:7" ht="15">
      <c r="A591" s="84" t="s">
        <v>2448</v>
      </c>
      <c r="B591" s="84">
        <v>2</v>
      </c>
      <c r="C591" s="118">
        <v>0.001077546899391768</v>
      </c>
      <c r="D591" s="84" t="s">
        <v>1955</v>
      </c>
      <c r="E591" s="84" t="b">
        <v>0</v>
      </c>
      <c r="F591" s="84" t="b">
        <v>0</v>
      </c>
      <c r="G591" s="84" t="b">
        <v>0</v>
      </c>
    </row>
    <row r="592" spans="1:7" ht="15">
      <c r="A592" s="84" t="s">
        <v>2449</v>
      </c>
      <c r="B592" s="84">
        <v>2</v>
      </c>
      <c r="C592" s="118">
        <v>0.001077546899391768</v>
      </c>
      <c r="D592" s="84" t="s">
        <v>1955</v>
      </c>
      <c r="E592" s="84" t="b">
        <v>0</v>
      </c>
      <c r="F592" s="84" t="b">
        <v>0</v>
      </c>
      <c r="G592" s="84" t="b">
        <v>0</v>
      </c>
    </row>
    <row r="593" spans="1:7" ht="15">
      <c r="A593" s="84" t="s">
        <v>2450</v>
      </c>
      <c r="B593" s="84">
        <v>2</v>
      </c>
      <c r="C593" s="118">
        <v>0.001077546899391768</v>
      </c>
      <c r="D593" s="84" t="s">
        <v>1955</v>
      </c>
      <c r="E593" s="84" t="b">
        <v>0</v>
      </c>
      <c r="F593" s="84" t="b">
        <v>0</v>
      </c>
      <c r="G593" s="84" t="b">
        <v>0</v>
      </c>
    </row>
    <row r="594" spans="1:7" ht="15">
      <c r="A594" s="84" t="s">
        <v>2451</v>
      </c>
      <c r="B594" s="84">
        <v>2</v>
      </c>
      <c r="C594" s="118">
        <v>0.001077546899391768</v>
      </c>
      <c r="D594" s="84" t="s">
        <v>1955</v>
      </c>
      <c r="E594" s="84" t="b">
        <v>0</v>
      </c>
      <c r="F594" s="84" t="b">
        <v>0</v>
      </c>
      <c r="G594" s="84" t="b">
        <v>0</v>
      </c>
    </row>
    <row r="595" spans="1:7" ht="15">
      <c r="A595" s="84" t="s">
        <v>2452</v>
      </c>
      <c r="B595" s="84">
        <v>2</v>
      </c>
      <c r="C595" s="118">
        <v>0.001077546899391768</v>
      </c>
      <c r="D595" s="84" t="s">
        <v>1955</v>
      </c>
      <c r="E595" s="84" t="b">
        <v>0</v>
      </c>
      <c r="F595" s="84" t="b">
        <v>0</v>
      </c>
      <c r="G595" s="84" t="b">
        <v>0</v>
      </c>
    </row>
    <row r="596" spans="1:7" ht="15">
      <c r="A596" s="84" t="s">
        <v>2453</v>
      </c>
      <c r="B596" s="84">
        <v>2</v>
      </c>
      <c r="C596" s="118">
        <v>0.001077546899391768</v>
      </c>
      <c r="D596" s="84" t="s">
        <v>1955</v>
      </c>
      <c r="E596" s="84" t="b">
        <v>0</v>
      </c>
      <c r="F596" s="84" t="b">
        <v>0</v>
      </c>
      <c r="G596" s="84" t="b">
        <v>0</v>
      </c>
    </row>
    <row r="597" spans="1:7" ht="15">
      <c r="A597" s="84" t="s">
        <v>2506</v>
      </c>
      <c r="B597" s="84">
        <v>2</v>
      </c>
      <c r="C597" s="118">
        <v>0.001077546899391768</v>
      </c>
      <c r="D597" s="84" t="s">
        <v>1955</v>
      </c>
      <c r="E597" s="84" t="b">
        <v>0</v>
      </c>
      <c r="F597" s="84" t="b">
        <v>0</v>
      </c>
      <c r="G597" s="84" t="b">
        <v>0</v>
      </c>
    </row>
    <row r="598" spans="1:7" ht="15">
      <c r="A598" s="84" t="s">
        <v>2516</v>
      </c>
      <c r="B598" s="84">
        <v>2</v>
      </c>
      <c r="C598" s="118">
        <v>0.001077546899391768</v>
      </c>
      <c r="D598" s="84" t="s">
        <v>1955</v>
      </c>
      <c r="E598" s="84" t="b">
        <v>0</v>
      </c>
      <c r="F598" s="84" t="b">
        <v>0</v>
      </c>
      <c r="G598" s="84" t="b">
        <v>0</v>
      </c>
    </row>
    <row r="599" spans="1:7" ht="15">
      <c r="A599" s="84" t="s">
        <v>2515</v>
      </c>
      <c r="B599" s="84">
        <v>2</v>
      </c>
      <c r="C599" s="118">
        <v>0.0012255459139758297</v>
      </c>
      <c r="D599" s="84" t="s">
        <v>1955</v>
      </c>
      <c r="E599" s="84" t="b">
        <v>0</v>
      </c>
      <c r="F599" s="84" t="b">
        <v>0</v>
      </c>
      <c r="G599" s="84" t="b">
        <v>0</v>
      </c>
    </row>
    <row r="600" spans="1:7" ht="15">
      <c r="A600" s="84" t="s">
        <v>2494</v>
      </c>
      <c r="B600" s="84">
        <v>2</v>
      </c>
      <c r="C600" s="118">
        <v>0.001077546899391768</v>
      </c>
      <c r="D600" s="84" t="s">
        <v>1955</v>
      </c>
      <c r="E600" s="84" t="b">
        <v>0</v>
      </c>
      <c r="F600" s="84" t="b">
        <v>0</v>
      </c>
      <c r="G600" s="84" t="b">
        <v>0</v>
      </c>
    </row>
    <row r="601" spans="1:7" ht="15">
      <c r="A601" s="84" t="s">
        <v>2513</v>
      </c>
      <c r="B601" s="84">
        <v>2</v>
      </c>
      <c r="C601" s="118">
        <v>0.001077546899391768</v>
      </c>
      <c r="D601" s="84" t="s">
        <v>1955</v>
      </c>
      <c r="E601" s="84" t="b">
        <v>0</v>
      </c>
      <c r="F601" s="84" t="b">
        <v>0</v>
      </c>
      <c r="G601" s="84" t="b">
        <v>0</v>
      </c>
    </row>
    <row r="602" spans="1:7" ht="15">
      <c r="A602" s="84" t="s">
        <v>2510</v>
      </c>
      <c r="B602" s="84">
        <v>2</v>
      </c>
      <c r="C602" s="118">
        <v>0.001077546899391768</v>
      </c>
      <c r="D602" s="84" t="s">
        <v>1955</v>
      </c>
      <c r="E602" s="84" t="b">
        <v>0</v>
      </c>
      <c r="F602" s="84" t="b">
        <v>0</v>
      </c>
      <c r="G602" s="84" t="b">
        <v>0</v>
      </c>
    </row>
    <row r="603" spans="1:7" ht="15">
      <c r="A603" s="84" t="s">
        <v>2511</v>
      </c>
      <c r="B603" s="84">
        <v>2</v>
      </c>
      <c r="C603" s="118">
        <v>0.001077546899391768</v>
      </c>
      <c r="D603" s="84" t="s">
        <v>1955</v>
      </c>
      <c r="E603" s="84" t="b">
        <v>0</v>
      </c>
      <c r="F603" s="84" t="b">
        <v>0</v>
      </c>
      <c r="G603" s="84" t="b">
        <v>0</v>
      </c>
    </row>
    <row r="604" spans="1:7" ht="15">
      <c r="A604" s="84" t="s">
        <v>2501</v>
      </c>
      <c r="B604" s="84">
        <v>2</v>
      </c>
      <c r="C604" s="118">
        <v>0.001077546899391768</v>
      </c>
      <c r="D604" s="84" t="s">
        <v>1955</v>
      </c>
      <c r="E604" s="84" t="b">
        <v>0</v>
      </c>
      <c r="F604" s="84" t="b">
        <v>0</v>
      </c>
      <c r="G604" s="84" t="b">
        <v>0</v>
      </c>
    </row>
    <row r="605" spans="1:7" ht="15">
      <c r="A605" s="84" t="s">
        <v>2502</v>
      </c>
      <c r="B605" s="84">
        <v>2</v>
      </c>
      <c r="C605" s="118">
        <v>0.001077546899391768</v>
      </c>
      <c r="D605" s="84" t="s">
        <v>1955</v>
      </c>
      <c r="E605" s="84" t="b">
        <v>0</v>
      </c>
      <c r="F605" s="84" t="b">
        <v>0</v>
      </c>
      <c r="G605" s="84" t="b">
        <v>0</v>
      </c>
    </row>
    <row r="606" spans="1:7" ht="15">
      <c r="A606" s="84" t="s">
        <v>2497</v>
      </c>
      <c r="B606" s="84">
        <v>2</v>
      </c>
      <c r="C606" s="118">
        <v>0.0012255459139758297</v>
      </c>
      <c r="D606" s="84" t="s">
        <v>1955</v>
      </c>
      <c r="E606" s="84" t="b">
        <v>0</v>
      </c>
      <c r="F606" s="84" t="b">
        <v>0</v>
      </c>
      <c r="G606" s="84" t="b">
        <v>0</v>
      </c>
    </row>
    <row r="607" spans="1:7" ht="15">
      <c r="A607" s="84" t="s">
        <v>2495</v>
      </c>
      <c r="B607" s="84">
        <v>2</v>
      </c>
      <c r="C607" s="118">
        <v>0.0012255459139758297</v>
      </c>
      <c r="D607" s="84" t="s">
        <v>1955</v>
      </c>
      <c r="E607" s="84" t="b">
        <v>1</v>
      </c>
      <c r="F607" s="84" t="b">
        <v>0</v>
      </c>
      <c r="G607" s="84" t="b">
        <v>0</v>
      </c>
    </row>
    <row r="608" spans="1:7" ht="15">
      <c r="A608" s="84" t="s">
        <v>2468</v>
      </c>
      <c r="B608" s="84">
        <v>2</v>
      </c>
      <c r="C608" s="118">
        <v>0.001077546899391768</v>
      </c>
      <c r="D608" s="84" t="s">
        <v>1955</v>
      </c>
      <c r="E608" s="84" t="b">
        <v>0</v>
      </c>
      <c r="F608" s="84" t="b">
        <v>0</v>
      </c>
      <c r="G608" s="84" t="b">
        <v>0</v>
      </c>
    </row>
    <row r="609" spans="1:7" ht="15">
      <c r="A609" s="84" t="s">
        <v>2457</v>
      </c>
      <c r="B609" s="84">
        <v>2</v>
      </c>
      <c r="C609" s="118">
        <v>0.001077546899391768</v>
      </c>
      <c r="D609" s="84" t="s">
        <v>1955</v>
      </c>
      <c r="E609" s="84" t="b">
        <v>0</v>
      </c>
      <c r="F609" s="84" t="b">
        <v>0</v>
      </c>
      <c r="G609" s="84" t="b">
        <v>0</v>
      </c>
    </row>
    <row r="610" spans="1:7" ht="15">
      <c r="A610" s="84" t="s">
        <v>2465</v>
      </c>
      <c r="B610" s="84">
        <v>2</v>
      </c>
      <c r="C610" s="118">
        <v>0.001077546899391768</v>
      </c>
      <c r="D610" s="84" t="s">
        <v>1955</v>
      </c>
      <c r="E610" s="84" t="b">
        <v>0</v>
      </c>
      <c r="F610" s="84" t="b">
        <v>0</v>
      </c>
      <c r="G610" s="84" t="b">
        <v>0</v>
      </c>
    </row>
    <row r="611" spans="1:7" ht="15">
      <c r="A611" s="84" t="s">
        <v>2055</v>
      </c>
      <c r="B611" s="84">
        <v>4</v>
      </c>
      <c r="C611" s="118">
        <v>0</v>
      </c>
      <c r="D611" s="84" t="s">
        <v>1956</v>
      </c>
      <c r="E611" s="84" t="b">
        <v>0</v>
      </c>
      <c r="F611" s="84" t="b">
        <v>0</v>
      </c>
      <c r="G611" s="84" t="b">
        <v>0</v>
      </c>
    </row>
    <row r="612" spans="1:7" ht="15">
      <c r="A612" s="84" t="s">
        <v>2056</v>
      </c>
      <c r="B612" s="84">
        <v>2</v>
      </c>
      <c r="C612" s="118">
        <v>0</v>
      </c>
      <c r="D612" s="84" t="s">
        <v>1956</v>
      </c>
      <c r="E612" s="84" t="b">
        <v>0</v>
      </c>
      <c r="F612" s="84" t="b">
        <v>0</v>
      </c>
      <c r="G612" s="84" t="b">
        <v>0</v>
      </c>
    </row>
    <row r="613" spans="1:7" ht="15">
      <c r="A613" s="84" t="s">
        <v>2057</v>
      </c>
      <c r="B613" s="84">
        <v>2</v>
      </c>
      <c r="C613" s="118">
        <v>0</v>
      </c>
      <c r="D613" s="84" t="s">
        <v>1956</v>
      </c>
      <c r="E613" s="84" t="b">
        <v>0</v>
      </c>
      <c r="F613" s="84" t="b">
        <v>0</v>
      </c>
      <c r="G613" s="84" t="b">
        <v>0</v>
      </c>
    </row>
    <row r="614" spans="1:7" ht="15">
      <c r="A614" s="84" t="s">
        <v>2058</v>
      </c>
      <c r="B614" s="84">
        <v>2</v>
      </c>
      <c r="C614" s="118">
        <v>0</v>
      </c>
      <c r="D614" s="84" t="s">
        <v>1956</v>
      </c>
      <c r="E614" s="84" t="b">
        <v>0</v>
      </c>
      <c r="F614" s="84" t="b">
        <v>0</v>
      </c>
      <c r="G614" s="84" t="b">
        <v>0</v>
      </c>
    </row>
    <row r="615" spans="1:7" ht="15">
      <c r="A615" s="84" t="s">
        <v>2059</v>
      </c>
      <c r="B615" s="84">
        <v>2</v>
      </c>
      <c r="C615" s="118">
        <v>0</v>
      </c>
      <c r="D615" s="84" t="s">
        <v>1956</v>
      </c>
      <c r="E615" s="84" t="b">
        <v>0</v>
      </c>
      <c r="F615" s="84" t="b">
        <v>0</v>
      </c>
      <c r="G615" s="84" t="b">
        <v>0</v>
      </c>
    </row>
    <row r="616" spans="1:7" ht="15">
      <c r="A616" s="84" t="s">
        <v>2060</v>
      </c>
      <c r="B616" s="84">
        <v>2</v>
      </c>
      <c r="C616" s="118">
        <v>0</v>
      </c>
      <c r="D616" s="84" t="s">
        <v>1956</v>
      </c>
      <c r="E616" s="84" t="b">
        <v>0</v>
      </c>
      <c r="F616" s="84" t="b">
        <v>0</v>
      </c>
      <c r="G616" s="84" t="b">
        <v>0</v>
      </c>
    </row>
    <row r="617" spans="1:7" ht="15">
      <c r="A617" s="84" t="s">
        <v>2061</v>
      </c>
      <c r="B617" s="84">
        <v>2</v>
      </c>
      <c r="C617" s="118">
        <v>0</v>
      </c>
      <c r="D617" s="84" t="s">
        <v>1956</v>
      </c>
      <c r="E617" s="84" t="b">
        <v>0</v>
      </c>
      <c r="F617" s="84" t="b">
        <v>0</v>
      </c>
      <c r="G617" s="84" t="b">
        <v>0</v>
      </c>
    </row>
    <row r="618" spans="1:7" ht="15">
      <c r="A618" s="84" t="s">
        <v>2062</v>
      </c>
      <c r="B618" s="84">
        <v>2</v>
      </c>
      <c r="C618" s="118">
        <v>0</v>
      </c>
      <c r="D618" s="84" t="s">
        <v>1956</v>
      </c>
      <c r="E618" s="84" t="b">
        <v>0</v>
      </c>
      <c r="F618" s="84" t="b">
        <v>0</v>
      </c>
      <c r="G618" s="84" t="b">
        <v>0</v>
      </c>
    </row>
    <row r="619" spans="1:7" ht="15">
      <c r="A619" s="84" t="s">
        <v>2063</v>
      </c>
      <c r="B619" s="84">
        <v>2</v>
      </c>
      <c r="C619" s="118">
        <v>0</v>
      </c>
      <c r="D619" s="84" t="s">
        <v>1956</v>
      </c>
      <c r="E619" s="84" t="b">
        <v>0</v>
      </c>
      <c r="F619" s="84" t="b">
        <v>0</v>
      </c>
      <c r="G619" s="84" t="b">
        <v>0</v>
      </c>
    </row>
    <row r="620" spans="1:7" ht="15">
      <c r="A620" s="84" t="s">
        <v>2064</v>
      </c>
      <c r="B620" s="84">
        <v>2</v>
      </c>
      <c r="C620" s="118">
        <v>0</v>
      </c>
      <c r="D620" s="84" t="s">
        <v>1956</v>
      </c>
      <c r="E620" s="84" t="b">
        <v>0</v>
      </c>
      <c r="F620" s="84" t="b">
        <v>0</v>
      </c>
      <c r="G620" s="84" t="b">
        <v>0</v>
      </c>
    </row>
    <row r="621" spans="1:7" ht="15">
      <c r="A621" s="84" t="s">
        <v>2481</v>
      </c>
      <c r="B621" s="84">
        <v>2</v>
      </c>
      <c r="C621" s="118">
        <v>0</v>
      </c>
      <c r="D621" s="84" t="s">
        <v>1956</v>
      </c>
      <c r="E621" s="84" t="b">
        <v>0</v>
      </c>
      <c r="F621" s="84" t="b">
        <v>0</v>
      </c>
      <c r="G621" s="84" t="b">
        <v>0</v>
      </c>
    </row>
    <row r="622" spans="1:7" ht="15">
      <c r="A622" s="84" t="s">
        <v>2482</v>
      </c>
      <c r="B622" s="84">
        <v>2</v>
      </c>
      <c r="C622" s="118">
        <v>0</v>
      </c>
      <c r="D622" s="84" t="s">
        <v>1956</v>
      </c>
      <c r="E622" s="84" t="b">
        <v>0</v>
      </c>
      <c r="F622" s="84" t="b">
        <v>0</v>
      </c>
      <c r="G622" s="84" t="b">
        <v>0</v>
      </c>
    </row>
    <row r="623" spans="1:7" ht="15">
      <c r="A623" s="84" t="s">
        <v>2483</v>
      </c>
      <c r="B623" s="84">
        <v>2</v>
      </c>
      <c r="C623" s="118">
        <v>0</v>
      </c>
      <c r="D623" s="84" t="s">
        <v>1956</v>
      </c>
      <c r="E623" s="84" t="b">
        <v>0</v>
      </c>
      <c r="F623" s="84" t="b">
        <v>0</v>
      </c>
      <c r="G623" s="84" t="b">
        <v>0</v>
      </c>
    </row>
    <row r="624" spans="1:7" ht="15">
      <c r="A624" s="84" t="s">
        <v>2037</v>
      </c>
      <c r="B624" s="84">
        <v>2</v>
      </c>
      <c r="C624" s="118">
        <v>0</v>
      </c>
      <c r="D624" s="84" t="s">
        <v>1956</v>
      </c>
      <c r="E624" s="84" t="b">
        <v>0</v>
      </c>
      <c r="F624" s="84" t="b">
        <v>0</v>
      </c>
      <c r="G624" s="84" t="b">
        <v>0</v>
      </c>
    </row>
    <row r="625" spans="1:7" ht="15">
      <c r="A625" s="84" t="s">
        <v>2066</v>
      </c>
      <c r="B625" s="84">
        <v>4</v>
      </c>
      <c r="C625" s="118">
        <v>0</v>
      </c>
      <c r="D625" s="84" t="s">
        <v>1957</v>
      </c>
      <c r="E625" s="84" t="b">
        <v>0</v>
      </c>
      <c r="F625" s="84" t="b">
        <v>0</v>
      </c>
      <c r="G625" s="84" t="b">
        <v>0</v>
      </c>
    </row>
    <row r="626" spans="1:7" ht="15">
      <c r="A626" s="84" t="s">
        <v>2067</v>
      </c>
      <c r="B626" s="84">
        <v>3</v>
      </c>
      <c r="C626" s="118">
        <v>0</v>
      </c>
      <c r="D626" s="84" t="s">
        <v>1957</v>
      </c>
      <c r="E626" s="84" t="b">
        <v>0</v>
      </c>
      <c r="F626" s="84" t="b">
        <v>0</v>
      </c>
      <c r="G626" s="84" t="b">
        <v>0</v>
      </c>
    </row>
    <row r="627" spans="1:7" ht="15">
      <c r="A627" s="84" t="s">
        <v>2068</v>
      </c>
      <c r="B627" s="84">
        <v>2</v>
      </c>
      <c r="C627" s="118">
        <v>0</v>
      </c>
      <c r="D627" s="84" t="s">
        <v>1957</v>
      </c>
      <c r="E627" s="84" t="b">
        <v>0</v>
      </c>
      <c r="F627" s="84" t="b">
        <v>0</v>
      </c>
      <c r="G627" s="84" t="b">
        <v>0</v>
      </c>
    </row>
    <row r="628" spans="1:7" ht="15">
      <c r="A628" s="84" t="s">
        <v>2069</v>
      </c>
      <c r="B628" s="84">
        <v>2</v>
      </c>
      <c r="C628" s="118">
        <v>0</v>
      </c>
      <c r="D628" s="84" t="s">
        <v>1957</v>
      </c>
      <c r="E628" s="84" t="b">
        <v>0</v>
      </c>
      <c r="F628" s="84" t="b">
        <v>0</v>
      </c>
      <c r="G628" s="84" t="b">
        <v>0</v>
      </c>
    </row>
    <row r="629" spans="1:7" ht="15">
      <c r="A629" s="84" t="s">
        <v>2070</v>
      </c>
      <c r="B629" s="84">
        <v>2</v>
      </c>
      <c r="C629" s="118">
        <v>0</v>
      </c>
      <c r="D629" s="84" t="s">
        <v>1957</v>
      </c>
      <c r="E629" s="84" t="b">
        <v>0</v>
      </c>
      <c r="F629" s="84" t="b">
        <v>0</v>
      </c>
      <c r="G629" s="84" t="b">
        <v>0</v>
      </c>
    </row>
    <row r="630" spans="1:7" ht="15">
      <c r="A630" s="84" t="s">
        <v>2071</v>
      </c>
      <c r="B630" s="84">
        <v>2</v>
      </c>
      <c r="C630" s="118">
        <v>0</v>
      </c>
      <c r="D630" s="84" t="s">
        <v>1957</v>
      </c>
      <c r="E630" s="84" t="b">
        <v>0</v>
      </c>
      <c r="F630" s="84" t="b">
        <v>0</v>
      </c>
      <c r="G630" s="84" t="b">
        <v>0</v>
      </c>
    </row>
    <row r="631" spans="1:7" ht="15">
      <c r="A631" s="84" t="s">
        <v>2072</v>
      </c>
      <c r="B631" s="84">
        <v>2</v>
      </c>
      <c r="C631" s="118">
        <v>0</v>
      </c>
      <c r="D631" s="84" t="s">
        <v>1957</v>
      </c>
      <c r="E631" s="84" t="b">
        <v>0</v>
      </c>
      <c r="F631" s="84" t="b">
        <v>0</v>
      </c>
      <c r="G631" s="84" t="b">
        <v>0</v>
      </c>
    </row>
    <row r="632" spans="1:7" ht="15">
      <c r="A632" s="84" t="s">
        <v>2073</v>
      </c>
      <c r="B632" s="84">
        <v>2</v>
      </c>
      <c r="C632" s="118">
        <v>0</v>
      </c>
      <c r="D632" s="84" t="s">
        <v>1957</v>
      </c>
      <c r="E632" s="84" t="b">
        <v>0</v>
      </c>
      <c r="F632" s="84" t="b">
        <v>0</v>
      </c>
      <c r="G632" s="84" t="b">
        <v>0</v>
      </c>
    </row>
    <row r="633" spans="1:7" ht="15">
      <c r="A633" s="84" t="s">
        <v>2074</v>
      </c>
      <c r="B633" s="84">
        <v>2</v>
      </c>
      <c r="C633" s="118">
        <v>0</v>
      </c>
      <c r="D633" s="84" t="s">
        <v>1957</v>
      </c>
      <c r="E633" s="84" t="b">
        <v>0</v>
      </c>
      <c r="F633" s="84" t="b">
        <v>0</v>
      </c>
      <c r="G633" s="84" t="b">
        <v>0</v>
      </c>
    </row>
    <row r="634" spans="1:7" ht="15">
      <c r="A634" s="84" t="s">
        <v>2075</v>
      </c>
      <c r="B634" s="84">
        <v>2</v>
      </c>
      <c r="C634" s="118">
        <v>0</v>
      </c>
      <c r="D634" s="84" t="s">
        <v>1957</v>
      </c>
      <c r="E634" s="84" t="b">
        <v>0</v>
      </c>
      <c r="F634" s="84" t="b">
        <v>0</v>
      </c>
      <c r="G634" s="84" t="b">
        <v>0</v>
      </c>
    </row>
    <row r="635" spans="1:7" ht="15">
      <c r="A635" s="84" t="s">
        <v>2476</v>
      </c>
      <c r="B635" s="84">
        <v>2</v>
      </c>
      <c r="C635" s="118">
        <v>0</v>
      </c>
      <c r="D635" s="84" t="s">
        <v>1957</v>
      </c>
      <c r="E635" s="84" t="b">
        <v>0</v>
      </c>
      <c r="F635" s="84" t="b">
        <v>0</v>
      </c>
      <c r="G635" s="84" t="b">
        <v>0</v>
      </c>
    </row>
    <row r="636" spans="1:7" ht="15">
      <c r="A636" s="84" t="s">
        <v>2477</v>
      </c>
      <c r="B636" s="84">
        <v>2</v>
      </c>
      <c r="C636" s="118">
        <v>0</v>
      </c>
      <c r="D636" s="84" t="s">
        <v>1957</v>
      </c>
      <c r="E636" s="84" t="b">
        <v>0</v>
      </c>
      <c r="F636" s="84" t="b">
        <v>0</v>
      </c>
      <c r="G636" s="84" t="b">
        <v>0</v>
      </c>
    </row>
    <row r="637" spans="1:7" ht="15">
      <c r="A637" s="84" t="s">
        <v>2478</v>
      </c>
      <c r="B637" s="84">
        <v>2</v>
      </c>
      <c r="C637" s="118">
        <v>0</v>
      </c>
      <c r="D637" s="84" t="s">
        <v>1957</v>
      </c>
      <c r="E637" s="84" t="b">
        <v>0</v>
      </c>
      <c r="F637" s="84" t="b">
        <v>0</v>
      </c>
      <c r="G637" s="84" t="b">
        <v>0</v>
      </c>
    </row>
    <row r="638" spans="1:7" ht="15">
      <c r="A638" s="84" t="s">
        <v>2063</v>
      </c>
      <c r="B638" s="84">
        <v>2</v>
      </c>
      <c r="C638" s="118">
        <v>0</v>
      </c>
      <c r="D638" s="84" t="s">
        <v>1957</v>
      </c>
      <c r="E638" s="84" t="b">
        <v>0</v>
      </c>
      <c r="F638" s="84" t="b">
        <v>0</v>
      </c>
      <c r="G638" s="84" t="b">
        <v>0</v>
      </c>
    </row>
    <row r="639" spans="1:7" ht="15">
      <c r="A639" s="84" t="s">
        <v>2341</v>
      </c>
      <c r="B639" s="84">
        <v>2</v>
      </c>
      <c r="C639" s="118">
        <v>0</v>
      </c>
      <c r="D639" s="84" t="s">
        <v>1957</v>
      </c>
      <c r="E639" s="84" t="b">
        <v>0</v>
      </c>
      <c r="F639" s="84" t="b">
        <v>0</v>
      </c>
      <c r="G639" s="84" t="b">
        <v>0</v>
      </c>
    </row>
    <row r="640" spans="1:7" ht="15">
      <c r="A640" s="84" t="s">
        <v>2479</v>
      </c>
      <c r="B640" s="84">
        <v>2</v>
      </c>
      <c r="C640" s="118">
        <v>0</v>
      </c>
      <c r="D640" s="84" t="s">
        <v>1957</v>
      </c>
      <c r="E640" s="84" t="b">
        <v>0</v>
      </c>
      <c r="F640" s="84" t="b">
        <v>0</v>
      </c>
      <c r="G640" s="84" t="b">
        <v>0</v>
      </c>
    </row>
    <row r="641" spans="1:7" ht="15">
      <c r="A641" s="84" t="s">
        <v>2480</v>
      </c>
      <c r="B641" s="84">
        <v>2</v>
      </c>
      <c r="C641" s="118">
        <v>0</v>
      </c>
      <c r="D641" s="84" t="s">
        <v>1957</v>
      </c>
      <c r="E641" s="84" t="b">
        <v>0</v>
      </c>
      <c r="F641" s="84" t="b">
        <v>0</v>
      </c>
      <c r="G641" s="84" t="b">
        <v>0</v>
      </c>
    </row>
    <row r="642" spans="1:7" ht="15">
      <c r="A642" s="84" t="s">
        <v>2037</v>
      </c>
      <c r="B642" s="84">
        <v>6</v>
      </c>
      <c r="C642" s="118">
        <v>0</v>
      </c>
      <c r="D642" s="84" t="s">
        <v>1958</v>
      </c>
      <c r="E642" s="84" t="b">
        <v>0</v>
      </c>
      <c r="F642" s="84" t="b">
        <v>0</v>
      </c>
      <c r="G642" s="84" t="b">
        <v>0</v>
      </c>
    </row>
    <row r="643" spans="1:7" ht="15">
      <c r="A643" s="84" t="s">
        <v>2077</v>
      </c>
      <c r="B643" s="84">
        <v>4</v>
      </c>
      <c r="C643" s="118">
        <v>0.022452764927984113</v>
      </c>
      <c r="D643" s="84" t="s">
        <v>1958</v>
      </c>
      <c r="E643" s="84" t="b">
        <v>0</v>
      </c>
      <c r="F643" s="84" t="b">
        <v>0</v>
      </c>
      <c r="G643" s="84" t="b">
        <v>0</v>
      </c>
    </row>
    <row r="644" spans="1:7" ht="15">
      <c r="A644" s="84" t="s">
        <v>2078</v>
      </c>
      <c r="B644" s="84">
        <v>3</v>
      </c>
      <c r="C644" s="118">
        <v>0.01062458808225816</v>
      </c>
      <c r="D644" s="84" t="s">
        <v>1958</v>
      </c>
      <c r="E644" s="84" t="b">
        <v>0</v>
      </c>
      <c r="F644" s="84" t="b">
        <v>0</v>
      </c>
      <c r="G644" s="84" t="b">
        <v>0</v>
      </c>
    </row>
    <row r="645" spans="1:7" ht="15">
      <c r="A645" s="84" t="s">
        <v>2079</v>
      </c>
      <c r="B645" s="84">
        <v>3</v>
      </c>
      <c r="C645" s="118">
        <v>0.01062458808225816</v>
      </c>
      <c r="D645" s="84" t="s">
        <v>1958</v>
      </c>
      <c r="E645" s="84" t="b">
        <v>0</v>
      </c>
      <c r="F645" s="84" t="b">
        <v>0</v>
      </c>
      <c r="G645" s="84" t="b">
        <v>0</v>
      </c>
    </row>
    <row r="646" spans="1:7" ht="15">
      <c r="A646" s="84" t="s">
        <v>2038</v>
      </c>
      <c r="B646" s="84">
        <v>3</v>
      </c>
      <c r="C646" s="118">
        <v>0.01062458808225816</v>
      </c>
      <c r="D646" s="84" t="s">
        <v>1958</v>
      </c>
      <c r="E646" s="84" t="b">
        <v>0</v>
      </c>
      <c r="F646" s="84" t="b">
        <v>0</v>
      </c>
      <c r="G646" s="84" t="b">
        <v>0</v>
      </c>
    </row>
    <row r="647" spans="1:7" ht="15">
      <c r="A647" s="84" t="s">
        <v>2080</v>
      </c>
      <c r="B647" s="84">
        <v>2</v>
      </c>
      <c r="C647" s="118">
        <v>0.011226382463992057</v>
      </c>
      <c r="D647" s="84" t="s">
        <v>1958</v>
      </c>
      <c r="E647" s="84" t="b">
        <v>0</v>
      </c>
      <c r="F647" s="84" t="b">
        <v>0</v>
      </c>
      <c r="G647" s="84" t="b">
        <v>0</v>
      </c>
    </row>
    <row r="648" spans="1:7" ht="15">
      <c r="A648" s="84" t="s">
        <v>2081</v>
      </c>
      <c r="B648" s="84">
        <v>2</v>
      </c>
      <c r="C648" s="118">
        <v>0.011226382463992057</v>
      </c>
      <c r="D648" s="84" t="s">
        <v>1958</v>
      </c>
      <c r="E648" s="84" t="b">
        <v>0</v>
      </c>
      <c r="F648" s="84" t="b">
        <v>0</v>
      </c>
      <c r="G648" s="84" t="b">
        <v>0</v>
      </c>
    </row>
    <row r="649" spans="1:7" ht="15">
      <c r="A649" s="84" t="s">
        <v>2082</v>
      </c>
      <c r="B649" s="84">
        <v>2</v>
      </c>
      <c r="C649" s="118">
        <v>0.011226382463992057</v>
      </c>
      <c r="D649" s="84" t="s">
        <v>1958</v>
      </c>
      <c r="E649" s="84" t="b">
        <v>0</v>
      </c>
      <c r="F649" s="84" t="b">
        <v>1</v>
      </c>
      <c r="G649" s="84" t="b">
        <v>0</v>
      </c>
    </row>
    <row r="650" spans="1:7" ht="15">
      <c r="A650" s="84" t="s">
        <v>2010</v>
      </c>
      <c r="B650" s="84">
        <v>2</v>
      </c>
      <c r="C650" s="118">
        <v>0.011226382463992057</v>
      </c>
      <c r="D650" s="84" t="s">
        <v>1958</v>
      </c>
      <c r="E650" s="84" t="b">
        <v>0</v>
      </c>
      <c r="F650" s="84" t="b">
        <v>0</v>
      </c>
      <c r="G650" s="84" t="b">
        <v>0</v>
      </c>
    </row>
    <row r="651" spans="1:7" ht="15">
      <c r="A651" s="84" t="s">
        <v>2083</v>
      </c>
      <c r="B651" s="84">
        <v>2</v>
      </c>
      <c r="C651" s="118">
        <v>0.011226382463992057</v>
      </c>
      <c r="D651" s="84" t="s">
        <v>1958</v>
      </c>
      <c r="E651" s="84" t="b">
        <v>0</v>
      </c>
      <c r="F651" s="84" t="b">
        <v>0</v>
      </c>
      <c r="G651" s="84" t="b">
        <v>0</v>
      </c>
    </row>
    <row r="652" spans="1:7" ht="15">
      <c r="A652" s="84" t="s">
        <v>2408</v>
      </c>
      <c r="B652" s="84">
        <v>2</v>
      </c>
      <c r="C652" s="118">
        <v>0.011226382463992057</v>
      </c>
      <c r="D652" s="84" t="s">
        <v>1958</v>
      </c>
      <c r="E652" s="84" t="b">
        <v>0</v>
      </c>
      <c r="F652" s="84" t="b">
        <v>0</v>
      </c>
      <c r="G652" s="84" t="b">
        <v>0</v>
      </c>
    </row>
    <row r="653" spans="1:7" ht="15">
      <c r="A653" s="84" t="s">
        <v>2411</v>
      </c>
      <c r="B653" s="84">
        <v>2</v>
      </c>
      <c r="C653" s="118">
        <v>0.0183094411854975</v>
      </c>
      <c r="D653" s="84" t="s">
        <v>1958</v>
      </c>
      <c r="E653" s="84" t="b">
        <v>0</v>
      </c>
      <c r="F653" s="84" t="b">
        <v>0</v>
      </c>
      <c r="G653" s="84" t="b">
        <v>0</v>
      </c>
    </row>
    <row r="654" spans="1:7" ht="15">
      <c r="A654" s="84" t="s">
        <v>2409</v>
      </c>
      <c r="B654" s="84">
        <v>2</v>
      </c>
      <c r="C654" s="118">
        <v>0.011226382463992057</v>
      </c>
      <c r="D654" s="84" t="s">
        <v>1958</v>
      </c>
      <c r="E654" s="84" t="b">
        <v>0</v>
      </c>
      <c r="F654" s="84" t="b">
        <v>0</v>
      </c>
      <c r="G65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2019-09-17T19:20:14Z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